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6.xml" ContentType="application/vnd.openxmlformats-officedocument.spreadsheetml.worksheet+xml"/>
  <Override PartName="/xl/worksheets/sheet22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8.xml" ContentType="application/vnd.openxmlformats-officedocument.spreadsheetml.worksheet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activeTab="1" xr2:uid="{752BAC88-3D22-6345-9E5D-6A586CA68B77}"/>
  </bookViews>
  <sheets>
    <sheet name="二级项目计划 0704更新" sheetId="1" r:id="rId1" state="hidden"/>
    <sheet name="二级项目计划 0823更新" sheetId="2" r:id="rId2"/>
    <sheet name="试产各阶段目标" sheetId="3" r:id="rId3"/>
    <sheet name="长周期物料备料计划" sheetId="4" r:id="rId4"/>
    <sheet name="T0 准备进度" sheetId="5" r:id="rId5"/>
    <sheet name="里程碑" sheetId="6" r:id="rId6" state="hidden"/>
    <sheet name="投模前结构评审详细计划" sheetId="7" r:id="rId7" state="hidden"/>
    <sheet name="P4样机状态和归属" sheetId="8" r:id="rId8" state="hidden"/>
    <sheet name="0810-0811计划" sheetId="9" r:id="rId9" state="hidden"/>
    <sheet name="投模前交付件清单" sheetId="10" r:id="rId10"/>
    <sheet name="关键文件链接" sheetId="11" r:id="rId11"/>
    <sheet name="二级项目计划 0611更新-副本" sheetId="12" r:id="rId12" state="hidden"/>
    <sheet name="二级项目计划+" sheetId="13" r:id="rId13" state="hidden"/>
    <sheet name="二级项目计划+-副本-1" sheetId="14" r:id="rId14" state="hidden"/>
    <sheet name="二级项目计划+充电座" sheetId="15" r:id="rId15" state="hidden"/>
    <sheet name="二级项目计划+-副本" sheetId="16" r:id="rId16" state="hidden"/>
    <sheet name="二级项目计划+-TR" sheetId="17" r:id="rId17" state="hidden"/>
    <sheet name="二级项目计划++屏" sheetId="18" r:id="rId18" state="hidden"/>
    <sheet name="整机开模前详细计划" sheetId="19" r:id="rId19" state="hidden"/>
    <sheet name="整机详细计划 - 减重版本" sheetId="20" r:id="rId20" state="hidden"/>
    <sheet name="关键零部件验证计划" sheetId="21" r:id="rId21" state="hidden"/>
    <sheet name="Wk20装机计划" sheetId="22" r:id="rId22" state="hidden"/>
    <sheet name="充电座开模前详细计划" sheetId="23" r:id="rId23" state="hidden"/>
    <sheet name="P2梳理" sheetId="24" r:id="rId24" state="hidden"/>
  </sheets>
  <calcPr calcId="0"/>
</workbook>
</file>

<file path=xl/sharedStrings.xml><?xml version="1.0" encoding="utf-8"?>
<sst xmlns="http://schemas.openxmlformats.org/spreadsheetml/2006/main">
  <si>
    <t>Plan B</t>
  </si>
  <si>
    <t>任务模块</t>
  </si>
  <si>
    <t>任务包</t>
  </si>
  <si>
    <t>交付物</t>
  </si>
  <si>
    <t>开始时间</t>
  </si>
  <si>
    <t>工期</t>
  </si>
  <si>
    <t>完成时间</t>
  </si>
  <si>
    <t>责任人</t>
  </si>
  <si>
    <t>备注</t>
  </si>
  <si>
    <t>任务风险</t>
  </si>
  <si>
    <t>完成状态</t>
  </si>
  <si>
    <t>情况</t>
  </si>
  <si>
    <t>手板3</t>
  </si>
  <si>
    <t>第3轮手板</t>
  </si>
  <si>
    <t>P3结构设计</t>
  </si>
  <si>
    <t>结构设计</t>
  </si>
  <si>
    <t>结构</t>
  </si>
  <si>
    <t>结构评审</t>
  </si>
  <si>
    <t>结构评审会议纪要</t>
  </si>
  <si>
    <t>结构/SE</t>
  </si>
  <si>
    <t>结构设计问题点改善&amp;手板发图</t>
  </si>
  <si>
    <t>手板结构设计3D图纸</t>
  </si>
  <si>
    <t>DFMEA初版</t>
  </si>
  <si>
    <t>DFMEA文件</t>
  </si>
  <si>
    <t>SE</t>
  </si>
  <si>
    <t>P0测试问题点改善</t>
  </si>
  <si>
    <t>P3.5发图前改进</t>
  </si>
  <si>
    <t>DFX问题点改善</t>
  </si>
  <si>
    <t>P3.5问题点改进</t>
  </si>
  <si>
    <t>DFX问题点的评估导入风险</t>
  </si>
  <si>
    <t>P3软件调试</t>
  </si>
  <si>
    <t>驱动开发：开门步进电机，温湿度计，电容检测，尘盒在位</t>
  </si>
  <si>
    <t>软件/电子</t>
  </si>
  <si>
    <t>调试界面开发-MCU+SOC单点验证</t>
  </si>
  <si>
    <t>软件</t>
  </si>
  <si>
    <t>测试控制界面开发</t>
  </si>
  <si>
    <t>P3手板组装测试验证</t>
  </si>
  <si>
    <t>第3轮手板装配及验证</t>
  </si>
  <si>
    <t>手板制作</t>
  </si>
  <si>
    <t>项目采购</t>
  </si>
  <si>
    <t>物料齐套风险</t>
  </si>
  <si>
    <t>手板组装</t>
  </si>
  <si>
    <t>结构/电子/实验室/品质</t>
  </si>
  <si>
    <t>5/11第一台，第二台
5/13第三台，第四台
5/15第五台，第六台
实际 5/11第一台
5/13第二台
5/14第三天
5/15第四台
5/16第五台
5/17第六台</t>
  </si>
  <si>
    <t>组装SOP和流程
组装人力风险
线束 电子料组件提前准备</t>
  </si>
  <si>
    <t>底层软件开发调试</t>
  </si>
  <si>
    <t>下水调试，流速流量，配重</t>
  </si>
  <si>
    <t>结构/实验室</t>
  </si>
  <si>
    <t>底层驱动算法调试</t>
  </si>
  <si>
    <t>手板问题点评审（装配问题&amp;基础能力测试）</t>
  </si>
  <si>
    <t>手板装配问题点</t>
  </si>
  <si>
    <t>DQE</t>
  </si>
  <si>
    <t>测试硬件计划拟定</t>
  </si>
  <si>
    <t>P3-测试计划</t>
  </si>
  <si>
    <t>实验室</t>
  </si>
  <si>
    <t>测试硬件计划评审</t>
  </si>
  <si>
    <t>评审会议纪要</t>
  </si>
  <si>
    <t>关键零部件测试</t>
  </si>
  <si>
    <t>关键零部件测试报告</t>
  </si>
  <si>
    <t>手板整机测试（P0）</t>
  </si>
  <si>
    <t>P0测试项目测试报告</t>
  </si>
  <si>
    <t>运动，清洁，3天测试，2台机器</t>
  </si>
  <si>
    <t>手板整机测试</t>
  </si>
  <si>
    <t>手板测试完成+2天 发投模手板图</t>
  </si>
  <si>
    <t>手板用户体验</t>
  </si>
  <si>
    <t>产品经理</t>
  </si>
  <si>
    <t>手板用户体验计划</t>
  </si>
  <si>
    <t>手板用户体验(硬件)</t>
  </si>
  <si>
    <t>手板用户体验报告</t>
  </si>
  <si>
    <t>P3成本核算</t>
  </si>
  <si>
    <t>P3手板成本核算</t>
  </si>
  <si>
    <t>BOM&amp;模具清单</t>
  </si>
  <si>
    <t>整机BOM&amp;模具清单</t>
  </si>
  <si>
    <t>结构研发</t>
  </si>
  <si>
    <t>关键零部件清单</t>
  </si>
  <si>
    <t>结构研发/采购</t>
  </si>
  <si>
    <t>CBOM报价</t>
  </si>
  <si>
    <t>CBD V2</t>
  </si>
  <si>
    <t>结构件，采购不愿意报价</t>
  </si>
  <si>
    <t>供应链确认</t>
  </si>
  <si>
    <t>供应链评估</t>
  </si>
  <si>
    <t>代工厂确定</t>
  </si>
  <si>
    <t>备选关键零件供应商确定</t>
  </si>
  <si>
    <t>新供应链审厂</t>
  </si>
  <si>
    <t>采购</t>
  </si>
  <si>
    <t>P3 DFX评估</t>
  </si>
  <si>
    <t>P3 DFX 评审</t>
  </si>
  <si>
    <t>DFX评审会议纪要</t>
  </si>
  <si>
    <t>结构/电子/NPI</t>
  </si>
  <si>
    <t>工厂介入评审的节点，前置需要进行供应商沟通，和样品组装</t>
  </si>
  <si>
    <t>软件开发</t>
  </si>
  <si>
    <t>P3手板软件调试</t>
  </si>
  <si>
    <t>池底+水面</t>
  </si>
  <si>
    <t>算法调试完成时间晚于投模手板结构下发时间</t>
  </si>
  <si>
    <t>爬壁算法调试</t>
  </si>
  <si>
    <t>回充算法调试</t>
  </si>
  <si>
    <t>TR评审</t>
  </si>
  <si>
    <t>TR3</t>
  </si>
  <si>
    <t>文件上面暂时不做文件要求，以方案测试结果做评估依据</t>
  </si>
  <si>
    <t>P3.5</t>
  </si>
  <si>
    <t>3.5</t>
  </si>
  <si>
    <t>第3.5轮手板</t>
  </si>
  <si>
    <t>减重方案分析&amp;设计</t>
  </si>
  <si>
    <t>重量方案分析</t>
  </si>
  <si>
    <t>如果不用公司现有电机选型，将无法满足手板3.5组装时间</t>
  </si>
  <si>
    <t>减重方案设计&amp;风险分析</t>
  </si>
  <si>
    <t>P3.5减重方案设计&amp;验证</t>
  </si>
  <si>
    <t>技术可行性验证</t>
  </si>
  <si>
    <t>减重方案电器件选型确认</t>
  </si>
  <si>
    <t>P3手板改造验证</t>
  </si>
  <si>
    <t>结构设计调整</t>
  </si>
  <si>
    <t>初版ID</t>
  </si>
  <si>
    <t>DXF输出</t>
  </si>
  <si>
    <t>结构设计评审</t>
  </si>
  <si>
    <t>结构修改&amp;手板下发</t>
  </si>
  <si>
    <t>结构打样</t>
  </si>
  <si>
    <t>组装</t>
  </si>
  <si>
    <t>结构/NPI/质量</t>
  </si>
  <si>
    <t>1台 结构 1台NPI+质量</t>
  </si>
  <si>
    <t>配重调试</t>
  </si>
  <si>
    <t>手板整机测试（清洁&amp;运动）</t>
  </si>
  <si>
    <t>P4手板</t>
  </si>
  <si>
    <t>4</t>
  </si>
  <si>
    <t>第4轮手板</t>
  </si>
  <si>
    <t>P3.5电子开发</t>
  </si>
  <si>
    <t>电子设计</t>
  </si>
  <si>
    <t>电子</t>
  </si>
  <si>
    <t>DXF输出确认</t>
  </si>
  <si>
    <t>电子/结构</t>
  </si>
  <si>
    <t>结构电子确认投模手板，主板/无线充DXF</t>
  </si>
  <si>
    <t>原理图设计</t>
  </si>
  <si>
    <t>原理图</t>
  </si>
  <si>
    <t>电子设计评审</t>
  </si>
  <si>
    <t>电子设计评审报告</t>
  </si>
  <si>
    <t>电子/SE/品质</t>
  </si>
  <si>
    <t>硬件Layout设计输出</t>
  </si>
  <si>
    <t>layout，Gerber</t>
  </si>
  <si>
    <t>电子E-BOM输出&amp;备料</t>
  </si>
  <si>
    <t>E-BOM</t>
  </si>
  <si>
    <t>备料已经给了一版</t>
  </si>
  <si>
    <t>电子PCBA板打样</t>
  </si>
  <si>
    <t>PCBA</t>
  </si>
  <si>
    <t>项目采购/电子</t>
  </si>
  <si>
    <t>电子硬件测试计划</t>
  </si>
  <si>
    <t>电子硬件测试</t>
  </si>
  <si>
    <t>PCBA测试报告</t>
  </si>
  <si>
    <t>P3.5固件开发调试</t>
  </si>
  <si>
    <t>软件固件开发调试（待完善任务包内容）</t>
  </si>
  <si>
    <t>温湿度计</t>
  </si>
  <si>
    <t>ID设计</t>
  </si>
  <si>
    <t>草图及效果图设计</t>
  </si>
  <si>
    <t>ID改善及3D图纸初稿</t>
  </si>
  <si>
    <t>3D外观图纸</t>
  </si>
  <si>
    <t>ID评审</t>
  </si>
  <si>
    <t>ID改善及3D图纸定稿</t>
  </si>
  <si>
    <t>CMF设计</t>
  </si>
  <si>
    <t>CMF说明书</t>
  </si>
  <si>
    <t>CMF</t>
  </si>
  <si>
    <t>外观手板制作含CMF效果</t>
  </si>
  <si>
    <t>色板打样及确认</t>
  </si>
  <si>
    <t>外观手板</t>
  </si>
  <si>
    <t>CMF定稿</t>
  </si>
  <si>
    <t>终稿CMF说明书</t>
  </si>
  <si>
    <t>P4结构设计</t>
  </si>
  <si>
    <t>结构调整</t>
  </si>
  <si>
    <t>结构细节调整</t>
  </si>
  <si>
    <t>模具工程师介入评估问题点</t>
  </si>
  <si>
    <t>SE/结构</t>
  </si>
  <si>
    <t>3D图纸，手板BOM清单</t>
  </si>
  <si>
    <t>和手板3测试同步；实际7.21</t>
  </si>
  <si>
    <t>DFMEA更新</t>
  </si>
  <si>
    <t>DFMEA</t>
  </si>
  <si>
    <t>初版2D</t>
  </si>
  <si>
    <t>2D图</t>
  </si>
  <si>
    <t>公差分析</t>
  </si>
  <si>
    <t>公差分析报告</t>
  </si>
  <si>
    <t>终版产品规格书更新</t>
  </si>
  <si>
    <t>产品规格书</t>
  </si>
  <si>
    <t>DFX评审问题点改善</t>
  </si>
  <si>
    <t>3D图纸</t>
  </si>
  <si>
    <t>硬件P0-P1测试问题点改善</t>
  </si>
  <si>
    <t>测试问题点改善验证</t>
  </si>
  <si>
    <t>改装验证时间和模具厂审核完成时间，需要关注，需要同步确认</t>
  </si>
  <si>
    <t>P4组装测试验证</t>
  </si>
  <si>
    <t>P4轮手板装配及验证</t>
  </si>
  <si>
    <t>投模手板备料</t>
  </si>
  <si>
    <t>结构手板制作</t>
  </si>
  <si>
    <t>外观结构手板加工</t>
  </si>
  <si>
    <t>电机打样</t>
  </si>
  <si>
    <t>新电机采购周期大于样机周期</t>
  </si>
  <si>
    <t>传感器</t>
  </si>
  <si>
    <t>电应普开样品模21天
受到外观设计的影响</t>
  </si>
  <si>
    <t>线束</t>
  </si>
  <si>
    <t>手板组装+调试</t>
  </si>
  <si>
    <t>手板样机</t>
  </si>
  <si>
    <t>展会手板组装</t>
  </si>
  <si>
    <t>手板装机评审</t>
  </si>
  <si>
    <t>装机问题表
评审会议纪要</t>
  </si>
  <si>
    <t>NPI/品质/结构/电子</t>
  </si>
  <si>
    <t>手板问题点讨论</t>
  </si>
  <si>
    <t>第4轮手板测试验证</t>
  </si>
  <si>
    <t>测试计划拟定</t>
  </si>
  <si>
    <t>3.5手板测试计划</t>
  </si>
  <si>
    <t>测试计划评审</t>
  </si>
  <si>
    <t>P4手板硬件基础能力测试（清洁运动）</t>
  </si>
  <si>
    <t>P4手板用户体验</t>
  </si>
  <si>
    <t>P4手板整机验收功能测试</t>
  </si>
  <si>
    <t>结构/电子/实验室</t>
  </si>
  <si>
    <t>6/6启动测试，软件及整机开发提测时间+测试周期影响开模决策</t>
  </si>
  <si>
    <t>MVP1.5+调试</t>
  </si>
  <si>
    <t>软件适配调整</t>
  </si>
  <si>
    <t>爬壁可能性，P3和P3.5机器差异点对软件的风险</t>
  </si>
  <si>
    <t>池底，池壁，水线，水面清洁算法</t>
  </si>
  <si>
    <t>需要排任务的优先级</t>
  </si>
  <si>
    <t>回充功能软件</t>
  </si>
  <si>
    <t>P4+结构优化调整</t>
  </si>
  <si>
    <t>和手板3测试同步</t>
  </si>
  <si>
    <t>结构手板打样</t>
  </si>
  <si>
    <t>组装调试</t>
  </si>
  <si>
    <t>测试验证</t>
  </si>
  <si>
    <t>投模准备</t>
  </si>
  <si>
    <t>寿命测试周期不足，需要评估最小寿命周期</t>
  </si>
  <si>
    <t>开模成本核算</t>
  </si>
  <si>
    <t>第3.5轮手板成本核算</t>
  </si>
  <si>
    <t>BOM &amp; 模具清单更新</t>
  </si>
  <si>
    <t>结构开模件清单</t>
  </si>
  <si>
    <t>关键零部件清单更新</t>
  </si>
  <si>
    <t>结构/电子/采购/品质</t>
  </si>
  <si>
    <t>CBOM报价单</t>
  </si>
  <si>
    <t>开模工程评估</t>
  </si>
  <si>
    <t>工程评估</t>
  </si>
  <si>
    <t>NPI</t>
  </si>
  <si>
    <t>工艺流程图更新</t>
  </si>
  <si>
    <t>flowchart</t>
  </si>
  <si>
    <t>第二轮可制造性评审</t>
  </si>
  <si>
    <t>评审报告</t>
  </si>
  <si>
    <t>在线测试方案及计划</t>
  </si>
  <si>
    <t>SOP制作</t>
  </si>
  <si>
    <t>SOP</t>
  </si>
  <si>
    <t>工装清单</t>
  </si>
  <si>
    <t>整机线长&amp;走线规范</t>
  </si>
  <si>
    <t>品质文件</t>
  </si>
  <si>
    <t>品质控制计划制定</t>
  </si>
  <si>
    <t>品质控制计划</t>
  </si>
  <si>
    <t>第二版质量验收标准制定</t>
  </si>
  <si>
    <t>质量验收标准</t>
  </si>
  <si>
    <t>在线质量管控方案及计划</t>
  </si>
  <si>
    <t>专利</t>
  </si>
  <si>
    <t>专利布局</t>
  </si>
  <si>
    <t>专利排查报告，专利申请书</t>
  </si>
  <si>
    <t>专利工程师</t>
  </si>
  <si>
    <t>模具厂选择</t>
  </si>
  <si>
    <t>模具供应链</t>
  </si>
  <si>
    <t>模具厂初步选择</t>
  </si>
  <si>
    <t>结构/采购/模具</t>
  </si>
  <si>
    <t>模具厂审厂</t>
  </si>
  <si>
    <t>模具厂现场评估</t>
  </si>
  <si>
    <t>模具P4报价</t>
  </si>
  <si>
    <t>模具报价单</t>
  </si>
  <si>
    <t>排摸表7/25最终版输出</t>
  </si>
  <si>
    <t>模具厂确认</t>
  </si>
  <si>
    <t>实际8/1确认</t>
  </si>
  <si>
    <t>模具准备</t>
  </si>
  <si>
    <t>模具制作清单</t>
  </si>
  <si>
    <t>模具工程师</t>
  </si>
  <si>
    <t>P4模具制作清单</t>
  </si>
  <si>
    <t>P4-DFM报告输出</t>
  </si>
  <si>
    <t>模具DFM报告</t>
  </si>
  <si>
    <t>最大件开始给DFM，上盖，底座，带轮</t>
  </si>
  <si>
    <t>8/4研发释放图纸，8/10回复DFM</t>
  </si>
  <si>
    <t>P4-DFM报告审核</t>
  </si>
  <si>
    <t>需要模具工程师资源</t>
  </si>
  <si>
    <t>P4模具动刀结构图纸输出</t>
  </si>
  <si>
    <t>更改后3D图纸</t>
  </si>
  <si>
    <t>模图设计输出</t>
  </si>
  <si>
    <t>订料模图</t>
  </si>
  <si>
    <t>模图评审</t>
  </si>
  <si>
    <t>模具订料</t>
  </si>
  <si/>
  <si>
    <t>模具加工制作</t>
  </si>
  <si>
    <t>模具加工进度表</t>
  </si>
  <si>
    <t>采购/模具</t>
  </si>
  <si>
    <t>2D图输出</t>
  </si>
  <si>
    <t>终版2D图</t>
  </si>
  <si>
    <t>TR4评审准入条件</t>
  </si>
  <si>
    <t>质量/SE</t>
  </si>
  <si>
    <t>TR4</t>
  </si>
  <si>
    <t>模图审核
问题改善点关闭等</t>
  </si>
  <si>
    <t>投模决策</t>
  </si>
  <si>
    <t>投模决策(产品开发准出)</t>
  </si>
  <si>
    <t>项目经理</t>
  </si>
  <si>
    <t>投模通知 - 8/15（模具DFM）
投模决策（动刀通知）- 未通知</t>
  </si>
  <si>
    <t>8/17 DFM回复
8/19模具排期</t>
  </si>
  <si>
    <t>包装设计</t>
  </si>
  <si>
    <t>包装设计需求表</t>
  </si>
  <si>
    <t>销售配件清单</t>
  </si>
  <si>
    <t>销售配件包装设计</t>
  </si>
  <si>
    <t>包装工程师</t>
  </si>
  <si>
    <t>整机包装结构设计</t>
  </si>
  <si>
    <t>刀模图</t>
  </si>
  <si>
    <t>保证结构刀模图</t>
  </si>
  <si>
    <t>装箱设计图</t>
  </si>
  <si>
    <t>物流箱设计</t>
  </si>
  <si>
    <t>包装方案评审</t>
  </si>
  <si>
    <t>包装结构打样验证</t>
  </si>
  <si>
    <t>包装白盒</t>
  </si>
  <si>
    <t>包装工程师/采购</t>
  </si>
  <si>
    <t>文案资料准备</t>
  </si>
  <si>
    <t>文案/平面设计</t>
  </si>
  <si>
    <t>平面</t>
  </si>
  <si>
    <t>商品码申请</t>
  </si>
  <si>
    <t>文案工程师</t>
  </si>
  <si>
    <t>平面设计</t>
  </si>
  <si>
    <t>彩箱设计</t>
  </si>
  <si>
    <t>平面工程师</t>
  </si>
  <si>
    <t>物流箱箱喷设计</t>
  </si>
  <si>
    <t>产品铭牌设计</t>
  </si>
  <si>
    <t>包装贴纸设计</t>
  </si>
  <si>
    <t>说明书设计</t>
  </si>
  <si>
    <t>标贴设计</t>
  </si>
  <si>
    <t>平面打样确认</t>
  </si>
  <si>
    <t>包装二轮打样确认</t>
  </si>
  <si>
    <t>T0</t>
  </si>
  <si>
    <t>T0准备</t>
  </si>
  <si>
    <t>汇总试产样机需求</t>
  </si>
  <si>
    <t>TO/DVTBOM制作</t>
  </si>
  <si>
    <t>BOM</t>
  </si>
  <si>
    <t>T0/DVT备料</t>
  </si>
  <si>
    <t>新开模T0</t>
  </si>
  <si>
    <t>零件FAI</t>
  </si>
  <si>
    <t>结构工程</t>
  </si>
  <si>
    <t>模具尺寸报告</t>
  </si>
  <si>
    <t>T0样机组装</t>
  </si>
  <si>
    <t>10.1国庆节</t>
  </si>
  <si>
    <t>T0问题评审</t>
  </si>
  <si>
    <t>T0样机测试</t>
  </si>
  <si>
    <t>DVT1</t>
  </si>
  <si>
    <t>DVT1试产</t>
  </si>
  <si>
    <t>模具T1</t>
  </si>
  <si>
    <t>模具履历表</t>
  </si>
  <si>
    <t>模具关键尺寸报告</t>
  </si>
  <si>
    <t>样品量测报告</t>
  </si>
  <si>
    <t>注塑成型工艺表</t>
  </si>
  <si>
    <t>问题点改模</t>
  </si>
  <si>
    <t>物料准备</t>
  </si>
  <si>
    <t>物料清单更新</t>
  </si>
  <si>
    <t>长周期物料清单整理</t>
  </si>
  <si>
    <t>物料下单</t>
  </si>
  <si>
    <t>初版检验文件制作</t>
  </si>
  <si>
    <t>SQE</t>
  </si>
  <si>
    <t>物料到样及检验</t>
  </si>
  <si>
    <t>产线准备</t>
  </si>
  <si>
    <t>产线组建</t>
  </si>
  <si>
    <t>组装线工装制作及调试</t>
  </si>
  <si>
    <t>产线测试工装制作及调试</t>
  </si>
  <si>
    <t>物料布线</t>
  </si>
  <si>
    <t>DVT1组装</t>
  </si>
  <si>
    <t>产前样组装及验证</t>
  </si>
  <si>
    <t>试产总结</t>
  </si>
  <si>
    <t>DVT1 DOE</t>
  </si>
  <si>
    <t>DVT1问题点改善</t>
  </si>
  <si>
    <t>组装及P0问题结构改善方案制定</t>
  </si>
  <si>
    <t>结构件手办件打样验证</t>
  </si>
  <si>
    <t>模具蚀纹</t>
  </si>
  <si>
    <t>结构件试模</t>
  </si>
  <si>
    <t>硬件电路设计改善及验证</t>
  </si>
  <si>
    <t>电子研发</t>
  </si>
  <si>
    <t>模具T2</t>
  </si>
  <si>
    <t>DVT1 DOE组装</t>
  </si>
  <si>
    <t>DVT1 DOE样机评估</t>
  </si>
  <si>
    <t>DVT1DOE样机实验室测试</t>
  </si>
  <si>
    <t>DVT1样机评估</t>
  </si>
  <si>
    <t>DVT1样机测试</t>
  </si>
  <si>
    <t>DVT1样机实验室测试</t>
  </si>
  <si>
    <t>DVT1样机软件测试</t>
  </si>
  <si>
    <t>软件测试</t>
  </si>
  <si>
    <t>DVT1样机硬件测试</t>
  </si>
  <si>
    <t>硬件测试</t>
  </si>
  <si>
    <t>DVT1样机内测</t>
  </si>
  <si>
    <t>DVT1样机外观评审</t>
  </si>
  <si>
    <t>DVT1样机PFMEA分析</t>
  </si>
  <si>
    <t>IE</t>
  </si>
  <si>
    <t>安规检查</t>
  </si>
  <si>
    <t>DVT1样机问题汇总及评审</t>
  </si>
  <si>
    <t>测试问题改善方案制定</t>
  </si>
  <si>
    <t>结构件修改模</t>
  </si>
  <si>
    <t>第一轮不蚀纹，如果要蚀纹，修模10天，5天蚀纹</t>
  </si>
  <si>
    <t>软件问题点改善及验证</t>
  </si>
  <si>
    <t>软件研发</t>
  </si>
  <si>
    <t>Pre - TR4A</t>
  </si>
  <si>
    <t>PQA/SE</t>
  </si>
  <si>
    <t>工程工艺标准更新</t>
  </si>
  <si>
    <t>工程品质文件更新</t>
  </si>
  <si>
    <t>SOP更新</t>
  </si>
  <si>
    <t>整机内部布线图更新</t>
  </si>
  <si>
    <t>质量验收标准更新</t>
  </si>
  <si>
    <t>TEST MAP更新</t>
  </si>
  <si>
    <t>供应链风险评估</t>
  </si>
  <si>
    <t>组装产能评估及确认</t>
  </si>
  <si>
    <t>2D&amp;3D更新</t>
  </si>
  <si>
    <t>专利审查</t>
  </si>
  <si>
    <t>成本核算</t>
  </si>
  <si>
    <t>DVT1阶段成本核算</t>
  </si>
  <si>
    <t>EBOM更新</t>
  </si>
  <si>
    <t>研发</t>
  </si>
  <si>
    <t>CBOM核算</t>
  </si>
  <si>
    <t>DVT2</t>
  </si>
  <si>
    <t>DVT2阶段</t>
  </si>
  <si>
    <t>模具履历表更新</t>
  </si>
  <si>
    <t>CPK量测</t>
  </si>
  <si>
    <t>长周期物料清单更新</t>
  </si>
  <si>
    <t>检验文件更新</t>
  </si>
  <si>
    <t>塑料件检验</t>
  </si>
  <si>
    <t>产线点检</t>
  </si>
  <si>
    <t>组装线工装调试</t>
  </si>
  <si>
    <t>产线测试工装调试</t>
  </si>
  <si>
    <t>DVT2组装</t>
  </si>
  <si>
    <t/>
  </si>
  <si>
    <t>DVT2 DOE设计</t>
  </si>
  <si>
    <t>结构件修改模/手板</t>
  </si>
  <si>
    <t>#REF!</t>
  </si>
  <si>
    <t>DVT2 DOE</t>
  </si>
  <si>
    <t>DVT2 DOE 组装</t>
  </si>
  <si>
    <t>DVT2 DOE组装</t>
  </si>
  <si>
    <t>DVT2DOE样机评估</t>
  </si>
  <si>
    <t>DVT2 DOE样机实验室测试</t>
  </si>
  <si>
    <t>DVT2样机评估</t>
  </si>
  <si>
    <t>DVT2样机测试</t>
  </si>
  <si>
    <t>DVT2样机实验室测试</t>
  </si>
  <si>
    <t>DVT2样机软件测试</t>
  </si>
  <si>
    <t>DVT2样机硬件测试</t>
  </si>
  <si>
    <t>DVT2样机样机体验</t>
  </si>
  <si>
    <t>DVT2样机外观评审</t>
  </si>
  <si>
    <t>DVT2样机PFMEA分析</t>
  </si>
  <si>
    <t>堆码路测安排</t>
  </si>
  <si>
    <t>DVT2内测</t>
  </si>
  <si>
    <t>内测人员筛选及确认</t>
  </si>
  <si>
    <t>保密协议签订</t>
  </si>
  <si>
    <t>内测问题搜集</t>
  </si>
  <si>
    <t>CQE</t>
  </si>
  <si>
    <t>DVT2样机评估问题汇总及评审</t>
  </si>
  <si>
    <t>DVT2问题点改善</t>
  </si>
  <si>
    <t>研发问题点关闭</t>
  </si>
  <si>
    <t>结构件问题点关闭</t>
  </si>
  <si>
    <t>研发结构问题点关闭</t>
  </si>
  <si>
    <t>结构改善方案制定</t>
  </si>
  <si>
    <t>结构件修模</t>
  </si>
  <si>
    <t>第二轮蚀纹，就PVT，风险高，哪些可以在第一轮进行蚀文</t>
  </si>
  <si>
    <t>结构件封样</t>
  </si>
  <si>
    <t>研发电子问题点关闭</t>
  </si>
  <si>
    <t>硬件电路设计改善打样</t>
  </si>
  <si>
    <t>电器件封样</t>
  </si>
  <si>
    <t>研发软件问题点关闭</t>
  </si>
  <si>
    <t>工程&amp;问题点关闭</t>
  </si>
  <si>
    <t>工程问题点关闭</t>
  </si>
  <si>
    <t>IE/ME</t>
  </si>
  <si>
    <t>品质问题点关闭</t>
  </si>
  <si>
    <t>设计文件更新</t>
  </si>
  <si>
    <t>3D&amp;2D更新</t>
  </si>
  <si>
    <t>固件Beta版本释放</t>
  </si>
  <si>
    <t>产品规格书更新</t>
  </si>
  <si>
    <t>零部件承认</t>
  </si>
  <si>
    <t>零部件承认准备及提供</t>
  </si>
  <si>
    <t>DVT2成本核算</t>
  </si>
  <si>
    <t>DVT2 EBOM更新</t>
  </si>
  <si>
    <t>DVT2 CBOM更新</t>
  </si>
  <si>
    <t>产品认证</t>
  </si>
  <si>
    <t>认证样机送检</t>
  </si>
  <si>
    <t>认证样机测试</t>
  </si>
  <si>
    <t>DVT1试产完认证</t>
  </si>
  <si>
    <t>认证证书获取</t>
  </si>
  <si>
    <t>项目工程</t>
  </si>
  <si>
    <t>TEST MAp更新</t>
  </si>
  <si>
    <t>DVT2阶段准出评审</t>
  </si>
  <si>
    <t>TR4A</t>
  </si>
  <si>
    <t>PVT</t>
  </si>
  <si>
    <t>PVT试产</t>
  </si>
  <si>
    <t>BOM录入系统</t>
  </si>
  <si>
    <t>结构研发/电子研发/包装</t>
  </si>
  <si>
    <t>评估试产物料风险及采购</t>
  </si>
  <si>
    <t>试产备料</t>
  </si>
  <si>
    <t>DVT2 试产第一天就下单 35天交期</t>
  </si>
  <si>
    <t>试产来料及检验</t>
  </si>
  <si>
    <t>软件GA版本发布</t>
  </si>
  <si>
    <t>APP上架</t>
  </si>
  <si>
    <t>PVT上线试产</t>
  </si>
  <si>
    <t>试产样机测试</t>
  </si>
  <si>
    <t>试产整机用户体验</t>
  </si>
  <si>
    <t>试产总结&amp;问题点评审</t>
  </si>
  <si>
    <t>MP</t>
  </si>
  <si>
    <t>MP前资料归档受控</t>
  </si>
  <si>
    <t>2D图纸签核受控</t>
  </si>
  <si>
    <t>输出产品规格书</t>
  </si>
  <si>
    <t>工程、品质文件归档</t>
  </si>
  <si>
    <t>项目工程/品质</t>
  </si>
  <si>
    <t>包装及平面资料归档</t>
  </si>
  <si>
    <t>软件Release版本归档</t>
  </si>
  <si>
    <t>ID/研发/包材/品质/工程/采购整机封样(封样准出)</t>
  </si>
  <si>
    <t>TR5</t>
  </si>
  <si>
    <t>MP承认准备</t>
  </si>
  <si>
    <t>最终成本核算</t>
  </si>
  <si>
    <t>专利复查</t>
  </si>
  <si>
    <t>测试总结</t>
  </si>
  <si>
    <t>1900/1/0</t>
  </si>
  <si>
    <t>项目品质</t>
  </si>
  <si>
    <t>模具验收报告</t>
  </si>
  <si>
    <t>TR6</t>
  </si>
  <si>
    <t>量产决策</t>
  </si>
  <si>
    <t>量产承认会</t>
  </si>
  <si>
    <t>MP阶段</t>
  </si>
  <si>
    <t>首单物料准备</t>
  </si>
  <si>
    <t>首单量产数量确定</t>
  </si>
  <si>
    <t>GTM</t>
  </si>
  <si>
    <t>首单长周期物料采购</t>
  </si>
  <si>
    <t>首单常规物料下单</t>
  </si>
  <si>
    <t>首单出货计划</t>
  </si>
  <si>
    <t>PMC</t>
  </si>
  <si>
    <t>首单注塑件采购</t>
  </si>
  <si>
    <t>准备投产</t>
  </si>
  <si>
    <t>工装设备点检&amp;验收</t>
  </si>
  <si>
    <t>测试设备点检&amp;验收</t>
  </si>
  <si>
    <t>产前样组装</t>
  </si>
  <si>
    <t>代工厂</t>
  </si>
  <si>
    <t>MP生产</t>
  </si>
  <si>
    <t>首单验货</t>
  </si>
  <si>
    <t>QE</t>
  </si>
  <si>
    <t>首单物流</t>
  </si>
  <si>
    <t>物流</t>
  </si>
  <si>
    <t>OBA</t>
  </si>
  <si>
    <t>品质</t>
  </si>
  <si>
    <t>复盘</t>
  </si>
  <si>
    <t>项目复盘</t>
  </si>
  <si>
    <t>市场</t>
  </si>
  <si>
    <t>市场对接</t>
  </si>
  <si>
    <t>售后方案</t>
  </si>
  <si>
    <t>售后工程师</t>
  </si>
  <si>
    <t>产品名称确认</t>
  </si>
  <si>
    <t>样机计划确认</t>
  </si>
  <si>
    <t>首单爬坡计划初版</t>
  </si>
  <si>
    <t>上市计划</t>
  </si>
  <si>
    <t>首三单备料计划</t>
  </si>
  <si>
    <t>销售/市场方案</t>
  </si>
  <si>
    <t>底盘，头壳，底座</t>
  </si>
  <si>
    <t>底座，电池</t>
  </si>
  <si>
    <t>首件</t>
  </si>
  <si>
    <t>T0其他</t>
  </si>
  <si>
    <t>投模决策（动刀通知）</t>
  </si>
  <si>
    <t>X9长周期物料备料时间</t>
  </si>
  <si>
    <t xml:space="preserve"> </t>
  </si>
  <si>
    <t>大类</t>
  </si>
  <si>
    <t>成本分类</t>
  </si>
  <si>
    <t>描述</t>
  </si>
  <si>
    <t>用量</t>
  </si>
  <si>
    <t>供应商</t>
  </si>
  <si>
    <t>供应</t>
  </si>
  <si>
    <t>LT/天</t>
  </si>
  <si>
    <t>是否备料</t>
  </si>
  <si>
    <t>采购反馈</t>
  </si>
  <si>
    <t>规格型号</t>
  </si>
  <si>
    <t>研发责任人</t>
  </si>
  <si>
    <t>确认可备物料</t>
  </si>
  <si>
    <t>T0 / 9/29</t>
  </si>
  <si>
    <t>T1/10/24</t>
  </si>
  <si>
    <t>T2/11/30</t>
  </si>
  <si>
    <t>PP/MP 1/6</t>
  </si>
  <si>
    <t>X9</t>
  </si>
  <si>
    <t>电机</t>
  </si>
  <si>
    <t>水泵电机</t>
  </si>
  <si>
    <t>友贸</t>
  </si>
  <si>
    <t>1供</t>
  </si>
  <si>
    <t>除磁钢和线圈其他物料可以安排备料，采购确认磁钢和线圈LT？</t>
  </si>
  <si>
    <t>1、研发确认轴是否要钝化，钝化工艺交期需延长8~10天（轴供应商检测3天+友贸测试3天+运输1~2天）。</t>
  </si>
  <si>
    <t>研发提供</t>
  </si>
  <si>
    <t>Mike</t>
  </si>
  <si>
    <t>Lillian</t>
  </si>
  <si>
    <t>除磁钢和线圈外其他所有物料</t>
  </si>
  <si>
    <t>250套</t>
  </si>
  <si>
    <t>驱动电机</t>
  </si>
  <si>
    <t>36无刷+行星轮</t>
  </si>
  <si>
    <t>友贸+阿巴斯</t>
  </si>
  <si>
    <t>待供应商确认1：70的方案，轴长增加6mm，更新规格书后研发确认是否备料？</t>
  </si>
  <si>
    <t>Ray</t>
  </si>
  <si>
    <t>长锦成</t>
  </si>
  <si>
    <t>2供</t>
  </si>
  <si>
    <t>转向电机（喷口&amp;尘盒）</t>
  </si>
  <si>
    <t>可以备料</t>
  </si>
  <si>
    <t>卞亮</t>
  </si>
  <si>
    <t>全部可备</t>
  </si>
  <si>
    <t>气泵电机+阀</t>
  </si>
  <si>
    <t>两个气泵两个阀</t>
  </si>
  <si>
    <t>胜泓威</t>
  </si>
  <si>
    <t>坤锦</t>
  </si>
  <si>
    <t>气泵和水泵均各备100套，采购确定瓶颈物料LT？</t>
  </si>
  <si>
    <t>瓶颈物料：马达，交期35天</t>
  </si>
  <si>
    <t>Link</t>
  </si>
  <si>
    <t>开门电机</t>
  </si>
  <si>
    <t>科力尔</t>
  </si>
  <si>
    <t>组件价格本周刷新</t>
  </si>
  <si>
    <t>王涛</t>
  </si>
  <si>
    <t>拨轮电机</t>
  </si>
  <si>
    <t>2815无刷</t>
  </si>
  <si>
    <t>天线</t>
  </si>
  <si>
    <t>WIFI天线</t>
  </si>
  <si>
    <t>2.4GHz/BT&amp;WIFI</t>
  </si>
  <si>
    <t>1供蝙蝠</t>
  </si>
  <si>
    <t>张东东</t>
  </si>
  <si>
    <t>yiyi</t>
  </si>
  <si>
    <t>250套+150套</t>
  </si>
  <si>
    <t>2供尚远</t>
  </si>
  <si>
    <t>电源</t>
  </si>
  <si>
    <t>电池</t>
  </si>
  <si>
    <t>力科</t>
  </si>
  <si>
    <t>10.4Ah电芯和电路控制板可以备料，其余待研发确认？</t>
  </si>
  <si>
    <t>电芯有库存，电路控制板7串4并</t>
  </si>
  <si>
    <t>Kitty</t>
  </si>
  <si>
    <t>可备10.4AH电芯和电路控制板</t>
  </si>
  <si>
    <t>无线充模块</t>
  </si>
  <si>
    <t>一发一收</t>
  </si>
  <si>
    <t>自研</t>
  </si>
  <si>
    <t>采购确认线圈的LT并确定是否有其他长周期电子物料？</t>
  </si>
  <si>
    <t>线圈LT-30天</t>
  </si>
  <si>
    <t>20+80+170套</t>
  </si>
  <si>
    <t>适配器</t>
  </si>
  <si>
    <t>冠宇达</t>
  </si>
  <si>
    <t>DC头研发暂未确认，先备其余物料</t>
  </si>
  <si>
    <t>除DC头以外其余物料可备</t>
  </si>
  <si>
    <t>无线充线圈</t>
  </si>
  <si>
    <t>浊度检测传感器</t>
  </si>
  <si>
    <t>能点</t>
  </si>
  <si>
    <t>研发本周确定是否备料？外壳未开模</t>
  </si>
  <si>
    <t>塑料外壳外发开模周期一个月</t>
  </si>
  <si>
    <t>lock</t>
  </si>
  <si>
    <t>漫榕</t>
  </si>
  <si>
    <t>出水检测</t>
  </si>
  <si>
    <t>百灵</t>
  </si>
  <si>
    <t>研发本周确定是否备料？</t>
  </si>
  <si>
    <t>？</t>
  </si>
  <si>
    <t>下视D-TOF</t>
  </si>
  <si>
    <t>恒润</t>
  </si>
  <si>
    <t>研发确定是否可以备料？</t>
  </si>
  <si>
    <t>吉安，Edan</t>
  </si>
  <si>
    <t>测距超声波</t>
  </si>
  <si>
    <t>DYP-RD-L08</t>
  </si>
  <si>
    <t>电应普</t>
  </si>
  <si>
    <t>已有模具</t>
  </si>
  <si>
    <t>避障超声波</t>
  </si>
  <si>
    <t>3合一8米</t>
  </si>
  <si>
    <t>研发确定是否可以备料？外壳未开模</t>
  </si>
  <si>
    <t>塑料壳开模周期30天</t>
  </si>
  <si>
    <t>岸歌水声通讯</t>
  </si>
  <si>
    <t>岸歌</t>
  </si>
  <si>
    <t>采购确定LT?外壳未开模</t>
  </si>
  <si>
    <t>X9_MB_Board</t>
  </si>
  <si>
    <t>锐明</t>
  </si>
  <si>
    <t>除PCB、连接器外其余电子物料均可以提前备料</t>
  </si>
  <si>
    <t>除PCB、连接器外其余电子物料可备</t>
  </si>
  <si>
    <t>X9_Key_Board</t>
  </si>
  <si>
    <t>X9_AP&amp;Mag_Board</t>
  </si>
  <si>
    <t>X9_Hall_Board</t>
  </si>
  <si>
    <t>X9_WaterDet_Board</t>
  </si>
  <si>
    <t>40天</t>
  </si>
  <si>
    <t>X9_Recharge&amp;Box_Hall_Board</t>
  </si>
  <si>
    <t>整套</t>
  </si>
  <si>
    <t>墨钻</t>
  </si>
  <si>
    <t>线材和线芯可确定备料，采购确认瓶颈物料及对应LT?</t>
  </si>
  <si>
    <t>瓶颈物料：塑胶壳提供后需要一周时间组装+测试+打胶；先备线材（线材LT-20天）</t>
  </si>
  <si>
    <t>可备线材和线芯</t>
  </si>
  <si>
    <t>注塑件</t>
  </si>
  <si>
    <t>科航/云春阳/柏盛</t>
  </si>
  <si>
    <t>研发确认开模图纸？</t>
  </si>
  <si>
    <t>ives</t>
  </si>
  <si>
    <t>Jennie</t>
  </si>
  <si>
    <t>8/15已通知供应商备模具料，待研发确认最终图纸开模</t>
  </si>
  <si>
    <t>充电座</t>
  </si>
  <si>
    <t>研发确认是否可以备料？</t>
  </si>
  <si>
    <t>五金</t>
  </si>
  <si>
    <t>硅胶</t>
  </si>
  <si>
    <t>包材</t>
  </si>
  <si>
    <t>T0 准备进度清单</t>
  </si>
  <si>
    <t>一级分类</t>
  </si>
  <si>
    <t>二级分类</t>
  </si>
  <si>
    <t>项目</t>
  </si>
  <si>
    <t>确认情况</t>
  </si>
  <si>
    <t>链接</t>
  </si>
  <si>
    <t>需求&amp;计划</t>
  </si>
  <si>
    <t>需求确认</t>
  </si>
  <si>
    <t>未确认</t>
  </si>
  <si>
    <r>
      <rPr>
        <color theme="10"/>
        <u/>
        <sz val="10"/>
      </rPr>
      <t xml:space="preserve">X9 试产样机分配表</t>
    </r>
  </si>
  <si>
    <t>需求释放</t>
  </si>
  <si>
    <t>试产排产计划</t>
  </si>
  <si>
    <t>10/9-10/19</t>
  </si>
  <si>
    <t>验货计划</t>
  </si>
  <si>
    <t>质量</t>
  </si>
  <si>
    <t>报价确认</t>
  </si>
  <si>
    <t>试产物料，收件信息确认</t>
  </si>
  <si>
    <t>物料</t>
  </si>
  <si>
    <t>IQC，OQC 测试工装治具</t>
  </si>
  <si>
    <t>物料CTB及MRP报告</t>
  </si>
  <si>
    <t>物料IQC报告</t>
  </si>
  <si>
    <t>NPI，质量</t>
  </si>
  <si>
    <t>模具注塑，交货时间确认</t>
  </si>
  <si>
    <t>模具安装调试计划，量产爬坡供货计划</t>
  </si>
  <si>
    <t>T-FINAL模具CPK,FAI报告，模具Cpk,FAI 样本量，关键尺寸确认，模具认证计划</t>
  </si>
  <si>
    <t>部品质量标准确定、限度样签收</t>
  </si>
  <si>
    <t>质量/PM/</t>
  </si>
  <si>
    <t>未批复元器件清单，及风险备料报告</t>
  </si>
  <si>
    <t>NPI，物料</t>
  </si>
  <si>
    <t>成品要求</t>
  </si>
  <si>
    <t>SN编码要求</t>
  </si>
  <si>
    <t>产测</t>
  </si>
  <si>
    <t>已输出</t>
  </si>
  <si>
    <t>标贴要求</t>
  </si>
  <si>
    <t>项目 - NPI</t>
  </si>
  <si>
    <t>零部件封样要求</t>
  </si>
  <si>
    <t>整机硬件版本确认</t>
  </si>
  <si>
    <t>硬件项目</t>
  </si>
  <si>
    <t>软件固件版本确认</t>
  </si>
  <si>
    <t>软件项目</t>
  </si>
  <si>
    <t>包装状态要求</t>
  </si>
  <si>
    <t>CMF状态</t>
  </si>
  <si>
    <t>认证测试</t>
  </si>
  <si>
    <t>认证工程师</t>
  </si>
  <si>
    <t>SMT/DIP</t>
  </si>
  <si>
    <t>文件管理</t>
  </si>
  <si>
    <t>上一次试产遗留问题及对策实施状态确认</t>
  </si>
  <si>
    <t>BOM/ECN</t>
  </si>
  <si>
    <t>Gerber文件</t>
  </si>
  <si>
    <t>生产软件</t>
  </si>
  <si>
    <t>芯片烧录程序确认</t>
  </si>
  <si>
    <t>NPI，制造</t>
  </si>
  <si>
    <t>SPI 测试覆盖率</t>
  </si>
  <si>
    <t>生产</t>
  </si>
  <si>
    <t>AOI 测试覆盖率</t>
  </si>
  <si>
    <t>静电检查及确认结果</t>
  </si>
  <si>
    <t>产线资源及搭建计划确认</t>
  </si>
  <si>
    <t>人力资源确认</t>
  </si>
  <si>
    <t>产能确认</t>
  </si>
  <si>
    <t>周转托盘/发货包装规格确认</t>
  </si>
  <si>
    <t>生产用二维码/条码 规则，尺寸，位置，可读性确认</t>
  </si>
  <si>
    <t>锡膏规格、数量、采卖周期确认</t>
  </si>
  <si>
    <t>X-ray 设备确认</t>
  </si>
  <si>
    <t xml:space="preserve">备件/耗材规格、数量及周转周期确认 </t>
  </si>
  <si>
    <t>测试
板级\半成品\成品</t>
  </si>
  <si>
    <t>DRY/PRY,CROSS SECTION报告</t>
  </si>
  <si>
    <t>测试规格书</t>
  </si>
  <si>
    <t>测试工装/设备清单</t>
  </si>
  <si>
    <t>备件/耗材清单</t>
  </si>
  <si>
    <t>测试覆盖率评估结果</t>
  </si>
  <si>
    <t>NPI，测试</t>
  </si>
  <si>
    <t>测试软件</t>
  </si>
  <si>
    <t>测试 Cycle time，capacity</t>
  </si>
  <si>
    <t>Firmware 及版本确认</t>
  </si>
  <si>
    <t>测试软件及版本确认</t>
  </si>
  <si>
    <t>测试规格及版本确认</t>
  </si>
  <si>
    <t>校准规格及版本确认</t>
  </si>
  <si>
    <t>维修测试软件及版本确认</t>
  </si>
  <si>
    <t>测试台</t>
  </si>
  <si>
    <t>APP SW确认</t>
  </si>
  <si>
    <t>测试设备型号及状态确认</t>
  </si>
  <si>
    <t>测试工装规格及状态确认</t>
  </si>
  <si>
    <t>测试设备/工装 备件状态确认</t>
  </si>
  <si>
    <t>测试\校准样机确认</t>
  </si>
  <si>
    <t>测试辅助设备、部件状态确认（Chart图、TF卡、数据线、扫枪等）</t>
  </si>
  <si>
    <t>维修测试设备、工装、备件确认</t>
  </si>
  <si>
    <t>各测试站工位规划、架设、调试完成</t>
  </si>
  <si>
    <t>各校准工位校准完成</t>
  </si>
  <si>
    <t>测试设备GR&amp;R</t>
  </si>
  <si>
    <t>MES搭建联调</t>
  </si>
  <si>
    <t>所有设备ESD防护无异常，点检记录完整正确；</t>
  </si>
  <si>
    <t>组装/包装</t>
  </si>
  <si>
    <t>产线测试链接、软件升级无线环境能力确认 （设备连接并行数量、升级能力确认）</t>
  </si>
  <si>
    <t>产线布局图制作、签核、发行</t>
  </si>
  <si>
    <t>作业指导书制作、签核、发行</t>
  </si>
  <si>
    <t>BOM/ECN 确认</t>
  </si>
  <si>
    <t>上料表生成及确认</t>
  </si>
  <si>
    <t>制造流程图制作、签核、发行</t>
  </si>
  <si>
    <t>工序产能核算文件（Cycle time，line capacity）</t>
  </si>
  <si>
    <t>工艺参数文件制定、审核、发行（扭矩、胶量、保压规格等）</t>
  </si>
  <si>
    <t>物流包装规格书（mater carton，Palletization）</t>
  </si>
  <si>
    <t>Labeling spec</t>
  </si>
  <si>
    <t>发货作业指导书</t>
  </si>
  <si>
    <t>产线资源及搭建确认</t>
  </si>
  <si>
    <t>人力资源及培训记录确认</t>
  </si>
  <si>
    <t>工装治具种类、数量、状态确认</t>
  </si>
  <si>
    <t>周转托盘规格、数量及采买确认</t>
  </si>
  <si>
    <t>维修工位、工装、设备确认</t>
  </si>
  <si>
    <t>MES系统及设备工作状态确认（网络、电脑、扫枪等）</t>
  </si>
  <si>
    <t>备件\耗材种类、规格、数量、采卖周期确认</t>
  </si>
  <si>
    <t>工作样机数量、状态确认</t>
  </si>
  <si>
    <t>工艺参数点检记录检查（扭矩、胶量、保压规格等）</t>
  </si>
  <si>
    <t>工艺设备规格、数量及状态确认（螺丝机、点胶机、镭雕、超声焊、打印机等）</t>
  </si>
  <si>
    <t>质量检查标准</t>
  </si>
  <si>
    <t>部品承认书</t>
  </si>
  <si>
    <t>部品检查规格书（Spec，2D图纸等）</t>
  </si>
  <si>
    <t>QC工程图</t>
  </si>
  <si>
    <t>例行可靠性测试流程及检查标准</t>
  </si>
  <si>
    <t>例行可靠性测试 Cycle time，capacity</t>
  </si>
  <si>
    <t>OQC计划， AQL LEVEL确认</t>
  </si>
  <si>
    <t>样品管理</t>
  </si>
  <si>
    <t>OQC cycle time, capacity</t>
  </si>
  <si>
    <t>限度封样样品（部品，样机）</t>
  </si>
  <si>
    <t>关键器件供应链流程，关键路径确认，瓶颈产能确认</t>
  </si>
  <si>
    <t>与小米物流部门完成对接，明确小米物流要求</t>
  </si>
  <si>
    <t>物流耗材种类、规格、数量及采买周期确认（托盘，护角，缠膜，绷带等）</t>
  </si>
  <si>
    <t xml:space="preserve">Plan B </t>
  </si>
  <si>
    <t>阶段</t>
  </si>
  <si>
    <t>实际完成时间</t>
  </si>
  <si>
    <t>二级</t>
  </si>
  <si>
    <t>里程碑</t>
  </si>
  <si>
    <t>P3</t>
  </si>
  <si>
    <t>结构设计&amp;手板图纸输出</t>
  </si>
  <si>
    <t>是</t>
  </si>
  <si>
    <t>17 未开始</t>
  </si>
  <si>
    <t>P4</t>
  </si>
  <si>
    <t>PCBA打样</t>
  </si>
  <si>
    <t>ID输出</t>
  </si>
  <si>
    <t>结构设计&amp;评审&amp;发图</t>
  </si>
  <si>
    <t>手板制作&amp;手板测试</t>
  </si>
  <si>
    <t>模具DFM&amp;审核</t>
  </si>
  <si>
    <t>模具加工</t>
  </si>
  <si>
    <t>首单量产生产</t>
  </si>
  <si>
    <t>模块</t>
  </si>
  <si>
    <t>负责人</t>
  </si>
  <si>
    <t>P4 - 结构设计</t>
  </si>
  <si>
    <t>底盘模块</t>
  </si>
  <si>
    <t>矢量喷口模块</t>
  </si>
  <si>
    <t>April</t>
  </si>
  <si>
    <t>尘盒模块</t>
  </si>
  <si>
    <t>按键模块</t>
  </si>
  <si>
    <t>李敏行</t>
  </si>
  <si>
    <t>外壳模块</t>
  </si>
  <si>
    <t>花花</t>
  </si>
  <si>
    <t>气囊模块</t>
  </si>
  <si>
    <t>矢量喷口模块+开仓门+喷口外壳</t>
  </si>
  <si>
    <t>整机</t>
  </si>
  <si>
    <t>物料情况</t>
  </si>
  <si>
    <t>气囊发货
电机物料跟进
外观遗留物料寄出
</t>
  </si>
  <si>
    <t>电池发货
气囊收到2套</t>
  </si>
  <si>
    <t>电池收到</t>
  </si>
  <si>
    <t>机器编号</t>
  </si>
  <si>
    <t>用途</t>
  </si>
  <si>
    <t>配置</t>
  </si>
  <si>
    <t>状态</t>
  </si>
  <si>
    <t>P4-1（A）</t>
  </si>
  <si>
    <t>硬测,All in One</t>
  </si>
  <si>
    <t>T1水泵，电容水质检测，
自研无线充</t>
  </si>
  <si>
    <t>完成</t>
  </si>
  <si>
    <t>手板打样</t>
  </si>
  <si>
    <t>PCBA验证
喷三防</t>
  </si>
  <si>
    <t>样品适配
打胶</t>
  </si>
  <si>
    <t>组装
All in One</t>
  </si>
  <si>
    <t>调试</t>
  </si>
  <si>
    <t>硬测</t>
  </si>
  <si>
    <t>P4-2</t>
  </si>
  <si>
    <t>IFA，静态展示</t>
  </si>
  <si>
    <t>T1水泵，电池，按键板，71驱动，采购无线充</t>
  </si>
  <si>
    <t>8/7现场组装</t>
  </si>
  <si>
    <t>样品适配
寄出制作外观</t>
  </si>
  <si>
    <t>手板厂收到样品
</t>
  </si>
  <si>
    <t>外观喷涂
新按键手板收到</t>
  </si>
  <si>
    <t>按键手板喷涂</t>
  </si>
  <si>
    <t>外观手板寄出</t>
  </si>
  <si>
    <t>外观手板收到
外观手板打胶</t>
  </si>
  <si>
    <t>外观手板组装
外观手板发货</t>
  </si>
  <si>
    <t>外观手板发货</t>
  </si>
  <si>
    <t>P4-3</t>
  </si>
  <si>
    <t>拍摄样机/市场样机</t>
  </si>
  <si>
    <t>X6水泵, 出水检测待定，采购无线充</t>
  </si>
  <si>
    <t>8/12组装</t>
  </si>
  <si>
    <t>手板厂收到样品</t>
  </si>
  <si>
    <t>外观手板收到</t>
  </si>
  <si>
    <t>外观手板打胶</t>
  </si>
  <si>
    <t>外观手板组装 All in One</t>
  </si>
  <si>
    <t>拍摄</t>
  </si>
  <si>
    <t>P4-4</t>
  </si>
  <si>
    <t>采购无线充</t>
  </si>
  <si>
    <t>P4-5(D)</t>
  </si>
  <si>
    <t>硬测，结束后释放给软测</t>
  </si>
  <si>
    <t>X6水泵，电容水质检测，自研无线充</t>
  </si>
  <si>
    <t>配重</t>
  </si>
  <si>
    <t>整机组装</t>
  </si>
  <si>
    <t>整机组装
池底+池壁</t>
  </si>
  <si>
    <t>装气囊，All in One
硬测</t>
  </si>
  <si>
    <t>P4-6（b)</t>
  </si>
  <si>
    <t>T1水泵，电容水质检测，自研无线充</t>
  </si>
  <si>
    <t>配重中</t>
  </si>
  <si>
    <t>装气囊,All in One
软件</t>
  </si>
  <si>
    <t>P4-7(E)</t>
  </si>
  <si>
    <t>X6水泵，光电液位检测，自研无线充</t>
  </si>
  <si>
    <t>电机仓，未装</t>
  </si>
  <si>
    <t>步进电机打胶
波轮电机打胶</t>
  </si>
  <si>
    <t>适配打胶</t>
  </si>
  <si>
    <t>整机组装
池底，池壁</t>
  </si>
  <si>
    <t>软测</t>
  </si>
  <si>
    <t>P4-8</t>
  </si>
  <si>
    <t>结构/硬件</t>
  </si>
  <si>
    <t>X6水泵，气泵/水泵，新驱动，自研无线充</t>
  </si>
  <si>
    <t>整机组装
池壁，池底</t>
  </si>
  <si>
    <t>气囊组装</t>
  </si>
  <si>
    <t>P4-9</t>
  </si>
  <si>
    <t>自研无线充，X6水泵；</t>
  </si>
  <si>
    <t>未装</t>
  </si>
  <si>
    <t>外观喷涂</t>
  </si>
  <si>
    <t>序号</t>
  </si>
  <si>
    <t>任务</t>
  </si>
  <si>
    <t>进展</t>
  </si>
  <si>
    <t>备注？</t>
  </si>
  <si>
    <t>DFM分析和进展</t>
  </si>
  <si>
    <r>
      <rPr>
        <sz val="9"/>
      </rPr>
      <t xml:space="preserve">1. 科航 -  23套 -   DFM 5套 -  </t>
    </r>
    <r>
      <rPr>
        <b/>
        <sz val="9"/>
      </rPr>
      <t xml:space="preserve">上壳，底盘还没输出 - </t>
    </r>
    <r>
      <t xml:space="preserve">
</t>
    </r>
    <r>
      <rPr>
        <sz val="9"/>
      </rPr>
      <t xml:space="preserve">2. 柏盛  - 19套 - 输出4套；</t>
    </r>
    <r>
      <t xml:space="preserve">
</t>
    </r>
    <r>
      <rPr>
        <sz val="9"/>
      </rPr>
      <t xml:space="preserve">3. 云春阳 - DFM 21套已输出，检讨中；</t>
    </r>
    <r>
      <rPr>
        <b/>
        <sz val="9"/>
      </rPr>
      <t xml:space="preserve">中框还没输出</t>
    </r>
  </si>
  <si>
    <t>中框增加橡胶件</t>
  </si>
  <si>
    <t>样机测试</t>
  </si>
  <si>
    <t>测试</t>
  </si>
  <si>
    <r>
      <rPr>
        <sz val="9"/>
      </rPr>
      <t xml:space="preserve">1. 池底清洁 -  已完成，</t>
    </r>
    <r>
      <rPr>
        <b/>
        <sz val="9"/>
      </rPr>
      <t xml:space="preserve">水面清洁，池壁清洁  -  周六？</t>
    </r>
    <r>
      <t xml:space="preserve">
</t>
    </r>
    <r>
      <rPr>
        <sz val="9"/>
      </rPr>
      <t xml:space="preserve">2. 运动 -  80目尘盒基本完成，聚酯纤维尘盒基础运动测试中，</t>
    </r>
    <r>
      <rPr>
        <b/>
        <sz val="9"/>
      </rPr>
      <t xml:space="preserve">堵塞运动，负重爬墙，台阶等未测</t>
    </r>
    <r>
      <t xml:space="preserve">
</t>
    </r>
    <r>
      <rPr>
        <sz val="9"/>
      </rPr>
      <t xml:space="preserve">3. </t>
    </r>
    <r>
      <rPr>
        <b/>
        <sz val="9"/>
      </rPr>
      <t xml:space="preserve">续航</t>
    </r>
    <r>
      <rPr>
        <sz val="9"/>
      </rPr>
      <t xml:space="preserve"> -  8/9晚上输出脚本；8/9-8/10-8/11晚上跑续航；</t>
    </r>
    <r>
      <t xml:space="preserve">
</t>
    </r>
    <r>
      <rPr>
        <sz val="9"/>
      </rPr>
      <t xml:space="preserve">4. 流量测试：？</t>
    </r>
  </si>
  <si>
    <t>装机计划</t>
  </si>
  <si>
    <t xml:space="preserve">1. 8/10交付两台功能样机 - 张工 - 配重，：Link
2. 8/10 开始组装外观样机，8/11配重 - Link
 两套电机仓到了 - 组装+灌胶 - 8/9 - 建鸣电机仓 - </t>
  </si>
  <si>
    <t>灯板？主板？
无线充 外观的样机，装中惠无线充；
气囊发
8/14 周三演示，8/15拍摄</t>
  </si>
  <si>
    <t>1台3号
1台1号
2台功能
2台外观</t>
  </si>
  <si>
    <t>投模交付文件</t>
  </si>
  <si>
    <t>1. 结构最终3D 
2. 模具检讨的DFM - 
3. 原理图，Gerber
4. DFX
5. 关键物料</t>
  </si>
  <si>
    <t>交付件清单</t>
  </si>
  <si>
    <t xml:space="preserve">X9 </t>
  </si>
  <si>
    <t>业务阶段三</t>
  </si>
  <si>
    <t>交付件</t>
  </si>
  <si>
    <t>交付时间</t>
  </si>
  <si>
    <t>是否必须</t>
  </si>
  <si>
    <t>交付情况</t>
  </si>
  <si>
    <t>负责角色</t>
  </si>
  <si>
    <t>开发阶段</t>
  </si>
  <si>
    <t>包装设计方案报价清单</t>
  </si>
  <si>
    <t>未提供</t>
  </si>
  <si>
    <t>否</t>
  </si>
  <si>
    <t>需要产品明确输出，设计时间不足，交付有风险，</t>
  </si>
  <si>
    <r>
      <rPr>
        <color rgb="FF0563C1"/>
      </rPr>
      <t xml:space="preserve"> @钟斌(Bin / 钟斌  PIC   中级包装工程师)</t>
    </r>
  </si>
  <si>
    <t>成本分析表</t>
  </si>
  <si>
    <t>初版已交付，待更新</t>
  </si>
  <si>
    <t>采购报价中，需要研发刷新</t>
  </si>
  <si>
    <t>采购代表</t>
  </si>
  <si>
    <r>
      <rPr>
        <color rgb="FF0563C1"/>
      </rPr>
      <t xml:space="preserve"> @Jennie-Ji  / 季亚楠 R&amp;amp;DC 高级采购专员(Jennie-Ji  / 季亚楠 R&amp;DC 高级采购专员)</t>
    </r>
  </si>
  <si>
    <t>关键物料供应资源清单</t>
  </si>
  <si>
    <t>研发已更新关键物料清单</t>
  </si>
  <si>
    <t>试产需求量级备料计划</t>
  </si>
  <si>
    <t>待刷新</t>
  </si>
  <si>
    <t>模具厂商与报价清单</t>
  </si>
  <si>
    <t>试产长周期备料清单</t>
  </si>
  <si>
    <t>LT待刷新</t>
  </si>
  <si>
    <t>销售配件定义</t>
  </si>
  <si>
    <t>https://alidocs.dingtalk.com/uni-preview?extension=xlsx&amp;bizType=document&amp;cloudSpaceDentryId=148389258136&amp;previewAtta=2&amp;cloudSpaceSpaceId=23730597884&amp;version=1&amp;scene=universalSpace&amp;mainsiteOrigin=mainsite&amp;spaceId=23730597884&amp;fileSize=33537190&amp;dentryUuid=R4GpnMqJzG9pMDvZTZvnK3YZ8Ke0xjE3&amp;isMobile=false&amp;fileId=148389258136</t>
  </si>
  <si>
    <r>
      <rPr>
        <color rgb="FF0563C1"/>
      </rPr>
      <t xml:space="preserve"> @Raymond(Raymond/魏郑雷 PIC 高级产品经理)</t>
    </r>
  </si>
  <si>
    <t>产品区域渠道衍生型号差异</t>
  </si>
  <si>
    <t>目标市场：美国，加拿大，欧盟，澳大利亚，新西兰
欧/美，插头不一样，至少两个型号适配器</t>
  </si>
  <si>
    <t>包装设计需求说明书</t>
  </si>
  <si>
    <t>包装清单和说明未输出</t>
  </si>
  <si>
    <t>手板体验问题点清单</t>
  </si>
  <si>
    <t>待P4手板体验</t>
  </si>
  <si>
    <t>产品包需求(PRD)</t>
  </si>
  <si>
    <t>产品可制造性评估_电子</t>
  </si>
  <si>
    <t>电子工程师</t>
  </si>
  <si>
    <t>电子BOM</t>
  </si>
  <si>
    <t>电子研发代表</t>
  </si>
  <si>
    <r>
      <rPr>
        <color rgb="FF0563C1"/>
      </rPr>
      <t xml:space="preserve"> @Mike</t>
    </r>
  </si>
  <si>
    <t>产品规格书_硬件</t>
  </si>
  <si>
    <t>TBD</t>
  </si>
  <si>
    <t>PCBA原理图</t>
  </si>
  <si>
    <t>待刷新终版</t>
  </si>
  <si>
    <t>PCB layout，Gerber文件</t>
  </si>
  <si>
    <t>关键零部件清单_电子</t>
  </si>
  <si>
    <t>https://alidocs.dingtalk.com/i/nodes/nYMoO1rWxamD5yXkH2Ow577eV47Z3je9?iframeQuery=sheet_range%3Dkgqie6hm_0_0_1_1</t>
  </si>
  <si>
    <t>产品规格书_结构</t>
  </si>
  <si>
    <t>结构研发代表</t>
  </si>
  <si>
    <r>
      <rPr>
        <color rgb="FF0563C1"/>
      </rPr>
      <t xml:space="preserve"> @Ives(Ives hua)</t>
    </r>
  </si>
  <si>
    <t>结构BOM</t>
  </si>
  <si>
    <t>结构3D图</t>
  </si>
  <si>
    <t>结构2D图</t>
  </si>
  <si>
    <t>3D锁定后+1周</t>
  </si>
  <si>
    <t>关键零部件清单_结构</t>
  </si>
  <si>
    <t>完整功能手板</t>
  </si>
  <si>
    <t>进行中</t>
  </si>
  <si>
    <t>P4手板待调试</t>
  </si>
  <si>
    <t>结构仿真报告(可选)</t>
  </si>
  <si>
    <t>PCB板框图</t>
  </si>
  <si>
    <t>已交付</t>
  </si>
  <si>
    <r>
      <rPr>
        <color rgb="FF0563C1"/>
      </rPr>
      <t xml:space="preserve"> @Rock</t>
    </r>
  </si>
  <si>
    <t>DFM及评审报告</t>
  </si>
  <si>
    <t>8/10输出</t>
  </si>
  <si>
    <r>
      <rPr>
        <color rgb="FF0563C1"/>
      </rPr>
      <t xml:space="preserve"> @Rock</t>
    </r>
    <r>
      <rPr>
        <color rgb="FF0563C1"/>
      </rPr>
      <t xml:space="preserve"> @Jennie-Ji  / 季亚楠 R&amp;amp;DC 高级采购专员(Jennie-Ji  / 季亚楠 R&amp;DC 高级采购专员)</t>
    </r>
  </si>
  <si>
    <t>安规检查报告</t>
  </si>
  <si>
    <t>X9认证要求</t>
  </si>
  <si>
    <t>认证代表</t>
  </si>
  <si>
    <r>
      <rPr>
        <color rgb="FF0563C1"/>
      </rPr>
      <t xml:space="preserve"> @潘游览(Kelly)</t>
    </r>
  </si>
  <si>
    <t>认证需求计划</t>
  </si>
  <si>
    <t>待评估</t>
  </si>
  <si>
    <t>市场侧需求清单</t>
  </si>
  <si>
    <t>市场代表</t>
  </si>
  <si>
    <t>新品上市计划</t>
  </si>
  <si>
    <t>销售预测</t>
  </si>
  <si>
    <t>项目成员清单</t>
  </si>
  <si>
    <r>
      <rPr>
        <color rgb="FF0563C1"/>
      </rPr>
      <t xml:space="preserve"> @谢敏</t>
    </r>
  </si>
  <si>
    <t>项目里程碑计划_二级</t>
  </si>
  <si>
    <t>风险管理清单</t>
  </si>
  <si>
    <t>样机需求计划</t>
  </si>
  <si>
    <t>项目计划表</t>
  </si>
  <si>
    <t>投模决策汇报材料</t>
  </si>
  <si>
    <t>总装厂项目人员清单</t>
  </si>
  <si>
    <t>软件测试问题投模决策评审影响评估报告</t>
  </si>
  <si>
    <t>待P4验证</t>
  </si>
  <si>
    <t>软件测试代表</t>
  </si>
  <si>
    <r>
      <rPr>
        <color rgb="FF0563C1"/>
      </rPr>
      <t xml:space="preserve"> @夏文亚(Jessie)</t>
    </r>
  </si>
  <si>
    <t>关键零部件评估计划</t>
  </si>
  <si>
    <t>整机测试代表</t>
  </si>
  <si>
    <r>
      <rPr>
        <color rgb="FF0563C1"/>
      </rPr>
      <t xml:space="preserve"> @Sam</t>
    </r>
  </si>
  <si>
    <t>测试策略+关键零部件测试方案</t>
  </si>
  <si>
    <t>手板测试计划和总结报告</t>
  </si>
  <si>
    <t>需要P4手板测试，手板结构调机中</t>
  </si>
  <si>
    <t>专利布局清单</t>
  </si>
  <si>
    <r>
      <rPr>
        <color rgb="FF0563C1"/>
      </rPr>
      <t xml:space="preserve"> @王大伟(David/王大伟 R&amp;DC 知识产权总监)</t>
    </r>
  </si>
  <si>
    <t>专利风险评估</t>
  </si>
  <si>
    <t>产品质量标准</t>
  </si>
  <si>
    <r>
      <rPr>
        <color rgb="FF0563C1"/>
      </rPr>
      <t xml:space="preserve"> @徐利</t>
    </r>
  </si>
  <si>
    <t>产品问题点清单</t>
  </si>
  <si>
    <t>整机检验工装清单</t>
  </si>
  <si>
    <t>包装设计评审问题点清单</t>
  </si>
  <si>
    <t>风险高</t>
  </si>
  <si>
    <t>颜色规格书/色板（可选）</t>
  </si>
  <si>
    <t>NA</t>
  </si>
  <si>
    <t>ID设计师</t>
  </si>
  <si>
    <r>
      <rPr>
        <color rgb="FF0563C1"/>
      </rPr>
      <t xml:space="preserve"> @Gary/PIC 工业设计部总监</t>
    </r>
  </si>
  <si>
    <t>蚀纹规格书/样品（可选）</t>
  </si>
  <si>
    <t>丝印文件</t>
  </si>
  <si>
    <t>CMF工艺说明书</t>
  </si>
  <si>
    <t>外观手板（可选）</t>
  </si>
  <si>
    <t>产品ID效果图</t>
  </si>
  <si>
    <t>产品3D模型</t>
  </si>
  <si>
    <t>已输出结构，待评估</t>
  </si>
  <si>
    <t>组件评估清单</t>
  </si>
  <si>
    <r>
      <rPr>
        <color rgb="FF0563C1"/>
      </rPr>
      <t xml:space="preserve"> @卢德(Tony)</t>
    </r>
  </si>
  <si>
    <t>工装治具清单</t>
  </si>
  <si>
    <t>工艺流程图</t>
  </si>
  <si>
    <t>可制造性评估报告</t>
  </si>
  <si>
    <t>爬坡计划</t>
  </si>
  <si>
    <t>新工艺可行性分析报告</t>
  </si>
  <si>
    <t>DFX报告</t>
  </si>
  <si>
    <t xml:space="preserve">NPI </t>
  </si>
  <si>
    <r>
      <rPr>
        <color rgb="FF0563C1"/>
      </rPr>
      <t xml:space="preserve"> @Eddie</t>
    </r>
  </si>
  <si>
    <t>设计成熟度评估报告_包含风险清单</t>
  </si>
  <si>
    <t>产品设计需求和规格</t>
  </si>
  <si>
    <t>结构研发风险清单</t>
  </si>
  <si>
    <t>认证样机配置确认表</t>
  </si>
  <si>
    <t>TR3技术评审报告</t>
  </si>
  <si>
    <t>堆叠方案终审评审会议纪要</t>
  </si>
  <si>
    <t>TR4 技术评审报告</t>
  </si>
  <si>
    <t>供应商审核表(评价)</t>
  </si>
  <si>
    <t>供应商审核计划</t>
  </si>
  <si>
    <t>零部件检验工装检具清单（可选）</t>
  </si>
  <si>
    <t>P3.5测试计划</t>
  </si>
  <si>
    <t>https://alidocs.dingtalk.com/i/nodes/pGBa2Lm8aGezpd2xI5g6ExBOVgN7R35y?iframeQuery=sheet_range%3Dkgqie6hm_0_0_1_1</t>
  </si>
  <si>
    <t>P3.5问题</t>
  </si>
  <si>
    <t>https://alidocs.dingtalk.com/i/nodes/Exel2BLV5zg4k1eru6wnAj5pJgk9rpMq?iframeQuery=sheet_range%3Dst-719dadf5-80962_0_0_1_9</t>
  </si>
  <si>
    <t>P4 测试计划</t>
  </si>
  <si>
    <t>P4测试计划</t>
  </si>
  <si>
    <t>X9 关键零部件</t>
  </si>
  <si>
    <t>https://alidocs.dingtalk.com/i/nodes/nYMoO1rWxamD5yXkH2Ow577eV47Z3je9?iframeQuery=sheet_range%3Dkgqie6hm_40_2_8_10</t>
  </si>
  <si>
    <t>周会</t>
  </si>
  <si>
    <t>已完成</t>
  </si>
  <si>
    <t>9.17中秋节</t>
  </si>
  <si>
    <t>投入人数</t>
  </si>
  <si>
    <t>投入人天</t>
  </si>
  <si>
    <t>减重方案设计&amp;验证</t>
  </si>
  <si>
    <t>4台</t>
  </si>
  <si>
    <t>All in One 配重调试测试</t>
  </si>
  <si>
    <t>P4手板硬件基本能力测试</t>
  </si>
  <si>
    <t>试产问题点评审</t>
  </si>
  <si>
    <t>硬件自测</t>
  </si>
  <si>
    <t>工装设备点检</t>
  </si>
  <si>
    <t>测试设备点检</t>
  </si>
  <si>
    <t>5/11第一台，第二台
5/13第三台，第四台
5/15第五台，第六台
实际</t>
  </si>
  <si>
    <t>P3-DFM报告输出</t>
  </si>
  <si>
    <t>P3结构还没拔模，可以评估DFM</t>
  </si>
  <si>
    <t>P3-DFM报告审核</t>
  </si>
  <si>
    <t>P3模具动刀结构图纸输出</t>
  </si>
  <si>
    <t>订料模图设计输出</t>
  </si>
  <si>
    <t>订料模图评审</t>
  </si>
  <si>
    <t>研发/采购/模具</t>
  </si>
  <si>
    <t>投模决策启动</t>
  </si>
  <si>
    <t>DVT阶段成本核算</t>
  </si>
  <si>
    <t>是否关键</t>
  </si>
  <si>
    <t>P1结构设计</t>
  </si>
  <si>
    <t>5/11第一台，第二台
5/13第三台，第四台
5/15第五台，第六台</t>
  </si>
  <si>
    <t>自清洁尘盒方案器件选型和设计</t>
  </si>
  <si>
    <t>尘盒新方案元器件选型确认</t>
  </si>
  <si>
    <t>SE/结构/电子</t>
  </si>
  <si>
    <t>尘盒新方案选型电子方案设计</t>
  </si>
  <si>
    <t>自清洁尘盒，结构设计</t>
  </si>
  <si>
    <t>自清洁结构设计</t>
  </si>
  <si>
    <t>结构设计问题点改善</t>
  </si>
  <si>
    <t>尘盒组装测试验证</t>
  </si>
  <si>
    <t>结构/电子/NPI/品质</t>
  </si>
  <si>
    <t>尘盒电机驱动硬件准备</t>
  </si>
  <si>
    <t>尘盒电机底层驱动调试</t>
  </si>
  <si>
    <t>手板测试验证</t>
  </si>
  <si>
    <t>测试验证的方案和要求待明确
算法根据状态确认</t>
  </si>
  <si>
    <t>P3.5手板</t>
  </si>
  <si>
    <t>PCBA电子硬件测试</t>
  </si>
  <si>
    <t>电子测试报告</t>
  </si>
  <si>
    <t>整机硬件设计方案</t>
  </si>
  <si>
    <t>电子概要设计</t>
  </si>
  <si>
    <t>电子E-BOM输出</t>
  </si>
  <si>
    <t>ID方向确认的时间
4/25最新结构堆叠输出后，ID反馈需要更多时间</t>
  </si>
  <si>
    <t>P3.5结构设计</t>
  </si>
  <si>
    <t>结构详细设计</t>
  </si>
  <si>
    <t>P3.5组装测试验证</t>
  </si>
  <si>
    <t>第3.5轮手板装配及验证</t>
  </si>
  <si>
    <t>第3.5轮手板测试验证</t>
  </si>
  <si>
    <t>P3.5手板硬件基本能力测试</t>
  </si>
  <si>
    <t>P3.5手板用户体验</t>
  </si>
  <si>
    <t>P3.5手板整机验收功能测试</t>
  </si>
  <si>
    <t>模具P3报价</t>
  </si>
  <si>
    <t>模具P3.5报价</t>
  </si>
  <si>
    <t>P3.5模具制作清单</t>
  </si>
  <si>
    <t>P3.5-DFM报告输出</t>
  </si>
  <si>
    <t>P3.5-DFM报告审核</t>
  </si>
  <si>
    <t>P3.5模具动刀结构图纸输出</t>
  </si>
  <si>
    <t>工程化准备</t>
  </si>
  <si>
    <t>工装夹具设计及制作</t>
  </si>
  <si>
    <t>产线测试工装设计及制作</t>
  </si>
  <si>
    <t>平面二轮打样确认</t>
  </si>
  <si>
    <t>5/15调整堆叠后计划</t>
  </si>
  <si>
    <t>All in One 配重测试</t>
  </si>
  <si>
    <t>P3.5测试</t>
  </si>
  <si>
    <t>电子设计（通用P4）</t>
  </si>
  <si>
    <t>电子E-BOM输出备料</t>
  </si>
  <si>
    <t>新开模TO</t>
  </si>
  <si>
    <t>DVT1.5</t>
  </si>
  <si>
    <t>首单长周期物料下单</t>
  </si>
  <si>
    <t>来料检验</t>
  </si>
  <si>
    <t>首单检验</t>
  </si>
  <si>
    <t>零部件测试用例评审</t>
  </si>
  <si>
    <t>结构件准备</t>
  </si>
  <si>
    <t>电子料采购</t>
  </si>
  <si>
    <t>驱动电机
转向电机
水泵电机
步进电机
X6驱动电机
电容电机</t>
  </si>
  <si>
    <t>工装结构方案设计</t>
  </si>
  <si>
    <t>PCBA准备</t>
  </si>
  <si>
    <t>10个单MCU控制板</t>
  </si>
  <si>
    <t>嵌入式开发</t>
  </si>
  <si>
    <t>子任务</t>
  </si>
  <si>
    <t>物料采购</t>
  </si>
  <si>
    <t>电子件</t>
  </si>
  <si>
    <t>线束焊接</t>
  </si>
  <si>
    <t>线束+端子</t>
  </si>
  <si>
    <t>尹冠舆</t>
  </si>
  <si>
    <t>电机接线和焊接</t>
  </si>
  <si>
    <t>小板焊接（深度&amp;电磁等）</t>
  </si>
  <si>
    <t>朱建鸣，王会译</t>
  </si>
  <si>
    <t>点检清单准备</t>
  </si>
  <si>
    <r>
      <rPr>
        <sz val="10"/>
      </rPr>
      <t xml:space="preserve">点检清单</t>
    </r>
    <r>
      <t xml:space="preserve">
</t>
    </r>
    <r>
      <rPr>
        <color theme="10"/>
        <u/>
        <sz val="10"/>
      </rPr>
      <t xml:space="preserve">https://alidocs.dingtalk.com/i/nodes/R4GpnMqJzGOMr62pIvxoGbao8Ke0xjE3?iframeQuery=sheet_range%3Dkgqie6hm_0_0_1_5</t>
    </r>
  </si>
  <si>
    <t>硬件&amp;软件测试工具</t>
  </si>
  <si>
    <t>王俊</t>
  </si>
  <si>
    <t>MCU驱动调试</t>
  </si>
  <si>
    <t>王奔</t>
  </si>
  <si>
    <t>SOC驱动调试</t>
  </si>
  <si>
    <t>第一套</t>
  </si>
  <si>
    <t>电子料点检</t>
  </si>
  <si>
    <t>线束打胶</t>
  </si>
  <si>
    <t>电机仓密封性测试</t>
  </si>
  <si>
    <t>ray</t>
  </si>
  <si>
    <t>气囊模块组装</t>
  </si>
  <si>
    <t>link</t>
  </si>
  <si>
    <t>尘盒模块组装</t>
  </si>
  <si>
    <t>矢量喷口组装</t>
  </si>
  <si>
    <t>All</t>
  </si>
  <si>
    <t>第一套调试测试</t>
  </si>
  <si>
    <t>水下重心浮心测试</t>
  </si>
  <si>
    <t>对地压力测试</t>
  </si>
  <si>
    <t>流速测试</t>
  </si>
  <si>
    <t>流量测试</t>
  </si>
  <si>
    <t>水泵转速测试</t>
  </si>
  <si>
    <t>第二套</t>
  </si>
  <si>
    <t>尹工</t>
  </si>
  <si>
    <t>第二套调试测试</t>
  </si>
  <si>
    <t>第三套调试测试</t>
  </si>
  <si>
    <t>结构调整人员安排，周内发出</t>
  </si>
  <si>
    <t>P1手板组装测试验证</t>
  </si>
  <si>
    <t>软件开发调试</t>
  </si>
  <si>
    <t>P1成本核算</t>
  </si>
  <si>
    <t>P1手板成本核算</t>
  </si>
  <si>
    <t>P2手板</t>
  </si>
  <si>
    <t>第2轮手板</t>
  </si>
  <si>
    <t>P2结构设计</t>
  </si>
  <si>
    <t>测试问题点改善</t>
  </si>
  <si>
    <t>MVP1.5调试</t>
  </si>
  <si>
    <t>软件调整</t>
  </si>
  <si>
    <t>固件开发更新</t>
  </si>
  <si>
    <t>APP开发更新</t>
  </si>
  <si>
    <t>第3版固件调试</t>
  </si>
  <si>
    <t>固件评审</t>
  </si>
  <si>
    <t>Alpha版本固件释放</t>
  </si>
  <si>
    <t>MVP1.6软件释放</t>
  </si>
  <si>
    <t>P2组装测试验证</t>
  </si>
  <si>
    <t>P2手板硬件基本能力测试</t>
  </si>
  <si>
    <t>TR4准入条件</t>
  </si>
  <si>
    <t>69码申请</t>
  </si>
  <si>
    <t>文案设计</t>
  </si>
  <si>
    <t>语音录制</t>
  </si>
  <si>
    <t>平面T程师</t>
  </si>
  <si>
    <t>无线充自研开发</t>
  </si>
  <si>
    <t>未评审</t>
  </si>
  <si>
    <t>前置条件：TX软件要调通</t>
  </si>
  <si>
    <t>TX功能调试</t>
  </si>
  <si>
    <t>RX功能调试</t>
  </si>
  <si>
    <t>无线充功能验证</t>
  </si>
  <si>
    <t>无线充模块测试验证</t>
  </si>
  <si>
    <t>P2手板遗留清单和关键进展</t>
  </si>
  <si>
    <t>功能表现</t>
  </si>
  <si>
    <t>文档</t>
  </si>
  <si>
    <t>测试标准</t>
  </si>
  <si>
    <t>重点指标测试标准</t>
  </si>
  <si>
    <t xml:space="preserve">    a. 清洁--CE、清洁垃圾的总量（晒干称重）、</t>
  </si>
  <si>
    <t>周伟</t>
  </si>
  <si>
    <t>done</t>
  </si>
  <si>
    <t xml:space="preserve">    b. 续航（电池、尘盒）--负载、非负载</t>
  </si>
  <si>
    <t xml:space="preserve">    c. 清洁效率</t>
  </si>
  <si>
    <t xml:space="preserve">    d. 覆盖率（底、壁、、水线、面随机）</t>
  </si>
  <si>
    <t xml:space="preserve">    e. 通信能力--用户环境模拟、稳定性、通讯强度</t>
  </si>
  <si>
    <t xml:space="preserve">    f. 充电性能-能耗、时长、握手成功率</t>
  </si>
  <si>
    <t xml:space="preserve">    g. 浊度检测-附着物的影响，可靠性</t>
  </si>
  <si>
    <t xml:space="preserve">    h. 姿态调整--</t>
  </si>
  <si>
    <t xml:space="preserve">    i. 负载测试</t>
  </si>
  <si>
    <t>指标竞品测试</t>
  </si>
  <si>
    <t xml:space="preserve">    a. 深之蓝--</t>
  </si>
  <si>
    <t>ongoing</t>
  </si>
  <si>
    <t xml:space="preserve">    b. dolphin</t>
  </si>
  <si>
    <t xml:space="preserve">    c. seagull pro</t>
  </si>
  <si>
    <t xml:space="preserve">    d. X6/7</t>
  </si>
  <si>
    <t xml:space="preserve">    e. 水面船</t>
  </si>
  <si>
    <t>单模块验证</t>
  </si>
  <si>
    <t>模块性能测试</t>
  </si>
  <si>
    <t xml:space="preserve">    a. 通讯验证，干扰环境及盐水池搭建测试</t>
  </si>
  <si>
    <t>周伟/卢工</t>
  </si>
  <si>
    <t xml:space="preserve">    b. 竞品整机负载能力测试</t>
  </si>
  <si>
    <t xml:space="preserve">    c. 无线充模块工装模型设计</t>
  </si>
  <si>
    <t>暂停</t>
  </si>
  <si>
    <t xml:space="preserve">    d. 前滚刷爬墙模块</t>
  </si>
  <si>
    <t xml:space="preserve">    e. 出水检测传感器验证</t>
  </si>
  <si>
    <t>昱树</t>
  </si>
  <si>
    <t xml:space="preserve">    f. 水面姿态控制</t>
  </si>
  <si>
    <t xml:space="preserve">    g. 斜坡算法测试</t>
  </si>
  <si>
    <t>付豪</t>
  </si>
  <si>
    <t xml:space="preserve">    i. 斜坡转弯打滑</t>
  </si>
  <si>
    <t xml:space="preserve">    ii. X6、竞品斜坡测试</t>
  </si>
  <si>
    <t xml:space="preserve">    h. 台阶检测验证</t>
  </si>
  <si>
    <t>模块可行性验证</t>
  </si>
  <si>
    <t xml:space="preserve">    a. 传感器不可用，TOF，水面船及X6的2.4G WIFI连接问题</t>
  </si>
  <si>
    <t>付豪/远征</t>
  </si>
  <si>
    <t xml:space="preserve">    b. 1、5号机失效，X6进水失效</t>
  </si>
  <si>
    <t xml:space="preserve">    i. 架构测试---不考虑重心，浮心等物理特性，能跑轮子能转即可</t>
  </si>
  <si>
    <t xml:space="preserve">    ii. 水面姿态控制测试</t>
  </si>
  <si>
    <t xml:space="preserve">    iii. X6爬墙、台阶检测测试</t>
  </si>
  <si>
    <t xml:space="preserve">    c. 2号机斜坡打滑，深水浮起---依次找人分析</t>
  </si>
  <si>
    <t>T系列或者基站技术移交深圳-</t>
  </si>
  <si>
    <t xml:space="preserve">    a. 3/9之前底盘特性测试摸底</t>
  </si>
  <si>
    <t>Eddie/Blink</t>
  </si>
  <si>
    <t xml:space="preserve">    b. 基站识别对接方案---本周</t>
  </si>
  <si>
    <t xml:space="preserve">    c. 基站功能延申---检测，治理，预留策略讨论</t>
  </si>
  <si>
    <t>手板测试</t>
  </si>
  <si>
    <t>1. 自清洁手板测试</t>
  </si>
  <si>
    <t>卞亮/夏工</t>
  </si>
  <si>
    <t>-3-5</t>
  </si>
  <si>
    <t>2. 水面清洁方案及测试验证-eddie、3-7</t>
  </si>
  <si>
    <t>eddie</t>
  </si>
  <si>
    <t>3. 电机选型确认，下单、交期确认-Ray、Raymond</t>
  </si>
  <si>
    <t>ray/rammond</t>
  </si>
  <si>
    <t>4. 传感器清单确认下单</t>
  </si>
  <si>
    <t>mike</t>
  </si>
  <si>
    <t>5. 设计评审--Eddie、3-6</t>
  </si>
  <si>
    <t>6. 手板下发-3-8</t>
  </si>
  <si>
    <t>7. 模块验证进展</t>
  </si>
  <si>
    <t>8. 算法开发进展</t>
  </si>
  <si>
    <t>9. 测试场景搭建计划--周伟、付豪--3-7</t>
  </si>
  <si>
    <t>10. 软件测试用例--周伟</t>
  </si>
  <si>
    <t>机身结构设计</t>
  </si>
  <si>
    <t>测试的情况，每天5-6点可以对接；进度提前一周沟通；</t>
  </si>
  <si>
    <t>结构修改/图纸出图</t>
  </si>
  <si>
    <t>底盘</t>
  </si>
  <si>
    <t>越障改善</t>
  </si>
  <si>
    <t>3/6评审，看整体排布方案，具体细节图，完成度80%；
3/8，排布OK的情况下，可以完成，大的排布有变化要到18号
3/6测试结果能出来吗？——
集尘盒分离过滤已测试
尘盒吸力已验证
姿态变换？——现有手板无法验证？
资源不足，尤其是基站（基站需要2-3个人）
机身4个人；投模具细化+2个人 
6个人- 4个人整机，2个人基站（一个人有半个人在搞灌溉）
一个人在测试</t>
  </si>
  <si>
    <t>履带打滑（打滑）-走不直</t>
  </si>
  <si>
    <t>增加传感器（TOF）- 台阶识别</t>
  </si>
  <si>
    <t>吉安</t>
  </si>
  <si>
    <t>快速排水</t>
  </si>
  <si>
    <t>电机仓</t>
  </si>
  <si>
    <t>改电机型号（行走电机，水泵）</t>
  </si>
  <si>
    <t>防水（电机+板子的防水处理）</t>
  </si>
  <si>
    <t>滚刷</t>
  </si>
  <si>
    <t>前前双滚刷，滚刷具备爬墙的功能，</t>
  </si>
  <si>
    <t>吸口下移&amp;调整</t>
  </si>
  <si>
    <t>水面清洁拨垃圾实现？</t>
  </si>
  <si>
    <t>还没做</t>
  </si>
  <si>
    <t>快拆</t>
  </si>
  <si>
    <t>尘盒</t>
  </si>
  <si>
    <t>防堵方案调整（絮状物分离，可能加电机）</t>
  </si>
  <si>
    <t>卡沙石垃圾</t>
  </si>
  <si>
    <t>滤蓝底部漏垃圾</t>
  </si>
  <si>
    <t>海帕（藻类孢子）面积不足，面积需要参考竞品</t>
  </si>
  <si>
    <t>潜浮模块</t>
  </si>
  <si>
    <t>海龟上浮手板验证过</t>
  </si>
  <si>
    <t>晓锋</t>
  </si>
  <si>
    <t>海马上浮配重方案未完成</t>
  </si>
  <si>
    <t>气囊&amp;气仓放置空间排布</t>
  </si>
  <si>
    <t>外壳</t>
  </si>
  <si>
    <t>传感器排布</t>
  </si>
  <si>
    <t>向下流道的排布</t>
  </si>
  <si>
    <t>水质治理</t>
  </si>
  <si>
    <t>流道切换</t>
  </si>
  <si>
    <t>排水口变小对运动速度和吸垃圾的影响</t>
  </si>
  <si>
    <t>海马后退问题如何解决？</t>
  </si>
  <si>
    <t>需求</t>
  </si>
  <si>
    <t>组件拆装checklist</t>
  </si>
  <si>
    <t>卡困具体场景分析，需要清单，已经和研发同步过情况</t>
  </si>
  <si>
    <t>充电坞结构设计</t>
  </si>
  <si>
    <t>上岸方案</t>
  </si>
  <si>
    <t>硬件设计</t>
  </si>
  <si>
    <t>PCBA (三合一PCBA打样（Base,MCU（驱动，通信，状态机）,核心板（SOC）（传感器，WiFi，蓝牙，OTA），集成IMU芯片×2，传感器)</t>
  </si>
  <si>
    <t>新板子打样(海龟）</t>
  </si>
  <si>
    <t>验证软件功能，跑P1的手板上测试；
用第二板手板测试
底层驱动两个版本兼容</t>
  </si>
  <si>
    <t>第二版 兼容（海马海龟，增加一路电机，增加传感器（出水检测，浊度数量1to2）
设计（原理图，Gerber，layout，E-BOM）</t>
  </si>
  <si>
    <r>
      <rPr>
        <color theme="1"/>
        <rFont val="等线"/>
        <sz val="10"/>
      </rPr>
      <t xml:space="preserve">MCU（144pin ) /DDR,要重新改，</t>
    </r>
    <r>
      <t xml:space="preserve">
</t>
    </r>
    <r>
      <rPr>
        <color theme="1"/>
        <rFont val="等线"/>
        <sz val="10"/>
      </rPr>
      <t xml:space="preserve">尺寸已和结构同步</t>
    </r>
    <r>
      <t xml:space="preserve">
</t>
    </r>
    <r>
      <rPr>
        <color theme="1"/>
        <rFont val="等线"/>
        <sz val="10"/>
      </rPr>
      <t xml:space="preserve">6层板</t>
    </r>
    <r>
      <t xml:space="preserve">
</t>
    </r>
    <r>
      <t xml:space="preserve">
</t>
    </r>
    <r>
      <rPr>
        <color rgb="FFEA3324"/>
        <sz val="10"/>
      </rPr>
      <t xml:space="preserve">受到结构影响</t>
    </r>
    <r>
      <rPr>
        <color theme="1"/>
        <rFont val="等线"/>
        <sz val="10"/>
      </rPr>
      <t xml:space="preserve">（布局版型，传感器，电机选型，数量）</t>
    </r>
  </si>
  <si>
    <t>打板</t>
  </si>
  <si>
    <t>板子PCB（10天预估）
 元器件BOM物料采购
锐明（采购沟通时间）</t>
  </si>
  <si>
    <t>新版驱动调试</t>
  </si>
  <si>
    <t>驱动调试</t>
  </si>
  <si>
    <t>首次调试约1周</t>
  </si>
  <si>
    <t>系统调试应用</t>
  </si>
  <si>
    <t>待机功耗24H 52%功耗问题</t>
  </si>
  <si>
    <t>硬件降功耗；
产品考虑休眠</t>
  </si>
  <si>
    <t>WiFi蓝牙二合一模块</t>
  </si>
  <si>
    <t>稳定性测试</t>
  </si>
  <si>
    <t>lora模组</t>
  </si>
  <si>
    <t>超声（距离检测）</t>
  </si>
  <si>
    <t>三合一超声（头部）</t>
  </si>
  <si>
    <t>两个单头超声（侧面）</t>
  </si>
  <si>
    <t>底部三合一</t>
  </si>
  <si>
    <t>红外(近距离补盲）
(红外传感器左侧一个（位置同侧面超声），
下侧一个红外传感器)</t>
  </si>
  <si>
    <t>待测试</t>
  </si>
  <si>
    <t>台阶检测验证</t>
  </si>
  <si>
    <t>出水检测传感器验证</t>
  </si>
  <si>
    <t>P2方案 - 电极片检测</t>
  </si>
  <si>
    <t>X6直接验证</t>
  </si>
  <si>
    <t>霍尔检测-待定</t>
  </si>
  <si>
    <t>霍尔到位后1天</t>
  </si>
  <si>
    <t>磁力计</t>
  </si>
  <si>
    <t>磁场，确定运动初方向</t>
  </si>
  <si>
    <t>深度计</t>
  </si>
  <si>
    <t>测试深度，用于软件地图成形</t>
  </si>
  <si>
    <t>浊度计</t>
  </si>
  <si>
    <t>垃圾附着情况测试</t>
  </si>
  <si>
    <t>通用X6 10400mAH</t>
  </si>
  <si>
    <t>电量计算法重新做</t>
  </si>
  <si>
    <t>昱树/奔奔</t>
  </si>
  <si>
    <t>无线充（100W）</t>
  </si>
  <si>
    <t>发板</t>
  </si>
  <si>
    <t>硬件调试</t>
  </si>
  <si>
    <t>通信测试3/11给到软件</t>
  </si>
  <si>
    <t>固件开发</t>
  </si>
  <si>
    <t>外购无线充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</si>
</sst>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月d日"/>
    <numFmt numFmtId="165" formatCode="m/d;@"/>
  </numFmts>
  <fonts count="13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trike/>
      <sz val="10"/>
    </font>
    <font>
      <sz val="11"/>
      <name val="宋体"/>
    </font>
    <font>
      <strike/>
      <sz val="11"/>
      <name val="宋体"/>
    </font>
    <font>
      <sz val="11"/>
      <name val="Microsoft YaHei"/>
    </font>
    <font>
      <sz val="10"/>
      <name val="Microsoft YaHei"/>
    </font>
    <font>
      <sz val="11"/>
      <color rgb="FF000000"/>
      <name val="宋体"/>
    </font>
    <font>
      <strike/>
      <sz val="11"/>
      <name val="Microsoft YaHei"/>
    </font>
    <font>
      <sz val="11"/>
      <color rgb="FF000000"/>
      <name val="Microsoft YaHei"/>
    </font>
    <font>
      <strike/>
      <sz val="10"/>
      <name val="Microsoft YaHei"/>
    </font>
    <font>
      <sz val="10"/>
      <name val="等线"/>
    </font>
    <font>
      <sz val="11"/>
    </font>
    <font>
      <strike/>
      <sz val="11"/>
    </font>
    <font>
      <sz val="10"/>
      <name val="default"/>
    </font>
    <font>
      <sz val="9"/>
    </font>
    <font>
      <sz val="10"/>
      <color rgb="FFEA3324"/>
    </font>
    <font>
      <b/>
      <sz val="10"/>
    </font>
    <font>
      <sz val="10"/>
      <name val="宋体"/>
    </font>
    <font>
      <sz val="10"/>
      <color rgb="FF000000"/>
    </font>
    <font>
      <b/>
      <sz val="10"/>
      <color rgb="FFEA3324"/>
    </font>
    <font>
      <sz val="11"/>
      <name val="宋体"/>
    </font>
    <font>
      <sz val="11"/>
      <name val="宋体"/>
    </font>
    <font>
      <sz val="11"/>
      <name val="宋体"/>
    </font>
    <font>
      <sz val="11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9"/>
    </font>
    <font>
      <sz val="9"/>
    </font>
    <font>
      <sz val="10"/>
    </font>
    <font>
      <sz val="9"/>
    </font>
    <font>
      <sz val="9"/>
    </font>
    <font>
      <sz val="9"/>
    </font>
    <font>
      <sz val="9"/>
    </font>
    <font>
      <sz val="9"/>
    </font>
    <font>
      <sz val="10"/>
    </font>
    <font>
      <sz val="9"/>
    </font>
    <font>
      <sz val="9"/>
    </font>
    <font>
      <sz val="9"/>
    </font>
    <font>
      <sz val="9"/>
    </font>
    <font>
      <sz val="9"/>
    </font>
    <font>
      <sz val="9"/>
    </font>
    <font>
      <sz val="9"/>
    </font>
    <font>
      <sz val="9"/>
    </font>
    <font>
      <sz val="9"/>
    </font>
    <font>
      <sz val="9"/>
    </font>
    <font>
      <sz val="9"/>
    </font>
    <font>
      <sz val="10"/>
    </font>
    <font>
      <sz val="10"/>
    </font>
    <font>
      <sz val="9"/>
    </font>
    <font>
      <sz val="9"/>
    </font>
    <font>
      <sz val="10"/>
    </font>
    <font>
      <sz val="10"/>
    </font>
    <font>
      <sz val="9"/>
    </font>
    <font>
      <sz val="10"/>
    </font>
    <font>
      <sz val="10"/>
    </font>
    <font>
      <sz val="9"/>
    </font>
    <font>
      <sz val="10"/>
    </font>
    <font>
      <sz val="10"/>
    </font>
    <font>
      <sz val="9"/>
    </font>
    <font>
      <sz val="10"/>
    </font>
    <font>
      <sz val="9"/>
    </font>
    <font>
      <sz val="9"/>
    </font>
    <font>
      <sz val="9"/>
    </font>
    <font>
      <sz val="10"/>
    </font>
    <font>
      <sz val="10"/>
    </font>
    <font>
      <sz val="10"/>
    </font>
    <font>
      <sz val="10"/>
    </font>
    <font>
      <u/>
      <sz val="10"/>
      <color theme="10"/>
      <name val="default"/>
    </font>
    <font>
      <sz val="10"/>
      <name val="default"/>
    </font>
    <font>
      <u/>
      <sz val="10"/>
      <color theme="10"/>
    </font>
    <font>
      <u/>
      <sz val="10"/>
      <color theme="10"/>
    </font>
    <font>
      <sz val="11"/>
      <name val="宋体"/>
    </font>
    <font>
      <sz val="11"/>
      <name val="宋体"/>
    </font>
    <font>
      <sz val="11"/>
      <name val="宋体"/>
    </font>
    <font>
      <sz val="11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Microsoft YaHei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Microsoft YaHei"/>
    </font>
    <font>
      <sz val="11"/>
      <name val="宋体"/>
    </font>
    <font>
      <sz val="11"/>
      <name val="宋体"/>
    </font>
    <font>
      <sz val="11"/>
      <name val="Microsoft YaHei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Microsoft YaHei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Microsoft YaHei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0"/>
    </font>
    <font>
      <sz val="11"/>
      <name val="宋体"/>
    </font>
    <font>
      <sz val="10"/>
    </font>
    <font>
      <sz val="10"/>
    </font>
    <font>
      <sz val="10"/>
    </font>
  </fonts>
  <fills count="13">
    <fill>
      <patternFill patternType="none"/>
    </fill>
    <fill>
      <patternFill patternType="gray125"/>
    </fill>
    <fill>
      <patternFill patternType="solid">
        <fgColor rgb="FFF2C150"/>
      </patternFill>
    </fill>
    <fill>
      <patternFill patternType="solid">
        <fgColor rgb="FFFCC102"/>
      </patternFill>
    </fill>
    <fill>
      <patternFill patternType="solid">
        <fgColor rgb="FFDFEBF6"/>
      </patternFill>
    </fill>
    <fill>
      <patternFill patternType="solid">
        <fgColor rgb="FFFEE598"/>
      </patternFill>
    </fill>
    <fill>
      <patternFill patternType="solid">
        <fgColor rgb="FFB2C7E6"/>
      </patternFill>
    </fill>
    <fill>
      <patternFill patternType="solid">
        <fgColor rgb="FFFFD966"/>
      </patternFill>
    </fill>
    <fill>
      <patternFill patternType="solid">
        <fgColor rgb="FFFFC000"/>
      </patternFill>
    </fill>
    <fill>
      <patternFill patternType="solid">
        <fgColor rgb="FFFFE699"/>
      </patternFill>
    </fill>
    <fill>
      <patternFill patternType="solid">
        <fgColor rgb="FFF9E5D7"/>
      </patternFill>
    </fill>
    <fill>
      <patternFill patternType="solid">
        <fgColor rgb="FF7F7F7F"/>
      </patternFill>
    </fill>
    <fill>
      <patternFill patternType="solid">
        <fgColor rgb="FFDAE2F6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6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0" fontId="4" fillId="0" borderId="0" xfId="0" applyFont="1">
      <alignment vertical="center" wrapText="1"/>
    </xf>
    <xf numFmtId="164" fontId="4" fillId="0" borderId="0" xfId="0" applyNumberFormat="1" applyFont="1">
      <alignment vertical="center"/>
    </xf>
    <xf numFmtId="0" fontId="4" fillId="2" borderId="0" xfId="0" applyFont="1" applyFill="1">
      <alignment vertical="center" wrapText="1"/>
    </xf>
    <xf numFmtId="0" fontId="4" fillId="3" borderId="0" xfId="0" applyFont="1" applyFill="1">
      <alignment vertical="center" wrapText="1"/>
    </xf>
    <xf numFmtId="0" fontId="4" fillId="0" borderId="0" xfId="0" applyFont="1">
      <alignment horizontal="left" vertical="center" wrapText="1"/>
    </xf>
    <xf numFmtId="0" fontId="4" fillId="2" borderId="0" xfId="0" applyFont="1" applyFill="1">
      <alignment vertical="center"/>
    </xf>
    <xf numFmtId="0" fontId="5" fillId="0" borderId="0" xfId="0" applyFont="1">
      <alignment vertical="center" wrapText="1"/>
    </xf>
    <xf numFmtId="14" fontId="6" fillId="0" borderId="1" xfId="0" applyNumberFormat="1" applyFont="1" applyBorder="1" applyProtection="1">
      <alignment horizontal="left" vertical="center" wrapText="1"/>
    </xf>
    <xf numFmtId="0" fontId="6" fillId="0" borderId="1" xfId="0" applyFont="1" applyBorder="1" applyProtection="1">
      <alignment horizontal="left" vertical="center" wrapText="1"/>
    </xf>
    <xf numFmtId="14" fontId="6" fillId="0" borderId="2" xfId="0" applyNumberFormat="1" applyFont="1" applyBorder="1" applyProtection="1">
      <alignment horizontal="left" vertical="center" wrapText="1"/>
    </xf>
    <xf numFmtId="0" fontId="4" fillId="0" borderId="3" xfId="0" applyFont="1" applyBorder="1" applyProtection="1">
      <alignment vertical="center"/>
    </xf>
    <xf numFmtId="14" fontId="6" fillId="0" borderId="1" xfId="0" applyNumberFormat="1" applyFont="1" applyBorder="1" applyProtection="1">
      <alignment horizontal="left" vertical="center" wrapText="1"/>
    </xf>
    <xf numFmtId="1" fontId="6" fillId="0" borderId="2" xfId="0" applyNumberFormat="1" applyFont="1" applyBorder="1" applyProtection="1">
      <alignment horizontal="center" vertical="center" wrapText="1"/>
    </xf>
    <xf numFmtId="0" fontId="4" fillId="0" borderId="0" xfId="0" applyFont="1">
      <alignment vertical="center"/>
    </xf>
    <xf numFmtId="0" fontId="6" fillId="2" borderId="2" xfId="0" applyFont="1" applyFill="1" applyBorder="1" applyProtection="1">
      <alignment horizontal="left" vertical="center" wrapText="1"/>
    </xf>
    <xf numFmtId="14" fontId="7" fillId="0" borderId="1" xfId="0" applyNumberFormat="1" applyFont="1" applyBorder="1" applyProtection="1">
      <alignment horizontal="left" vertical="center" wrapText="1"/>
    </xf>
    <xf numFmtId="0" fontId="4" fillId="0" borderId="0" xfId="0" applyFont="1">
      <alignment horizontal="left" vertical="center"/>
    </xf>
    <xf numFmtId="14" fontId="7" fillId="0" borderId="2" xfId="0" applyNumberFormat="1" applyFont="1" applyBorder="1" applyProtection="1">
      <alignment horizontal="left" vertical="center" wrapText="1"/>
    </xf>
    <xf numFmtId="0" fontId="7" fillId="0" borderId="2" xfId="0" applyFont="1" applyBorder="1" applyProtection="1">
      <alignment horizontal="left" vertical="center" wrapText="1"/>
    </xf>
    <xf numFmtId="0" fontId="6" fillId="0" borderId="4" xfId="0" applyFont="1" applyBorder="1" applyProtection="1">
      <alignment vertical="center"/>
    </xf>
    <xf numFmtId="1" fontId="6" fillId="0" borderId="4" xfId="0" applyNumberFormat="1" applyFont="1" applyBorder="1" applyProtection="1">
      <alignment horizontal="center" vertical="center" wrapText="1"/>
    </xf>
    <xf numFmtId="14" fontId="6" fillId="0" borderId="5" xfId="0" applyNumberFormat="1" applyFont="1" applyBorder="1" applyProtection="1">
      <alignment horizontal="left" vertical="center" wrapText="1"/>
    </xf>
    <xf numFmtId="0" fontId="6" fillId="0" borderId="5" xfId="0" applyFont="1" applyBorder="1" applyProtection="1">
      <alignment vertical="center"/>
    </xf>
    <xf numFmtId="1" fontId="6" fillId="0" borderId="5" xfId="0" applyNumberFormat="1" applyFont="1" applyBorder="1" applyProtection="1">
      <alignment horizontal="center" vertical="center" wrapText="1"/>
    </xf>
    <xf numFmtId="0" fontId="7" fillId="0" borderId="2" xfId="0" applyFont="1" applyBorder="1" applyProtection="1">
      <alignment vertical="center"/>
    </xf>
    <xf numFmtId="1" fontId="7" fillId="0" borderId="2" xfId="0" applyNumberFormat="1" applyFont="1" applyBorder="1" applyProtection="1">
      <alignment horizontal="center" vertical="center" wrapText="1"/>
    </xf>
    <xf numFmtId="14" fontId="6" fillId="0" borderId="4" xfId="0" applyNumberFormat="1" applyFont="1" applyBorder="1" applyProtection="1">
      <alignment horizontal="left" vertical="center" wrapText="1"/>
    </xf>
    <xf numFmtId="0" fontId="4" fillId="0" borderId="2" xfId="0" applyFont="1" applyBorder="1" applyProtection="1">
      <alignment vertical="center"/>
    </xf>
    <xf numFmtId="14" fontId="6" fillId="0" borderId="2" xfId="0" applyNumberFormat="1" applyFont="1" applyBorder="1" applyProtection="1">
      <alignment horizontal="left" vertical="center" wrapText="1"/>
    </xf>
    <xf numFmtId="0" fontId="6" fillId="0" borderId="2" xfId="0" applyFont="1" applyBorder="1" applyProtection="1">
      <alignment vertical="center"/>
    </xf>
    <xf numFmtId="0" fontId="6" fillId="0" borderId="2" xfId="0" applyFont="1" applyBorder="1" applyProtection="1">
      <alignment horizontal="center" vertical="center"/>
    </xf>
    <xf numFmtId="0" fontId="6" fillId="0" borderId="2" xfId="0" applyFont="1" applyBorder="1" applyProtection="1">
      <alignment horizontal="left" vertical="center" wrapText="1"/>
    </xf>
    <xf numFmtId="14" fontId="6" fillId="0" borderId="2" xfId="0" applyNumberFormat="1" applyFont="1" applyBorder="1" applyProtection="1">
      <alignment horizontal="left" vertical="center" wrapText="1"/>
    </xf>
    <xf numFmtId="0" fontId="4" fillId="0" borderId="2" xfId="0" applyFont="1" applyBorder="1" applyProtection="1">
      <alignment vertical="center"/>
    </xf>
    <xf numFmtId="14" fontId="6" fillId="0" borderId="1" xfId="0" applyNumberFormat="1" applyFont="1" applyBorder="1" applyProtection="1">
      <alignment horizontal="left" vertical="center" wrapText="1"/>
    </xf>
    <xf numFmtId="1" fontId="6" fillId="0" borderId="2" xfId="0" applyNumberFormat="1" applyFont="1" applyBorder="1" applyProtection="1">
      <alignment horizontal="center" vertical="center" wrapText="1"/>
    </xf>
    <xf numFmtId="0" fontId="6" fillId="0" borderId="2" xfId="0" applyFont="1" applyBorder="1" applyProtection="1">
      <alignment horizontal="left" vertical="center" wrapText="1"/>
    </xf>
    <xf numFmtId="14" fontId="6" fillId="0" borderId="1" xfId="0" applyNumberFormat="1" applyFont="1" applyBorder="1" applyProtection="1">
      <alignment horizontal="left" vertical="center" wrapText="1"/>
    </xf>
    <xf numFmtId="0" fontId="6" fillId="0" borderId="5" xfId="0" applyFont="1" applyBorder="1" applyProtection="1">
      <alignment horizontal="left" vertical="center" wrapText="1"/>
    </xf>
    <xf numFmtId="0" fontId="6" fillId="0" borderId="2" xfId="0" applyFont="1" applyBorder="1" applyProtection="1">
      <alignment horizontal="left" vertical="center" wrapText="1"/>
    </xf>
    <xf numFmtId="14" fontId="6" fillId="0" borderId="2" xfId="0" applyNumberFormat="1" applyFont="1" applyBorder="1" applyProtection="1">
      <alignment horizontal="left" vertical="center" wrapText="1"/>
    </xf>
    <xf numFmtId="0" fontId="6" fillId="0" borderId="2" xfId="0" applyFont="1" applyBorder="1" applyProtection="1">
      <alignment vertical="center"/>
    </xf>
    <xf numFmtId="1" fontId="6" fillId="0" borderId="2" xfId="0" applyNumberFormat="1" applyFont="1" applyBorder="1" applyProtection="1">
      <alignment horizontal="center" vertical="center" wrapText="1"/>
    </xf>
    <xf numFmtId="0" fontId="6" fillId="0" borderId="2" xfId="0" applyFont="1" applyBorder="1" applyProtection="1">
      <alignment horizontal="left" vertical="center" wrapText="1"/>
    </xf>
    <xf numFmtId="14" fontId="6" fillId="0" borderId="2" xfId="0" applyNumberFormat="1" applyFont="1" applyBorder="1" applyProtection="1">
      <alignment horizontal="left" vertical="center" wrapText="1"/>
    </xf>
    <xf numFmtId="0" fontId="4" fillId="4" borderId="0" xfId="0" applyFont="1" applyFill="1">
      <alignment vertical="center"/>
    </xf>
    <xf numFmtId="14" fontId="6" fillId="0" borderId="2" xfId="0" applyNumberFormat="1" applyFont="1" applyBorder="1" applyProtection="1">
      <alignment horizontal="left" vertical="center" wrapText="1"/>
    </xf>
    <xf numFmtId="0" fontId="6" fillId="0" borderId="2" xfId="0" applyFont="1" applyBorder="1" applyProtection="1">
      <alignment horizontal="left" vertical="center" wrapText="1"/>
    </xf>
    <xf numFmtId="14" fontId="6" fillId="4" borderId="2" xfId="0" applyNumberFormat="1" applyFont="1" applyFill="1" applyBorder="1" applyProtection="1">
      <alignment horizontal="left" vertical="center" wrapText="1"/>
    </xf>
    <xf numFmtId="0" fontId="6" fillId="4" borderId="2" xfId="0" applyFont="1" applyFill="1" applyBorder="1" applyProtection="1">
      <alignment vertical="center"/>
    </xf>
    <xf numFmtId="0" fontId="6" fillId="0" borderId="4" xfId="0" applyFont="1" applyBorder="1" applyProtection="1">
      <alignment horizontal="left" vertical="center" wrapText="1"/>
    </xf>
    <xf numFmtId="14" fontId="6" fillId="0" borderId="2" xfId="0" applyNumberFormat="1" applyFont="1" applyBorder="1" applyProtection="1">
      <alignment horizontal="left" vertical="center" wrapText="1"/>
    </xf>
    <xf numFmtId="14" fontId="6" fillId="0" borderId="1" xfId="0" applyNumberFormat="1" applyFont="1" applyBorder="1" applyProtection="1">
      <alignment horizontal="left" vertical="center" wrapText="1"/>
    </xf>
    <xf numFmtId="0" fontId="4" fillId="0" borderId="0" xfId="0" applyFont="1">
      <alignment horizontal="center" vertical="center"/>
    </xf>
    <xf numFmtId="0" fontId="6" fillId="0" borderId="2" xfId="0" applyFont="1" applyBorder="1" applyProtection="1">
      <alignment horizontal="center" vertical="center"/>
    </xf>
    <xf numFmtId="0" fontId="6" fillId="4" borderId="2" xfId="0" applyFont="1" applyFill="1" applyBorder="1" applyProtection="1">
      <alignment horizontal="center" vertical="center"/>
    </xf>
    <xf numFmtId="0" fontId="6" fillId="0" borderId="5" xfId="0" applyFont="1" applyBorder="1" applyProtection="1">
      <alignment horizontal="left" vertical="center" wrapText="1"/>
    </xf>
    <xf numFmtId="0" fontId="6" fillId="0" borderId="2" xfId="0" applyFont="1" applyBorder="1" applyProtection="1">
      <alignment horizontal="left" vertical="center" wrapText="1"/>
    </xf>
    <xf numFmtId="14" fontId="6" fillId="4" borderId="5" xfId="0" applyNumberFormat="1" applyFont="1" applyFill="1" applyBorder="1" applyProtection="1">
      <alignment horizontal="left" vertical="center" wrapText="1"/>
    </xf>
    <xf numFmtId="0" fontId="6" fillId="4" borderId="5" xfId="0" applyFont="1" applyFill="1" applyBorder="1" applyProtection="1">
      <alignment vertical="center"/>
    </xf>
    <xf numFmtId="0" fontId="6" fillId="4" borderId="5" xfId="0" applyFont="1" applyFill="1" applyBorder="1" applyProtection="1">
      <alignment horizontal="center" vertical="center"/>
    </xf>
    <xf numFmtId="0" fontId="4" fillId="0" borderId="2" xfId="0" applyFont="1" applyBorder="1" applyProtection="1">
      <alignment horizontal="center" vertical="center"/>
    </xf>
    <xf numFmtId="0" fontId="6" fillId="4" borderId="2" xfId="0" applyFont="1" applyFill="1" applyBorder="1" applyProtection="1">
      <alignment horizontal="left" vertical="center" wrapText="1"/>
    </xf>
    <xf numFmtId="0" fontId="4" fillId="0" borderId="2" xfId="0" applyFont="1" applyBorder="1" applyProtection="1">
      <alignment vertical="center" wrapText="1"/>
    </xf>
    <xf numFmtId="14" fontId="6" fillId="0" borderId="4" xfId="0" applyNumberFormat="1" applyFont="1" applyBorder="1" applyProtection="1">
      <alignment horizontal="left" vertical="center" wrapText="1"/>
    </xf>
    <xf numFmtId="0" fontId="4" fillId="0" borderId="2" xfId="0" applyFont="1" applyBorder="1" applyProtection="1">
      <alignment vertical="center"/>
    </xf>
    <xf numFmtId="0" fontId="6" fillId="0" borderId="6" xfId="0" applyFont="1" applyBorder="1" applyProtection="1">
      <alignment horizontal="left" vertical="center" wrapText="1"/>
    </xf>
    <xf numFmtId="0" fontId="4" fillId="0" borderId="7" xfId="0" applyFont="1" applyBorder="1" applyProtection="1">
      <alignment vertical="center"/>
    </xf>
    <xf numFmtId="0" fontId="4" fillId="0" borderId="6" xfId="0" applyFont="1" applyBorder="1" applyProtection="1">
      <alignment vertical="center"/>
    </xf>
    <xf numFmtId="0" fontId="4" fillId="0" borderId="5" xfId="0" applyFont="1" applyBorder="1" applyProtection="1">
      <alignment vertical="center"/>
    </xf>
    <xf numFmtId="0" fontId="6" fillId="0" borderId="8" xfId="0" applyFont="1" applyBorder="1" applyProtection="1">
      <alignment horizontal="left" vertical="center" wrapText="1"/>
    </xf>
    <xf numFmtId="0" fontId="4" fillId="0" borderId="9" xfId="0" applyFont="1" applyBorder="1" applyProtection="1">
      <alignment vertical="center"/>
    </xf>
    <xf numFmtId="0" fontId="6" fillId="0" borderId="4" xfId="0" applyFont="1" applyBorder="1" applyProtection="1">
      <alignment horizontal="left" vertical="center" wrapText="1"/>
    </xf>
    <xf numFmtId="14" fontId="6" fillId="0" borderId="2" xfId="0" applyNumberFormat="1" applyFont="1" applyBorder="1" applyProtection="1">
      <alignment horizontal="left" vertical="center"/>
    </xf>
    <xf numFmtId="0" fontId="4" fillId="0" borderId="2" xfId="0" applyFont="1" applyBorder="1" applyProtection="1">
      <alignment horizontal="left" vertical="center"/>
    </xf>
    <xf numFmtId="0" fontId="6" fillId="0" borderId="2" xfId="0" applyFont="1" applyBorder="1" applyProtection="1">
      <alignment horizontal="left" vertical="center"/>
    </xf>
    <xf numFmtId="14" fontId="6" fillId="2" borderId="2" xfId="0" applyNumberFormat="1" applyFont="1" applyFill="1" applyBorder="1" applyProtection="1">
      <alignment horizontal="left" vertical="center" wrapText="1"/>
    </xf>
    <xf numFmtId="0" fontId="7" fillId="0" borderId="2" xfId="0" applyFont="1" applyBorder="1" applyProtection="1">
      <alignment horizontal="left" vertical="center" wrapText="1"/>
    </xf>
    <xf numFmtId="0" fontId="4" fillId="0" borderId="0" xfId="0" applyFont="1">
      <alignment vertical="center" wrapText="1"/>
    </xf>
    <xf numFmtId="0" fontId="6" fillId="2" borderId="2" xfId="0" applyFont="1" applyFill="1" applyBorder="1" applyProtection="1">
      <alignment vertical="center" wrapText="1"/>
    </xf>
    <xf numFmtId="0" fontId="4" fillId="0" borderId="2" xfId="0" applyFont="1" applyBorder="1" applyProtection="1">
      <alignment vertical="center" wrapText="1"/>
    </xf>
    <xf numFmtId="0" fontId="6" fillId="4" borderId="5" xfId="0" applyFont="1" applyFill="1" applyBorder="1" applyProtection="1">
      <alignment vertical="center" wrapText="1"/>
    </xf>
    <xf numFmtId="0" fontId="6" fillId="0" borderId="2" xfId="0" applyFont="1" applyBorder="1" applyProtection="1">
      <alignment vertical="center" wrapText="1"/>
    </xf>
    <xf numFmtId="0" fontId="6" fillId="4" borderId="2" xfId="0" applyFont="1" applyFill="1" applyBorder="1" applyProtection="1">
      <alignment vertical="center" wrapText="1"/>
    </xf>
    <xf numFmtId="0" fontId="6" fillId="2" borderId="4" xfId="0" applyFont="1" applyFill="1" applyBorder="1" applyProtection="1">
      <alignment horizontal="left" vertical="center" wrapText="1"/>
    </xf>
    <xf numFmtId="14" fontId="6" fillId="3" borderId="2" xfId="0" applyNumberFormat="1" applyFont="1" applyFill="1" applyBorder="1" applyProtection="1">
      <alignment horizontal="left" vertical="center" wrapText="1"/>
    </xf>
    <xf numFmtId="0" fontId="6" fillId="3" borderId="2" xfId="0" applyFont="1" applyFill="1" applyBorder="1" applyProtection="1">
      <alignment horizontal="left" vertical="center" wrapText="1"/>
    </xf>
    <xf numFmtId="0" fontId="6" fillId="5" borderId="5" xfId="0" applyFont="1" applyFill="1" applyBorder="1" applyProtection="1">
      <alignment horizontal="left" vertical="center" wrapText="1"/>
    </xf>
    <xf numFmtId="0" fontId="6" fillId="5" borderId="4" xfId="0" applyFont="1" applyFill="1" applyBorder="1" applyProtection="1">
      <alignment horizontal="left" vertical="center" wrapText="1"/>
    </xf>
    <xf numFmtId="0" fontId="6" fillId="5" borderId="2" xfId="0" applyFont="1" applyFill="1" applyBorder="1" applyProtection="1">
      <alignment horizontal="left" vertical="center" wrapText="1"/>
    </xf>
    <xf numFmtId="0" fontId="4" fillId="0" borderId="4" xfId="0" applyFont="1" applyBorder="1" applyProtection="1">
      <alignment vertical="center"/>
    </xf>
    <xf numFmtId="0" fontId="4" fillId="0" borderId="4" xfId="0" applyFont="1" applyBorder="1" applyProtection="1">
      <alignment horizontal="left" vertical="center"/>
    </xf>
    <xf numFmtId="14" fontId="6" fillId="5" borderId="2" xfId="0" applyNumberFormat="1" applyFont="1" applyFill="1" applyBorder="1" applyProtection="1">
      <alignment horizontal="left" vertical="center" wrapText="1"/>
    </xf>
    <xf numFmtId="0" fontId="4" fillId="0" borderId="4" xfId="0" applyFont="1" applyBorder="1" applyProtection="1">
      <alignment horizontal="center" vertical="center"/>
    </xf>
    <xf numFmtId="0" fontId="4" fillId="0" borderId="4" xfId="0" applyFont="1" applyBorder="1" applyProtection="1">
      <alignment vertical="center" wrapText="1"/>
    </xf>
    <xf numFmtId="0" fontId="4" fillId="0" borderId="4" xfId="0" applyFont="1" applyBorder="1" applyProtection="1">
      <alignment vertical="center"/>
    </xf>
    <xf numFmtId="0" fontId="4" fillId="0" borderId="4" xfId="0" applyFont="1" applyBorder="1" applyProtection="1">
      <alignment vertical="center" wrapText="1"/>
    </xf>
    <xf numFmtId="0" fontId="4" fillId="0" borderId="10" xfId="0" applyFont="1" applyBorder="1" applyProtection="1">
      <alignment vertical="center"/>
    </xf>
    <xf numFmtId="0" fontId="6" fillId="0" borderId="6" xfId="0" applyFont="1" applyBorder="1" applyProtection="1">
      <alignment horizontal="left" vertical="center" wrapText="1"/>
    </xf>
    <xf numFmtId="0" fontId="6" fillId="0" borderId="5" xfId="0" applyFont="1" applyBorder="1" applyProtection="1">
      <alignment horizontal="left" vertical="center" wrapText="1"/>
    </xf>
    <xf numFmtId="0" fontId="4" fillId="0" borderId="1" xfId="0" applyFont="1" applyBorder="1" applyProtection="1">
      <alignment vertical="center"/>
    </xf>
    <xf numFmtId="0" fontId="4" fillId="0" borderId="11" xfId="0" applyFont="1" applyBorder="1" applyProtection="1">
      <alignment vertical="center"/>
    </xf>
    <xf numFmtId="1" fontId="8" fillId="3" borderId="2" xfId="0" applyNumberFormat="1" applyFont="1" applyFill="1" applyBorder="1" applyProtection="1">
      <alignment horizontal="center" vertical="center" wrapText="1"/>
    </xf>
    <xf numFmtId="0" fontId="6" fillId="0" borderId="10" xfId="0" applyFont="1" applyBorder="1" applyProtection="1">
      <alignment horizontal="left" vertical="center" wrapText="1"/>
    </xf>
    <xf numFmtId="14" fontId="6" fillId="3" borderId="2" xfId="0" applyNumberFormat="1" applyFont="1" applyFill="1" applyBorder="1" applyProtection="1">
      <alignment horizontal="left" vertical="center" wrapText="1"/>
    </xf>
    <xf numFmtId="14" fontId="6" fillId="3" borderId="2" xfId="0" applyNumberFormat="1" applyFont="1" applyFill="1" applyBorder="1" applyProtection="1">
      <alignment horizontal="left" vertical="center" wrapText="1"/>
    </xf>
    <xf numFmtId="49" fontId="9" fillId="2" borderId="2" xfId="0" applyNumberFormat="1" applyFont="1" applyFill="1" applyBorder="1" applyProtection="1">
      <alignment vertical="center"/>
    </xf>
    <xf numFmtId="0" fontId="4" fillId="0" borderId="1" xfId="0" applyFont="1" applyBorder="1" applyProtection="1">
      <alignment vertical="center" wrapText="1"/>
    </xf>
    <xf numFmtId="0" fontId="4" fillId="0" borderId="10" xfId="0" applyFont="1" applyBorder="1" applyProtection="1">
      <alignment vertical="center" wrapText="1"/>
    </xf>
    <xf numFmtId="164" fontId="4" fillId="0" borderId="2" xfId="0" applyNumberFormat="1" applyFont="1" applyBorder="1" applyProtection="1">
      <alignment vertical="center"/>
    </xf>
    <xf numFmtId="0" fontId="6" fillId="0" borderId="2" xfId="0" applyFont="1" applyBorder="1" applyProtection="1">
      <alignment vertical="center"/>
    </xf>
    <xf numFmtId="0" fontId="4" fillId="0" borderId="0" xfId="0" applyFont="1">
      <alignment vertical="center"/>
    </xf>
    <xf numFmtId="0" fontId="8" fillId="2" borderId="2" xfId="0" applyFont="1" applyFill="1" applyBorder="1" applyProtection="1">
      <alignment horizontal="left" vertical="center" wrapText="1"/>
    </xf>
    <xf numFmtId="0" fontId="4" fillId="0" borderId="0" xfId="0" applyFont="1">
      <alignment horizontal="left" vertical="center"/>
    </xf>
    <xf numFmtId="49" fontId="6" fillId="0" borderId="2" xfId="0" applyNumberFormat="1" applyFont="1" applyBorder="1" applyProtection="1">
      <alignment horizontal="left" vertical="center" wrapText="1"/>
    </xf>
    <xf numFmtId="14" fontId="6" fillId="0" borderId="2" xfId="0" applyNumberFormat="1" applyFont="1" applyBorder="1" applyProtection="1">
      <alignment horizontal="left" vertical="center" wrapText="1"/>
    </xf>
    <xf numFmtId="0" fontId="6" fillId="2" borderId="2" xfId="0" applyFont="1" applyFill="1" applyBorder="1" applyProtection="1">
      <alignment horizontal="left" vertical="center" wrapText="1"/>
    </xf>
    <xf numFmtId="14" fontId="6" fillId="6" borderId="2" xfId="0" applyNumberFormat="1" applyFont="1" applyFill="1" applyBorder="1" applyProtection="1">
      <alignment horizontal="left" vertical="center" wrapText="1"/>
    </xf>
    <xf numFmtId="49" fontId="4" fillId="0" borderId="0" xfId="0" applyNumberFormat="1" applyFont="1">
      <alignment vertical="center"/>
    </xf>
    <xf numFmtId="49" fontId="4" fillId="0" borderId="2" xfId="0" applyNumberFormat="1" applyFont="1" applyBorder="1" applyProtection="1">
      <alignment vertical="center"/>
    </xf>
    <xf numFmtId="0" fontId="4" fillId="0" borderId="6" xfId="0" applyFont="1" applyBorder="1" applyProtection="1">
      <alignment vertical="center"/>
    </xf>
    <xf numFmtId="0" fontId="4" fillId="0" borderId="5" xfId="0" applyFont="1" applyBorder="1" applyProtection="1">
      <alignment vertical="center"/>
    </xf>
    <xf numFmtId="0" fontId="9" fillId="0" borderId="2" xfId="0" applyFont="1" applyBorder="1" applyProtection="1">
      <alignment vertical="center"/>
    </xf>
    <xf numFmtId="0" fontId="6" fillId="0" borderId="2" xfId="0" applyFont="1" applyBorder="1" applyProtection="1">
      <alignment vertical="center" wrapText="1"/>
    </xf>
    <xf numFmtId="14" fontId="8" fillId="0" borderId="2" xfId="0" applyNumberFormat="1" applyFont="1" applyBorder="1" applyProtection="1">
      <alignment horizontal="left" vertical="center" wrapText="1"/>
    </xf>
    <xf numFmtId="14" fontId="8" fillId="0" borderId="2" xfId="0" applyNumberFormat="1" applyFont="1" applyBorder="1" applyProtection="1">
      <alignment horizontal="right" vertical="center" wrapText="1"/>
    </xf>
    <xf numFmtId="0" fontId="6" fillId="0" borderId="4" xfId="0" applyFont="1" applyBorder="1" applyProtection="1">
      <alignment horizontal="left" vertical="center" wrapText="1"/>
    </xf>
    <xf numFmtId="0" fontId="6" fillId="0" borderId="4" xfId="0" applyFont="1" applyBorder="1" applyProtection="1">
      <alignment horizontal="left" vertical="center" wrapText="1"/>
    </xf>
    <xf numFmtId="14" fontId="6" fillId="2" borderId="2" xfId="0" applyNumberFormat="1" applyFont="1" applyFill="1" applyBorder="1" applyProtection="1">
      <alignment horizontal="left" vertical="center" wrapText="1"/>
    </xf>
    <xf numFmtId="0" fontId="6" fillId="2" borderId="2" xfId="0" applyFont="1" applyFill="1" applyBorder="1" applyProtection="1">
      <alignment horizontal="left" vertical="center" wrapText="1"/>
    </xf>
    <xf numFmtId="0" fontId="4" fillId="0" borderId="6" xfId="0" applyFont="1" applyBorder="1" applyProtection="1">
      <alignment vertical="center"/>
    </xf>
    <xf numFmtId="0" fontId="4" fillId="0" borderId="7" xfId="0" applyFont="1" applyBorder="1" applyProtection="1">
      <alignment vertical="center"/>
    </xf>
    <xf numFmtId="1" fontId="8" fillId="0" borderId="2" xfId="0" applyNumberFormat="1" applyFont="1" applyBorder="1" applyProtection="1">
      <alignment horizontal="center" vertical="center" wrapText="1"/>
    </xf>
    <xf numFmtId="0" fontId="8" fillId="0" borderId="2" xfId="0" applyFont="1" applyBorder="1" applyProtection="1">
      <alignment horizontal="left" vertical="center" wrapText="1"/>
    </xf>
    <xf numFmtId="14" fontId="8" fillId="3" borderId="2" xfId="0" applyNumberFormat="1" applyFont="1" applyFill="1" applyBorder="1" applyProtection="1">
      <alignment horizontal="left" vertical="center" wrapText="1"/>
    </xf>
    <xf numFmtId="0" fontId="8" fillId="0" borderId="10" xfId="0" applyFont="1" applyBorder="1" applyProtection="1">
      <alignment horizontal="left" vertical="center" wrapText="1"/>
    </xf>
    <xf numFmtId="0" fontId="8" fillId="3" borderId="2" xfId="0" applyFont="1" applyFill="1" applyBorder="1" applyProtection="1">
      <alignment horizontal="left" vertical="center" wrapText="1"/>
    </xf>
    <xf numFmtId="0" fontId="9" fillId="0" borderId="6" xfId="0" applyFont="1" applyBorder="1" applyProtection="1">
      <alignment vertical="center"/>
    </xf>
    <xf numFmtId="49" fontId="9" fillId="0" borderId="2" xfId="0" applyNumberFormat="1" applyFont="1" applyBorder="1" applyProtection="1">
      <alignment vertical="center"/>
    </xf>
    <xf numFmtId="0" fontId="8" fillId="0" borderId="8" xfId="0" applyFont="1" applyBorder="1" applyProtection="1">
      <alignment horizontal="left" vertical="center" wrapText="1"/>
    </xf>
    <xf numFmtId="0" fontId="9" fillId="0" borderId="5" xfId="0" applyFont="1" applyBorder="1" applyProtection="1">
      <alignment vertical="center"/>
    </xf>
    <xf numFmtId="0" fontId="8" fillId="2" borderId="2" xfId="0" applyFont="1" applyFill="1" applyBorder="1" applyProtection="1">
      <alignment horizontal="left" vertical="center" wrapText="1"/>
    </xf>
    <xf numFmtId="0" fontId="9" fillId="0" borderId="9" xfId="0" applyFont="1" applyBorder="1" applyProtection="1">
      <alignment vertical="center"/>
    </xf>
    <xf numFmtId="0" fontId="8" fillId="0" borderId="1" xfId="0" applyFont="1" applyBorder="1" applyProtection="1">
      <alignment horizontal="left" vertical="center" wrapText="1"/>
    </xf>
    <xf numFmtId="0" fontId="8" fillId="0" borderId="9" xfId="0" applyFont="1" applyBorder="1" applyProtection="1">
      <alignment horizontal="left" vertical="center" wrapText="1"/>
    </xf>
    <xf numFmtId="14" fontId="6" fillId="0" borderId="10" xfId="0" applyNumberFormat="1" applyFont="1" applyBorder="1" applyProtection="1">
      <alignment horizontal="left" vertical="center" wrapText="1"/>
    </xf>
    <xf numFmtId="14" fontId="6" fillId="0" borderId="10" xfId="0" applyNumberFormat="1" applyFont="1" applyBorder="1" applyProtection="1">
      <alignment horizontal="left" vertical="center" wrapText="1"/>
    </xf>
    <xf numFmtId="1" fontId="6" fillId="3" borderId="2" xfId="0" applyNumberFormat="1" applyFont="1" applyFill="1" applyBorder="1" applyProtection="1">
      <alignment horizontal="center" vertical="center" wrapText="1"/>
    </xf>
    <xf numFmtId="1" fontId="6" fillId="0" borderId="2" xfId="0" applyNumberFormat="1" applyFont="1" applyBorder="1" applyProtection="1">
      <alignment horizontal="center" vertical="center" wrapText="1"/>
    </xf>
    <xf numFmtId="0" fontId="6" fillId="0" borderId="2" xfId="0" applyFont="1" applyBorder="1" applyProtection="1">
      <alignment vertical="center"/>
    </xf>
    <xf numFmtId="0" fontId="6" fillId="0" borderId="1" xfId="0" applyFont="1" applyBorder="1" applyProtection="1">
      <alignment vertical="center"/>
    </xf>
    <xf numFmtId="14" fontId="10" fillId="0" borderId="2" xfId="0" applyNumberFormat="1" applyFont="1" applyBorder="1" applyProtection="1">
      <alignment horizontal="left" vertical="center" wrapText="1"/>
    </xf>
    <xf numFmtId="0" fontId="6" fillId="0" borderId="1" xfId="0" applyFont="1" applyBorder="1" applyProtection="1">
      <alignment horizontal="left" vertical="center" wrapText="1"/>
    </xf>
    <xf numFmtId="0" fontId="9" fillId="0" borderId="4" xfId="0" applyFont="1" applyBorder="1" applyProtection="1">
      <alignment vertical="center"/>
    </xf>
    <xf numFmtId="0" fontId="9" fillId="0" borderId="2" xfId="0" applyFont="1" applyBorder="1" applyProtection="1">
      <alignment vertical="center" wrapText="1"/>
    </xf>
    <xf numFmtId="0" fontId="6" fillId="5" borderId="1" xfId="0" applyFont="1" applyFill="1" applyBorder="1" applyProtection="1">
      <alignment horizontal="left" vertical="center" wrapText="1"/>
    </xf>
    <xf numFmtId="0" fontId="6" fillId="0" borderId="2" xfId="0" applyFont="1" applyBorder="1" applyProtection="1">
      <alignment horizontal="left" vertical="center" wrapText="1"/>
    </xf>
    <xf numFmtId="0" fontId="8" fillId="0" borderId="4" xfId="0" applyFont="1" applyBorder="1" applyProtection="1">
      <alignment horizontal="left" vertical="center" wrapText="1"/>
    </xf>
    <xf numFmtId="0" fontId="8" fillId="0" borderId="2" xfId="0" applyFont="1" applyBorder="1" applyProtection="1">
      <alignment vertical="center"/>
    </xf>
    <xf numFmtId="0" fontId="6" fillId="0" borderId="2" xfId="0" applyFont="1" applyBorder="1" applyProtection="1">
      <alignment horizontal="center" vertical="center"/>
    </xf>
    <xf numFmtId="14" fontId="6" fillId="0" borderId="2" xfId="0" applyNumberFormat="1" applyFont="1" applyBorder="1" applyProtection="1">
      <alignment horizontal="left" vertical="center" wrapText="1"/>
    </xf>
    <xf numFmtId="0" fontId="6" fillId="0" borderId="2" xfId="0" applyFont="1" applyBorder="1" applyProtection="1">
      <alignment horizontal="left" vertical="center"/>
    </xf>
    <xf numFmtId="0" fontId="8" fillId="0" borderId="2" xfId="0" applyFont="1" applyBorder="1" applyProtection="1">
      <alignment horizontal="center" vertical="center"/>
    </xf>
    <xf numFmtId="14" fontId="8" fillId="0" borderId="2" xfId="0" applyNumberFormat="1" applyFont="1" applyBorder="1" applyProtection="1">
      <alignment horizontal="left" vertical="center" wrapText="1"/>
    </xf>
    <xf numFmtId="14" fontId="6" fillId="6" borderId="2" xfId="0" applyNumberFormat="1" applyFont="1" applyFill="1" applyBorder="1" applyProtection="1">
      <alignment horizontal="left" vertical="center" wrapText="1"/>
    </xf>
    <xf numFmtId="14" fontId="6" fillId="2" borderId="2" xfId="0" applyNumberFormat="1" applyFont="1" applyFill="1" applyBorder="1" applyProtection="1">
      <alignment horizontal="left" vertical="center" wrapText="1"/>
    </xf>
    <xf numFmtId="14" fontId="7" fillId="0" borderId="2" xfId="0" applyNumberFormat="1" applyFont="1" applyBorder="1" applyProtection="1">
      <alignment horizontal="left" vertical="center" wrapText="1"/>
    </xf>
    <xf numFmtId="0" fontId="6" fillId="0" borderId="3" xfId="0" applyFont="1" applyBorder="1" applyProtection="1">
      <alignment horizontal="left" vertical="center" wrapText="1"/>
    </xf>
    <xf numFmtId="0" fontId="6" fillId="0" borderId="3" xfId="0" applyFont="1" applyBorder="1" applyProtection="1">
      <alignment vertical="center"/>
    </xf>
    <xf numFmtId="0" fontId="6" fillId="0" borderId="12" xfId="0" applyFont="1" applyBorder="1" applyProtection="1">
      <alignment horizontal="left" vertical="center" wrapText="1"/>
    </xf>
    <xf numFmtId="49" fontId="9" fillId="0" borderId="2" xfId="0" applyNumberFormat="1" applyFont="1" applyBorder="1" applyProtection="1">
      <alignment vertical="center" wrapText="1"/>
    </xf>
    <xf numFmtId="0" fontId="8" fillId="0" borderId="10" xfId="0" applyFont="1" applyBorder="1" applyProtection="1">
      <alignment vertical="center"/>
    </xf>
    <xf numFmtId="0" fontId="9" fillId="0" borderId="7" xfId="0" applyFont="1" applyBorder="1" applyProtection="1">
      <alignment vertical="center"/>
    </xf>
    <xf numFmtId="1" fontId="7" fillId="0" borderId="2" xfId="0" applyNumberFormat="1" applyFont="1" applyBorder="1" applyProtection="1">
      <alignment horizontal="center" vertical="center" wrapText="1"/>
    </xf>
    <xf numFmtId="14" fontId="6" fillId="4" borderId="6" xfId="0" applyNumberFormat="1" applyFont="1" applyFill="1" applyBorder="1" applyProtection="1">
      <alignment horizontal="left" vertical="center" wrapText="1"/>
    </xf>
    <xf numFmtId="0" fontId="7" fillId="0" borderId="2" xfId="0" applyFont="1" applyBorder="1" applyProtection="1">
      <alignment vertical="center"/>
    </xf>
    <xf numFmtId="0" fontId="7" fillId="0" borderId="2" xfId="0" applyFont="1" applyBorder="1" applyProtection="1">
      <alignment horizontal="left" vertical="center" wrapText="1"/>
    </xf>
    <xf numFmtId="1" fontId="6" fillId="2" borderId="2" xfId="0" applyNumberFormat="1" applyFont="1" applyFill="1" applyBorder="1" applyProtection="1">
      <alignment horizontal="center" vertical="center" wrapText="1"/>
    </xf>
    <xf numFmtId="0" fontId="8" fillId="2" borderId="2" xfId="0" applyFont="1" applyFill="1" applyBorder="1" applyProtection="1">
      <alignment horizontal="left" vertical="center" wrapText="1"/>
    </xf>
    <xf numFmtId="0" fontId="6" fillId="4" borderId="4" xfId="0" applyFont="1" applyFill="1" applyBorder="1" applyProtection="1">
      <alignment horizontal="left" vertical="center" wrapText="1"/>
    </xf>
    <xf numFmtId="0" fontId="8" fillId="0" borderId="2" xfId="0" applyFont="1" applyBorder="1" applyProtection="1">
      <alignment horizontal="left" vertical="center" wrapText="1"/>
    </xf>
    <xf numFmtId="0" fontId="8" fillId="0" borderId="2" xfId="0" applyFont="1" applyBorder="1" applyProtection="1">
      <alignment horizontal="left" vertical="center" wrapText="1"/>
    </xf>
    <xf numFmtId="14" fontId="11" fillId="0" borderId="2" xfId="0" applyNumberFormat="1" applyFont="1" applyBorder="1" applyProtection="1">
      <alignment horizontal="left" vertical="center" wrapText="1"/>
    </xf>
    <xf numFmtId="0" fontId="6" fillId="2" borderId="2" xfId="0" applyFont="1" applyFill="1" applyBorder="1" applyProtection="1">
      <alignment horizontal="left" vertical="center" wrapText="1"/>
    </xf>
    <xf numFmtId="0" fontId="9" fillId="2" borderId="2" xfId="0" applyFont="1" applyFill="1" applyBorder="1" applyProtection="1">
      <alignment vertical="center"/>
    </xf>
    <xf numFmtId="49" fontId="8" fillId="0" borderId="2" xfId="0" applyNumberFormat="1" applyFont="1" applyBorder="1" applyProtection="1">
      <alignment vertical="center"/>
    </xf>
    <xf numFmtId="14" fontId="4" fillId="0" borderId="0" xfId="0" applyNumberFormat="1" applyFont="1">
      <alignment vertical="center"/>
    </xf>
    <xf numFmtId="164" fontId="4" fillId="0" borderId="5" xfId="0" applyNumberFormat="1" applyFont="1" applyBorder="1" applyProtection="1">
      <alignment vertical="center"/>
    </xf>
    <xf numFmtId="14" fontId="6" fillId="2" borderId="2" xfId="0" applyNumberFormat="1" applyFont="1" applyFill="1" applyBorder="1" applyProtection="1">
      <alignment horizontal="left" vertical="center" wrapText="1"/>
    </xf>
    <xf numFmtId="14" fontId="8" fillId="2" borderId="2" xfId="0" applyNumberFormat="1" applyFont="1" applyFill="1" applyBorder="1" applyProtection="1">
      <alignment horizontal="left" vertical="center" wrapText="1"/>
    </xf>
    <xf numFmtId="1" fontId="8" fillId="2" borderId="2" xfId="0" applyNumberFormat="1" applyFont="1" applyFill="1" applyBorder="1" applyProtection="1">
      <alignment horizontal="center" vertical="center" wrapText="1"/>
    </xf>
    <xf numFmtId="1" fontId="6" fillId="2" borderId="2" xfId="0" applyNumberFormat="1" applyFont="1" applyFill="1" applyBorder="1" applyProtection="1">
      <alignment horizontal="center" vertical="center" wrapText="1"/>
    </xf>
    <xf numFmtId="14" fontId="6" fillId="2" borderId="2" xfId="0" applyNumberFormat="1" applyFont="1" applyFill="1" applyBorder="1" applyProtection="1">
      <alignment horizontal="left" vertical="center" wrapText="1"/>
    </xf>
    <xf numFmtId="0" fontId="4" fillId="0" borderId="0" xfId="0" applyFont="1">
      <alignment vertical="center"/>
    </xf>
    <xf numFmtId="14" fontId="8" fillId="0" borderId="2" xfId="0" applyNumberFormat="1" applyFont="1" applyBorder="1" applyProtection="1">
      <alignment horizontal="left" vertical="center" wrapText="1"/>
    </xf>
    <xf numFmtId="0" fontId="4" fillId="0" borderId="10" xfId="0" applyFont="1" applyBorder="1" applyProtection="1">
      <alignment horizontal="left" vertical="center"/>
    </xf>
    <xf numFmtId="1" fontId="8" fillId="0" borderId="2" xfId="0" applyNumberFormat="1" applyFont="1" applyBorder="1" applyProtection="1">
      <alignment horizontal="center" vertical="center" wrapText="1"/>
    </xf>
    <xf numFmtId="0" fontId="8" fillId="0" borderId="4" xfId="0" applyFont="1" applyBorder="1" applyProtection="1">
      <alignment horizontal="left" vertical="center" wrapText="1"/>
    </xf>
    <xf numFmtId="0" fontId="8" fillId="0" borderId="2" xfId="0" applyFont="1" applyBorder="1" applyProtection="1">
      <alignment horizontal="center" vertical="center"/>
    </xf>
    <xf numFmtId="0" fontId="9" fillId="0" borderId="6" xfId="0" applyFont="1" applyBorder="1" applyProtection="1">
      <alignment vertical="center"/>
    </xf>
    <xf numFmtId="0" fontId="8" fillId="0" borderId="2" xfId="0" applyFont="1" applyBorder="1" applyProtection="1">
      <alignment horizontal="left" vertical="center" wrapText="1"/>
    </xf>
    <xf numFmtId="0" fontId="9" fillId="0" borderId="5" xfId="0" applyFont="1" applyBorder="1" applyProtection="1">
      <alignment vertical="center"/>
    </xf>
    <xf numFmtId="0" fontId="8" fillId="0" borderId="2" xfId="0" applyFont="1" applyBorder="1" applyProtection="1">
      <alignment horizontal="left" vertical="center" wrapText="1"/>
    </xf>
    <xf numFmtId="14" fontId="8" fillId="0" borderId="1" xfId="0" applyNumberFormat="1" applyFont="1" applyBorder="1" applyProtection="1">
      <alignment horizontal="left" vertical="center" wrapText="1"/>
    </xf>
    <xf numFmtId="14" fontId="8" fillId="0" borderId="4" xfId="0" applyNumberFormat="1" applyFont="1" applyBorder="1" applyProtection="1">
      <alignment horizontal="left" vertical="center" wrapText="1"/>
    </xf>
    <xf numFmtId="1" fontId="8" fillId="0" borderId="4" xfId="0" applyNumberFormat="1" applyFont="1" applyBorder="1" applyProtection="1">
      <alignment horizontal="center" vertical="center" wrapText="1"/>
    </xf>
    <xf numFmtId="14" fontId="8" fillId="0" borderId="1" xfId="0" applyNumberFormat="1" applyFont="1" applyBorder="1" applyProtection="1">
      <alignment horizontal="left" vertical="center" wrapText="1"/>
    </xf>
    <xf numFmtId="49" fontId="6" fillId="0" borderId="2" xfId="0" applyNumberFormat="1" applyFont="1" applyBorder="1" applyProtection="1">
      <alignment horizontal="left" vertical="center" wrapText="1"/>
    </xf>
    <xf numFmtId="14" fontId="6" fillId="7" borderId="2" xfId="0" applyNumberFormat="1" applyFont="1" applyFill="1" applyBorder="1" applyProtection="1">
      <alignment horizontal="left" vertical="center" wrapText="1"/>
    </xf>
    <xf numFmtId="14" fontId="8" fillId="0" borderId="2" xfId="0" applyNumberFormat="1" applyFont="1" applyBorder="1" applyProtection="1">
      <alignment horizontal="left" vertical="center" wrapText="1"/>
    </xf>
    <xf numFmtId="14" fontId="12" fillId="0" borderId="2" xfId="0" applyNumberFormat="1" applyFont="1" applyBorder="1" applyProtection="1">
      <alignment horizontal="left" vertical="center" wrapText="1"/>
    </xf>
    <xf numFmtId="1" fontId="8" fillId="3" borderId="2" xfId="0" applyNumberFormat="1" applyFont="1" applyFill="1" applyBorder="1" applyProtection="1">
      <alignment horizontal="center" vertical="center" wrapText="1"/>
    </xf>
    <xf numFmtId="0" fontId="8" fillId="0" borderId="1" xfId="0" applyFont="1" applyBorder="1" applyProtection="1">
      <alignment horizontal="left" vertical="center" wrapText="1"/>
    </xf>
    <xf numFmtId="14" fontId="8" fillId="0" borderId="10" xfId="0" applyNumberFormat="1" applyFont="1" applyBorder="1" applyProtection="1">
      <alignment horizontal="left" vertical="center" wrapText="1"/>
    </xf>
    <xf numFmtId="0" fontId="6" fillId="2" borderId="2" xfId="0" applyFont="1" applyFill="1" applyBorder="1" applyProtection="1">
      <alignment horizontal="left" vertical="center" wrapText="1"/>
    </xf>
    <xf numFmtId="0" fontId="9" fillId="3" borderId="2" xfId="0" applyFont="1" applyFill="1" applyBorder="1" applyProtection="1">
      <alignment vertical="center"/>
    </xf>
    <xf numFmtId="0" fontId="11" fillId="0" borderId="2" xfId="0" applyFont="1" applyBorder="1" applyProtection="1">
      <alignment horizontal="left" vertical="center" wrapText="1"/>
    </xf>
    <xf numFmtId="0" fontId="13" fillId="0" borderId="2" xfId="0" applyFont="1" applyBorder="1" applyProtection="1">
      <alignment vertical="center"/>
    </xf>
    <xf numFmtId="0" fontId="11" fillId="0" borderId="2" xfId="0" applyFont="1" applyBorder="1" applyProtection="1">
      <alignment horizontal="center" vertical="center"/>
    </xf>
    <xf numFmtId="0" fontId="11" fillId="0" borderId="2" xfId="0" applyFont="1" applyBorder="1" applyProtection="1">
      <alignment vertical="center"/>
    </xf>
    <xf numFmtId="0" fontId="11" fillId="0" borderId="10" xfId="0" applyFont="1" applyBorder="1" applyProtection="1">
      <alignment vertical="center"/>
    </xf>
    <xf numFmtId="0" fontId="13" fillId="0" borderId="6" xfId="0" applyFont="1" applyBorder="1" applyProtection="1">
      <alignment vertical="center"/>
    </xf>
    <xf numFmtId="1" fontId="11" fillId="0" borderId="2" xfId="0" applyNumberFormat="1" applyFont="1" applyBorder="1" applyProtection="1">
      <alignment horizontal="center" vertical="center" wrapText="1"/>
    </xf>
    <xf numFmtId="0" fontId="11" fillId="0" borderId="10" xfId="0" applyFont="1" applyBorder="1" applyProtection="1">
      <alignment horizontal="left" vertical="center" wrapText="1"/>
    </xf>
    <xf numFmtId="0" fontId="13" fillId="0" borderId="5" xfId="0" applyFont="1" applyBorder="1" applyProtection="1">
      <alignment vertical="center"/>
    </xf>
    <xf numFmtId="1" fontId="11" fillId="3" borderId="2" xfId="0" applyNumberFormat="1" applyFont="1" applyFill="1" applyBorder="1" applyProtection="1">
      <alignment horizontal="center" vertical="center" wrapText="1"/>
    </xf>
    <xf numFmtId="49" fontId="9" fillId="3" borderId="2" xfId="0" applyNumberFormat="1" applyFont="1" applyFill="1" applyBorder="1" applyProtection="1">
      <alignment vertical="center"/>
    </xf>
    <xf numFmtId="14" fontId="6" fillId="8" borderId="2" xfId="0" applyNumberFormat="1" applyFont="1" applyFill="1" applyBorder="1" applyProtection="1">
      <alignment horizontal="left" vertical="center" wrapText="1"/>
    </xf>
    <xf numFmtId="0" fontId="8" fillId="3" borderId="2" xfId="0" applyFont="1" applyFill="1" applyBorder="1" applyProtection="1">
      <alignment horizontal="left" vertical="center" wrapText="1"/>
    </xf>
    <xf numFmtId="0" fontId="6" fillId="3" borderId="2" xfId="0" applyFont="1" applyFill="1" applyBorder="1" applyProtection="1">
      <alignment horizontal="left" vertical="center" wrapText="1"/>
    </xf>
    <xf numFmtId="14" fontId="6" fillId="3" borderId="2" xfId="0" applyNumberFormat="1" applyFont="1" applyFill="1" applyBorder="1" applyProtection="1">
      <alignment horizontal="left" vertical="center" wrapText="1"/>
    </xf>
    <xf numFmtId="1" fontId="6" fillId="3" borderId="2" xfId="0" applyNumberFormat="1" applyFont="1" applyFill="1" applyBorder="1" applyProtection="1">
      <alignment horizontal="center" vertical="center" wrapText="1"/>
    </xf>
    <xf numFmtId="0" fontId="8" fillId="3" borderId="2" xfId="0" applyFont="1" applyFill="1" applyBorder="1" applyProtection="1">
      <alignment horizontal="left" vertical="center" wrapText="1"/>
    </xf>
    <xf numFmtId="0" fontId="6" fillId="3" borderId="2" xfId="0" applyFont="1" applyFill="1" applyBorder="1" applyProtection="1">
      <alignment horizontal="left" vertical="center" wrapText="1"/>
    </xf>
    <xf numFmtId="14" fontId="6" fillId="3" borderId="2" xfId="0" applyNumberFormat="1" applyFont="1" applyFill="1" applyBorder="1" applyProtection="1">
      <alignment horizontal="left" vertical="center" wrapText="1"/>
    </xf>
    <xf numFmtId="1" fontId="6" fillId="3" borderId="2" xfId="0" applyNumberFormat="1" applyFont="1" applyFill="1" applyBorder="1" applyProtection="1">
      <alignment horizontal="center" vertical="center" wrapText="1"/>
    </xf>
    <xf numFmtId="0" fontId="4" fillId="3" borderId="2" xfId="0" applyFont="1" applyFill="1" applyBorder="1" applyProtection="1">
      <alignment vertical="center"/>
    </xf>
    <xf numFmtId="14" fontId="6" fillId="3" borderId="1" xfId="0" applyNumberFormat="1" applyFont="1" applyFill="1" applyBorder="1" applyProtection="1">
      <alignment horizontal="left" vertical="center" wrapText="1"/>
    </xf>
    <xf numFmtId="1" fontId="6" fillId="3" borderId="2" xfId="0" applyNumberFormat="1" applyFont="1" applyFill="1" applyBorder="1" applyProtection="1">
      <alignment horizontal="center" vertical="center" wrapText="1"/>
    </xf>
    <xf numFmtId="14" fontId="8" fillId="3" borderId="2" xfId="0" applyNumberFormat="1" applyFont="1" applyFill="1" applyBorder="1" applyProtection="1">
      <alignment horizontal="left" vertical="center" wrapText="1"/>
    </xf>
    <xf numFmtId="0" fontId="6" fillId="2" borderId="2" xfId="0" applyFont="1" applyFill="1" applyBorder="1" applyProtection="1">
      <alignment horizontal="left" vertical="center" wrapText="1"/>
    </xf>
    <xf numFmtId="1" fontId="6" fillId="2" borderId="2" xfId="0" applyNumberFormat="1" applyFont="1" applyFill="1" applyBorder="1" applyProtection="1">
      <alignment horizontal="center" vertical="center" wrapText="1"/>
    </xf>
    <xf numFmtId="1" fontId="6" fillId="0" borderId="2" xfId="0" applyNumberFormat="1" applyFont="1" applyBorder="1" applyProtection="1">
      <alignment horizontal="left" vertical="center" wrapText="1"/>
    </xf>
    <xf numFmtId="164" fontId="6" fillId="0" borderId="2" xfId="0" applyNumberFormat="1" applyFont="1" applyBorder="1" applyProtection="1">
      <alignment horizontal="left" vertical="center" wrapText="1"/>
    </xf>
    <xf numFmtId="0" fontId="14" fillId="0" borderId="0" xfId="0" applyFont="1">
      <alignment vertical="center"/>
    </xf>
    <xf numFmtId="0" fontId="4" fillId="0" borderId="2" xfId="0" applyFont="1" applyBorder="1" applyProtection="1">
      <alignment vertical="center"/>
    </xf>
    <xf numFmtId="0" fontId="14" fillId="0" borderId="2" xfId="0" applyFont="1" applyBorder="1" applyProtection="1">
      <alignment horizontal="left" vertical="center"/>
    </xf>
    <xf numFmtId="0" fontId="14" fillId="0" borderId="2" xfId="0" applyFont="1" applyBorder="1" applyProtection="1">
      <alignment vertical="center"/>
    </xf>
    <xf numFmtId="0" fontId="14" fillId="0" borderId="2" xfId="0" applyFont="1" applyBorder="1" applyProtection="1">
      <alignment vertical="center" wrapText="1"/>
    </xf>
    <xf numFmtId="0" fontId="14" fillId="0" borderId="0" xfId="0" applyFont="1">
      <alignment vertical="center"/>
    </xf>
    <xf numFmtId="0" fontId="14" fillId="0" borderId="2" xfId="0" applyFont="1" applyBorder="1" applyProtection="1">
      <alignment horizontal="center" vertical="center"/>
    </xf>
    <xf numFmtId="14" fontId="6" fillId="4" borderId="6" xfId="0" applyNumberFormat="1" applyFont="1" applyFill="1" applyBorder="1" applyProtection="1">
      <alignment horizontal="left" vertical="center" wrapText="1"/>
    </xf>
    <xf numFmtId="14" fontId="6" fillId="4" borderId="5" xfId="0" applyNumberFormat="1" applyFont="1" applyFill="1" applyBorder="1" applyProtection="1">
      <alignment horizontal="left" vertical="center" wrapText="1"/>
    </xf>
    <xf numFmtId="0" fontId="6" fillId="4" borderId="5" xfId="0" applyFont="1" applyFill="1" applyBorder="1" applyProtection="1">
      <alignment horizontal="center" vertical="center"/>
    </xf>
    <xf numFmtId="0" fontId="6" fillId="4" borderId="5" xfId="0" applyFont="1" applyFill="1" applyBorder="1" applyProtection="1">
      <alignment vertical="center"/>
    </xf>
    <xf numFmtId="0" fontId="6" fillId="4" borderId="5" xfId="0" applyFont="1" applyFill="1" applyBorder="1" applyProtection="1">
      <alignment vertical="center" wrapText="1"/>
    </xf>
    <xf numFmtId="0" fontId="15" fillId="0" borderId="2" xfId="0" applyFont="1" applyBorder="1" applyProtection="1">
      <alignment horizontal="left" vertical="center" wrapText="1"/>
    </xf>
    <xf numFmtId="14" fontId="15" fillId="0" borderId="2" xfId="0" applyNumberFormat="1" applyFont="1" applyBorder="1" applyProtection="1">
      <alignment horizontal="left" vertical="center" wrapText="1"/>
    </xf>
    <xf numFmtId="0" fontId="6" fillId="2" borderId="2" xfId="0" applyFont="1" applyFill="1" applyBorder="1" applyProtection="1">
      <alignment horizontal="left" vertical="center" wrapText="1"/>
    </xf>
    <xf numFmtId="0" fontId="6" fillId="0" borderId="10" xfId="0" applyFont="1" applyBorder="1" applyProtection="1">
      <alignment horizontal="left" vertical="center" wrapText="1"/>
    </xf>
    <xf numFmtId="14" fontId="6" fillId="2" borderId="2" xfId="0" applyNumberFormat="1" applyFont="1" applyFill="1" applyBorder="1" applyProtection="1">
      <alignment horizontal="left" vertical="center" wrapText="1"/>
    </xf>
    <xf numFmtId="0" fontId="6" fillId="4" borderId="4" xfId="0" applyFont="1" applyFill="1" applyBorder="1" applyProtection="1">
      <alignment horizontal="left" vertical="center" wrapText="1"/>
    </xf>
    <xf numFmtId="0" fontId="6" fillId="4" borderId="2" xfId="0" quotePrefix="1" applyFont="1" applyFill="1" applyBorder="1" applyProtection="1">
      <alignment horizontal="left" vertical="center" wrapText="1"/>
    </xf>
    <xf numFmtId="14" fontId="6" fillId="4" borderId="2" xfId="0" applyNumberFormat="1" applyFont="1" applyFill="1" applyBorder="1" applyProtection="1">
      <alignment horizontal="left" vertical="center" wrapText="1"/>
    </xf>
    <xf numFmtId="0" fontId="6" fillId="4" borderId="2" xfId="0" applyFont="1" applyFill="1" applyBorder="1" applyProtection="1">
      <alignment horizontal="center" vertical="center"/>
    </xf>
    <xf numFmtId="0" fontId="6" fillId="4" borderId="2" xfId="0" applyFont="1" applyFill="1" applyBorder="1" applyProtection="1">
      <alignment vertical="center"/>
    </xf>
    <xf numFmtId="0" fontId="6" fillId="4" borderId="2" xfId="0" applyFont="1" applyFill="1" applyBorder="1" applyProtection="1">
      <alignment vertical="center" wrapText="1"/>
    </xf>
    <xf numFmtId="14" fontId="6" fillId="9" borderId="2" xfId="0" applyNumberFormat="1" applyFont="1" applyFill="1" applyBorder="1" applyProtection="1">
      <alignment horizontal="left" vertical="center" wrapText="1"/>
    </xf>
    <xf numFmtId="0" fontId="14" fillId="9" borderId="2" xfId="0" applyFont="1" applyFill="1" applyBorder="1" applyProtection="1">
      <alignment vertical="center"/>
    </xf>
    <xf numFmtId="14" fontId="6" fillId="9" borderId="1" xfId="0" applyNumberFormat="1" applyFont="1" applyFill="1" applyBorder="1" applyProtection="1">
      <alignment horizontal="left" vertical="center" wrapText="1"/>
    </xf>
    <xf numFmtId="1" fontId="6" fillId="9" borderId="2" xfId="0" applyNumberFormat="1" applyFont="1" applyFill="1" applyBorder="1" applyProtection="1">
      <alignment horizontal="center" vertical="center" wrapText="1"/>
    </xf>
    <xf numFmtId="0" fontId="15" fillId="8" borderId="2" xfId="0" applyFont="1" applyFill="1" applyBorder="1" applyProtection="1">
      <alignment horizontal="left" vertical="center" wrapText="1"/>
    </xf>
    <xf numFmtId="0" fontId="6" fillId="8" borderId="2" xfId="0" applyFont="1" applyFill="1" applyBorder="1" applyProtection="1">
      <alignment horizontal="left" vertical="center" wrapText="1"/>
    </xf>
    <xf numFmtId="14" fontId="6" fillId="8" borderId="2" xfId="0" applyNumberFormat="1" applyFont="1" applyFill="1" applyBorder="1" applyProtection="1">
      <alignment horizontal="left" vertical="center" wrapText="1"/>
    </xf>
    <xf numFmtId="1" fontId="6" fillId="8" borderId="2" xfId="0" applyNumberFormat="1" applyFont="1" applyFill="1" applyBorder="1" applyProtection="1">
      <alignment horizontal="center" vertical="center" wrapText="1"/>
    </xf>
    <xf numFmtId="0" fontId="15" fillId="9" borderId="2" xfId="0" applyFont="1" applyFill="1" applyBorder="1" applyProtection="1">
      <alignment horizontal="left" vertical="center" wrapText="1"/>
    </xf>
    <xf numFmtId="0" fontId="6" fillId="9" borderId="2" xfId="0" applyFont="1" applyFill="1" applyBorder="1" applyProtection="1">
      <alignment horizontal="left" vertical="center" wrapText="1"/>
    </xf>
    <xf numFmtId="0" fontId="6" fillId="9" borderId="5" xfId="0" applyFont="1" applyFill="1" applyBorder="1" applyProtection="1">
      <alignment horizontal="left" vertical="center" wrapText="1"/>
    </xf>
    <xf numFmtId="14" fontId="15" fillId="9" borderId="2" xfId="0" applyNumberFormat="1" applyFont="1" applyFill="1" applyBorder="1" applyProtection="1">
      <alignment horizontal="left" vertical="center" wrapText="1"/>
    </xf>
    <xf numFmtId="1" fontId="15" fillId="3" borderId="2" xfId="0" applyNumberFormat="1" applyFont="1" applyFill="1" applyBorder="1" applyProtection="1">
      <alignment horizontal="center" vertical="center" wrapText="1"/>
    </xf>
    <xf numFmtId="0" fontId="6" fillId="3" borderId="2" xfId="0" applyFont="1" applyFill="1" applyBorder="1" applyProtection="1">
      <alignment horizontal="left" vertical="center" wrapText="1"/>
    </xf>
    <xf numFmtId="1" fontId="15" fillId="0" borderId="2" xfId="0" applyNumberFormat="1" applyFont="1" applyBorder="1" applyProtection="1">
      <alignment horizontal="center" vertical="center" wrapText="1"/>
    </xf>
    <xf numFmtId="1" fontId="15" fillId="9" borderId="2" xfId="0" applyNumberFormat="1" applyFont="1" applyFill="1" applyBorder="1" applyProtection="1">
      <alignment horizontal="center" vertical="center" wrapText="1"/>
    </xf>
    <xf numFmtId="0" fontId="15" fillId="0" borderId="2" xfId="0" applyFont="1" applyBorder="1" applyProtection="1">
      <alignment horizontal="center" vertical="center"/>
    </xf>
    <xf numFmtId="0" fontId="6" fillId="2" borderId="2" xfId="0" applyFont="1" applyFill="1" applyBorder="1" applyProtection="1">
      <alignment vertical="center" wrapText="1"/>
    </xf>
    <xf numFmtId="14" fontId="15" fillId="0" borderId="1" xfId="0" applyNumberFormat="1" applyFont="1" applyBorder="1" applyProtection="1">
      <alignment horizontal="left" vertical="center" wrapText="1"/>
    </xf>
    <xf numFmtId="0" fontId="15" fillId="0" borderId="1" xfId="0" applyFont="1" applyBorder="1" applyProtection="1">
      <alignment horizontal="left" vertical="center" wrapText="1"/>
    </xf>
    <xf numFmtId="14" fontId="15" fillId="9" borderId="1" xfId="0" applyNumberFormat="1" applyFont="1" applyFill="1" applyBorder="1" applyProtection="1">
      <alignment horizontal="left" vertical="center" wrapText="1"/>
    </xf>
    <xf numFmtId="0" fontId="15" fillId="0" borderId="4" xfId="0" applyFont="1" applyBorder="1" applyProtection="1">
      <alignment horizontal="left" vertical="center" wrapText="1"/>
    </xf>
    <xf numFmtId="14" fontId="15" fillId="8" borderId="2" xfId="0" applyNumberFormat="1" applyFont="1" applyFill="1" applyBorder="1" applyProtection="1">
      <alignment horizontal="left" vertical="center" wrapText="1"/>
    </xf>
    <xf numFmtId="1" fontId="15" fillId="8" borderId="2" xfId="0" applyNumberFormat="1" applyFont="1" applyFill="1" applyBorder="1" applyProtection="1">
      <alignment horizontal="center" vertical="center" wrapText="1"/>
    </xf>
    <xf numFmtId="14" fontId="15" fillId="0" borderId="4" xfId="0" applyNumberFormat="1" applyFont="1" applyBorder="1" applyProtection="1">
      <alignment horizontal="left" vertical="center" wrapText="1"/>
    </xf>
    <xf numFmtId="1" fontId="15" fillId="0" borderId="4" xfId="0" applyNumberFormat="1" applyFont="1" applyBorder="1" applyProtection="1">
      <alignment horizontal="center" vertical="center" wrapText="1"/>
    </xf>
    <xf numFmtId="14" fontId="15" fillId="0" borderId="10" xfId="0" applyNumberFormat="1" applyFont="1" applyBorder="1" applyProtection="1">
      <alignment horizontal="left" vertical="center" wrapText="1"/>
    </xf>
    <xf numFmtId="0" fontId="4" fillId="0" borderId="2" xfId="0" applyFont="1" applyBorder="1" applyProtection="1">
      <alignment vertical="center" wrapText="1"/>
    </xf>
    <xf numFmtId="0" fontId="4" fillId="9" borderId="2" xfId="0" applyFont="1" applyFill="1" applyBorder="1" applyProtection="1">
      <alignment vertical="center"/>
    </xf>
    <xf numFmtId="0" fontId="15" fillId="0" borderId="10" xfId="0" applyFont="1" applyBorder="1" applyProtection="1">
      <alignment horizontal="left" vertical="center" wrapText="1"/>
    </xf>
    <xf numFmtId="0" fontId="4" fillId="8" borderId="2" xfId="0" applyFont="1" applyFill="1" applyBorder="1" applyProtection="1">
      <alignment vertical="center"/>
    </xf>
    <xf numFmtId="0" fontId="15" fillId="0" borderId="2" xfId="0" applyFont="1" applyBorder="1" applyProtection="1">
      <alignment vertical="center"/>
    </xf>
    <xf numFmtId="0" fontId="15" fillId="0" borderId="10" xfId="0" applyFont="1" applyBorder="1" applyProtection="1">
      <alignment vertical="center"/>
    </xf>
    <xf numFmtId="0" fontId="16" fillId="0" borderId="2" xfId="0" applyFont="1" applyBorder="1" applyProtection="1">
      <alignment horizontal="left" vertical="center" wrapText="1"/>
    </xf>
    <xf numFmtId="0" fontId="5" fillId="0" borderId="2" xfId="0" applyFont="1" applyBorder="1" applyProtection="1">
      <alignment vertical="center"/>
    </xf>
    <xf numFmtId="14" fontId="16" fillId="0" borderId="2" xfId="0" applyNumberFormat="1" applyFont="1" applyBorder="1" applyProtection="1">
      <alignment horizontal="left" vertical="center" wrapText="1"/>
    </xf>
    <xf numFmtId="0" fontId="16" fillId="0" borderId="2" xfId="0" applyFont="1" applyBorder="1" applyProtection="1">
      <alignment horizontal="center" vertical="center"/>
    </xf>
    <xf numFmtId="0" fontId="16" fillId="0" borderId="10" xfId="0" applyFont="1" applyBorder="1" applyProtection="1">
      <alignment vertical="center"/>
    </xf>
    <xf numFmtId="1" fontId="16" fillId="0" borderId="2" xfId="0" applyNumberFormat="1" applyFont="1" applyBorder="1" applyProtection="1">
      <alignment horizontal="center" vertical="center" wrapText="1"/>
    </xf>
    <xf numFmtId="0" fontId="16" fillId="0" borderId="10" xfId="0" applyFont="1" applyBorder="1" applyProtection="1">
      <alignment horizontal="left" vertical="center" wrapText="1"/>
    </xf>
    <xf numFmtId="1" fontId="16" fillId="3" borderId="2" xfId="0" applyNumberFormat="1" applyFont="1" applyFill="1" applyBorder="1" applyProtection="1">
      <alignment horizontal="center" vertical="center" wrapText="1"/>
    </xf>
    <xf numFmtId="0" fontId="4" fillId="0" borderId="4" xfId="0" applyFont="1" applyBorder="1" applyProtection="1">
      <alignment vertical="center"/>
    </xf>
    <xf numFmtId="0" fontId="4" fillId="0" borderId="5" xfId="0" applyFont="1" applyBorder="1" applyProtection="1">
      <alignment vertical="center"/>
    </xf>
    <xf numFmtId="14" fontId="15" fillId="0" borderId="2" xfId="0" applyNumberFormat="1" applyFont="1" applyBorder="1" applyProtection="1">
      <alignment horizontal="right" vertical="center" wrapText="1"/>
    </xf>
    <xf numFmtId="14" fontId="15" fillId="9" borderId="2" xfId="0" applyNumberFormat="1" applyFont="1" applyFill="1" applyBorder="1" applyProtection="1">
      <alignment horizontal="right" vertical="center" wrapText="1"/>
    </xf>
    <xf numFmtId="49" fontId="4" fillId="8" borderId="2" xfId="0" applyNumberFormat="1" applyFont="1" applyFill="1" applyBorder="1" applyProtection="1">
      <alignment vertical="center"/>
    </xf>
    <xf numFmtId="49" fontId="4" fillId="0" borderId="2" xfId="0" applyNumberFormat="1" applyFont="1" applyBorder="1" applyProtection="1">
      <alignment vertical="center" wrapText="1"/>
    </xf>
    <xf numFmtId="49" fontId="4" fillId="9" borderId="2" xfId="0" applyNumberFormat="1" applyFont="1" applyFill="1" applyBorder="1" applyProtection="1">
      <alignment vertical="center"/>
    </xf>
    <xf numFmtId="0" fontId="4" fillId="3" borderId="2" xfId="0" applyFont="1" applyFill="1" applyBorder="1" applyProtection="1">
      <alignment vertical="center"/>
    </xf>
    <xf numFmtId="14" fontId="15" fillId="3" borderId="2" xfId="0" applyNumberFormat="1" applyFont="1" applyFill="1" applyBorder="1" applyProtection="1">
      <alignment horizontal="left" vertical="center" wrapText="1"/>
    </xf>
    <xf numFmtId="49" fontId="4" fillId="0" borderId="2" xfId="0" applyNumberFormat="1" applyFont="1" applyBorder="1" applyProtection="1">
      <alignment vertical="center"/>
    </xf>
    <xf numFmtId="0" fontId="15" fillId="0" borderId="8" xfId="0" applyFont="1" applyBorder="1" applyProtection="1">
      <alignment horizontal="left" vertical="center" wrapText="1"/>
    </xf>
    <xf numFmtId="0" fontId="15" fillId="8" borderId="2" xfId="0" applyFont="1" applyFill="1" applyBorder="1" applyProtection="1">
      <alignment horizontal="center" vertical="center"/>
    </xf>
    <xf numFmtId="0" fontId="4" fillId="0" borderId="4" xfId="0" applyFont="1" applyBorder="1" applyProtection="1">
      <alignment vertical="center" wrapText="1"/>
    </xf>
    <xf numFmtId="0" fontId="4" fillId="0" borderId="0" xfId="0" applyFont="1">
      <alignment vertical="center" wrapText="1"/>
    </xf>
    <xf numFmtId="0" fontId="4" fillId="0" borderId="13" xfId="0" applyFont="1" applyBorder="1" applyProtection="1">
      <alignment vertical="center"/>
    </xf>
    <xf numFmtId="0" fontId="14" fillId="0" borderId="2" xfId="0" applyFont="1" applyBorder="1" applyProtection="1">
      <alignment vertical="center"/>
    </xf>
    <xf numFmtId="0" fontId="17" fillId="0" borderId="2" xfId="0" applyFont="1" applyBorder="1" applyProtection="1">
      <alignment horizontal="center" vertical="center"/>
    </xf>
    <xf numFmtId="0" fontId="17" fillId="0" borderId="2" xfId="0" applyFont="1" applyBorder="1" applyProtection="1">
      <alignment horizontal="left" vertical="center"/>
    </xf>
    <xf numFmtId="0" fontId="4" fillId="0" borderId="5" xfId="0" applyFont="1" applyBorder="1" applyProtection="1">
      <alignment vertical="center"/>
    </xf>
    <xf numFmtId="0" fontId="4" fillId="0" borderId="2" xfId="0" applyFont="1" applyBorder="1" applyProtection="1">
      <alignment vertical="center"/>
    </xf>
    <xf numFmtId="14" fontId="14" fillId="0" borderId="2" xfId="0" applyNumberFormat="1" applyFont="1" applyBorder="1" applyProtection="1">
      <alignment vertical="center" wrapText="1"/>
    </xf>
    <xf numFmtId="0" fontId="17" fillId="0" borderId="2" xfId="0" applyFont="1" applyBorder="1" applyProtection="1">
      <alignment horizontal="center" vertical="center"/>
    </xf>
    <xf numFmtId="0" fontId="17" fillId="0" borderId="2" xfId="0" applyFont="1" applyBorder="1" applyProtection="1">
      <alignment horizontal="center" vertical="center" wrapText="1"/>
    </xf>
    <xf numFmtId="0" fontId="17" fillId="0" borderId="2" xfId="0" applyFont="1" applyBorder="1" applyProtection="1">
      <alignment horizontal="left" vertical="center" wrapText="1"/>
    </xf>
    <xf numFmtId="14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17" fillId="0" borderId="10" xfId="0" applyFont="1" applyBorder="1" applyProtection="1">
      <alignment horizontal="left" vertical="center"/>
    </xf>
    <xf numFmtId="14" fontId="4" fillId="0" borderId="3" xfId="0" applyNumberFormat="1" applyFont="1" applyBorder="1" applyProtection="1">
      <alignment vertical="center"/>
    </xf>
    <xf numFmtId="14" fontId="17" fillId="0" borderId="2" xfId="0" applyNumberFormat="1" applyFont="1" applyBorder="1" applyProtection="1">
      <alignment horizontal="left" vertical="center"/>
    </xf>
    <xf numFmtId="14" fontId="17" fillId="0" borderId="2" xfId="0" applyNumberFormat="1" applyFont="1" applyBorder="1" applyProtection="1">
      <alignment horizontal="left" vertical="center" wrapText="1"/>
    </xf>
    <xf numFmtId="0" fontId="17" fillId="0" borderId="2" xfId="0" applyFont="1" applyBorder="1" applyProtection="1">
      <alignment horizontal="center" vertical="center"/>
    </xf>
    <xf numFmtId="0" fontId="17" fillId="0" borderId="2" xfId="0" applyFont="1" applyBorder="1" applyProtection="1">
      <alignment horizontal="left" vertical="center"/>
    </xf>
    <xf numFmtId="0" fontId="17" fillId="0" borderId="2" xfId="0" applyFont="1" applyBorder="1" applyProtection="1">
      <alignment horizontal="left" vertical="center"/>
    </xf>
    <xf numFmtId="0" fontId="17" fillId="0" borderId="10" xfId="0" applyFont="1" applyBorder="1" applyProtection="1">
      <alignment horizontal="left" vertical="center" wrapText="1"/>
    </xf>
    <xf numFmtId="0" fontId="17" fillId="0" borderId="10" xfId="0" applyFont="1" applyBorder="1" applyProtection="1">
      <alignment horizontal="left" vertical="center"/>
    </xf>
    <xf numFmtId="0" fontId="4" fillId="0" borderId="3" xfId="0" applyFont="1" applyBorder="1" applyProtection="1">
      <alignment vertical="center" wrapText="1"/>
    </xf>
    <xf numFmtId="0" fontId="17" fillId="0" borderId="2" xfId="0" applyFont="1" applyBorder="1" applyProtection="1">
      <alignment vertical="center" wrapText="1"/>
    </xf>
    <xf numFmtId="0" fontId="17" fillId="0" borderId="2" xfId="0" applyFont="1" applyBorder="1" applyProtection="1">
      <alignment horizontal="left" vertical="center" wrapText="1"/>
    </xf>
    <xf numFmtId="0" fontId="4" fillId="0" borderId="0" xfId="0" applyFont="1">
      <alignment vertical="center"/>
    </xf>
    <xf numFmtId="0" fontId="4" fillId="10" borderId="2" xfId="0" applyFont="1" applyFill="1" applyBorder="1" applyProtection="1">
      <alignment vertical="center" wrapText="1"/>
    </xf>
    <xf numFmtId="0" fontId="17" fillId="0" borderId="2" xfId="0" applyFont="1" applyBorder="1" applyProtection="1">
      <alignment horizontal="left" vertical="center"/>
    </xf>
    <xf numFmtId="0" fontId="4" fillId="0" borderId="9" xfId="0" applyFont="1" applyBorder="1" applyProtection="1">
      <alignment vertical="center"/>
    </xf>
    <xf numFmtId="0" fontId="4" fillId="11" borderId="5" xfId="0" applyFont="1" applyFill="1" applyBorder="1" applyProtection="1">
      <alignment vertical="center"/>
    </xf>
    <xf numFmtId="0" fontId="4" fillId="0" borderId="3" xfId="0" applyFont="1" applyBorder="1" applyProtection="1">
      <alignment vertical="center"/>
    </xf>
    <xf numFmtId="164" fontId="17" fillId="0" borderId="2" xfId="0" applyNumberFormat="1" applyFont="1" applyBorder="1" applyProtection="1">
      <alignment horizontal="left" vertical="center"/>
    </xf>
    <xf numFmtId="0" fontId="18" fillId="10" borderId="2" xfId="0" applyFont="1" applyFill="1" applyBorder="1" applyProtection="1">
      <alignment vertical="center" wrapText="1"/>
    </xf>
    <xf numFmtId="0" fontId="17" fillId="0" borderId="2" xfId="0" applyFont="1" applyBorder="1" applyProtection="1">
      <alignment horizontal="left" vertical="center"/>
    </xf>
    <xf numFmtId="0" fontId="17" fillId="0" borderId="10" xfId="0" applyFont="1" applyBorder="1" applyProtection="1">
      <alignment horizontal="left" vertical="center" wrapText="1"/>
    </xf>
    <xf numFmtId="0" fontId="4" fillId="0" borderId="14" xfId="0" applyFont="1" applyBorder="1" applyProtection="1">
      <alignment vertical="center" wrapText="1"/>
    </xf>
    <xf numFmtId="0" fontId="18" fillId="12" borderId="11" xfId="0" applyFont="1" applyFill="1" applyBorder="1" applyProtection="1">
      <alignment vertical="center" wrapText="1"/>
    </xf>
    <xf numFmtId="0" fontId="18" fillId="0" borderId="2" xfId="0" applyFont="1" applyBorder="1" applyProtection="1">
      <alignment vertical="center" wrapText="1"/>
    </xf>
    <xf numFmtId="0" fontId="18" fillId="0" borderId="4" xfId="0" applyFont="1" applyBorder="1" applyProtection="1">
      <alignment vertical="center" wrapText="1"/>
    </xf>
    <xf numFmtId="0" fontId="18" fillId="0" borderId="11" xfId="0" applyFont="1" applyBorder="1" applyProtection="1">
      <alignment vertical="center" wrapText="1"/>
    </xf>
    <xf numFmtId="0" fontId="4" fillId="12" borderId="2" xfId="0" applyFont="1" applyFill="1" applyBorder="1" applyProtection="1">
      <alignment vertical="center"/>
    </xf>
    <xf numFmtId="0" fontId="4" fillId="0" borderId="5" xfId="0" applyFont="1" applyBorder="1" applyProtection="1">
      <alignment vertical="center" wrapText="1"/>
    </xf>
    <xf numFmtId="0" fontId="17" fillId="0" borderId="2" xfId="0" applyFont="1" applyBorder="1" applyProtection="1">
      <alignment horizontal="left" vertical="center" wrapText="1"/>
    </xf>
    <xf numFmtId="0" fontId="4" fillId="11" borderId="2" xfId="0" applyFont="1" applyFill="1" applyBorder="1" applyProtection="1">
      <alignment vertical="center"/>
    </xf>
    <xf numFmtId="0" fontId="4" fillId="12" borderId="10" xfId="0" applyFont="1" applyFill="1" applyBorder="1" applyProtection="1">
      <alignment vertical="center"/>
    </xf>
    <xf numFmtId="0" fontId="4" fillId="0" borderId="6" xfId="0" applyFont="1" applyBorder="1" applyProtection="1">
      <alignment vertical="center"/>
    </xf>
    <xf numFmtId="165" fontId="18" fillId="0" borderId="4" xfId="0" applyNumberFormat="1" applyFont="1" applyBorder="1" applyProtection="1">
      <alignment vertical="center"/>
    </xf>
    <xf numFmtId="0" fontId="4" fillId="0" borderId="10" xfId="0" applyFont="1" applyBorder="1" applyProtection="1">
      <alignment horizontal="center" vertical="center"/>
    </xf>
    <xf numFmtId="0" fontId="19" fillId="0" borderId="2" xfId="0" applyFont="1" applyBorder="1" applyProtection="1">
      <alignment vertical="center"/>
    </xf>
    <xf numFmtId="0" fontId="20" fillId="12" borderId="4" xfId="0" applyFont="1" applyFill="1" applyBorder="1" applyProtection="1">
      <alignment horizontal="center" vertical="center" wrapText="1"/>
    </xf>
    <xf numFmtId="0" fontId="21" fillId="0" borderId="2" xfId="0" applyFont="1" applyBorder="1" applyProtection="1">
      <alignment horizontal="left" vertical="center"/>
    </xf>
    <xf numFmtId="0" fontId="4" fillId="0" borderId="2" xfId="0" applyFont="1" applyBorder="1" applyProtection="1">
      <alignment horizontal="center" vertical="center" wrapText="1"/>
    </xf>
    <xf numFmtId="0" fontId="20" fillId="12" borderId="4" xfId="0" applyFont="1" applyFill="1" applyBorder="1" applyProtection="1">
      <alignment vertical="center"/>
    </xf>
    <xf numFmtId="0" fontId="20" fillId="12" borderId="4" xfId="0" applyFont="1" applyFill="1" applyBorder="1" applyProtection="1">
      <alignment horizontal="left" vertical="center"/>
    </xf>
    <xf numFmtId="0" fontId="20" fillId="12" borderId="4" xfId="0" applyFont="1" applyFill="1" applyBorder="1" applyProtection="1">
      <alignment horizontal="center" vertical="center"/>
    </xf>
    <xf numFmtId="0" fontId="19" fillId="0" borderId="2" xfId="0" applyFont="1" applyBorder="1" applyProtection="1">
      <alignment horizontal="center" vertical="center" wrapText="1"/>
    </xf>
    <xf numFmtId="0" fontId="19" fillId="0" borderId="2" xfId="0" applyFont="1" applyBorder="1" applyProtection="1">
      <alignment horizontal="center" vertical="center"/>
    </xf>
    <xf numFmtId="0" fontId="22" fillId="0" borderId="2" xfId="0" applyFont="1" applyBorder="1" applyProtection="1">
      <alignment horizontal="center" vertical="center" wrapText="1"/>
    </xf>
    <xf numFmtId="0" fontId="5" fillId="0" borderId="2" xfId="0" applyFont="1" applyBorder="1" applyProtection="1">
      <alignment horizontal="left" vertical="center"/>
    </xf>
    <xf numFmtId="0" fontId="5" fillId="0" borderId="2" xfId="0" applyFont="1" applyBorder="1" applyProtection="1">
      <alignment vertical="center"/>
    </xf>
    <xf numFmtId="0" fontId="4" fillId="0" borderId="15" xfId="0" applyFont="1" applyBorder="1" applyProtection="1">
      <alignment vertical="center"/>
    </xf>
    <xf numFmtId="0" fontId="21" fillId="0" borderId="1" xfId="0" applyFont="1" applyBorder="1" applyProtection="1">
      <alignment horizontal="left" vertical="center"/>
    </xf>
    <xf numFmtId="0" fontId="22" fillId="0" borderId="0" xfId="0" applyFont="1">
      <alignment vertical="center" wrapText="1"/>
    </xf>
    <xf numFmtId="0" fontId="4" fillId="0" borderId="8" xfId="0" applyFont="1" applyBorder="1" applyProtection="1">
      <alignment horizontal="center" vertical="center" wrapText="1"/>
    </xf>
    <xf numFmtId="0" fontId="22" fillId="0" borderId="2" xfId="0" applyFont="1" applyBorder="1" applyProtection="1">
      <alignment horizontal="center" vertical="center"/>
    </xf>
    <xf numFmtId="0" fontId="19" fillId="0" borderId="11" xfId="0" applyFont="1" applyBorder="1" applyProtection="1">
      <alignment horizontal="center" vertical="center" wrapText="1"/>
    </xf>
    <xf numFmtId="0" fontId="19" fillId="0" borderId="15" xfId="0" applyFont="1" applyBorder="1" applyProtection="1">
      <alignment horizontal="center" vertical="center" wrapText="1"/>
    </xf>
    <xf numFmtId="164" fontId="22" fillId="0" borderId="11" xfId="0" applyNumberFormat="1" applyFont="1" applyBorder="1" applyProtection="1">
      <alignment vertical="center" wrapText="1"/>
    </xf>
    <xf numFmtId="0" fontId="6" fillId="0" borderId="0" xfId="0" applyFont="1">
      <alignment horizontal="left" vertical="center" wrapText="1"/>
    </xf>
    <xf numFmtId="0" fontId="18" fillId="12" borderId="2" xfId="0" applyFont="1" applyFill="1" applyBorder="1" applyProtection="1">
      <alignment vertical="center" wrapText="1"/>
    </xf>
    <xf numFmtId="164" fontId="18" fillId="12" borderId="2" xfId="0" applyNumberFormat="1" applyFont="1" applyFill="1" applyBorder="1" applyProtection="1">
      <alignment vertical="center" wrapText="1"/>
    </xf>
    <xf numFmtId="0" fontId="18" fillId="12" borderId="2" xfId="0" applyFont="1" applyFill="1" applyBorder="1" applyProtection="1">
      <alignment vertical="center" wrapText="1"/>
    </xf>
    <xf numFmtId="0" fontId="18" fillId="0" borderId="4" xfId="0" applyFont="1" applyBorder="1" applyProtection="1">
      <alignment vertical="center" wrapText="1"/>
    </xf>
    <xf numFmtId="0" fontId="18" fillId="0" borderId="2" xfId="0" applyFont="1" applyBorder="1" applyProtection="1">
      <alignment vertical="center" wrapText="1"/>
    </xf>
    <xf numFmtId="0" fontId="18" fillId="12" borderId="10" xfId="0" applyFont="1" applyFill="1" applyBorder="1" applyProtection="1">
      <alignment vertical="center" wrapText="1"/>
    </xf>
    <xf numFmtId="0" fontId="5" fillId="0" borderId="2" xfId="0" applyFont="1" applyBorder="1" applyProtection="1">
      <alignment vertical="center" wrapText="1"/>
    </xf>
    <xf numFmtId="0" fontId="5" fillId="0" borderId="15" xfId="0" applyFont="1" applyBorder="1" applyProtection="1">
      <alignment vertical="center"/>
    </xf>
    <xf numFmtId="0" fontId="18" fillId="12" borderId="4" xfId="0" applyFont="1" applyFill="1" applyBorder="1" applyProtection="1">
      <alignment vertical="center" wrapText="1"/>
    </xf>
    <xf numFmtId="164" fontId="18" fillId="12" borderId="4" xfId="0" applyNumberFormat="1" applyFont="1" applyFill="1" applyBorder="1" applyProtection="1">
      <alignment vertical="center" wrapText="1"/>
    </xf>
    <xf numFmtId="0" fontId="18" fillId="12" borderId="4" xfId="0" applyFont="1" applyFill="1" applyBorder="1" applyProtection="1">
      <alignment vertical="center" wrapText="1"/>
    </xf>
    <xf numFmtId="0" fontId="18" fillId="0" borderId="10" xfId="0" applyFont="1" applyBorder="1" applyProtection="1">
      <alignment vertical="center" wrapText="1"/>
    </xf>
    <xf numFmtId="0" fontId="18" fillId="0" borderId="11" xfId="0" applyFont="1" applyBorder="1" applyProtection="1">
      <alignment vertical="center" wrapText="1"/>
    </xf>
    <xf numFmtId="0" fontId="18" fillId="0" borderId="8" xfId="0" applyFont="1" applyBorder="1" applyProtection="1">
      <alignment vertical="center" wrapText="1"/>
    </xf>
    <xf numFmtId="0" fontId="13" fillId="0" borderId="2" xfId="0" applyFont="1" applyBorder="1" applyProtection="1">
      <alignment horizontal="center" vertical="center" wrapText="1"/>
    </xf>
    <xf numFmtId="0" fontId="9" fillId="0" borderId="2" xfId="0" applyFont="1" applyBorder="1" applyProtection="1">
      <alignment horizontal="center" vertical="center" wrapText="1"/>
    </xf>
    <xf numFmtId="0" fontId="18" fillId="10" borderId="4" xfId="0" applyFont="1" applyFill="1" applyBorder="1" applyProtection="1">
      <alignment vertical="center" wrapText="1"/>
    </xf>
    <xf numFmtId="0" fontId="4" fillId="10" borderId="2" xfId="0" applyFont="1" applyFill="1" applyBorder="1" applyProtection="1">
      <alignment vertical="center"/>
    </xf>
    <xf numFmtId="0" fontId="18" fillId="10" borderId="10" xfId="0" applyFont="1" applyFill="1" applyBorder="1" applyProtection="1">
      <alignment vertical="center" wrapText="1"/>
    </xf>
    <xf numFmtId="0" fontId="23" fillId="12" borderId="8" xfId="0" applyFont="1" applyFill="1" applyBorder="1" applyProtection="1">
      <alignment horizontal="center" vertical="center"/>
    </xf>
    <xf numFmtId="0" fontId="19" fillId="0" borderId="12" xfId="0" applyFont="1" applyBorder="1" applyProtection="1">
      <alignment horizontal="center" vertical="center"/>
    </xf>
    <xf numFmtId="0" fontId="19" fillId="0" borderId="11" xfId="0" applyFont="1" applyBorder="1" applyProtection="1">
      <alignment horizontal="center" vertical="center"/>
    </xf>
    <xf numFmtId="0" fontId="19" fillId="0" borderId="7" xfId="0" applyFont="1" applyBorder="1" applyProtection="1">
      <alignment horizontal="center" vertical="center"/>
    </xf>
    <xf numFmtId="0" fontId="19" fillId="0" borderId="0" xfId="0" applyFont="1">
      <alignment horizontal="center" vertical="center"/>
    </xf>
    <xf numFmtId="0" fontId="19" fillId="0" borderId="15" xfId="0" applyFont="1" applyBorder="1" applyProtection="1">
      <alignment horizontal="center" vertical="center"/>
    </xf>
    <xf numFmtId="0" fontId="20" fillId="12" borderId="8" xfId="0" applyFont="1" applyFill="1" applyBorder="1" applyProtection="1">
      <alignment horizontal="center" vertical="center"/>
    </xf>
    <xf numFmtId="0" fontId="4" fillId="0" borderId="10" xfId="0" applyFont="1" applyBorder="1" applyProtection="1">
      <alignment horizontal="center" vertical="center" wrapText="1"/>
    </xf>
    <xf numFmtId="0" fontId="19" fillId="0" borderId="10" xfId="0" applyFont="1" applyBorder="1" applyProtection="1">
      <alignment horizontal="center" vertical="center" wrapText="1"/>
    </xf>
    <xf numFmtId="0" fontId="23" fillId="0" borderId="10" xfId="0" applyFont="1" applyBorder="1" applyProtection="1">
      <alignment horizontal="center" vertical="center" wrapText="1"/>
    </xf>
    <xf numFmtId="14" fontId="6" fillId="0" borderId="0" xfId="0" applyNumberFormat="1" applyFont="1">
      <alignment horizontal="left" vertical="center" wrapText="1"/>
    </xf>
    <xf numFmtId="164" fontId="20" fillId="12" borderId="8" xfId="0" applyNumberFormat="1" applyFont="1" applyFill="1" applyBorder="1" applyProtection="1">
      <alignment horizontal="center" vertical="center"/>
    </xf>
    <xf numFmtId="164" fontId="22" fillId="0" borderId="1" xfId="0" applyNumberFormat="1" applyFont="1" applyBorder="1" applyProtection="1">
      <alignment vertical="center" wrapText="1"/>
    </xf>
    <xf numFmtId="0" fontId="22" fillId="0" borderId="10" xfId="0" applyFont="1" applyBorder="1" applyProtection="1">
      <alignment horizontal="center" vertical="center"/>
    </xf>
    <xf numFmtId="1" fontId="6" fillId="0" borderId="0" xfId="0" applyNumberFormat="1" applyFont="1">
      <alignment horizontal="center" vertical="center" wrapText="1"/>
    </xf>
    <xf numFmtId="0" fontId="4" fillId="0" borderId="9" xfId="0" applyFont="1" applyBorder="1" applyProtection="1">
      <alignment horizontal="center" vertical="center"/>
    </xf>
    <xf numFmtId="0" fontId="23" fillId="0" borderId="8" xfId="0" applyFont="1" applyBorder="1" applyProtection="1">
      <alignment horizontal="center" vertical="center"/>
    </xf>
    <xf numFmtId="0" fontId="20" fillId="0" borderId="4" xfId="0" applyFont="1" applyBorder="1" applyProtection="1">
      <alignment vertical="center"/>
    </xf>
    <xf numFmtId="0" fontId="23" fillId="0" borderId="12" xfId="0" applyFont="1" applyBorder="1" applyProtection="1">
      <alignment horizontal="center" vertical="center"/>
    </xf>
    <xf numFmtId="0" fontId="14" fillId="0" borderId="0" xfId="0" applyFont="1">
      <alignment vertical="center" wrapText="1"/>
    </xf>
    <xf numFmtId="0" fontId="22" fillId="0" borderId="10" xfId="0" applyFont="1" applyBorder="1" applyProtection="1">
      <alignment horizontal="center" vertical="center"/>
    </xf>
    <xf numFmtId="0" fontId="4" fillId="0" borderId="8" xfId="0" applyFont="1" applyBorder="1" applyProtection="1">
      <alignment vertical="center" wrapText="1"/>
    </xf>
    <xf numFmtId="0" fontId="14" fillId="0" borderId="3" xfId="0" applyFont="1" applyBorder="1" applyProtection="1">
      <alignment vertical="center"/>
    </xf>
    <xf numFmtId="0" fontId="20" fillId="0" borderId="4" xfId="0" applyFont="1" applyBorder="1" applyProtection="1">
      <alignment horizontal="center" vertical="center"/>
    </xf>
    <xf numFmtId="0" fontId="14" fillId="0" borderId="10" xfId="0" applyFont="1" applyBorder="1" applyProtection="1">
      <alignment horizontal="center" vertical="center" wrapText="1"/>
    </xf>
    <xf numFmtId="0" fontId="14" fillId="0" borderId="10" xfId="0" applyFont="1" applyBorder="1" applyProtection="1">
      <alignment horizontal="center" vertical="center" wrapText="1"/>
    </xf>
    <xf numFmtId="0" fontId="4" fillId="0" borderId="4" xfId="0" applyFont="1" applyBorder="1" applyProtection="1">
      <alignment horizontal="center" vertical="center" wrapText="1"/>
    </xf>
    <xf numFmtId="0" fontId="14" fillId="0" borderId="4" xfId="0" applyFont="1" applyBorder="1" applyProtection="1">
      <alignment vertical="center" wrapText="1"/>
    </xf>
    <xf numFmtId="0" fontId="23" fillId="0" borderId="12" xfId="0" applyFont="1" applyBorder="1" applyProtection="1">
      <alignment horizontal="left" vertical="center"/>
    </xf>
    <xf numFmtId="0" fontId="14" fillId="0" borderId="2" xfId="0" applyFont="1" applyBorder="1" applyProtection="1">
      <alignment horizontal="left" vertical="center" wrapText="1"/>
    </xf>
    <xf numFmtId="0" fontId="14" fillId="0" borderId="4" xfId="0" applyFont="1" applyBorder="1" applyProtection="1">
      <alignment horizontal="left" vertical="center" wrapText="1"/>
    </xf>
    <xf numFmtId="0" fontId="14" fillId="0" borderId="2" xfId="0" applyFont="1" applyBorder="1" applyProtection="1">
      <alignment horizontal="left" vertical="center" wrapText="1"/>
    </xf>
    <xf numFmtId="0" fontId="4" fillId="0" borderId="5" xfId="0" applyFont="1" applyBorder="1" applyProtection="1">
      <alignment horizontal="left" vertical="center"/>
    </xf>
    <xf numFmtId="0" fontId="20" fillId="0" borderId="8" xfId="0" applyFont="1" applyBorder="1" applyProtection="1">
      <alignment horizontal="center" vertical="center" wrapText="1"/>
    </xf>
    <xf numFmtId="0" fontId="4" fillId="0" borderId="8" xfId="0" applyFont="1" applyBorder="1" applyProtection="1">
      <alignment horizontal="center" vertical="center" wrapText="1"/>
    </xf>
    <xf numFmtId="0" fontId="4" fillId="0" borderId="7" xfId="0" applyFont="1" applyBorder="1" applyProtection="1">
      <alignment vertical="center"/>
    </xf>
    <xf numFmtId="0" fontId="20" fillId="0" borderId="2" xfId="0" applyFont="1" applyBorder="1" applyProtection="1">
      <alignment horizontal="center" vertical="center" wrapText="1"/>
    </xf>
    <xf numFmtId="0" fontId="4" fillId="0" borderId="2" xfId="0" applyFont="1" applyBorder="1" applyProtection="1">
      <alignment horizontal="left" vertical="center"/>
    </xf>
    <xf numFmtId="0" fontId="14" fillId="0" borderId="4" xfId="0" applyFont="1" applyBorder="1" applyProtection="1">
      <alignment vertical="center" wrapText="1"/>
    </xf>
    <xf numFmtId="0" fontId="24" fillId="0" borderId="2" xfId="0" applyFont="1" applyBorder="1" applyProtection="1">
      <alignment horizontal="left" vertical="center" wrapText="1"/>
    </xf>
    <xf numFmtId="0" fontId="25" fillId="2" borderId="2" xfId="0" applyFont="1" applyFill="1" applyBorder="1" applyProtection="1">
      <alignment horizontal="left" vertical="center" wrapText="1"/>
    </xf>
    <xf numFmtId="0" fontId="26" fillId="3" borderId="2" xfId="0" applyFont="1" applyFill="1" applyBorder="1" applyProtection="1">
      <alignment horizontal="left" vertical="center" wrapText="1"/>
    </xf>
    <xf numFmtId="14" fontId="27" fillId="0" borderId="2" xfId="0" applyNumberFormat="1" applyFont="1" applyBorder="1" applyProtection="1">
      <alignment horizontal="left" vertical="center" wrapText="1"/>
    </xf>
    <xf numFmtId="0" fontId="28" fillId="0" borderId="2" xfId="0" applyFont="1" applyBorder="1" applyProtection="1">
      <alignment horizontal="left" vertical="center" wrapText="1"/>
    </xf>
    <xf numFmtId="0" fontId="29" fillId="0" borderId="2" xfId="0" applyFont="1" applyBorder="1" applyProtection="1">
      <alignment horizontal="left" vertical="center" wrapText="1"/>
    </xf>
    <xf numFmtId="0" fontId="30" fillId="0" borderId="2" xfId="0" applyFont="1" applyBorder="1" applyProtection="1">
      <alignment horizontal="left" vertical="center" wrapText="1"/>
    </xf>
    <xf numFmtId="0" fontId="31" fillId="0" borderId="2" xfId="0" applyFont="1" applyBorder="1" applyProtection="1">
      <alignment horizontal="left" vertical="center" wrapText="1"/>
    </xf>
    <xf numFmtId="0" fontId="32" fillId="0" borderId="2" xfId="0" applyFont="1" applyBorder="1" applyProtection="1">
      <alignment horizontal="left" vertical="center" wrapText="1"/>
    </xf>
    <xf numFmtId="0" fontId="33" fillId="0" borderId="12" xfId="0" applyFont="1" applyBorder="1" applyProtection="1">
      <alignment horizontal="left" vertical="center" wrapText="1"/>
    </xf>
    <xf numFmtId="165" fontId="34" fillId="0" borderId="4" xfId="0" applyNumberFormat="1" applyFont="1" applyBorder="1" applyProtection="1">
      <alignment vertical="center" wrapText="1"/>
    </xf>
    <xf numFmtId="165" fontId="35" fillId="0" borderId="4" xfId="0" applyNumberFormat="1" applyFont="1" applyBorder="1" applyProtection="1">
      <alignment vertical="center" wrapText="1"/>
    </xf>
    <xf numFmtId="0" fontId="36" fillId="0" borderId="14" xfId="0" applyFont="1" applyBorder="1" applyProtection="1">
      <alignment vertical="center" wrapText="1"/>
    </xf>
    <xf numFmtId="0" fontId="37" fillId="12" borderId="2" xfId="0" applyFont="1" applyFill="1" applyBorder="1" applyProtection="1">
      <alignment vertical="center" wrapText="1"/>
    </xf>
    <xf numFmtId="0" fontId="38" fillId="0" borderId="4" xfId="0" applyFont="1" applyBorder="1" applyProtection="1">
      <alignment vertical="center" wrapText="1"/>
    </xf>
    <xf numFmtId="0" fontId="39" fillId="10" borderId="2" xfId="0" applyFont="1" applyFill="1" applyBorder="1" applyProtection="1">
      <alignment vertical="center" wrapText="1"/>
    </xf>
    <xf numFmtId="0" fontId="40" fillId="12" borderId="2" xfId="0" applyFont="1" applyFill="1" applyBorder="1" applyProtection="1">
      <alignment vertical="center" wrapText="1"/>
    </xf>
    <xf numFmtId="0" fontId="41" fillId="0" borderId="2" xfId="0" applyFont="1" applyBorder="1" applyProtection="1">
      <alignment vertical="center" wrapText="1"/>
    </xf>
    <xf numFmtId="0" fontId="42" fillId="0" borderId="2" xfId="0" applyFont="1" applyBorder="1" applyProtection="1">
      <alignment vertical="center" wrapText="1"/>
    </xf>
    <xf numFmtId="0" fontId="43" fillId="12" borderId="2" xfId="0" applyFont="1" applyFill="1" applyBorder="1" applyProtection="1">
      <alignment vertical="center" wrapText="1"/>
    </xf>
    <xf numFmtId="0" fontId="44" fillId="0" borderId="2" xfId="0" applyFont="1" applyBorder="1" applyProtection="1">
      <alignment vertical="center" wrapText="1"/>
    </xf>
    <xf numFmtId="0" fontId="45" fillId="10" borderId="2" xfId="0" applyFont="1" applyFill="1" applyBorder="1" applyProtection="1">
      <alignment vertical="center" wrapText="1"/>
    </xf>
    <xf numFmtId="0" fontId="46" fillId="12" borderId="2" xfId="0" applyFont="1" applyFill="1" applyBorder="1" applyProtection="1">
      <alignment vertical="center" wrapText="1"/>
    </xf>
    <xf numFmtId="0" fontId="47" fillId="0" borderId="2" xfId="0" applyFont="1" applyBorder="1" applyProtection="1">
      <alignment vertical="center" wrapText="1"/>
    </xf>
    <xf numFmtId="0" fontId="48" fillId="12" borderId="2" xfId="0" applyFont="1" applyFill="1" applyBorder="1" applyProtection="1">
      <alignment vertical="center" wrapText="1"/>
    </xf>
    <xf numFmtId="0" fontId="49" fillId="12" borderId="2" xfId="0" applyFont="1" applyFill="1" applyBorder="1" applyProtection="1">
      <alignment vertical="center" wrapText="1"/>
    </xf>
    <xf numFmtId="0" fontId="50" fillId="0" borderId="4" xfId="0" applyFont="1" applyBorder="1" applyProtection="1">
      <alignment vertical="center" wrapText="1"/>
    </xf>
    <xf numFmtId="0" fontId="51" fillId="12" borderId="4" xfId="0" applyFont="1" applyFill="1" applyBorder="1" applyProtection="1">
      <alignment vertical="center" wrapText="1"/>
    </xf>
    <xf numFmtId="0" fontId="52" fillId="12" borderId="2" xfId="0" applyFont="1" applyFill="1" applyBorder="1" applyProtection="1">
      <alignment vertical="center" wrapText="1"/>
    </xf>
    <xf numFmtId="0" fontId="53" fillId="0" borderId="4" xfId="0" applyFont="1" applyBorder="1" applyProtection="1">
      <alignment vertical="center" wrapText="1"/>
    </xf>
    <xf numFmtId="0" fontId="54" fillId="0" borderId="2" xfId="0" applyFont="1" applyBorder="1" applyProtection="1">
      <alignment vertical="center" wrapText="1"/>
    </xf>
    <xf numFmtId="0" fontId="55" fillId="10" borderId="2" xfId="0" applyFont="1" applyFill="1" applyBorder="1" applyProtection="1">
      <alignment vertical="center" wrapText="1"/>
    </xf>
    <xf numFmtId="0" fontId="56" fillId="12" borderId="2" xfId="0" applyFont="1" applyFill="1" applyBorder="1" applyProtection="1">
      <alignment vertical="center" wrapText="1"/>
    </xf>
    <xf numFmtId="0" fontId="57" fillId="0" borderId="4" xfId="0" applyFont="1" applyBorder="1" applyProtection="1">
      <alignment vertical="center" wrapText="1"/>
    </xf>
    <xf numFmtId="0" fontId="58" fillId="0" borderId="2" xfId="0" applyFont="1" applyBorder="1" applyProtection="1">
      <alignment vertical="center" wrapText="1"/>
    </xf>
    <xf numFmtId="0" fontId="59" fillId="10" borderId="2" xfId="0" applyFont="1" applyFill="1" applyBorder="1" applyProtection="1">
      <alignment vertical="center" wrapText="1"/>
    </xf>
    <xf numFmtId="0" fontId="60" fillId="12" borderId="2" xfId="0" applyFont="1" applyFill="1" applyBorder="1" applyProtection="1">
      <alignment vertical="center" wrapText="1"/>
    </xf>
    <xf numFmtId="0" fontId="61" fillId="12" borderId="2" xfId="0" applyFont="1" applyFill="1" applyBorder="1" applyProtection="1">
      <alignment vertical="center" wrapText="1"/>
    </xf>
    <xf numFmtId="0" fontId="62" fillId="0" borderId="2" xfId="0" applyFont="1" applyBorder="1" applyProtection="1">
      <alignment vertical="center" wrapText="1"/>
    </xf>
    <xf numFmtId="0" fontId="63" fillId="12" borderId="2" xfId="0" applyFont="1" applyFill="1" applyBorder="1" applyProtection="1">
      <alignment vertical="center" wrapText="1"/>
    </xf>
    <xf numFmtId="0" fontId="64" fillId="12" borderId="2" xfId="0" applyFont="1" applyFill="1" applyBorder="1" applyProtection="1">
      <alignment vertical="center" wrapText="1"/>
    </xf>
    <xf numFmtId="0" fontId="65" fillId="0" borderId="2" xfId="0" applyFont="1" applyBorder="1" applyProtection="1">
      <alignment vertical="center" wrapText="1"/>
    </xf>
    <xf numFmtId="0" fontId="66" fillId="12" borderId="2" xfId="0" applyFont="1" applyFill="1" applyBorder="1" applyProtection="1">
      <alignment vertical="center" wrapText="1"/>
    </xf>
    <xf numFmtId="0" fontId="67" fillId="12" borderId="2" xfId="0" applyFont="1" applyFill="1" applyBorder="1" applyProtection="1">
      <alignment vertical="center" wrapText="1"/>
    </xf>
    <xf numFmtId="0" fontId="68" fillId="0" borderId="4" xfId="0" applyFont="1" applyBorder="1" applyProtection="1">
      <alignment vertical="center" wrapText="1"/>
    </xf>
    <xf numFmtId="165" fontId="69" fillId="0" borderId="4" xfId="0" applyNumberFormat="1" applyFont="1" applyBorder="1" applyProtection="1">
      <alignment vertical="center" wrapText="1"/>
    </xf>
    <xf numFmtId="0" fontId="70" fillId="0" borderId="10" xfId="0" applyFont="1" applyBorder="1" applyProtection="1">
      <alignment vertical="center" wrapText="1"/>
    </xf>
    <xf numFmtId="0" fontId="71" fillId="0" borderId="10" xfId="0" applyFont="1" applyBorder="1" applyProtection="1">
      <alignment vertical="center" wrapText="1"/>
    </xf>
    <xf numFmtId="0" fontId="72" fillId="0" borderId="2" xfId="0" applyFont="1" applyBorder="1" applyProtection="1">
      <alignment vertical="center" wrapText="1"/>
    </xf>
    <xf numFmtId="0" fontId="73" fillId="0" borderId="2" xfId="0" applyFont="1" applyBorder="1" applyProtection="1">
      <alignment vertical="center" wrapText="1"/>
    </xf>
    <xf numFmtId="0" fontId="74" fillId="0" borderId="10" xfId="0" applyFont="1" applyBorder="1" applyProtection="1">
      <alignment vertical="center" wrapText="1"/>
    </xf>
    <xf numFmtId="0" fontId="75" fillId="0" borderId="2" xfId="0" applyFont="1" applyBorder="1" applyProtection="1">
      <alignment horizontal="left" vertical="center"/>
    </xf>
    <xf numFmtId="0" fontId="76" fillId="0" borderId="10" xfId="0" applyFont="1" applyBorder="1" applyProtection="1">
      <alignment horizontal="left" vertical="center" wrapText="1"/>
    </xf>
    <xf numFmtId="0" fontId="77" fillId="0" borderId="0" xfId="0" applyFont="1">
      <alignment vertical="center"/>
    </xf>
    <xf numFmtId="0" fontId="78" fillId="0" borderId="0" xfId="0" applyFont="1">
      <alignment vertical="center"/>
    </xf>
    <xf numFmtId="0" fontId="79" fillId="0" borderId="2" xfId="0" applyFont="1" applyBorder="1" applyProtection="1">
      <alignment horizontal="left" vertical="center" wrapText="1"/>
    </xf>
    <xf numFmtId="0" fontId="80" fillId="2" borderId="2" xfId="0" applyFont="1" applyFill="1" applyBorder="1" applyProtection="1">
      <alignment horizontal="left" vertical="center" wrapText="1"/>
    </xf>
    <xf numFmtId="0" fontId="81" fillId="3" borderId="2" xfId="0" applyFont="1" applyFill="1" applyBorder="1" applyProtection="1">
      <alignment horizontal="left" vertical="center" wrapText="1"/>
    </xf>
    <xf numFmtId="14" fontId="82" fillId="0" borderId="2" xfId="0" applyNumberFormat="1" applyFont="1" applyBorder="1" applyProtection="1">
      <alignment horizontal="left" vertical="center" wrapText="1"/>
    </xf>
    <xf numFmtId="0" fontId="83" fillId="0" borderId="2" xfId="0" applyFont="1" applyBorder="1" applyProtection="1">
      <alignment horizontal="left" vertical="center" wrapText="1"/>
    </xf>
    <xf numFmtId="0" fontId="84" fillId="0" borderId="2" xfId="0" applyFont="1" applyBorder="1" applyProtection="1">
      <alignment horizontal="left" vertical="center" wrapText="1"/>
    </xf>
    <xf numFmtId="0" fontId="85" fillId="2" borderId="2" xfId="0" applyFont="1" applyFill="1" applyBorder="1" applyProtection="1">
      <alignment horizontal="left" vertical="center" wrapText="1"/>
    </xf>
    <xf numFmtId="0" fontId="86" fillId="3" borderId="2" xfId="0" applyFont="1" applyFill="1" applyBorder="1" applyProtection="1">
      <alignment horizontal="left" vertical="center" wrapText="1"/>
    </xf>
    <xf numFmtId="14" fontId="87" fillId="0" borderId="2" xfId="0" applyNumberFormat="1" applyFont="1" applyBorder="1" applyProtection="1">
      <alignment horizontal="left" vertical="center" wrapText="1"/>
    </xf>
    <xf numFmtId="0" fontId="88" fillId="0" borderId="2" xfId="0" applyFont="1" applyBorder="1" applyProtection="1">
      <alignment horizontal="left" vertical="center" wrapText="1"/>
    </xf>
    <xf numFmtId="0" fontId="89" fillId="0" borderId="2" xfId="0" applyFont="1" applyBorder="1" applyProtection="1">
      <alignment horizontal="left" vertical="center" wrapText="1"/>
    </xf>
    <xf numFmtId="0" fontId="90" fillId="2" borderId="2" xfId="0" applyFont="1" applyFill="1" applyBorder="1" applyProtection="1">
      <alignment horizontal="left" vertical="center" wrapText="1"/>
    </xf>
    <xf numFmtId="0" fontId="91" fillId="3" borderId="2" xfId="0" applyFont="1" applyFill="1" applyBorder="1" applyProtection="1">
      <alignment horizontal="left" vertical="center" wrapText="1"/>
    </xf>
    <xf numFmtId="14" fontId="92" fillId="0" borderId="2" xfId="0" applyNumberFormat="1" applyFont="1" applyBorder="1" applyProtection="1">
      <alignment horizontal="left" vertical="center" wrapText="1"/>
    </xf>
    <xf numFmtId="0" fontId="93" fillId="0" borderId="2" xfId="0" applyFont="1" applyBorder="1" applyProtection="1">
      <alignment horizontal="left" vertical="center" wrapText="1"/>
    </xf>
    <xf numFmtId="0" fontId="94" fillId="3" borderId="2" xfId="0" applyFont="1" applyFill="1" applyBorder="1" applyProtection="1">
      <alignment horizontal="left" vertical="center" wrapText="1"/>
    </xf>
    <xf numFmtId="14" fontId="95" fillId="0" borderId="2" xfId="0" applyNumberFormat="1" applyFont="1" applyBorder="1" applyProtection="1">
      <alignment horizontal="left" vertical="center" wrapText="1"/>
    </xf>
    <xf numFmtId="0" fontId="96" fillId="0" borderId="2" xfId="0" applyFont="1" applyBorder="1" applyProtection="1">
      <alignment horizontal="left" vertical="center" wrapText="1"/>
    </xf>
    <xf numFmtId="0" fontId="97" fillId="0" borderId="2" xfId="0" applyFont="1" applyBorder="1" applyProtection="1">
      <alignment horizontal="left" vertical="center" wrapText="1"/>
    </xf>
    <xf numFmtId="0" fontId="98" fillId="2" borderId="2" xfId="0" applyFont="1" applyFill="1" applyBorder="1" applyProtection="1">
      <alignment horizontal="left" vertical="center" wrapText="1"/>
    </xf>
    <xf numFmtId="0" fontId="99" fillId="3" borderId="2" xfId="0" applyFont="1" applyFill="1" applyBorder="1" applyProtection="1">
      <alignment horizontal="left" vertical="center" wrapText="1"/>
    </xf>
    <xf numFmtId="14" fontId="100" fillId="0" borderId="2" xfId="0" applyNumberFormat="1" applyFont="1" applyBorder="1" applyProtection="1">
      <alignment horizontal="left" vertical="center" wrapText="1"/>
    </xf>
    <xf numFmtId="0" fontId="101" fillId="0" borderId="2" xfId="0" applyFont="1" applyBorder="1" applyProtection="1">
      <alignment horizontal="left" vertical="center" wrapText="1"/>
    </xf>
    <xf numFmtId="0" fontId="102" fillId="0" borderId="2" xfId="0" applyFont="1" applyBorder="1" applyProtection="1">
      <alignment horizontal="left" vertical="center" wrapText="1"/>
    </xf>
    <xf numFmtId="0" fontId="103" fillId="2" borderId="2" xfId="0" applyFont="1" applyFill="1" applyBorder="1" applyProtection="1">
      <alignment horizontal="left" vertical="center" wrapText="1"/>
    </xf>
    <xf numFmtId="0" fontId="104" fillId="3" borderId="2" xfId="0" applyFont="1" applyFill="1" applyBorder="1" applyProtection="1">
      <alignment horizontal="left" vertical="center" wrapText="1"/>
    </xf>
    <xf numFmtId="14" fontId="105" fillId="0" borderId="2" xfId="0" applyNumberFormat="1" applyFont="1" applyBorder="1" applyProtection="1">
      <alignment horizontal="left" vertical="center" wrapText="1"/>
    </xf>
    <xf numFmtId="0" fontId="106" fillId="0" borderId="2" xfId="0" applyFont="1" applyBorder="1" applyProtection="1">
      <alignment horizontal="left" vertical="center" wrapText="1"/>
    </xf>
    <xf numFmtId="0" fontId="107" fillId="0" borderId="2" xfId="0" applyFont="1" applyBorder="1" applyProtection="1">
      <alignment horizontal="left" vertical="center" wrapText="1"/>
    </xf>
    <xf numFmtId="0" fontId="108" fillId="2" borderId="2" xfId="0" applyFont="1" applyFill="1" applyBorder="1" applyProtection="1">
      <alignment horizontal="left" vertical="center" wrapText="1"/>
    </xf>
    <xf numFmtId="0" fontId="109" fillId="3" borderId="2" xfId="0" applyFont="1" applyFill="1" applyBorder="1" applyProtection="1">
      <alignment horizontal="left" vertical="center" wrapText="1"/>
    </xf>
    <xf numFmtId="14" fontId="110" fillId="0" borderId="2" xfId="0" applyNumberFormat="1" applyFont="1" applyBorder="1" applyProtection="1">
      <alignment horizontal="left" vertical="center" wrapText="1"/>
    </xf>
    <xf numFmtId="0" fontId="111" fillId="0" borderId="2" xfId="0" applyFont="1" applyBorder="1" applyProtection="1">
      <alignment horizontal="left" vertical="center" wrapText="1"/>
    </xf>
    <xf numFmtId="0" fontId="112" fillId="0" borderId="2" xfId="0" applyFont="1" applyBorder="1" applyProtection="1">
      <alignment horizontal="left" vertical="center" wrapText="1"/>
    </xf>
    <xf numFmtId="0" fontId="113" fillId="2" borderId="4" xfId="0" applyFont="1" applyFill="1" applyBorder="1" applyProtection="1">
      <alignment horizontal="left" vertical="center" wrapText="1"/>
    </xf>
    <xf numFmtId="0" fontId="114" fillId="0" borderId="2" xfId="0" applyFont="1" applyBorder="1" applyProtection="1">
      <alignment horizontal="left" vertical="center" wrapText="1"/>
    </xf>
    <xf numFmtId="0" fontId="115" fillId="0" borderId="2" xfId="0" applyFont="1" applyBorder="1" applyProtection="1">
      <alignment vertical="center" wrapText="1"/>
    </xf>
    <xf numFmtId="0" fontId="116" fillId="3" borderId="2" xfId="0" applyFont="1" applyFill="1" applyBorder="1" applyProtection="1">
      <alignment horizontal="left" vertical="center" wrapText="1"/>
    </xf>
    <xf numFmtId="14" fontId="117" fillId="0" borderId="2" xfId="0" applyNumberFormat="1" applyFont="1" applyBorder="1" applyProtection="1">
      <alignment horizontal="left" vertical="center" wrapText="1"/>
    </xf>
    <xf numFmtId="0" fontId="118" fillId="0" borderId="2" xfId="0" applyFont="1" applyBorder="1" applyProtection="1">
      <alignment horizontal="left" vertical="center" wrapText="1"/>
    </xf>
    <xf numFmtId="0" fontId="119" fillId="0" borderId="2" xfId="0" applyFont="1" applyBorder="1" applyProtection="1">
      <alignment horizontal="left" vertical="center" wrapText="1"/>
    </xf>
    <xf numFmtId="0" fontId="120" fillId="2" borderId="4" xfId="0" applyFont="1" applyFill="1" applyBorder="1" applyProtection="1">
      <alignment horizontal="left" vertical="center" wrapText="1"/>
    </xf>
    <xf numFmtId="0" fontId="121" fillId="3" borderId="2" xfId="0" applyFont="1" applyFill="1" applyBorder="1" applyProtection="1">
      <alignment horizontal="left" vertical="center" wrapText="1"/>
    </xf>
    <xf numFmtId="14" fontId="122" fillId="0" borderId="2" xfId="0" applyNumberFormat="1" applyFont="1" applyBorder="1" applyProtection="1">
      <alignment horizontal="left" vertical="center" wrapText="1"/>
    </xf>
    <xf numFmtId="0" fontId="123" fillId="0" borderId="2" xfId="0" applyFont="1" applyBorder="1" applyProtection="1">
      <alignment horizontal="left" vertical="center" wrapText="1"/>
    </xf>
    <xf numFmtId="0" fontId="124" fillId="0" borderId="2" xfId="0" applyFont="1" applyBorder="1" applyProtection="1">
      <alignment horizontal="left" vertical="center" wrapText="1"/>
    </xf>
    <xf numFmtId="0" fontId="125" fillId="0" borderId="2" xfId="0" applyFont="1" applyBorder="1" applyProtection="1">
      <alignment vertical="center" wrapText="1"/>
    </xf>
    <xf numFmtId="14" fontId="126" fillId="0" borderId="2" xfId="0" applyNumberFormat="1" applyFont="1" applyBorder="1" applyProtection="1">
      <alignment horizontal="left" vertical="center" wrapText="1"/>
    </xf>
    <xf numFmtId="0" fontId="127" fillId="0" borderId="0" xfId="0" applyFont="1">
      <alignment vertical="center" wrapText="1"/>
    </xf>
    <xf numFmtId="0" fontId="128" fillId="0" borderId="0" xfId="0" applyFont="1">
      <alignment vertical="center" wrapText="1"/>
    </xf>
    <xf numFmtId="0" fontId="129" fillId="0" borderId="0" xfId="0" applyFont="1">
      <alignment vertical="center" wrapText="1"/>
    </xf>
  </cellXfs>
  <cellStyles count="2">
    <cellStyle name="常规" xfId="0" builtinId="0"/>
    <cellStyle name="超链接" xfId="1" builtinId="8"/>
  </cellStyles>
  <dxfs count="1">
    <dxf>
      <fill>
        <patternFill>
          <bgColor rgb="FFBAC6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4" Type="http://schemas.openxmlformats.org/officeDocument/2006/relationships/worksheet" Target="worksheets/sheet24.xml"/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15" Type="http://schemas.openxmlformats.org/officeDocument/2006/relationships/worksheet" Target="worksheets/sheet15.xml"/><Relationship Id="rId17" Type="http://schemas.openxmlformats.org/officeDocument/2006/relationships/worksheet" Target="worksheets/sheet17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7" Type="http://schemas.openxmlformats.org/officeDocument/2006/relationships/worksheet" Target="worksheets/sheet7.xml"/><Relationship Id="rId25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21" Type="http://schemas.openxmlformats.org/officeDocument/2006/relationships/worksheet" Target="worksheets/sheet21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10.xml"/><Relationship Id="rId18" Type="http://schemas.openxmlformats.org/officeDocument/2006/relationships/worksheet" Target="worksheets/sheet18.xml"/><Relationship Id="rId5" Type="http://schemas.openxmlformats.org/officeDocument/2006/relationships/worksheet" Target="worksheets/sheet5.xml"/><Relationship Id="rId8" Type="http://schemas.openxmlformats.org/officeDocument/2006/relationships/worksheet" Target="worksheets/sheet8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4" Type="http://schemas.openxmlformats.org/officeDocument/2006/relationships/worksheet" Target="worksheets/sheet14.xml"/><Relationship Id="rId19" Type="http://schemas.openxmlformats.org/officeDocument/2006/relationships/worksheet" Target="worksheets/sheet19.xml"/><Relationship Id="rId23" Type="http://schemas.openxmlformats.org/officeDocument/2006/relationships/worksheet" Target="worksheets/sheet23.xml"/><Relationship Id="rId26" Type="http://schemas.openxmlformats.org/officeDocument/2006/relationships/styles" Target="styles.xml"/><Relationship Id="rId13" Type="http://schemas.openxmlformats.org/officeDocument/2006/relationships/worksheet" Target="worksheets/sheet13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/Relationships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14</xdr:col>
      <xdr:colOff>38100</xdr:colOff>
      <xdr:row>6</xdr:row>
      <xdr:rowOff>161925</xdr:rowOff>
    </xdr:from>
    <xdr:ext cx="685800" cy="428625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
    xmlns="http://schemas.openxmlformats.org/package/2006/relationships"><Relationship Id="rId1" Type="http://schemas.openxmlformats.org/officeDocument/2006/relationships/hyperlink" Target="https://alidocs.dingtalk.com/uni-preview?extension=xlsx&amp;bizType=document&amp;cloudSpaceDentryId=148389258136&amp;previewAtta=2&amp;cloudSpaceSpaceId=23730597884&amp;version=1&amp;scene=universalSpace&amp;mainsiteOrigin=mainsite&amp;spaceId=23730597884&amp;fileSize=33537190&amp;dentryUuid=R4GpnMqJzG9pMDvZTZvnK3YZ8Ke0xjE3&amp;isMobile=false&amp;fileId=148389258136" TargetMode="External"/><Relationship Id="rId2" Type="http://schemas.openxmlformats.org/officeDocument/2006/relationships/hyperlink" Target="https://alidocs.dingtalk.com/i/nodes/nYMoO1rWxamD5yXkH2Ow577eV47Z3je9?iframeQuery=sheet_range%3Dkgqie6hm_0_0_1_1" TargetMode="External"/></Relationships>
</file>

<file path=xl/worksheets/_rels/sheet11.xml.rels><?xml version="1.0" encoding="UTF-8" standalone="yes"?>
<Relationships
    xmlns="http://schemas.openxmlformats.org/package/2006/relationships"><Relationship Id="rId4" Type="http://schemas.openxmlformats.org/officeDocument/2006/relationships/hyperlink" Target="https://alidocs.dingtalk.com/i/nodes/nYMoO1rWxamD5yXkH2Ow577eV47Z3je9?iframeQuery=sheet_range%3Dkgqie6hm_40_2_8_10" TargetMode="External"/><Relationship Id="rId3" Type="http://schemas.openxmlformats.org/officeDocument/2006/relationships/hyperlink" Target="https://alidocs.dingtalk.com/spreadsheetv2/BDjB2bZLSLOqbPx7/edit?sheet_range=s1_153_9_1_1&amp;chInfo=im&amp;utm_medium=im_card&amp;utm_source=im&amp;docKey=1GXn4BNK9j3GODQ4&amp;dentryKey=BDjB2bZLSLOqbPx7&amp;type=s" TargetMode="External"/><Relationship Id="rId2" Type="http://schemas.openxmlformats.org/officeDocument/2006/relationships/hyperlink" Target="https://alidocs.dingtalk.com/i/nodes/Exel2BLV5zg4k1eru6wnAj5pJgk9rpMq?iframeQuery=sheet_range%3Dst-719dadf5-80962_0_0_1_9" TargetMode="External"/><Relationship Id="rId1" Type="http://schemas.openxmlformats.org/officeDocument/2006/relationships/hyperlink" Target="https://alidocs.dingtalk.com/i/nodes/pGBa2Lm8aGezpd2xI5g6ExBOVgN7R35y?iframeQuery=sheet_range%3Dkgqie6hm_0_0_1_1" TargetMode="External"/></Relationships>
</file>

<file path=xl/worksheets/_rels/sheet22.xml.rels><?xml version="1.0" encoding="UTF-8" standalone="yes"?>
<Relationships
    xmlns="http://schemas.openxmlformats.org/package/2006/relationships"><Relationship Id="rId1" Type="http://schemas.openxmlformats.org/officeDocument/2006/relationships/hyperlink" Target="https://alidocs.dingtalk.com/i/nodes/R4GpnMqJzGOMr62pIvxoGbao8Ke0xjE3?iframeQuery=sheet_range%3Dkgqie6hm_0_0_1_5" TargetMode="External"/></Relationships>
</file>

<file path=xl/worksheets/_rels/sheet5.xml.rels><?xml version="1.0" encoding="UTF-8" standalone="yes"?>
<Relationships
    xmlns="http://schemas.openxmlformats.org/package/2006/relationships"><Relationship Id="rId1" Type="http://schemas.openxmlformats.org/officeDocument/2006/relationships/hyperlink" Target="https://alidocs.dingtalk.com/i/nodes/1DKw2zgV2PvRMYEnirmY9lMg8B5r9Y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7.623046875"/>
    <col min="2" max="2" width="9.1640625" customWidth="1"/>
    <col min="3" max="4" width="25.248046875" customWidth="1"/>
    <col min="8" max="8" width="14.4990234375" customWidth="1"/>
    <col min="9" max="9" width="16.623046875" customWidth="1"/>
    <col min="10" max="10" width="32.4990234375" customWidth="1"/>
  </cols>
  <sheetData>
    <row r="1" ht="16.5" customHeight="1">
      <c r="A1" s="251"/>
      <c r="B1" s="252"/>
      <c r="C1" s="252"/>
      <c r="D1" s="251"/>
      <c r="E1" s="253" t="s">
        <v>0</v>
      </c>
      <c r="F1" s="200"/>
      <c r="G1" s="200"/>
      <c r="H1" s="254"/>
      <c r="I1" s="254"/>
      <c r="J1" s="255"/>
      <c r="K1" s="255"/>
      <c r="L1" s="255"/>
    </row>
    <row r="2" ht="16.5" customHeight="1">
      <c r="A2" s="256"/>
      <c r="B2" s="252" t="s">
        <v>1</v>
      </c>
      <c r="C2" s="252" t="s">
        <v>2</v>
      </c>
      <c r="D2" s="254" t="s">
        <v>3</v>
      </c>
      <c r="E2" s="253" t="s">
        <v>4</v>
      </c>
      <c r="F2" s="257" t="s">
        <v>5</v>
      </c>
      <c r="G2" s="255" t="s">
        <v>6</v>
      </c>
      <c r="H2" s="254" t="s">
        <v>7</v>
      </c>
      <c r="I2" s="254" t="s">
        <v>8</v>
      </c>
      <c r="J2" s="255" t="s">
        <v>9</v>
      </c>
      <c r="K2" s="255" t="s">
        <v>10</v>
      </c>
      <c r="L2" s="255" t="s">
        <v>11</v>
      </c>
    </row>
    <row r="3" ht="16.5" customHeight="1">
      <c r="A3" s="258" t="s">
        <v>12</v>
      </c>
      <c r="B3" s="259"/>
      <c r="C3" s="259" t="s">
        <v>13</v>
      </c>
      <c r="D3" s="259"/>
      <c r="E3" s="259"/>
      <c r="F3" s="260"/>
      <c r="G3" s="259"/>
      <c r="H3" s="261"/>
      <c r="I3" s="261"/>
      <c r="J3" s="262"/>
      <c r="K3" s="262"/>
      <c r="L3" s="262"/>
    </row>
    <row r="4" ht="16.5" customHeight="1">
      <c r="A4" s="200"/>
      <c r="B4" s="79" t="s">
        <v>14</v>
      </c>
      <c r="C4" s="71" t="s">
        <v>15</v>
      </c>
      <c r="D4" s="71"/>
      <c r="E4" s="47" t="n">
        <v>45399</v>
      </c>
      <c r="F4" s="61"/>
      <c r="G4" s="47" t="n">
        <v>45398</v>
      </c>
      <c r="H4" s="46" t="s">
        <v>16</v>
      </c>
      <c r="I4" s="48"/>
      <c r="J4" s="89"/>
      <c r="K4" s="89"/>
      <c r="L4" s="89"/>
    </row>
    <row r="5" ht="16.5" customHeight="1">
      <c r="A5" s="200"/>
      <c r="B5" s="200"/>
      <c r="C5" s="47" t="s">
        <v>15</v>
      </c>
      <c r="D5" s="254"/>
      <c r="E5" s="59" t="n">
        <v>45399</v>
      </c>
      <c r="F5" s="49" t="n">
        <v>9</v>
      </c>
      <c r="G5" s="47" t="n">
        <v>45407</v>
      </c>
      <c r="H5" s="46" t="s">
        <v>16</v>
      </c>
      <c r="I5" s="46"/>
      <c r="J5" s="46"/>
      <c r="K5" s="46"/>
      <c r="L5" s="46"/>
    </row>
    <row r="6" ht="16.5" customHeight="1">
      <c r="A6" s="200"/>
      <c r="B6" s="200"/>
      <c r="C6" s="46" t="s">
        <v>17</v>
      </c>
      <c r="D6" s="46" t="s">
        <v>18</v>
      </c>
      <c r="E6" s="59" t="n">
        <v>45408</v>
      </c>
      <c r="F6" s="49" t="n">
        <v>1</v>
      </c>
      <c r="G6" s="47" t="n">
        <v>45408</v>
      </c>
      <c r="H6" s="46" t="s">
        <v>19</v>
      </c>
      <c r="I6" s="46"/>
      <c r="J6" s="46"/>
      <c r="K6" s="46"/>
      <c r="L6" s="46"/>
    </row>
    <row r="7" ht="60" customHeight="1">
      <c r="A7" s="200"/>
      <c r="B7" s="200"/>
      <c r="C7" s="263" t="s">
        <v>20</v>
      </c>
      <c r="D7" s="46" t="s">
        <v>21</v>
      </c>
      <c r="E7" s="47" t="n">
        <v>45409</v>
      </c>
      <c r="F7" s="49" t="n">
        <v>3</v>
      </c>
      <c r="G7" s="47" t="n">
        <v>45411</v>
      </c>
      <c r="H7" s="46" t="s">
        <v>16</v>
      </c>
      <c r="I7" s="46"/>
      <c r="J7" s="46"/>
      <c r="K7" s="46"/>
      <c r="L7" s="46"/>
      <c r="O7" s="4">
        <v/>
      </c>
    </row>
    <row r="8" ht="16.5" customHeight="1">
      <c r="A8" s="200"/>
      <c r="B8" s="200"/>
      <c r="C8" s="71" t="s">
        <v>22</v>
      </c>
      <c r="D8" s="46" t="s">
        <v>23</v>
      </c>
      <c r="E8" s="47" t="n">
        <v>45412</v>
      </c>
      <c r="F8" s="49" t="n">
        <v>30</v>
      </c>
      <c r="G8" s="47" t="n">
        <v>45441</v>
      </c>
      <c r="H8" s="46" t="s">
        <v>24</v>
      </c>
      <c r="I8" s="46"/>
      <c r="J8" s="46"/>
      <c r="K8" s="46"/>
      <c r="L8" s="46"/>
    </row>
    <row r="9" ht="16.5" customHeight="1">
      <c r="A9" s="200"/>
      <c r="B9" s="200"/>
      <c r="C9" s="71" t="s">
        <v>25</v>
      </c>
      <c r="D9" s="46"/>
      <c r="E9" s="47" t="n">
        <v>45429</v>
      </c>
      <c r="F9" s="49" t="n">
        <v>4</v>
      </c>
      <c r="G9" s="47" t="n">
        <v>45432</v>
      </c>
      <c r="H9" s="46" t="s">
        <v>16</v>
      </c>
      <c r="I9" s="71" t="s">
        <v>26</v>
      </c>
      <c r="J9" s="46"/>
      <c r="K9" s="46"/>
      <c r="L9" s="46"/>
    </row>
    <row r="10" ht="16.5" customHeight="1">
      <c r="A10" s="200"/>
      <c r="B10" s="200"/>
      <c r="C10" s="46" t="s">
        <v>27</v>
      </c>
      <c r="D10" s="46"/>
      <c r="E10" s="47" t="n">
        <v>45428</v>
      </c>
      <c r="F10" s="49" t="n">
        <v>5</v>
      </c>
      <c r="G10" s="47" t="n">
        <v>45432</v>
      </c>
      <c r="H10" s="46" t="s">
        <v>16</v>
      </c>
      <c r="I10" s="71" t="s">
        <v>28</v>
      </c>
      <c r="J10" s="46" t="s">
        <v>29</v>
      </c>
      <c r="K10" s="46"/>
      <c r="L10" s="46"/>
    </row>
    <row r="11" ht="27.75" customHeight="1">
      <c r="A11" s="200"/>
      <c r="B11" s="79" t="s">
        <v>30</v>
      </c>
      <c r="C11" s="71" t="s">
        <v>31</v>
      </c>
      <c r="D11" s="47"/>
      <c r="E11" s="47"/>
      <c r="F11" s="49" t="n">
        <v>7</v>
      </c>
      <c r="G11" s="47" t="n">
        <v>45420</v>
      </c>
      <c r="H11" s="46" t="s">
        <v>32</v>
      </c>
      <c r="I11" s="48"/>
      <c r="J11" s="89"/>
      <c r="K11" s="89"/>
      <c r="L11" s="89"/>
    </row>
    <row r="12" ht="27.75" customHeight="1">
      <c r="A12" s="200"/>
      <c r="B12" s="200"/>
      <c r="C12" s="71" t="s">
        <v>33</v>
      </c>
      <c r="D12" s="47"/>
      <c r="E12" s="47"/>
      <c r="F12" s="49"/>
      <c r="G12" s="47" t="n">
        <v>45420</v>
      </c>
      <c r="H12" s="46" t="s">
        <v>34</v>
      </c>
      <c r="I12" s="46"/>
      <c r="J12" s="79"/>
      <c r="K12" s="79"/>
      <c r="L12" s="79"/>
    </row>
    <row r="13" ht="16.5" customHeight="1">
      <c r="A13" s="200"/>
      <c r="B13" s="200"/>
      <c r="C13" s="71" t="s">
        <v>35</v>
      </c>
      <c r="D13" s="47"/>
      <c r="E13" s="47"/>
      <c r="F13" s="49"/>
      <c r="G13" s="47" t="n">
        <v>45426</v>
      </c>
      <c r="H13" s="46" t="s">
        <v>34</v>
      </c>
      <c r="I13" s="266"/>
      <c r="J13" s="330"/>
      <c r="K13" s="330"/>
      <c r="L13" s="330"/>
    </row>
    <row r="14" ht="16.5" customHeight="1">
      <c r="A14" s="200"/>
      <c r="B14" s="79" t="s">
        <v>36</v>
      </c>
      <c r="C14" s="71" t="s">
        <v>37</v>
      </c>
      <c r="D14" s="47"/>
      <c r="E14" s="47" t="n">
        <v>45406</v>
      </c>
      <c r="F14" s="61"/>
      <c r="G14" s="47" t="n">
        <v>45457</v>
      </c>
      <c r="H14" s="48" t="s">
        <v>34</v>
      </c>
      <c r="I14" s="48"/>
      <c r="J14" s="106"/>
      <c r="K14" s="106"/>
      <c r="L14" s="106"/>
    </row>
    <row r="15" ht="16.5" customHeight="1">
      <c r="A15" s="200"/>
      <c r="B15" s="200"/>
      <c r="C15" s="47" t="s">
        <v>38</v>
      </c>
      <c r="D15" s="47"/>
      <c r="E15" s="47" t="n">
        <v>45412</v>
      </c>
      <c r="F15" s="49" t="n">
        <v>9</v>
      </c>
      <c r="G15" s="47" t="n">
        <v>45420</v>
      </c>
      <c r="H15" s="46" t="s">
        <v>39</v>
      </c>
      <c r="I15" s="46"/>
      <c r="J15" s="46" t="s">
        <v>40</v>
      </c>
      <c r="K15" s="46"/>
      <c r="L15" s="46"/>
    </row>
    <row r="16" ht="176.25" customHeight="1">
      <c r="A16" s="200"/>
      <c r="B16" s="200"/>
      <c r="C16" s="264" t="s">
        <v>41</v>
      </c>
      <c r="D16" s="47"/>
      <c r="E16" s="47" t="n">
        <v>45421</v>
      </c>
      <c r="F16" s="49" t="n">
        <v>7</v>
      </c>
      <c r="G16" s="47" t="n">
        <v>45427</v>
      </c>
      <c r="H16" s="46" t="s">
        <v>42</v>
      </c>
      <c r="I16" s="455" t="s">
        <v>43</v>
      </c>
      <c r="J16" s="456" t="s">
        <v>44</v>
      </c>
      <c r="K16" s="265"/>
      <c r="L16" s="265"/>
    </row>
    <row r="17" ht="16.5" customHeight="1">
      <c r="A17" s="200"/>
      <c r="B17" s="200"/>
      <c r="C17" s="46" t="s">
        <v>45</v>
      </c>
      <c r="D17" s="47"/>
      <c r="E17" s="47"/>
      <c r="F17" s="49"/>
      <c r="G17" s="47" t="n">
        <v>45420</v>
      </c>
      <c r="H17" s="48" t="s">
        <v>34</v>
      </c>
      <c r="I17" s="48"/>
      <c r="J17" s="89"/>
      <c r="K17" s="89"/>
      <c r="L17" s="89"/>
    </row>
    <row r="18" ht="16.5" customHeight="1">
      <c r="A18" s="200"/>
      <c r="B18" s="200"/>
      <c r="C18" s="47" t="s">
        <v>46</v>
      </c>
      <c r="D18" s="47"/>
      <c r="E18" s="47" t="n">
        <v>45424</v>
      </c>
      <c r="F18" s="49" t="n">
        <v>2</v>
      </c>
      <c r="G18" s="47" t="n">
        <v>45425</v>
      </c>
      <c r="H18" s="48" t="s">
        <v>47</v>
      </c>
      <c r="I18" s="48"/>
      <c r="J18" s="89"/>
      <c r="K18" s="89"/>
      <c r="L18" s="89"/>
    </row>
    <row r="19" ht="16.5" customHeight="1">
      <c r="A19" s="200"/>
      <c r="B19" s="200"/>
      <c r="C19" s="47" t="s">
        <v>48</v>
      </c>
      <c r="D19" s="47"/>
      <c r="E19" s="47" t="n">
        <v>45426</v>
      </c>
      <c r="F19" s="49" t="n">
        <v>3</v>
      </c>
      <c r="G19" s="47" t="n">
        <v>45428</v>
      </c>
      <c r="H19" s="48" t="s">
        <v>34</v>
      </c>
      <c r="I19" s="48"/>
      <c r="J19" s="89"/>
      <c r="K19" s="89"/>
      <c r="L19" s="89"/>
    </row>
    <row r="20" ht="27.75" customHeight="1">
      <c r="A20" s="200"/>
      <c r="B20" s="200"/>
      <c r="C20" s="46" t="s">
        <v>49</v>
      </c>
      <c r="D20" s="46" t="s">
        <v>50</v>
      </c>
      <c r="E20" s="47" t="n">
        <v>45428</v>
      </c>
      <c r="F20" s="49" t="n">
        <v>1</v>
      </c>
      <c r="G20" s="47" t="n">
        <v>45428</v>
      </c>
      <c r="H20" s="46" t="s">
        <v>51</v>
      </c>
      <c r="I20" s="46"/>
      <c r="J20" s="46"/>
      <c r="K20" s="46"/>
      <c r="L20" s="46"/>
    </row>
    <row r="21" ht="16.5" customHeight="1">
      <c r="A21" s="200"/>
      <c r="B21" s="200"/>
      <c r="C21" s="46" t="s">
        <v>52</v>
      </c>
      <c r="D21" s="46" t="s">
        <v>53</v>
      </c>
      <c r="E21" s="47" t="n">
        <v>45418</v>
      </c>
      <c r="F21" s="49" t="n">
        <v>2</v>
      </c>
      <c r="G21" s="47" t="n">
        <v>45419</v>
      </c>
      <c r="H21" s="46" t="s">
        <v>54</v>
      </c>
      <c r="I21" s="46"/>
      <c r="J21" s="46"/>
      <c r="K21" s="46"/>
      <c r="L21" s="46"/>
    </row>
    <row r="22" ht="16.5" customHeight="1">
      <c r="A22" s="200"/>
      <c r="B22" s="200"/>
      <c r="C22" s="46" t="s">
        <v>55</v>
      </c>
      <c r="D22" s="46" t="s">
        <v>56</v>
      </c>
      <c r="E22" s="47" t="n">
        <v>45420</v>
      </c>
      <c r="F22" s="49" t="n">
        <v>1</v>
      </c>
      <c r="G22" s="47" t="n">
        <v>45420</v>
      </c>
      <c r="H22" s="46" t="s">
        <v>54</v>
      </c>
      <c r="I22" s="46"/>
      <c r="J22" s="46"/>
      <c r="K22" s="46"/>
      <c r="L22" s="46"/>
    </row>
    <row r="23" ht="16.5" customHeight="1">
      <c r="A23" s="200"/>
      <c r="B23" s="200"/>
      <c r="C23" s="46" t="s">
        <v>57</v>
      </c>
      <c r="D23" s="46" t="s">
        <v>58</v>
      </c>
      <c r="E23" s="47" t="n">
        <v>45437</v>
      </c>
      <c r="F23" s="49" t="n">
        <v>21</v>
      </c>
      <c r="G23" s="47" t="n">
        <v>45457</v>
      </c>
      <c r="H23" s="46" t="s">
        <v>54</v>
      </c>
      <c r="I23" s="46"/>
      <c r="J23" s="46"/>
      <c r="K23" s="46"/>
      <c r="L23" s="46"/>
    </row>
    <row r="24" ht="16.5" customHeight="1">
      <c r="A24" s="200"/>
      <c r="B24" s="200"/>
      <c r="C24" s="46" t="s">
        <v>59</v>
      </c>
      <c r="D24" s="79" t="s">
        <v>60</v>
      </c>
      <c r="E24" s="47" t="n">
        <v>45426</v>
      </c>
      <c r="F24" s="49" t="n">
        <v>3</v>
      </c>
      <c r="G24" s="47" t="n">
        <v>45428</v>
      </c>
      <c r="H24" s="46" t="s">
        <v>54</v>
      </c>
      <c r="I24" s="46"/>
      <c r="J24" s="46" t="s">
        <v>61</v>
      </c>
      <c r="K24" s="46"/>
      <c r="L24" s="46"/>
    </row>
    <row r="25" ht="16.5" customHeight="1">
      <c r="A25" s="200"/>
      <c r="B25" s="200"/>
      <c r="C25" s="46" t="s">
        <v>62</v>
      </c>
      <c r="D25" s="251"/>
      <c r="E25" s="47" t="n">
        <v>45426</v>
      </c>
      <c r="F25" s="49" t="n">
        <v>7</v>
      </c>
      <c r="G25" s="47" t="n">
        <v>45432</v>
      </c>
      <c r="H25" s="46" t="s">
        <v>54</v>
      </c>
      <c r="I25" s="46"/>
      <c r="J25" s="46" t="s">
        <v>63</v>
      </c>
      <c r="K25" s="46"/>
      <c r="L25" s="46"/>
    </row>
    <row r="26" ht="16.5" customHeight="1">
      <c r="A26" s="200"/>
      <c r="B26" s="200"/>
      <c r="C26" s="79" t="s">
        <v>64</v>
      </c>
      <c r="D26" s="254"/>
      <c r="E26" s="59" t="n">
        <v>45429</v>
      </c>
      <c r="F26" s="49" t="n">
        <v>5</v>
      </c>
      <c r="G26" s="47" t="n">
        <v>45433</v>
      </c>
      <c r="H26" s="46" t="s">
        <v>65</v>
      </c>
      <c r="I26" s="46"/>
      <c r="J26" s="46"/>
      <c r="K26" s="46"/>
      <c r="L26" s="46"/>
    </row>
    <row r="27" ht="16.5" customHeight="1">
      <c r="A27" s="200"/>
      <c r="B27" s="200"/>
      <c r="C27" s="79" t="s">
        <v>66</v>
      </c>
      <c r="D27" s="105" t="s">
        <v>66</v>
      </c>
      <c r="E27" s="59" t="n">
        <v>45406</v>
      </c>
      <c r="F27" s="61" t="n">
        <v>15</v>
      </c>
      <c r="G27" s="47" t="n">
        <v>45420</v>
      </c>
      <c r="H27" s="46" t="s">
        <v>65</v>
      </c>
      <c r="I27" s="48"/>
      <c r="J27" s="89"/>
      <c r="K27" s="89"/>
      <c r="L27" s="89"/>
    </row>
    <row r="28" ht="16.5" customHeight="1">
      <c r="A28" s="200"/>
      <c r="B28" s="200"/>
      <c r="C28" s="263" t="s">
        <v>67</v>
      </c>
      <c r="D28" s="46" t="s">
        <v>68</v>
      </c>
      <c r="E28" s="47" t="n">
        <v>45428</v>
      </c>
      <c r="F28" s="61" t="n">
        <v>2</v>
      </c>
      <c r="G28" s="47" t="n">
        <v>45429</v>
      </c>
      <c r="H28" s="46" t="s">
        <v>65</v>
      </c>
      <c r="I28" s="48"/>
      <c r="J28" s="89"/>
      <c r="K28" s="89"/>
      <c r="L28" s="89"/>
    </row>
    <row r="29" ht="16.5" customHeight="1">
      <c r="A29" s="200"/>
      <c r="B29" s="266" t="s">
        <v>69</v>
      </c>
      <c r="C29" s="46" t="s">
        <v>70</v>
      </c>
      <c r="D29" s="254"/>
      <c r="E29" s="59" t="n">
        <v>45421</v>
      </c>
      <c r="F29" s="61" t="n">
        <v>10</v>
      </c>
      <c r="G29" s="47" t="n">
        <v>45430</v>
      </c>
      <c r="H29" s="48" t="s">
        <v>39</v>
      </c>
      <c r="I29" s="48"/>
      <c r="J29" s="89"/>
      <c r="K29" s="89"/>
      <c r="L29" s="89"/>
    </row>
    <row r="30" ht="16.5" customHeight="1">
      <c r="A30" s="200"/>
      <c r="B30" s="200"/>
      <c r="C30" s="106" t="s">
        <v>71</v>
      </c>
      <c r="D30" s="106" t="s">
        <v>72</v>
      </c>
      <c r="E30" s="47" t="n">
        <v>45413</v>
      </c>
      <c r="F30" s="49" t="n">
        <v>7</v>
      </c>
      <c r="G30" s="47" t="n">
        <v>45419</v>
      </c>
      <c r="H30" s="46" t="s">
        <v>73</v>
      </c>
      <c r="I30" s="46"/>
      <c r="J30" s="46"/>
      <c r="K30" s="46"/>
      <c r="L30" s="46"/>
    </row>
    <row r="31" ht="16.5" customHeight="1">
      <c r="A31" s="200"/>
      <c r="B31" s="200"/>
      <c r="C31" s="47" t="s">
        <v>74</v>
      </c>
      <c r="D31" s="47" t="s">
        <v>74</v>
      </c>
      <c r="E31" s="47" t="n">
        <v>45413</v>
      </c>
      <c r="F31" s="49" t="n">
        <v>7</v>
      </c>
      <c r="G31" s="47" t="n">
        <v>45419</v>
      </c>
      <c r="H31" s="46" t="s">
        <v>75</v>
      </c>
      <c r="I31" s="46"/>
      <c r="J31" s="71"/>
      <c r="K31" s="71"/>
      <c r="L31" s="71"/>
    </row>
    <row r="32" ht="27.75" customHeight="1">
      <c r="A32" s="200"/>
      <c r="B32" s="200"/>
      <c r="C32" s="46" t="s">
        <v>76</v>
      </c>
      <c r="D32" s="46" t="s">
        <v>77</v>
      </c>
      <c r="E32" s="47" t="n">
        <v>45420</v>
      </c>
      <c r="F32" s="49" t="n">
        <v>10</v>
      </c>
      <c r="G32" s="47" t="n">
        <v>45429</v>
      </c>
      <c r="H32" s="46" t="s">
        <v>39</v>
      </c>
      <c r="I32" s="46" t="s">
        <v>78</v>
      </c>
      <c r="J32" s="46"/>
      <c r="K32" s="46"/>
      <c r="L32" s="46"/>
    </row>
    <row r="33" ht="16.5" customHeight="1">
      <c r="A33" s="200"/>
      <c r="B33" s="46" t="s">
        <v>79</v>
      </c>
      <c r="C33" s="47" t="s">
        <v>80</v>
      </c>
      <c r="D33" s="47"/>
      <c r="E33" s="47" t="n">
        <v>45361</v>
      </c>
      <c r="F33" s="61"/>
      <c r="G33" s="47" t="n">
        <v>45360</v>
      </c>
      <c r="H33" s="46" t="s">
        <v>39</v>
      </c>
      <c r="I33" s="48"/>
      <c r="J33" s="89"/>
      <c r="K33" s="89"/>
      <c r="L33" s="89"/>
    </row>
    <row r="34" ht="16.5" customHeight="1">
      <c r="A34" s="200"/>
      <c r="B34" s="200"/>
      <c r="C34" s="47" t="s">
        <v>81</v>
      </c>
      <c r="D34" s="47"/>
      <c r="E34" s="47" t="n">
        <v>45406</v>
      </c>
      <c r="F34" s="49" t="n">
        <v>6</v>
      </c>
      <c r="G34" s="47" t="n">
        <v>45411</v>
      </c>
      <c r="H34" s="46" t="s">
        <v>39</v>
      </c>
      <c r="I34" s="46"/>
      <c r="J34" s="46"/>
      <c r="K34" s="46"/>
      <c r="L34" s="46"/>
    </row>
    <row r="35" ht="16.5" customHeight="1">
      <c r="A35" s="200"/>
      <c r="B35" s="200"/>
      <c r="C35" s="47" t="s">
        <v>82</v>
      </c>
      <c r="D35" s="47"/>
      <c r="E35" s="47" t="n">
        <v>45407</v>
      </c>
      <c r="F35" s="49" t="n">
        <v>6</v>
      </c>
      <c r="G35" s="47" t="n">
        <v>45412</v>
      </c>
      <c r="H35" s="46" t="s">
        <v>39</v>
      </c>
      <c r="I35" s="46"/>
      <c r="J35" s="46"/>
      <c r="K35" s="46"/>
      <c r="L35" s="46"/>
    </row>
    <row r="36" ht="16.5" customHeight="1">
      <c r="A36" s="200"/>
      <c r="B36" s="200"/>
      <c r="C36" s="47" t="s">
        <v>83</v>
      </c>
      <c r="D36" s="47"/>
      <c r="E36" s="47" t="n">
        <v>45412</v>
      </c>
      <c r="F36" s="49" t="n">
        <v>14</v>
      </c>
      <c r="G36" s="47" t="n">
        <v>45425</v>
      </c>
      <c r="H36" s="46" t="s">
        <v>84</v>
      </c>
      <c r="I36" s="46"/>
      <c r="J36" s="46"/>
      <c r="K36" s="46"/>
      <c r="L36" s="46"/>
    </row>
    <row r="37" ht="27.75" customHeight="1">
      <c r="A37" s="200"/>
      <c r="B37" s="263" t="s">
        <v>85</v>
      </c>
      <c r="C37" s="79" t="s">
        <v>86</v>
      </c>
      <c r="D37" s="47" t="s">
        <v>87</v>
      </c>
      <c r="E37" s="47" t="n">
        <v>45425</v>
      </c>
      <c r="F37" s="49" t="n">
        <v>3</v>
      </c>
      <c r="G37" s="47" t="n">
        <v>45427</v>
      </c>
      <c r="H37" s="46" t="s">
        <v>88</v>
      </c>
      <c r="I37" s="47"/>
      <c r="J37" s="46" t="s">
        <v>89</v>
      </c>
      <c r="K37" s="46"/>
      <c r="L37" s="46"/>
    </row>
    <row r="38" ht="16.5" customHeight="1">
      <c r="A38" s="200"/>
      <c r="B38" s="79" t="s">
        <v>90</v>
      </c>
      <c r="C38" s="46" t="s">
        <v>91</v>
      </c>
      <c r="D38" s="46"/>
      <c r="E38" s="47" t="n">
        <v>45427</v>
      </c>
      <c r="F38" s="49" t="n">
        <v>6</v>
      </c>
      <c r="G38" s="47" t="n">
        <v>45432</v>
      </c>
      <c r="H38" s="46"/>
      <c r="I38" s="46"/>
      <c r="J38" s="46"/>
      <c r="K38" s="46"/>
      <c r="L38" s="46"/>
    </row>
    <row r="39" ht="27.75" customHeight="1">
      <c r="A39" s="200"/>
      <c r="B39" s="200"/>
      <c r="C39" s="79" t="s">
        <v>92</v>
      </c>
      <c r="D39" s="47"/>
      <c r="E39" s="47" t="n">
        <v>45429</v>
      </c>
      <c r="F39" s="49" t="n">
        <v>7</v>
      </c>
      <c r="G39" s="267" t="n">
        <v>45435</v>
      </c>
      <c r="H39" s="46"/>
      <c r="I39" s="46"/>
      <c r="J39" s="46" t="s">
        <v>93</v>
      </c>
      <c r="K39" s="46"/>
      <c r="L39" s="46"/>
    </row>
    <row r="40" ht="27.75" customHeight="1">
      <c r="A40" s="200"/>
      <c r="B40" s="200"/>
      <c r="C40" s="79" t="s">
        <v>94</v>
      </c>
      <c r="D40" s="47"/>
      <c r="E40" s="47" t="n">
        <v>45429</v>
      </c>
      <c r="F40" s="49" t="n">
        <v>14</v>
      </c>
      <c r="G40" s="267" t="n">
        <v>45442</v>
      </c>
      <c r="H40" s="46"/>
      <c r="I40" s="46"/>
      <c r="J40" s="46" t="s">
        <v>93</v>
      </c>
      <c r="K40" s="46"/>
      <c r="L40" s="46"/>
    </row>
    <row r="41" ht="27.75" customHeight="1">
      <c r="A41" s="200"/>
      <c r="B41" s="200"/>
      <c r="C41" s="79" t="s">
        <v>95</v>
      </c>
      <c r="D41" s="47"/>
      <c r="E41" s="47" t="n">
        <v>45436</v>
      </c>
      <c r="F41" s="49" t="n">
        <v>7</v>
      </c>
      <c r="G41" s="267" t="n">
        <v>45442</v>
      </c>
      <c r="H41" s="46"/>
      <c r="I41" s="46"/>
      <c r="J41" s="46" t="s">
        <v>93</v>
      </c>
      <c r="K41" s="46"/>
      <c r="L41" s="46"/>
    </row>
    <row r="42" ht="27.75" customHeight="1">
      <c r="A42" s="200"/>
      <c r="B42" s="263" t="s">
        <v>96</v>
      </c>
      <c r="C42" s="263" t="s">
        <v>97</v>
      </c>
      <c r="D42" s="46"/>
      <c r="E42" s="47" t="n">
        <v>45432</v>
      </c>
      <c r="F42" s="49" t="n">
        <v>1</v>
      </c>
      <c r="G42" s="47" t="n">
        <v>45432</v>
      </c>
      <c r="H42" s="46" t="s">
        <v>24</v>
      </c>
      <c r="I42" s="46"/>
      <c r="J42" s="46" t="s">
        <v>98</v>
      </c>
      <c r="K42" s="46"/>
      <c r="L42" s="46"/>
    </row>
    <row r="43" ht="16.5" customHeight="1">
      <c r="A43" s="268" t="s">
        <v>99</v>
      </c>
      <c r="B43" s="269" t="s">
        <v>100</v>
      </c>
      <c r="C43" s="270" t="s">
        <v>101</v>
      </c>
      <c r="D43" s="270"/>
      <c r="E43" s="270" t="n">
        <v>45306</v>
      </c>
      <c r="F43" s="271"/>
      <c r="G43" s="270" t="n">
        <v>45305</v>
      </c>
      <c r="H43" s="272"/>
      <c r="I43" s="272"/>
      <c r="J43" s="273"/>
      <c r="K43" s="273"/>
      <c r="L43" s="273"/>
    </row>
    <row r="44" ht="27.75" customHeight="1">
      <c r="A44" s="200"/>
      <c r="B44" s="79" t="s">
        <v>102</v>
      </c>
      <c r="C44" s="79" t="s">
        <v>103</v>
      </c>
      <c r="D44" s="71"/>
      <c r="E44" s="47"/>
      <c r="F44" s="61"/>
      <c r="G44" s="47" t="n">
        <v>45421</v>
      </c>
      <c r="H44" s="46" t="s">
        <v>16</v>
      </c>
      <c r="I44" s="48"/>
      <c r="J44" s="46" t="s">
        <v>104</v>
      </c>
      <c r="K44" s="46"/>
      <c r="L44" s="46"/>
    </row>
    <row r="45" ht="16.5" customHeight="1">
      <c r="A45" s="200"/>
      <c r="B45" s="200"/>
      <c r="C45" s="79" t="s">
        <v>105</v>
      </c>
      <c r="D45" s="71"/>
      <c r="E45" s="47" t="n">
        <v>45422</v>
      </c>
      <c r="F45" s="61" t="n">
        <v>2</v>
      </c>
      <c r="G45" s="47" t="n">
        <v>45423</v>
      </c>
      <c r="H45" s="46" t="s">
        <v>16</v>
      </c>
      <c r="I45" s="48"/>
      <c r="J45" s="46"/>
      <c r="K45" s="46"/>
      <c r="L45" s="46"/>
    </row>
    <row r="46" ht="16.5" customHeight="1">
      <c r="A46" s="200"/>
      <c r="B46" s="79" t="s">
        <v>106</v>
      </c>
      <c r="C46" s="71" t="s">
        <v>107</v>
      </c>
      <c r="D46" s="71"/>
      <c r="E46" s="47" t="n">
        <v>45425</v>
      </c>
      <c r="F46" s="61" t="n">
        <v>3</v>
      </c>
      <c r="G46" s="47" t="n">
        <v>45427</v>
      </c>
      <c r="H46" s="46" t="s">
        <v>16</v>
      </c>
      <c r="I46" s="48"/>
      <c r="J46" s="46"/>
      <c r="K46" s="46"/>
      <c r="L46" s="46"/>
    </row>
    <row r="47" ht="16.5" customHeight="1">
      <c r="A47" s="200"/>
      <c r="B47" s="200"/>
      <c r="C47" s="263" t="s">
        <v>108</v>
      </c>
      <c r="D47" s="254"/>
      <c r="E47" s="47" t="n">
        <v>45428</v>
      </c>
      <c r="F47" s="49" t="n">
        <v>2</v>
      </c>
      <c r="G47" s="47" t="n">
        <v>45429</v>
      </c>
      <c r="H47" s="46" t="s">
        <v>16</v>
      </c>
      <c r="I47" s="46"/>
      <c r="J47" s="46"/>
      <c r="K47" s="46"/>
      <c r="L47" s="46"/>
    </row>
    <row r="48" ht="16.5" customHeight="1">
      <c r="A48" s="200"/>
      <c r="B48" s="200"/>
      <c r="C48" s="274" t="s">
        <v>109</v>
      </c>
      <c r="D48" s="275"/>
      <c r="E48" s="276" t="n">
        <v>45428</v>
      </c>
      <c r="F48" s="277" t="n">
        <v>3</v>
      </c>
      <c r="G48" s="274" t="n">
        <v>45430</v>
      </c>
      <c r="H48" s="46" t="s">
        <v>16</v>
      </c>
      <c r="I48" s="46"/>
      <c r="J48" s="46"/>
      <c r="K48" s="46"/>
      <c r="L48" s="46"/>
    </row>
    <row r="49" ht="16.5" customHeight="1">
      <c r="A49" s="200"/>
      <c r="B49" s="200"/>
      <c r="C49" s="263" t="s">
        <v>110</v>
      </c>
      <c r="D49" s="46"/>
      <c r="E49" s="47" t="n">
        <v>45431</v>
      </c>
      <c r="F49" s="49" t="n">
        <v>7</v>
      </c>
      <c r="G49" s="47" t="n">
        <v>45437</v>
      </c>
      <c r="H49" s="46" t="s">
        <v>19</v>
      </c>
      <c r="I49" s="46" t="s">
        <v>111</v>
      </c>
      <c r="J49" s="46"/>
      <c r="K49" s="46"/>
      <c r="L49" s="46"/>
    </row>
    <row r="50" ht="16.5" customHeight="1">
      <c r="A50" s="200"/>
      <c r="B50" s="200"/>
      <c r="C50" s="106" t="s">
        <v>112</v>
      </c>
      <c r="D50" s="106"/>
      <c r="E50" s="47"/>
      <c r="F50" s="49"/>
      <c r="G50" s="267" t="n">
        <v>45431</v>
      </c>
      <c r="H50" s="46" t="s">
        <v>16</v>
      </c>
      <c r="I50" s="46"/>
      <c r="J50" s="46"/>
      <c r="K50" s="46"/>
      <c r="L50" s="46"/>
    </row>
    <row r="51" ht="16.5" customHeight="1">
      <c r="A51" s="200"/>
      <c r="B51" s="200"/>
      <c r="C51" s="263"/>
      <c r="D51" s="46"/>
      <c r="E51" s="47"/>
      <c r="F51" s="49"/>
      <c r="G51" s="47"/>
      <c r="H51" s="46"/>
      <c r="I51" s="46"/>
      <c r="J51" s="46"/>
      <c r="K51" s="46"/>
      <c r="L51" s="46"/>
    </row>
    <row r="52" ht="16.5" customHeight="1">
      <c r="A52" s="200"/>
      <c r="B52" s="200"/>
      <c r="C52" s="263"/>
      <c r="D52" s="46"/>
      <c r="E52" s="47"/>
      <c r="F52" s="49"/>
      <c r="G52" s="47"/>
      <c r="H52" s="46"/>
      <c r="I52" s="46"/>
      <c r="J52" s="46"/>
      <c r="K52" s="46"/>
      <c r="L52" s="46"/>
    </row>
    <row r="53" ht="16.5" customHeight="1">
      <c r="A53" s="200"/>
      <c r="B53" s="200"/>
      <c r="C53" s="263" t="s">
        <v>113</v>
      </c>
      <c r="D53" s="46"/>
      <c r="E53" s="47" t="n">
        <v>45438</v>
      </c>
      <c r="F53" s="49" t="n">
        <v>1</v>
      </c>
      <c r="G53" s="47" t="n">
        <v>45438</v>
      </c>
      <c r="H53" s="46" t="s">
        <v>24</v>
      </c>
      <c r="I53" s="46"/>
      <c r="J53" s="46"/>
      <c r="K53" s="46"/>
      <c r="L53" s="46"/>
    </row>
    <row r="54" ht="16.5" customHeight="1">
      <c r="A54" s="200"/>
      <c r="B54" s="200"/>
      <c r="C54" s="278" t="s">
        <v>114</v>
      </c>
      <c r="D54" s="279"/>
      <c r="E54" s="280" t="n">
        <v>45439</v>
      </c>
      <c r="F54" s="281" t="n">
        <v>19</v>
      </c>
      <c r="G54" s="280" t="n">
        <v>45457</v>
      </c>
      <c r="H54" s="46" t="s">
        <v>16</v>
      </c>
      <c r="I54" s="46"/>
      <c r="J54" s="46"/>
      <c r="K54" s="46"/>
      <c r="L54" s="46"/>
    </row>
    <row r="55" ht="16.5" customHeight="1">
      <c r="A55" s="200"/>
      <c r="B55" s="200"/>
      <c r="C55" s="282" t="s">
        <v>115</v>
      </c>
      <c r="D55" s="283"/>
      <c r="E55" s="274" t="n">
        <v>45458</v>
      </c>
      <c r="F55" s="277" t="n">
        <v>8</v>
      </c>
      <c r="G55" s="274" t="n">
        <v>45465</v>
      </c>
      <c r="H55" s="46" t="s">
        <v>84</v>
      </c>
      <c r="I55" s="46"/>
      <c r="J55" s="46"/>
      <c r="K55" s="46"/>
      <c r="L55" s="46"/>
    </row>
    <row r="56" ht="27.75" customHeight="1">
      <c r="A56" s="200"/>
      <c r="B56" s="200"/>
      <c r="C56" s="282" t="s">
        <v>116</v>
      </c>
      <c r="D56" s="283"/>
      <c r="E56" s="274" t="n">
        <v>45466</v>
      </c>
      <c r="F56" s="277" t="n">
        <v>4</v>
      </c>
      <c r="G56" s="274" t="n">
        <v>45469</v>
      </c>
      <c r="H56" s="46" t="s">
        <v>117</v>
      </c>
      <c r="I56" s="46" t="s">
        <v>118</v>
      </c>
      <c r="J56" s="46"/>
      <c r="K56" s="46"/>
      <c r="L56" s="46"/>
    </row>
    <row r="57" ht="16.5" customHeight="1">
      <c r="A57" s="200"/>
      <c r="B57" s="200"/>
      <c r="C57" s="284" t="s">
        <v>119</v>
      </c>
      <c r="D57" s="284"/>
      <c r="E57" s="274" t="n">
        <v>45470</v>
      </c>
      <c r="F57" s="277" t="n">
        <v>1</v>
      </c>
      <c r="G57" s="274" t="n">
        <v>45470</v>
      </c>
      <c r="H57" s="46" t="s">
        <v>16</v>
      </c>
      <c r="I57" s="46"/>
      <c r="J57" s="46"/>
      <c r="K57" s="46"/>
      <c r="L57" s="46"/>
    </row>
    <row r="58" ht="16.5" customHeight="1">
      <c r="A58" s="200"/>
      <c r="B58" s="200"/>
      <c r="C58" s="263" t="s">
        <v>120</v>
      </c>
      <c r="D58" s="46" t="s">
        <v>60</v>
      </c>
      <c r="E58" s="47" t="n">
        <v>45471</v>
      </c>
      <c r="F58" s="49" t="n">
        <v>3</v>
      </c>
      <c r="G58" s="47" t="n">
        <v>45473</v>
      </c>
      <c r="H58" s="46" t="s">
        <v>54</v>
      </c>
      <c r="I58" s="46"/>
      <c r="J58" s="46"/>
      <c r="K58" s="46"/>
      <c r="L58" s="46"/>
    </row>
    <row r="59" ht="16.5" customHeight="1">
      <c r="A59" s="200"/>
      <c r="B59" s="200"/>
      <c r="C59" s="282" t="s">
        <v>62</v>
      </c>
      <c r="D59" s="283"/>
      <c r="E59" s="274" t="n">
        <v>45471</v>
      </c>
      <c r="F59" s="277" t="n">
        <v>7</v>
      </c>
      <c r="G59" s="274" t="n">
        <v>45477</v>
      </c>
      <c r="H59" s="46" t="s">
        <v>54</v>
      </c>
      <c r="I59" s="46"/>
      <c r="J59" s="46"/>
      <c r="K59" s="46"/>
      <c r="L59" s="46"/>
    </row>
    <row r="60" ht="16.5" customHeight="1">
      <c r="A60" s="200"/>
      <c r="B60" s="200"/>
      <c r="C60" s="282" t="s">
        <v>97</v>
      </c>
      <c r="D60" s="283"/>
      <c r="E60" s="274" t="n">
        <v>45478</v>
      </c>
      <c r="F60" s="277" t="n">
        <v>1</v>
      </c>
      <c r="G60" s="274" t="n">
        <v>45478</v>
      </c>
      <c r="H60" s="46"/>
      <c r="I60" s="46"/>
      <c r="J60" s="46"/>
      <c r="K60" s="46"/>
      <c r="L60" s="46"/>
    </row>
    <row r="61" ht="16.5" customHeight="1">
      <c r="A61" s="268" t="s">
        <v>121</v>
      </c>
      <c r="B61" s="269" t="s">
        <v>122</v>
      </c>
      <c r="C61" s="270" t="s">
        <v>123</v>
      </c>
      <c r="D61" s="270"/>
      <c r="E61" s="270" t="n">
        <v>45306</v>
      </c>
      <c r="F61" s="271"/>
      <c r="G61" s="270" t="n">
        <v>45305</v>
      </c>
      <c r="H61" s="272"/>
      <c r="I61" s="272"/>
      <c r="J61" s="273"/>
      <c r="K61" s="273"/>
      <c r="L61" s="273"/>
    </row>
    <row r="62" ht="16.5" customHeight="1">
      <c r="A62" s="200"/>
      <c r="B62" s="46" t="s">
        <v>124</v>
      </c>
      <c r="C62" s="47" t="s">
        <v>125</v>
      </c>
      <c r="D62" s="47"/>
      <c r="E62" s="47"/>
      <c r="F62" s="61"/>
      <c r="G62" s="47"/>
      <c r="H62" s="46" t="s">
        <v>126</v>
      </c>
      <c r="I62" s="48"/>
      <c r="J62" s="89"/>
      <c r="K62" s="89"/>
      <c r="L62" s="89"/>
    </row>
    <row r="63" ht="27.75" customHeight="1">
      <c r="A63" s="200"/>
      <c r="B63" s="200"/>
      <c r="C63" s="46" t="s">
        <v>127</v>
      </c>
      <c r="D63" s="46"/>
      <c r="E63" s="47"/>
      <c r="F63" s="49"/>
      <c r="G63" s="267" t="n">
        <v>45431</v>
      </c>
      <c r="H63" s="46" t="s">
        <v>128</v>
      </c>
      <c r="I63" s="46"/>
      <c r="J63" s="46" t="s">
        <v>129</v>
      </c>
      <c r="K63" s="46"/>
      <c r="L63" s="46"/>
    </row>
    <row r="64" ht="16.5" customHeight="1">
      <c r="A64" s="200"/>
      <c r="B64" s="200"/>
      <c r="C64" s="282" t="s">
        <v>130</v>
      </c>
      <c r="D64" s="283" t="s">
        <v>131</v>
      </c>
      <c r="E64" s="274" t="n">
        <v>45429</v>
      </c>
      <c r="F64" s="277" t="n">
        <v>5</v>
      </c>
      <c r="G64" s="274" t="n">
        <v>45433</v>
      </c>
      <c r="H64" s="46" t="s">
        <v>126</v>
      </c>
      <c r="I64" s="46"/>
      <c r="J64" s="46"/>
      <c r="K64" s="46"/>
      <c r="L64" s="46"/>
    </row>
    <row r="65" ht="16.5" customHeight="1">
      <c r="A65" s="200"/>
      <c r="B65" s="200"/>
      <c r="C65" s="282" t="s">
        <v>132</v>
      </c>
      <c r="D65" s="283" t="s">
        <v>133</v>
      </c>
      <c r="E65" s="274" t="n">
        <v>45433</v>
      </c>
      <c r="F65" s="277" t="n">
        <v>1</v>
      </c>
      <c r="G65" s="274" t="n">
        <v>45433</v>
      </c>
      <c r="H65" s="46" t="s">
        <v>134</v>
      </c>
      <c r="I65" s="46"/>
      <c r="J65" s="46"/>
      <c r="K65" s="46"/>
      <c r="L65" s="46"/>
    </row>
    <row r="66" ht="16.5" customHeight="1">
      <c r="A66" s="200"/>
      <c r="B66" s="200"/>
      <c r="C66" s="282" t="s">
        <v>135</v>
      </c>
      <c r="D66" s="283" t="s">
        <v>136</v>
      </c>
      <c r="E66" s="274" t="n">
        <v>45434</v>
      </c>
      <c r="F66" s="277" t="n">
        <v>12</v>
      </c>
      <c r="G66" s="274" t="n">
        <v>45445</v>
      </c>
      <c r="H66" s="46" t="s">
        <v>126</v>
      </c>
      <c r="I66" s="46"/>
      <c r="J66" s="46"/>
      <c r="K66" s="46"/>
      <c r="L66" s="46"/>
    </row>
    <row r="67" ht="16.5" customHeight="1">
      <c r="A67" s="200"/>
      <c r="B67" s="200"/>
      <c r="C67" s="282" t="s">
        <v>137</v>
      </c>
      <c r="D67" s="283" t="s">
        <v>138</v>
      </c>
      <c r="E67" s="274" t="n">
        <v>45423</v>
      </c>
      <c r="F67" s="277" t="n">
        <v>21</v>
      </c>
      <c r="G67" s="274" t="n">
        <v>45443</v>
      </c>
      <c r="H67" s="46" t="s">
        <v>126</v>
      </c>
      <c r="I67" s="46"/>
      <c r="J67" s="46" t="s">
        <v>139</v>
      </c>
      <c r="K67" s="46"/>
      <c r="L67" s="46"/>
    </row>
    <row r="68" ht="16.5" customHeight="1">
      <c r="A68" s="200"/>
      <c r="B68" s="200"/>
      <c r="C68" s="282" t="s">
        <v>140</v>
      </c>
      <c r="D68" s="283" t="s">
        <v>141</v>
      </c>
      <c r="E68" s="274" t="n">
        <v>45446</v>
      </c>
      <c r="F68" s="277" t="n">
        <v>14</v>
      </c>
      <c r="G68" s="274" t="n">
        <v>45459</v>
      </c>
      <c r="H68" s="46" t="s">
        <v>142</v>
      </c>
      <c r="I68" s="46"/>
      <c r="J68" s="46"/>
      <c r="K68" s="46"/>
      <c r="L68" s="46"/>
    </row>
    <row r="69" ht="16.5" customHeight="1">
      <c r="A69" s="200"/>
      <c r="B69" s="200"/>
      <c r="C69" s="282" t="s">
        <v>143</v>
      </c>
      <c r="D69" s="283"/>
      <c r="E69" s="274" t="n">
        <v>45434</v>
      </c>
      <c r="F69" s="277" t="n">
        <v>7</v>
      </c>
      <c r="G69" s="274" t="n">
        <v>45441</v>
      </c>
      <c r="H69" s="46" t="s">
        <v>144</v>
      </c>
      <c r="I69" s="46"/>
      <c r="J69" s="46"/>
      <c r="K69" s="46"/>
      <c r="L69" s="46"/>
    </row>
    <row r="70" ht="16.5" customHeight="1">
      <c r="A70" s="200"/>
      <c r="B70" s="200"/>
      <c r="C70" s="282" t="s">
        <v>144</v>
      </c>
      <c r="D70" s="283" t="s">
        <v>145</v>
      </c>
      <c r="E70" s="274" t="n">
        <v>45460</v>
      </c>
      <c r="F70" s="277" t="n">
        <v>21</v>
      </c>
      <c r="G70" s="274" t="n">
        <v>45480</v>
      </c>
      <c r="H70" s="46" t="s">
        <v>144</v>
      </c>
      <c r="I70" s="46"/>
      <c r="J70" s="46"/>
      <c r="K70" s="46"/>
      <c r="L70" s="46"/>
    </row>
    <row r="71" ht="27.75" customHeight="1">
      <c r="A71" s="200"/>
      <c r="B71" s="46" t="s">
        <v>146</v>
      </c>
      <c r="C71" s="46" t="s">
        <v>147</v>
      </c>
      <c r="D71" s="47"/>
      <c r="E71" s="47"/>
      <c r="F71" s="61"/>
      <c r="G71" s="47"/>
      <c r="H71" s="46" t="s">
        <v>34</v>
      </c>
      <c r="I71" s="48"/>
      <c r="J71" s="89"/>
      <c r="K71" s="89"/>
      <c r="L71" s="89"/>
    </row>
    <row r="72" ht="16.5" customHeight="1">
      <c r="A72" s="200"/>
      <c r="B72" s="200"/>
      <c r="C72" s="46" t="s">
        <v>148</v>
      </c>
      <c r="D72" s="47"/>
      <c r="E72" s="47"/>
      <c r="F72" s="61"/>
      <c r="G72" s="47"/>
      <c r="H72" s="46" t="s">
        <v>34</v>
      </c>
      <c r="I72" s="48"/>
      <c r="J72" s="89"/>
      <c r="K72" s="89"/>
      <c r="L72" s="89"/>
    </row>
    <row r="73" ht="16.5" customHeight="1">
      <c r="A73" s="200"/>
      <c r="B73" s="46" t="s">
        <v>149</v>
      </c>
      <c r="C73" s="47" t="s">
        <v>150</v>
      </c>
      <c r="D73" s="47"/>
      <c r="E73" s="47" t="n">
        <v>45397</v>
      </c>
      <c r="F73" s="61" t="n">
        <v>34</v>
      </c>
      <c r="G73" s="47" t="n">
        <v>45430</v>
      </c>
      <c r="H73" s="48"/>
      <c r="I73" s="48"/>
      <c r="J73" s="89"/>
      <c r="K73" s="89"/>
      <c r="L73" s="89"/>
    </row>
    <row r="74" ht="16.5" customHeight="1">
      <c r="A74" s="200"/>
      <c r="B74" s="200"/>
      <c r="C74" s="274" t="s">
        <v>151</v>
      </c>
      <c r="D74" s="283" t="s">
        <v>152</v>
      </c>
      <c r="E74" s="274" t="n">
        <v>45431</v>
      </c>
      <c r="F74" s="277" t="n">
        <v>48</v>
      </c>
      <c r="G74" s="274" t="n">
        <v>45478</v>
      </c>
      <c r="H74" s="46" t="s">
        <v>149</v>
      </c>
      <c r="I74" s="46"/>
      <c r="J74" s="46"/>
      <c r="K74" s="46"/>
      <c r="L74" s="46"/>
    </row>
    <row r="75" ht="16.5" customHeight="1">
      <c r="A75" s="200"/>
      <c r="B75" s="200"/>
      <c r="C75" s="274" t="s">
        <v>153</v>
      </c>
      <c r="D75" s="283"/>
      <c r="E75" s="274" t="n">
        <v>45478</v>
      </c>
      <c r="F75" s="277" t="n">
        <v>1</v>
      </c>
      <c r="G75" s="274" t="n">
        <v>45478</v>
      </c>
      <c r="H75" s="46"/>
      <c r="I75" s="46"/>
      <c r="J75" s="46"/>
      <c r="K75" s="46"/>
      <c r="L75" s="46"/>
    </row>
    <row r="76" ht="16.5" customHeight="1">
      <c r="A76" s="200"/>
      <c r="B76" s="200"/>
      <c r="C76" s="47" t="s">
        <v>154</v>
      </c>
      <c r="D76" s="46" t="s">
        <v>152</v>
      </c>
      <c r="E76" s="47" t="n">
        <v>45479</v>
      </c>
      <c r="F76" s="49" t="n">
        <v>7</v>
      </c>
      <c r="G76" s="47" t="n">
        <v>45485</v>
      </c>
      <c r="H76" s="46" t="s">
        <v>149</v>
      </c>
      <c r="I76" s="46"/>
      <c r="J76" s="46"/>
      <c r="K76" s="46"/>
      <c r="L76" s="46"/>
    </row>
    <row r="77" ht="16.5" customHeight="1">
      <c r="A77" s="200"/>
      <c r="B77" s="200"/>
      <c r="C77" s="46" t="s">
        <v>155</v>
      </c>
      <c r="D77" s="46" t="s">
        <v>156</v>
      </c>
      <c r="E77" s="47" t="n">
        <v>45479</v>
      </c>
      <c r="F77" s="49" t="n">
        <v>8</v>
      </c>
      <c r="G77" s="47" t="n">
        <v>45486</v>
      </c>
      <c r="H77" s="46" t="s">
        <v>157</v>
      </c>
      <c r="I77" s="46"/>
      <c r="J77" s="46"/>
      <c r="K77" s="46"/>
      <c r="L77" s="46"/>
    </row>
    <row r="78" ht="16.5" customHeight="1">
      <c r="A78" s="200"/>
      <c r="B78" s="200"/>
      <c r="C78" s="47" t="s">
        <v>158</v>
      </c>
      <c r="D78" s="47"/>
      <c r="E78" s="47" t="n">
        <v>45487</v>
      </c>
      <c r="F78" s="49" t="n">
        <v>9</v>
      </c>
      <c r="G78" s="47" t="n">
        <v>45495</v>
      </c>
      <c r="H78" s="46" t="s">
        <v>149</v>
      </c>
      <c r="I78" s="46"/>
      <c r="J78" s="46"/>
      <c r="K78" s="46"/>
      <c r="L78" s="46"/>
    </row>
    <row r="79" ht="16.5" customHeight="1">
      <c r="A79" s="200"/>
      <c r="B79" s="200"/>
      <c r="C79" s="46" t="s">
        <v>159</v>
      </c>
      <c r="D79" s="46" t="s">
        <v>160</v>
      </c>
      <c r="E79" s="47" t="n">
        <v>45496</v>
      </c>
      <c r="F79" s="49" t="n">
        <v>7</v>
      </c>
      <c r="G79" s="47" t="n">
        <v>45502</v>
      </c>
      <c r="H79" s="46" t="s">
        <v>157</v>
      </c>
      <c r="I79" s="46"/>
      <c r="J79" s="46"/>
      <c r="K79" s="46"/>
      <c r="L79" s="46"/>
    </row>
    <row r="80" ht="16.5" customHeight="1">
      <c r="A80" s="200"/>
      <c r="B80" s="200"/>
      <c r="C80" s="46" t="s">
        <v>161</v>
      </c>
      <c r="D80" s="46" t="s">
        <v>162</v>
      </c>
      <c r="E80" s="47" t="n">
        <v>45503</v>
      </c>
      <c r="F80" s="49" t="n">
        <v>1</v>
      </c>
      <c r="G80" s="47" t="n">
        <v>45503</v>
      </c>
      <c r="H80" s="46" t="s">
        <v>157</v>
      </c>
      <c r="I80" s="46"/>
      <c r="J80" s="46"/>
      <c r="K80" s="46"/>
      <c r="L80" s="46"/>
    </row>
    <row r="81" ht="16.5" customHeight="1">
      <c r="A81" s="200"/>
      <c r="B81" s="79" t="s">
        <v>163</v>
      </c>
      <c r="C81" s="47" t="s">
        <v>164</v>
      </c>
      <c r="D81" s="47"/>
      <c r="E81" s="47" t="n">
        <v>45479</v>
      </c>
      <c r="F81" s="49" t="n">
        <v>45</v>
      </c>
      <c r="G81" s="47" t="n">
        <v>45524</v>
      </c>
      <c r="H81" s="48"/>
      <c r="I81" s="48"/>
      <c r="J81" s="89"/>
      <c r="K81" s="89"/>
      <c r="L81" s="89"/>
    </row>
    <row r="82" ht="27.75" customHeight="1">
      <c r="A82" s="200"/>
      <c r="B82" s="200"/>
      <c r="C82" s="282" t="s">
        <v>165</v>
      </c>
      <c r="D82" s="283"/>
      <c r="E82" s="274" t="n">
        <v>45479</v>
      </c>
      <c r="F82" s="277" t="n">
        <v>10</v>
      </c>
      <c r="G82" s="274" t="n">
        <v>45489</v>
      </c>
      <c r="H82" s="46" t="s">
        <v>16</v>
      </c>
      <c r="I82" s="265" t="s">
        <v>166</v>
      </c>
      <c r="J82" s="46"/>
      <c r="K82" s="46"/>
      <c r="L82" s="46"/>
    </row>
    <row r="83" ht="27.75" customHeight="1">
      <c r="A83" s="200"/>
      <c r="B83" s="200"/>
      <c r="C83" s="282" t="s">
        <v>17</v>
      </c>
      <c r="D83" s="283"/>
      <c r="E83" s="274" t="n">
        <v>45490</v>
      </c>
      <c r="F83" s="277" t="n">
        <v>1</v>
      </c>
      <c r="G83" s="274" t="n">
        <v>45490</v>
      </c>
      <c r="H83" s="46" t="s">
        <v>167</v>
      </c>
      <c r="I83" s="265" t="s">
        <v>166</v>
      </c>
      <c r="J83" s="46"/>
      <c r="K83" s="46"/>
      <c r="L83" s="46"/>
    </row>
    <row r="84" ht="16.5" customHeight="1">
      <c r="A84" s="200"/>
      <c r="B84" s="200"/>
      <c r="C84" s="278" t="s">
        <v>20</v>
      </c>
      <c r="D84" s="279" t="s">
        <v>168</v>
      </c>
      <c r="E84" s="280" t="n">
        <v>45491</v>
      </c>
      <c r="F84" s="281" t="n">
        <v>3</v>
      </c>
      <c r="G84" s="280" t="n">
        <v>45493</v>
      </c>
      <c r="H84" s="46" t="s">
        <v>16</v>
      </c>
      <c r="I84" s="46"/>
      <c r="J84" s="46" t="s">
        <v>169</v>
      </c>
      <c r="K84" s="46"/>
      <c r="L84" s="46"/>
    </row>
    <row r="85" ht="16.5" customHeight="1">
      <c r="A85" s="200"/>
      <c r="B85" s="200"/>
      <c r="C85" s="46" t="s">
        <v>170</v>
      </c>
      <c r="D85" s="46" t="s">
        <v>171</v>
      </c>
      <c r="E85" s="47" t="n">
        <v>45492</v>
      </c>
      <c r="F85" s="49" t="n">
        <v>7</v>
      </c>
      <c r="G85" s="47" t="n">
        <v>45498</v>
      </c>
      <c r="H85" s="46" t="s">
        <v>24</v>
      </c>
      <c r="I85" s="46"/>
      <c r="J85" s="46"/>
      <c r="K85" s="46"/>
      <c r="L85" s="46"/>
    </row>
    <row r="86" ht="16.5" customHeight="1">
      <c r="A86" s="200"/>
      <c r="B86" s="200"/>
      <c r="C86" s="46" t="s">
        <v>172</v>
      </c>
      <c r="D86" s="46" t="s">
        <v>173</v>
      </c>
      <c r="E86" s="47" t="n">
        <v>45494</v>
      </c>
      <c r="F86" s="49" t="n">
        <v>7</v>
      </c>
      <c r="G86" s="47" t="n">
        <v>45500</v>
      </c>
      <c r="H86" s="46" t="s">
        <v>16</v>
      </c>
      <c r="I86" s="46"/>
      <c r="J86" s="46"/>
      <c r="K86" s="46"/>
      <c r="L86" s="46"/>
    </row>
    <row r="87" ht="16.5" customHeight="1">
      <c r="A87" s="200"/>
      <c r="B87" s="200"/>
      <c r="C87" s="46" t="s">
        <v>174</v>
      </c>
      <c r="D87" s="46" t="s">
        <v>175</v>
      </c>
      <c r="E87" s="47" t="n">
        <v>45501</v>
      </c>
      <c r="F87" s="49" t="n">
        <v>7</v>
      </c>
      <c r="G87" s="47" t="n">
        <v>45507</v>
      </c>
      <c r="H87" s="46" t="s">
        <v>16</v>
      </c>
      <c r="I87" s="46"/>
      <c r="J87" s="46"/>
      <c r="K87" s="46"/>
      <c r="L87" s="46"/>
    </row>
    <row r="88" ht="16.5" customHeight="1">
      <c r="A88" s="200"/>
      <c r="B88" s="200"/>
      <c r="C88" s="46" t="s">
        <v>176</v>
      </c>
      <c r="D88" s="46" t="s">
        <v>177</v>
      </c>
      <c r="E88" s="47" t="n">
        <v>45508</v>
      </c>
      <c r="F88" s="49" t="n">
        <v>3</v>
      </c>
      <c r="G88" s="47" t="n">
        <v>45510</v>
      </c>
      <c r="H88" s="46" t="s">
        <v>16</v>
      </c>
      <c r="I88" s="46"/>
      <c r="J88" s="46"/>
      <c r="K88" s="46"/>
      <c r="L88" s="46"/>
    </row>
    <row r="89" ht="16.5" customHeight="1">
      <c r="A89" s="200"/>
      <c r="B89" s="200"/>
      <c r="C89" s="46" t="s">
        <v>178</v>
      </c>
      <c r="D89" s="46" t="s">
        <v>179</v>
      </c>
      <c r="E89" s="47" t="n">
        <v>45510</v>
      </c>
      <c r="F89" s="49" t="n">
        <v>5</v>
      </c>
      <c r="G89" s="47" t="n">
        <v>45514</v>
      </c>
      <c r="H89" s="46" t="s">
        <v>16</v>
      </c>
      <c r="I89" s="46"/>
      <c r="J89" s="46"/>
      <c r="K89" s="46"/>
      <c r="L89" s="46"/>
    </row>
    <row r="90" ht="16.5" customHeight="1">
      <c r="A90" s="200"/>
      <c r="B90" s="200"/>
      <c r="C90" s="46" t="s">
        <v>180</v>
      </c>
      <c r="D90" s="46" t="s">
        <v>179</v>
      </c>
      <c r="E90" s="47" t="n">
        <v>45512</v>
      </c>
      <c r="F90" s="49" t="n">
        <v>6</v>
      </c>
      <c r="G90" s="47" t="n">
        <v>45517</v>
      </c>
      <c r="H90" s="79" t="s">
        <v>16</v>
      </c>
      <c r="I90" s="46"/>
      <c r="J90" s="46"/>
      <c r="K90" s="46"/>
      <c r="L90" s="46"/>
    </row>
    <row r="91" ht="27.75" customHeight="1">
      <c r="A91" s="200"/>
      <c r="B91" s="200"/>
      <c r="C91" s="46" t="s">
        <v>181</v>
      </c>
      <c r="D91" s="256"/>
      <c r="E91" s="47" t="n">
        <v>45518</v>
      </c>
      <c r="F91" s="49" t="n">
        <v>7</v>
      </c>
      <c r="G91" s="152" t="n">
        <v>45524</v>
      </c>
      <c r="H91" s="254" t="s">
        <v>16</v>
      </c>
      <c r="I91" s="15"/>
      <c r="J91" s="46" t="s">
        <v>182</v>
      </c>
      <c r="K91" s="46"/>
      <c r="L91" s="46"/>
    </row>
    <row r="92" ht="16.5" customHeight="1">
      <c r="A92" s="200"/>
      <c r="B92" s="79" t="s">
        <v>183</v>
      </c>
      <c r="C92" s="47" t="s">
        <v>184</v>
      </c>
      <c r="D92" s="47"/>
      <c r="E92" s="47" t="n">
        <v>45449</v>
      </c>
      <c r="F92" s="49" t="n">
        <v>66</v>
      </c>
      <c r="G92" s="47" t="n">
        <v>45515</v>
      </c>
      <c r="H92" s="29"/>
      <c r="I92" s="48"/>
      <c r="J92" s="89"/>
      <c r="K92" s="89"/>
      <c r="L92" s="89"/>
    </row>
    <row r="93" ht="16.5" customHeight="1">
      <c r="A93" s="200"/>
      <c r="B93" s="200"/>
      <c r="C93" s="46" t="s">
        <v>185</v>
      </c>
      <c r="D93" s="47"/>
      <c r="E93" s="47" t="n">
        <v>45449</v>
      </c>
      <c r="F93" s="49"/>
      <c r="G93" s="47" t="n">
        <v>45505</v>
      </c>
      <c r="H93" s="46"/>
      <c r="I93" s="46"/>
      <c r="J93" s="46"/>
      <c r="K93" s="46"/>
      <c r="L93" s="46"/>
    </row>
    <row r="94" ht="16.5" customHeight="1">
      <c r="A94" s="200"/>
      <c r="B94" s="200"/>
      <c r="C94" s="285" t="s">
        <v>186</v>
      </c>
      <c r="D94" s="274"/>
      <c r="E94" s="274" t="n">
        <v>45494</v>
      </c>
      <c r="F94" s="277" t="n">
        <v>8</v>
      </c>
      <c r="G94" s="274" t="n">
        <v>45501</v>
      </c>
      <c r="H94" s="46" t="s">
        <v>39</v>
      </c>
      <c r="I94" s="46"/>
      <c r="J94" s="46"/>
      <c r="K94" s="46"/>
      <c r="L94" s="46"/>
    </row>
    <row r="95" ht="16.5" customHeight="1">
      <c r="A95" s="200"/>
      <c r="B95" s="200"/>
      <c r="C95" s="285" t="s">
        <v>187</v>
      </c>
      <c r="D95" s="274"/>
      <c r="E95" s="274" t="n">
        <v>45494</v>
      </c>
      <c r="F95" s="277" t="n">
        <v>12</v>
      </c>
      <c r="G95" s="274" t="n">
        <v>45505</v>
      </c>
      <c r="H95" s="46"/>
      <c r="I95" s="46"/>
      <c r="J95" s="46"/>
      <c r="K95" s="46"/>
      <c r="L95" s="46"/>
    </row>
    <row r="96" ht="16.5" customHeight="1">
      <c r="A96" s="200"/>
      <c r="B96" s="200"/>
      <c r="C96" s="263" t="s">
        <v>188</v>
      </c>
      <c r="D96" s="263"/>
      <c r="E96" s="264" t="n">
        <v>45449</v>
      </c>
      <c r="F96" s="286" t="n">
        <v>30</v>
      </c>
      <c r="G96" s="264" t="n">
        <v>45478</v>
      </c>
      <c r="H96" s="46" t="s">
        <v>39</v>
      </c>
      <c r="I96" s="46"/>
      <c r="J96" s="287" t="s">
        <v>189</v>
      </c>
      <c r="K96" s="46"/>
      <c r="L96" s="46"/>
    </row>
    <row r="97" ht="27.75" customHeight="1">
      <c r="A97" s="200"/>
      <c r="B97" s="200"/>
      <c r="C97" s="263" t="s">
        <v>190</v>
      </c>
      <c r="D97" s="263"/>
      <c r="E97" s="264" t="n">
        <v>45457</v>
      </c>
      <c r="F97" s="288" t="n">
        <v>21</v>
      </c>
      <c r="G97" s="264" t="n">
        <v>45478</v>
      </c>
      <c r="H97" s="46" t="s">
        <v>39</v>
      </c>
      <c r="I97" s="46"/>
      <c r="J97" s="457" t="s">
        <v>191</v>
      </c>
      <c r="K97" s="287"/>
      <c r="L97" s="287"/>
    </row>
    <row r="98" ht="16.5" customHeight="1">
      <c r="A98" s="200"/>
      <c r="B98" s="200"/>
      <c r="C98" s="263" t="s">
        <v>192</v>
      </c>
      <c r="D98" s="263"/>
      <c r="E98" s="264" t="n">
        <v>45464</v>
      </c>
      <c r="F98" s="288" t="n">
        <v>14</v>
      </c>
      <c r="G98" s="264" t="n">
        <v>45478</v>
      </c>
      <c r="H98" s="46" t="s">
        <v>39</v>
      </c>
      <c r="I98" s="46"/>
      <c r="J98" s="46"/>
      <c r="K98" s="46"/>
      <c r="L98" s="46"/>
    </row>
    <row r="99" ht="16.5" customHeight="1">
      <c r="A99" s="200"/>
      <c r="B99" s="200"/>
      <c r="C99" s="282" t="s">
        <v>193</v>
      </c>
      <c r="D99" s="282" t="s">
        <v>194</v>
      </c>
      <c r="E99" s="285" t="n">
        <v>45502</v>
      </c>
      <c r="F99" s="289" t="n">
        <v>7</v>
      </c>
      <c r="G99" s="285" t="n">
        <v>45508</v>
      </c>
      <c r="H99" s="46" t="s">
        <v>88</v>
      </c>
      <c r="I99" s="46"/>
      <c r="J99" s="46"/>
      <c r="K99" s="46"/>
      <c r="L99" s="46"/>
    </row>
    <row r="100" ht="16.5" customHeight="1">
      <c r="A100" s="200"/>
      <c r="B100" s="200"/>
      <c r="C100" s="282" t="s">
        <v>195</v>
      </c>
      <c r="D100" s="282"/>
      <c r="E100" s="285" t="n">
        <v>45509</v>
      </c>
      <c r="F100" s="289" t="n">
        <v>7</v>
      </c>
      <c r="G100" s="285" t="n">
        <v>45515</v>
      </c>
      <c r="H100" s="46"/>
      <c r="I100" s="46"/>
      <c r="J100" s="46"/>
      <c r="K100" s="46"/>
      <c r="L100" s="46"/>
    </row>
    <row r="101" ht="27.75" customHeight="1">
      <c r="A101" s="200"/>
      <c r="B101" s="200"/>
      <c r="C101" s="264" t="s">
        <v>196</v>
      </c>
      <c r="D101" s="458" t="s">
        <v>197</v>
      </c>
      <c r="E101" s="264" t="n">
        <v>45509</v>
      </c>
      <c r="F101" s="288" t="n">
        <v>1</v>
      </c>
      <c r="G101" s="264" t="n">
        <v>45509</v>
      </c>
      <c r="H101" s="46" t="s">
        <v>198</v>
      </c>
      <c r="I101" s="46"/>
      <c r="J101" s="46"/>
      <c r="K101" s="46"/>
      <c r="L101" s="46"/>
    </row>
    <row r="102" ht="16.5" customHeight="1">
      <c r="A102" s="200"/>
      <c r="B102" s="200"/>
      <c r="C102" s="264" t="s">
        <v>199</v>
      </c>
      <c r="D102" s="264"/>
      <c r="E102" s="264" t="n">
        <v>45510</v>
      </c>
      <c r="F102" s="288" t="n">
        <v>2</v>
      </c>
      <c r="G102" s="264" t="n">
        <v>45511</v>
      </c>
      <c r="H102" s="46" t="s">
        <v>51</v>
      </c>
      <c r="I102" s="46"/>
      <c r="J102" s="46"/>
      <c r="K102" s="46"/>
      <c r="L102" s="46"/>
    </row>
    <row r="103" ht="16.5" customHeight="1">
      <c r="A103" s="200"/>
      <c r="B103" s="200"/>
      <c r="C103" s="264" t="s">
        <v>200</v>
      </c>
      <c r="D103" s="264"/>
      <c r="E103" s="264" t="n">
        <v>45497</v>
      </c>
      <c r="F103" s="288" t="n">
        <v>18</v>
      </c>
      <c r="G103" s="264" t="n">
        <v>45515</v>
      </c>
      <c r="H103" s="48"/>
      <c r="I103" s="48"/>
      <c r="J103" s="89"/>
      <c r="K103" s="89"/>
      <c r="L103" s="89"/>
    </row>
    <row r="104" ht="16.5" customHeight="1">
      <c r="A104" s="200"/>
      <c r="B104" s="200"/>
      <c r="C104" s="263" t="s">
        <v>201</v>
      </c>
      <c r="D104" s="263" t="s">
        <v>202</v>
      </c>
      <c r="E104" s="264" t="n">
        <v>45497</v>
      </c>
      <c r="F104" s="288" t="n">
        <v>7</v>
      </c>
      <c r="G104" s="264" t="n">
        <v>45503</v>
      </c>
      <c r="H104" s="46" t="s">
        <v>54</v>
      </c>
      <c r="I104" s="46"/>
      <c r="J104" s="46"/>
      <c r="K104" s="46"/>
      <c r="L104" s="46"/>
    </row>
    <row r="105" ht="16.5" customHeight="1">
      <c r="A105" s="200"/>
      <c r="B105" s="200"/>
      <c r="C105" s="264" t="s">
        <v>203</v>
      </c>
      <c r="D105" s="264"/>
      <c r="E105" s="264" t="n">
        <v>45504</v>
      </c>
      <c r="F105" s="288" t="n">
        <v>2</v>
      </c>
      <c r="G105" s="264" t="n">
        <v>45505</v>
      </c>
      <c r="H105" s="46" t="s">
        <v>54</v>
      </c>
      <c r="I105" s="46"/>
      <c r="J105" s="46"/>
      <c r="K105" s="46"/>
      <c r="L105" s="46"/>
    </row>
    <row r="106" ht="27.75" customHeight="1">
      <c r="A106" s="200"/>
      <c r="B106" s="200"/>
      <c r="C106" s="285" t="s">
        <v>204</v>
      </c>
      <c r="D106" s="285"/>
      <c r="E106" s="285" t="n">
        <v>45508</v>
      </c>
      <c r="F106" s="289" t="n">
        <v>4</v>
      </c>
      <c r="G106" s="285" t="n">
        <v>45511</v>
      </c>
      <c r="H106" s="46" t="s">
        <v>54</v>
      </c>
      <c r="I106" s="46"/>
      <c r="J106" s="46"/>
      <c r="K106" s="46"/>
      <c r="L106" s="46"/>
    </row>
    <row r="107" ht="16.5" customHeight="1">
      <c r="A107" s="200"/>
      <c r="B107" s="200"/>
      <c r="C107" s="264" t="s">
        <v>205</v>
      </c>
      <c r="D107" s="264"/>
      <c r="E107" s="264" t="n">
        <v>45511</v>
      </c>
      <c r="F107" s="288" t="n">
        <v>2</v>
      </c>
      <c r="G107" s="264" t="n">
        <v>45512</v>
      </c>
      <c r="H107" s="46" t="s">
        <v>65</v>
      </c>
      <c r="I107" s="46"/>
      <c r="J107" s="46"/>
      <c r="K107" s="46"/>
      <c r="L107" s="46"/>
    </row>
    <row r="108" ht="27.75" customHeight="1">
      <c r="A108" s="200"/>
      <c r="B108" s="200"/>
      <c r="C108" s="285" t="s">
        <v>206</v>
      </c>
      <c r="D108" s="285"/>
      <c r="E108" s="285" t="n">
        <v>45512</v>
      </c>
      <c r="F108" s="289" t="n">
        <v>3</v>
      </c>
      <c r="G108" s="285" t="n">
        <v>45515</v>
      </c>
      <c r="H108" s="46" t="s">
        <v>207</v>
      </c>
      <c r="I108" s="46"/>
      <c r="J108" s="46" t="s">
        <v>208</v>
      </c>
      <c r="K108" s="46"/>
      <c r="L108" s="46"/>
    </row>
    <row r="109" ht="27.75" customHeight="1">
      <c r="A109" s="200"/>
      <c r="B109" s="79" t="s">
        <v>209</v>
      </c>
      <c r="C109" s="264" t="s">
        <v>210</v>
      </c>
      <c r="D109" s="264"/>
      <c r="E109" s="264" t="n">
        <v>45509</v>
      </c>
      <c r="F109" s="290" t="n">
        <v>3</v>
      </c>
      <c r="G109" s="264" t="n">
        <v>45511</v>
      </c>
      <c r="H109" s="48"/>
      <c r="I109" s="48"/>
      <c r="J109" s="291" t="s">
        <v>211</v>
      </c>
      <c r="K109" s="291"/>
      <c r="L109" s="291"/>
    </row>
    <row r="110" ht="27.75" customHeight="1">
      <c r="A110" s="200"/>
      <c r="B110" s="200"/>
      <c r="C110" s="264" t="s">
        <v>212</v>
      </c>
      <c r="D110" s="264"/>
      <c r="E110" s="264" t="n">
        <v>45512</v>
      </c>
      <c r="F110" s="288" t="n">
        <v>7</v>
      </c>
      <c r="G110" s="264" t="n">
        <v>45518</v>
      </c>
      <c r="H110" s="46" t="s">
        <v>34</v>
      </c>
      <c r="I110" s="46"/>
      <c r="J110" s="265" t="s">
        <v>213</v>
      </c>
      <c r="K110" s="265"/>
      <c r="L110" s="265"/>
    </row>
    <row r="111" ht="16.5" customHeight="1">
      <c r="A111" s="200"/>
      <c r="B111" s="200"/>
      <c r="C111" s="264" t="s">
        <v>214</v>
      </c>
      <c r="D111" s="264"/>
      <c r="E111" s="264" t="n">
        <v>45519</v>
      </c>
      <c r="F111" s="288" t="n">
        <v>7</v>
      </c>
      <c r="G111" s="264" t="n">
        <v>45525</v>
      </c>
      <c r="H111" s="46" t="s">
        <v>34</v>
      </c>
      <c r="I111" s="46"/>
      <c r="J111" s="46"/>
      <c r="K111" s="46"/>
      <c r="L111" s="46"/>
    </row>
    <row r="112" ht="16.5" customHeight="1">
      <c r="A112" s="200"/>
      <c r="B112" s="46" t="s">
        <v>215</v>
      </c>
      <c r="C112" s="292" t="s">
        <v>164</v>
      </c>
      <c r="D112" s="264"/>
      <c r="E112" s="264" t="n">
        <v>45512</v>
      </c>
      <c r="F112" s="288" t="n">
        <v>10</v>
      </c>
      <c r="G112" s="264" t="n">
        <v>45522</v>
      </c>
      <c r="H112" s="48"/>
      <c r="I112" s="48"/>
      <c r="J112" s="89"/>
      <c r="K112" s="89"/>
      <c r="L112" s="89"/>
    </row>
    <row r="113" ht="16.5" customHeight="1">
      <c r="A113" s="200"/>
      <c r="B113" s="200"/>
      <c r="C113" s="292" t="s">
        <v>165</v>
      </c>
      <c r="D113" s="263"/>
      <c r="E113" s="264" t="n">
        <v>45512</v>
      </c>
      <c r="F113" s="288" t="n">
        <v>2</v>
      </c>
      <c r="G113" s="264" t="n">
        <v>45513</v>
      </c>
      <c r="H113" s="46" t="s">
        <v>16</v>
      </c>
      <c r="I113" s="46"/>
      <c r="J113" s="46"/>
      <c r="K113" s="46"/>
      <c r="L113" s="46"/>
    </row>
    <row r="114" ht="16.5" customHeight="1">
      <c r="A114" s="200"/>
      <c r="B114" s="200"/>
      <c r="C114" s="292" t="s">
        <v>17</v>
      </c>
      <c r="D114" s="264"/>
      <c r="E114" s="264" t="n">
        <v>45514</v>
      </c>
      <c r="F114" s="288" t="n">
        <v>0</v>
      </c>
      <c r="G114" s="264" t="n">
        <v>45513</v>
      </c>
      <c r="H114" s="46" t="s">
        <v>24</v>
      </c>
      <c r="I114" s="46"/>
      <c r="J114" s="46"/>
      <c r="K114" s="46"/>
      <c r="L114" s="46"/>
    </row>
    <row r="115" ht="16.5" customHeight="1">
      <c r="A115" s="200"/>
      <c r="B115" s="200"/>
      <c r="C115" s="292" t="s">
        <v>20</v>
      </c>
      <c r="D115" s="263" t="s">
        <v>168</v>
      </c>
      <c r="E115" s="264" t="n">
        <v>45514</v>
      </c>
      <c r="F115" s="288" t="n">
        <v>0</v>
      </c>
      <c r="G115" s="264" t="n">
        <v>45513</v>
      </c>
      <c r="H115" s="46" t="s">
        <v>16</v>
      </c>
      <c r="I115" s="46"/>
      <c r="J115" s="46" t="s">
        <v>216</v>
      </c>
      <c r="K115" s="46"/>
      <c r="L115" s="46"/>
    </row>
    <row r="116" ht="16.5" customHeight="1">
      <c r="A116" s="200"/>
      <c r="B116" s="200"/>
      <c r="C116" s="293" t="s">
        <v>217</v>
      </c>
      <c r="D116" s="263"/>
      <c r="E116" s="264" t="n">
        <v>45514</v>
      </c>
      <c r="F116" s="288" t="n">
        <v>5</v>
      </c>
      <c r="G116" s="264" t="n">
        <v>45518</v>
      </c>
      <c r="H116" s="46"/>
      <c r="I116" s="46"/>
      <c r="J116" s="46"/>
      <c r="K116" s="46"/>
      <c r="L116" s="46"/>
    </row>
    <row r="117" ht="16.5" customHeight="1">
      <c r="A117" s="200"/>
      <c r="B117" s="200"/>
      <c r="C117" s="293" t="s">
        <v>218</v>
      </c>
      <c r="D117" s="263"/>
      <c r="E117" s="264" t="n">
        <v>45519</v>
      </c>
      <c r="F117" s="288" t="n">
        <v>4</v>
      </c>
      <c r="G117" s="264" t="n">
        <v>45522</v>
      </c>
      <c r="H117" s="46"/>
      <c r="I117" s="46"/>
      <c r="J117" s="46"/>
      <c r="K117" s="46"/>
      <c r="L117" s="46"/>
    </row>
    <row r="118" ht="16.5" customHeight="1">
      <c r="A118" s="200"/>
      <c r="B118" s="200"/>
      <c r="C118" s="293" t="s">
        <v>219</v>
      </c>
      <c r="D118" s="263"/>
      <c r="E118" s="264"/>
      <c r="F118" s="288"/>
      <c r="G118" s="264"/>
      <c r="H118" s="46"/>
      <c r="I118" s="46"/>
      <c r="J118" s="46"/>
      <c r="K118" s="46"/>
      <c r="L118" s="46"/>
    </row>
    <row r="119" ht="27.75" customHeight="1">
      <c r="A119" s="256" t="s">
        <v>220</v>
      </c>
      <c r="B119" s="46" t="s">
        <v>57</v>
      </c>
      <c r="C119" s="46" t="s">
        <v>57</v>
      </c>
      <c r="D119" s="46" t="s">
        <v>58</v>
      </c>
      <c r="E119" s="264" t="n">
        <v>45458</v>
      </c>
      <c r="F119" s="288" t="n">
        <v>40</v>
      </c>
      <c r="G119" s="264" t="n">
        <v>45497</v>
      </c>
      <c r="H119" s="46" t="s">
        <v>54</v>
      </c>
      <c r="I119" s="46"/>
      <c r="J119" s="265" t="s">
        <v>221</v>
      </c>
      <c r="K119" s="265"/>
      <c r="L119" s="265"/>
    </row>
    <row r="120" ht="16.5" customHeight="1">
      <c r="A120" s="200"/>
      <c r="B120" s="46" t="s">
        <v>222</v>
      </c>
      <c r="C120" s="47" t="s">
        <v>223</v>
      </c>
      <c r="D120" s="47"/>
      <c r="E120" s="264" t="n">
        <v>45502</v>
      </c>
      <c r="F120" s="288" t="n">
        <v>14</v>
      </c>
      <c r="G120" s="264" t="n">
        <v>45515</v>
      </c>
      <c r="H120" s="48"/>
      <c r="I120" s="48"/>
      <c r="J120" s="89"/>
      <c r="K120" s="89"/>
      <c r="L120" s="89"/>
    </row>
    <row r="121" ht="16.5" customHeight="1">
      <c r="A121" s="200"/>
      <c r="B121" s="200"/>
      <c r="C121" s="46" t="s">
        <v>224</v>
      </c>
      <c r="D121" s="46" t="s">
        <v>225</v>
      </c>
      <c r="E121" s="264" t="n">
        <v>45502</v>
      </c>
      <c r="F121" s="288" t="n">
        <v>3</v>
      </c>
      <c r="G121" s="264" t="n">
        <v>45504</v>
      </c>
      <c r="H121" s="46" t="s">
        <v>16</v>
      </c>
      <c r="I121" s="46"/>
      <c r="J121" s="46"/>
      <c r="K121" s="46"/>
      <c r="L121" s="46"/>
    </row>
    <row r="122" ht="27.75" customHeight="1">
      <c r="A122" s="200"/>
      <c r="B122" s="200"/>
      <c r="C122" s="46" t="s">
        <v>226</v>
      </c>
      <c r="D122" s="46" t="s">
        <v>74</v>
      </c>
      <c r="E122" s="264" t="n">
        <v>45502</v>
      </c>
      <c r="F122" s="288" t="n">
        <v>10</v>
      </c>
      <c r="G122" s="264" t="n">
        <v>45511</v>
      </c>
      <c r="H122" s="46" t="s">
        <v>227</v>
      </c>
      <c r="I122" s="46"/>
      <c r="J122" s="46"/>
      <c r="K122" s="46"/>
      <c r="L122" s="46"/>
    </row>
    <row r="123" ht="16.5" customHeight="1">
      <c r="A123" s="200"/>
      <c r="B123" s="200"/>
      <c r="C123" s="46" t="s">
        <v>76</v>
      </c>
      <c r="D123" s="46" t="s">
        <v>228</v>
      </c>
      <c r="E123" s="264" t="n">
        <v>45502</v>
      </c>
      <c r="F123" s="288" t="n">
        <v>14</v>
      </c>
      <c r="G123" s="264" t="n">
        <v>45515</v>
      </c>
      <c r="H123" s="46" t="s">
        <v>39</v>
      </c>
      <c r="I123" s="46"/>
      <c r="J123" s="46"/>
      <c r="K123" s="46"/>
      <c r="L123" s="46"/>
    </row>
    <row r="124" ht="16.5" customHeight="1">
      <c r="A124" s="200"/>
      <c r="B124" s="46" t="s">
        <v>229</v>
      </c>
      <c r="C124" s="47" t="s">
        <v>230</v>
      </c>
      <c r="D124" s="47"/>
      <c r="E124" s="264" t="n">
        <v>45503</v>
      </c>
      <c r="F124" s="290"/>
      <c r="G124" s="264" t="n">
        <v>45511</v>
      </c>
      <c r="H124" s="48" t="s">
        <v>231</v>
      </c>
      <c r="I124" s="48"/>
      <c r="J124" s="89"/>
      <c r="K124" s="89"/>
      <c r="L124" s="89"/>
    </row>
    <row r="125" ht="16.5" customHeight="1">
      <c r="A125" s="200"/>
      <c r="B125" s="200"/>
      <c r="C125" s="46" t="s">
        <v>232</v>
      </c>
      <c r="D125" s="46" t="s">
        <v>233</v>
      </c>
      <c r="E125" s="264" t="n">
        <v>45503</v>
      </c>
      <c r="F125" s="288" t="n">
        <v>5</v>
      </c>
      <c r="G125" s="264" t="n">
        <v>45507</v>
      </c>
      <c r="H125" s="48" t="s">
        <v>231</v>
      </c>
      <c r="I125" s="46"/>
      <c r="J125" s="46"/>
      <c r="K125" s="46"/>
      <c r="L125" s="46"/>
    </row>
    <row r="126" ht="16.5" customHeight="1">
      <c r="A126" s="200"/>
      <c r="B126" s="200"/>
      <c r="C126" s="46" t="s">
        <v>234</v>
      </c>
      <c r="D126" s="46" t="s">
        <v>235</v>
      </c>
      <c r="E126" s="264" t="n">
        <v>45505</v>
      </c>
      <c r="F126" s="288" t="n">
        <v>5</v>
      </c>
      <c r="G126" s="264" t="n">
        <v>45509</v>
      </c>
      <c r="H126" s="48" t="s">
        <v>231</v>
      </c>
      <c r="I126" s="46"/>
      <c r="J126" s="46"/>
      <c r="K126" s="46"/>
      <c r="L126" s="46"/>
    </row>
    <row r="127" ht="16.5" customHeight="1">
      <c r="A127" s="200"/>
      <c r="B127" s="200"/>
      <c r="C127" s="48" t="s">
        <v>236</v>
      </c>
      <c r="D127" s="48" t="s">
        <v>236</v>
      </c>
      <c r="E127" s="264" t="n">
        <v>45505</v>
      </c>
      <c r="F127" s="290" t="n">
        <v>7</v>
      </c>
      <c r="G127" s="264" t="n">
        <v>45511</v>
      </c>
      <c r="H127" s="48" t="s">
        <v>231</v>
      </c>
      <c r="I127" s="46"/>
      <c r="J127" s="46"/>
      <c r="K127" s="46"/>
      <c r="L127" s="46"/>
    </row>
    <row r="128" ht="16.5" customHeight="1">
      <c r="A128" s="200"/>
      <c r="B128" s="200"/>
      <c r="C128" s="46" t="s">
        <v>237</v>
      </c>
      <c r="D128" s="46" t="s">
        <v>238</v>
      </c>
      <c r="E128" s="264" t="n">
        <v>45505</v>
      </c>
      <c r="F128" s="288" t="n">
        <v>3</v>
      </c>
      <c r="G128" s="264" t="n">
        <v>45507</v>
      </c>
      <c r="H128" s="48" t="s">
        <v>231</v>
      </c>
      <c r="I128" s="46"/>
      <c r="J128" s="46"/>
      <c r="K128" s="46"/>
      <c r="L128" s="46"/>
    </row>
    <row r="129" ht="16.5" customHeight="1">
      <c r="A129" s="200"/>
      <c r="B129" s="200"/>
      <c r="C129" s="46" t="s">
        <v>239</v>
      </c>
      <c r="D129" s="46" t="s">
        <v>239</v>
      </c>
      <c r="E129" s="264" t="n">
        <v>45508</v>
      </c>
      <c r="F129" s="288" t="n">
        <v>1</v>
      </c>
      <c r="G129" s="264" t="n">
        <v>45508</v>
      </c>
      <c r="H129" s="48" t="s">
        <v>231</v>
      </c>
      <c r="I129" s="46"/>
      <c r="J129" s="46"/>
      <c r="K129" s="46"/>
      <c r="L129" s="46"/>
    </row>
    <row r="130" ht="16.5" customHeight="1">
      <c r="A130" s="200"/>
      <c r="B130" s="200"/>
      <c r="C130" s="47" t="s">
        <v>240</v>
      </c>
      <c r="D130" s="47" t="s">
        <v>240</v>
      </c>
      <c r="E130" s="264" t="n">
        <v>45508</v>
      </c>
      <c r="F130" s="288" t="n">
        <v>2</v>
      </c>
      <c r="G130" s="264" t="n">
        <v>45509</v>
      </c>
      <c r="H130" s="48" t="s">
        <v>231</v>
      </c>
      <c r="I130" s="46"/>
      <c r="J130" s="46"/>
      <c r="K130" s="46"/>
      <c r="L130" s="46"/>
    </row>
    <row r="131" ht="16.5" customHeight="1">
      <c r="A131" s="200"/>
      <c r="B131" s="263" t="s">
        <v>241</v>
      </c>
      <c r="C131" s="264" t="s">
        <v>241</v>
      </c>
      <c r="D131" s="264"/>
      <c r="E131" s="264" t="n">
        <v>44817</v>
      </c>
      <c r="F131" s="290"/>
      <c r="G131" s="264" t="n">
        <v>44816</v>
      </c>
      <c r="H131" s="48"/>
      <c r="I131" s="48"/>
      <c r="J131" s="89"/>
      <c r="K131" s="89"/>
      <c r="L131" s="89"/>
    </row>
    <row r="132" ht="16.5" customHeight="1">
      <c r="A132" s="200"/>
      <c r="B132" s="200"/>
      <c r="C132" s="263" t="s">
        <v>242</v>
      </c>
      <c r="D132" s="263" t="s">
        <v>243</v>
      </c>
      <c r="E132" s="264" t="n">
        <v>45492</v>
      </c>
      <c r="F132" s="288" t="n">
        <v>7</v>
      </c>
      <c r="G132" s="264" t="n">
        <v>45498</v>
      </c>
      <c r="H132" s="46" t="s">
        <v>51</v>
      </c>
      <c r="I132" s="46"/>
      <c r="J132" s="46"/>
      <c r="K132" s="46"/>
      <c r="L132" s="46"/>
    </row>
    <row r="133" ht="16.5" customHeight="1">
      <c r="A133" s="200"/>
      <c r="B133" s="200"/>
      <c r="C133" s="263" t="s">
        <v>244</v>
      </c>
      <c r="D133" s="263" t="s">
        <v>245</v>
      </c>
      <c r="E133" s="264" t="n">
        <v>45499</v>
      </c>
      <c r="F133" s="288" t="n">
        <v>7</v>
      </c>
      <c r="G133" s="264" t="n">
        <v>45505</v>
      </c>
      <c r="H133" s="46" t="s">
        <v>51</v>
      </c>
      <c r="I133" s="46"/>
      <c r="J133" s="46"/>
      <c r="K133" s="46"/>
      <c r="L133" s="46"/>
    </row>
    <row r="134" ht="16.5" customHeight="1">
      <c r="A134" s="200"/>
      <c r="B134" s="200"/>
      <c r="C134" s="264" t="s">
        <v>246</v>
      </c>
      <c r="D134" s="264" t="s">
        <v>246</v>
      </c>
      <c r="E134" s="264" t="n">
        <v>45506</v>
      </c>
      <c r="F134" s="288" t="n">
        <v>7</v>
      </c>
      <c r="G134" s="264" t="n">
        <v>45512</v>
      </c>
      <c r="H134" s="46" t="s">
        <v>51</v>
      </c>
      <c r="I134" s="46"/>
      <c r="J134" s="46"/>
      <c r="K134" s="46"/>
      <c r="L134" s="46"/>
    </row>
    <row r="135" ht="16.5" customHeight="1">
      <c r="A135" s="200"/>
      <c r="B135" s="263" t="s">
        <v>247</v>
      </c>
      <c r="C135" s="263" t="s">
        <v>248</v>
      </c>
      <c r="D135" s="263" t="s">
        <v>249</v>
      </c>
      <c r="E135" s="264" t="n">
        <v>45412</v>
      </c>
      <c r="F135" s="290" t="n">
        <v>30</v>
      </c>
      <c r="G135" s="264" t="n">
        <v>45442</v>
      </c>
      <c r="H135" s="48" t="s">
        <v>250</v>
      </c>
      <c r="I135" s="48"/>
      <c r="J135" s="89"/>
      <c r="K135" s="89"/>
      <c r="L135" s="89"/>
    </row>
    <row r="136" ht="16.5" customHeight="1">
      <c r="A136" s="200"/>
      <c r="B136" s="263" t="s">
        <v>251</v>
      </c>
      <c r="C136" s="292" t="s">
        <v>252</v>
      </c>
      <c r="D136" s="264"/>
      <c r="E136" s="264" t="n">
        <v>45316</v>
      </c>
      <c r="F136" s="290"/>
      <c r="G136" s="264" t="n">
        <v>45315</v>
      </c>
      <c r="H136" s="48"/>
      <c r="I136" s="48"/>
      <c r="J136" s="89"/>
      <c r="K136" s="89"/>
      <c r="L136" s="89"/>
    </row>
    <row r="137" ht="16.5" customHeight="1">
      <c r="A137" s="200"/>
      <c r="B137" s="200"/>
      <c r="C137" s="292" t="s">
        <v>253</v>
      </c>
      <c r="D137" s="264"/>
      <c r="E137" s="264"/>
      <c r="F137" s="288" t="n">
        <v>7</v>
      </c>
      <c r="G137" s="264"/>
      <c r="H137" s="46" t="s">
        <v>254</v>
      </c>
      <c r="I137" s="46"/>
      <c r="J137" s="46"/>
      <c r="K137" s="46"/>
      <c r="L137" s="46"/>
    </row>
    <row r="138" ht="16.5" customHeight="1">
      <c r="A138" s="200"/>
      <c r="B138" s="200"/>
      <c r="C138" s="292" t="s">
        <v>255</v>
      </c>
      <c r="D138" s="264"/>
      <c r="E138" s="264"/>
      <c r="F138" s="288" t="n">
        <v>3</v>
      </c>
      <c r="G138" s="264"/>
      <c r="H138" s="46" t="s">
        <v>254</v>
      </c>
      <c r="I138" s="46"/>
      <c r="J138" s="46"/>
      <c r="K138" s="46"/>
      <c r="L138" s="46"/>
    </row>
    <row r="139" ht="16.5" customHeight="1">
      <c r="A139" s="200"/>
      <c r="B139" s="200"/>
      <c r="C139" s="292" t="s">
        <v>256</v>
      </c>
      <c r="D139" s="264"/>
      <c r="E139" s="264"/>
      <c r="F139" s="288" t="n">
        <v>1</v>
      </c>
      <c r="G139" s="264"/>
      <c r="H139" s="46" t="s">
        <v>254</v>
      </c>
      <c r="I139" s="46"/>
      <c r="J139" s="46"/>
      <c r="K139" s="46"/>
      <c r="L139" s="46"/>
    </row>
    <row r="140" ht="16.5" customHeight="1">
      <c r="A140" s="200"/>
      <c r="B140" s="200"/>
      <c r="C140" s="294" t="s">
        <v>257</v>
      </c>
      <c r="D140" s="285" t="s">
        <v>258</v>
      </c>
      <c r="E140" s="285" t="n">
        <v>45494</v>
      </c>
      <c r="F140" s="289" t="n">
        <v>7</v>
      </c>
      <c r="G140" s="285" t="n">
        <v>45500</v>
      </c>
      <c r="H140" s="46" t="s">
        <v>84</v>
      </c>
      <c r="I140" s="15"/>
      <c r="J140" s="46" t="s">
        <v>259</v>
      </c>
      <c r="K140" s="46"/>
      <c r="L140" s="46"/>
    </row>
    <row r="141" ht="16.5" customHeight="1">
      <c r="A141" s="200"/>
      <c r="B141" s="200"/>
      <c r="C141" s="294" t="s">
        <v>260</v>
      </c>
      <c r="D141" s="285"/>
      <c r="E141" s="285" t="n">
        <v>45501</v>
      </c>
      <c r="F141" s="289" t="n">
        <v>1</v>
      </c>
      <c r="G141" s="285" t="n">
        <v>45501</v>
      </c>
      <c r="H141" s="46" t="s">
        <v>254</v>
      </c>
      <c r="I141" s="46"/>
      <c r="J141" s="46" t="s">
        <v>261</v>
      </c>
      <c r="K141" s="46"/>
      <c r="L141" s="46"/>
    </row>
    <row r="142" ht="16.5" customHeight="1">
      <c r="A142" s="200"/>
      <c r="B142" s="295" t="s">
        <v>262</v>
      </c>
      <c r="C142" s="264" t="s">
        <v>263</v>
      </c>
      <c r="D142" s="263" t="s">
        <v>263</v>
      </c>
      <c r="E142" s="264"/>
      <c r="F142" s="288"/>
      <c r="G142" s="264"/>
      <c r="H142" s="46" t="s">
        <v>264</v>
      </c>
      <c r="I142" s="46"/>
      <c r="J142" s="46"/>
      <c r="K142" s="46"/>
      <c r="L142" s="46"/>
    </row>
    <row r="143" ht="16.5" customHeight="1">
      <c r="A143" s="200"/>
      <c r="B143" s="200"/>
      <c r="C143" s="264" t="s">
        <v>265</v>
      </c>
      <c r="D143" s="263" t="s">
        <v>263</v>
      </c>
      <c r="E143" s="264" t="n">
        <v>45493</v>
      </c>
      <c r="F143" s="288" t="n">
        <v>1</v>
      </c>
      <c r="G143" s="264" t="n">
        <v>45493</v>
      </c>
      <c r="H143" s="46" t="s">
        <v>264</v>
      </c>
      <c r="I143" s="46"/>
      <c r="J143" s="46"/>
      <c r="K143" s="46"/>
      <c r="L143" s="46"/>
    </row>
    <row r="144" ht="27.75" customHeight="1">
      <c r="A144" s="200"/>
      <c r="B144" s="200"/>
      <c r="C144" s="296" t="s">
        <v>266</v>
      </c>
      <c r="D144" s="278" t="s">
        <v>267</v>
      </c>
      <c r="E144" s="296" t="n">
        <v>45502</v>
      </c>
      <c r="F144" s="297" t="n">
        <v>7</v>
      </c>
      <c r="G144" s="296" t="n">
        <v>45508</v>
      </c>
      <c r="H144" s="46" t="s">
        <v>264</v>
      </c>
      <c r="I144" s="46" t="s">
        <v>268</v>
      </c>
      <c r="J144" s="46" t="s">
        <v>269</v>
      </c>
      <c r="K144" s="46"/>
      <c r="L144" s="46"/>
    </row>
    <row r="145" ht="27.75" customHeight="1">
      <c r="A145" s="200"/>
      <c r="B145" s="200"/>
      <c r="C145" s="285" t="s">
        <v>270</v>
      </c>
      <c r="D145" s="285"/>
      <c r="E145" s="285" t="n">
        <v>45504</v>
      </c>
      <c r="F145" s="289" t="n">
        <v>8</v>
      </c>
      <c r="G145" s="285" t="n">
        <v>45511</v>
      </c>
      <c r="H145" s="46" t="s">
        <v>264</v>
      </c>
      <c r="I145" s="46" t="s">
        <v>271</v>
      </c>
      <c r="J145" s="46"/>
      <c r="K145" s="46"/>
      <c r="L145" s="46"/>
    </row>
    <row r="146" ht="16.5" customHeight="1">
      <c r="A146" s="200"/>
      <c r="B146" s="200"/>
      <c r="C146" s="264" t="s">
        <v>272</v>
      </c>
      <c r="D146" s="263" t="s">
        <v>273</v>
      </c>
      <c r="E146" s="264" t="n">
        <v>45510</v>
      </c>
      <c r="F146" s="288"/>
      <c r="G146" s="264" t="n">
        <v>45517</v>
      </c>
      <c r="H146" s="46" t="s">
        <v>16</v>
      </c>
      <c r="I146" s="46"/>
      <c r="J146" s="46"/>
      <c r="K146" s="46"/>
      <c r="L146" s="46"/>
    </row>
    <row r="147" ht="16.5" customHeight="1">
      <c r="A147" s="200"/>
      <c r="B147" s="200"/>
      <c r="C147" s="285" t="s">
        <v>274</v>
      </c>
      <c r="D147" s="282" t="s">
        <v>275</v>
      </c>
      <c r="E147" s="285" t="n">
        <v>45509</v>
      </c>
      <c r="F147" s="289" t="n">
        <v>7</v>
      </c>
      <c r="G147" s="285" t="n">
        <v>45515</v>
      </c>
      <c r="H147" s="46" t="s">
        <v>264</v>
      </c>
      <c r="I147" s="46"/>
      <c r="J147" s="46"/>
      <c r="K147" s="46"/>
      <c r="L147" s="46"/>
    </row>
    <row r="148" ht="16.5" customHeight="1">
      <c r="A148" s="200"/>
      <c r="B148" s="200"/>
      <c r="C148" s="285" t="s">
        <v>276</v>
      </c>
      <c r="D148" s="285"/>
      <c r="E148" s="285" t="n">
        <v>45511</v>
      </c>
      <c r="F148" s="289" t="n">
        <v>7</v>
      </c>
      <c r="G148" s="285" t="n">
        <v>45517</v>
      </c>
      <c r="H148" s="46" t="s">
        <v>264</v>
      </c>
      <c r="I148" s="46"/>
      <c r="J148" s="46"/>
      <c r="K148" s="46"/>
      <c r="L148" s="46"/>
    </row>
    <row r="149" ht="16.5" customHeight="1">
      <c r="A149" s="200"/>
      <c r="B149" s="200"/>
      <c r="C149" s="285" t="s">
        <v>277</v>
      </c>
      <c r="D149" s="285"/>
      <c r="E149" s="285" t="n">
        <v>45512</v>
      </c>
      <c r="F149" s="289" t="n">
        <v>7</v>
      </c>
      <c r="G149" s="285" t="n">
        <v>45518</v>
      </c>
      <c r="H149" s="46" t="s">
        <v>254</v>
      </c>
      <c r="I149" s="46"/>
      <c r="J149" s="46" t="s">
        <v>278</v>
      </c>
      <c r="K149" s="46"/>
      <c r="L149" s="46"/>
    </row>
    <row r="150" ht="16.5" customHeight="1">
      <c r="A150" s="200"/>
      <c r="B150" s="200"/>
      <c r="C150" s="264" t="s">
        <v>279</v>
      </c>
      <c r="D150" s="264"/>
      <c r="E150" s="264" t="n">
        <v>45519</v>
      </c>
      <c r="F150" s="288" t="n">
        <v>45</v>
      </c>
      <c r="G150" s="264" t="n">
        <v>45563</v>
      </c>
      <c r="H150" s="46" t="s">
        <v>264</v>
      </c>
      <c r="I150" s="46"/>
      <c r="J150" s="46"/>
      <c r="K150" s="46"/>
      <c r="L150" s="46"/>
    </row>
    <row r="151" ht="16.5" customHeight="1">
      <c r="A151" s="200"/>
      <c r="B151" s="200"/>
      <c r="C151" s="264" t="s">
        <v>280</v>
      </c>
      <c r="D151" s="264"/>
      <c r="E151" s="264" t="n">
        <v>45516</v>
      </c>
      <c r="F151" s="288" t="n">
        <v>3</v>
      </c>
      <c r="G151" s="264" t="n">
        <v>45519</v>
      </c>
      <c r="H151" s="46" t="s">
        <v>281</v>
      </c>
      <c r="I151" s="46"/>
      <c r="J151" s="46"/>
      <c r="K151" s="46"/>
      <c r="L151" s="46"/>
    </row>
    <row r="152" ht="16.5" customHeight="1">
      <c r="A152" s="200"/>
      <c r="B152" s="200"/>
      <c r="C152" s="264" t="s">
        <v>282</v>
      </c>
      <c r="D152" s="263" t="s">
        <v>283</v>
      </c>
      <c r="E152" s="298" t="n">
        <v>45517</v>
      </c>
      <c r="F152" s="299" t="n">
        <v>7</v>
      </c>
      <c r="G152" s="298" t="n">
        <v>45523</v>
      </c>
      <c r="H152" s="46" t="s">
        <v>16</v>
      </c>
      <c r="I152" s="46"/>
      <c r="J152" s="46"/>
      <c r="K152" s="46"/>
      <c r="L152" s="46"/>
    </row>
    <row r="153" ht="16.5" customHeight="1">
      <c r="A153" s="200"/>
      <c r="B153" s="79" t="s">
        <v>96</v>
      </c>
      <c r="C153" s="47" t="s">
        <v>284</v>
      </c>
      <c r="D153" s="256"/>
      <c r="E153" s="264" t="n">
        <v>45417</v>
      </c>
      <c r="F153" s="288" t="n">
        <v>10</v>
      </c>
      <c r="G153" s="292" t="n">
        <v>45427</v>
      </c>
      <c r="H153" s="46" t="s">
        <v>285</v>
      </c>
      <c r="I153" s="46"/>
      <c r="J153" s="46"/>
      <c r="K153" s="46"/>
      <c r="L153" s="46"/>
    </row>
    <row r="154" ht="27.75" customHeight="1">
      <c r="A154" s="200"/>
      <c r="B154" s="200"/>
      <c r="C154" s="285" t="s">
        <v>286</v>
      </c>
      <c r="D154" s="274"/>
      <c r="E154" s="285" t="n">
        <v>45516</v>
      </c>
      <c r="F154" s="289" t="n">
        <v>1</v>
      </c>
      <c r="G154" s="285" t="n">
        <v>45516</v>
      </c>
      <c r="H154" s="46" t="s">
        <v>24</v>
      </c>
      <c r="I154" s="46"/>
      <c r="J154" s="459" t="s">
        <v>287</v>
      </c>
      <c r="K154" s="46"/>
      <c r="L154" s="46"/>
    </row>
    <row r="155" ht="27.75" customHeight="1">
      <c r="A155" s="200"/>
      <c r="B155" s="263" t="s">
        <v>288</v>
      </c>
      <c r="C155" s="285" t="s">
        <v>289</v>
      </c>
      <c r="D155" s="274"/>
      <c r="E155" s="274" t="n">
        <v>45517</v>
      </c>
      <c r="F155" s="277" t="n">
        <v>1</v>
      </c>
      <c r="G155" s="274" t="n">
        <v>45517</v>
      </c>
      <c r="H155" s="46" t="s">
        <v>290</v>
      </c>
      <c r="I155" s="46"/>
      <c r="J155" s="460" t="s">
        <v>291</v>
      </c>
      <c r="K155" s="46"/>
      <c r="L155" s="46"/>
    </row>
    <row r="156" ht="27.75" customHeight="1">
      <c r="A156" s="251"/>
      <c r="B156" s="263"/>
      <c r="C156" s="296" t="s">
        <v>279</v>
      </c>
      <c r="D156" s="280"/>
      <c r="E156" s="296" t="n">
        <v>45519</v>
      </c>
      <c r="F156" s="297" t="n">
        <v>45</v>
      </c>
      <c r="G156" s="296" t="n">
        <v>45563</v>
      </c>
      <c r="H156" s="46" t="s">
        <v>264</v>
      </c>
      <c r="I156" s="46"/>
      <c r="J156" s="461" t="s">
        <v>292</v>
      </c>
      <c r="K156" s="46"/>
      <c r="L156" s="46"/>
    </row>
    <row r="157" ht="16.5" customHeight="1">
      <c r="A157" s="254" t="s">
        <v>293</v>
      </c>
      <c r="B157" s="263" t="s">
        <v>293</v>
      </c>
      <c r="C157" s="264" t="s">
        <v>293</v>
      </c>
      <c r="D157" s="264"/>
      <c r="E157" s="264" t="n">
        <v>45431</v>
      </c>
      <c r="F157" s="290"/>
      <c r="G157" s="300" t="n">
        <v>45529</v>
      </c>
      <c r="H157" s="48"/>
      <c r="I157" s="175"/>
      <c r="J157" s="255"/>
      <c r="K157" s="255"/>
      <c r="L157" s="255"/>
    </row>
    <row r="158" ht="16.5" customHeight="1">
      <c r="A158" s="200"/>
      <c r="B158" s="200"/>
      <c r="C158" s="264" t="s">
        <v>294</v>
      </c>
      <c r="D158" s="264" t="s">
        <v>294</v>
      </c>
      <c r="E158" s="264" t="n">
        <v>45432</v>
      </c>
      <c r="F158" s="288" t="n">
        <v>7</v>
      </c>
      <c r="G158" s="300" t="n">
        <v>45438</v>
      </c>
      <c r="H158" s="46" t="s">
        <v>65</v>
      </c>
      <c r="I158" s="174"/>
      <c r="J158" s="255"/>
      <c r="K158" s="255"/>
      <c r="L158" s="255"/>
    </row>
    <row r="159" ht="16.5" customHeight="1">
      <c r="A159" s="200"/>
      <c r="B159" s="200"/>
      <c r="C159" s="263" t="s">
        <v>295</v>
      </c>
      <c r="D159" s="263" t="s">
        <v>295</v>
      </c>
      <c r="E159" s="264" t="n">
        <v>45431</v>
      </c>
      <c r="F159" s="288" t="n">
        <v>1</v>
      </c>
      <c r="G159" s="300" t="n">
        <v>45431</v>
      </c>
      <c r="H159" s="46" t="s">
        <v>65</v>
      </c>
      <c r="I159" s="174"/>
      <c r="J159" s="255"/>
      <c r="K159" s="255"/>
      <c r="L159" s="255"/>
    </row>
    <row r="160" ht="16.5" customHeight="1">
      <c r="A160" s="200"/>
      <c r="B160" s="200"/>
      <c r="C160" s="264" t="s">
        <v>296</v>
      </c>
      <c r="D160" s="264"/>
      <c r="E160" s="264" t="n">
        <v>45432</v>
      </c>
      <c r="F160" s="288" t="n">
        <v>3</v>
      </c>
      <c r="G160" s="300" t="n">
        <v>45434</v>
      </c>
      <c r="H160" s="46" t="s">
        <v>297</v>
      </c>
      <c r="I160" s="174"/>
      <c r="J160" s="255"/>
      <c r="K160" s="255"/>
      <c r="L160" s="255"/>
    </row>
    <row r="161" ht="16.5" customHeight="1">
      <c r="A161" s="200"/>
      <c r="B161" s="200"/>
      <c r="C161" s="264" t="s">
        <v>298</v>
      </c>
      <c r="D161" s="264"/>
      <c r="E161" s="264" t="n">
        <v>45486</v>
      </c>
      <c r="F161" s="288" t="n">
        <v>7</v>
      </c>
      <c r="G161" s="300" t="n">
        <v>45492</v>
      </c>
      <c r="H161" s="46" t="s">
        <v>297</v>
      </c>
      <c r="I161" s="174"/>
      <c r="J161" s="255"/>
      <c r="K161" s="255"/>
      <c r="L161" s="255"/>
    </row>
    <row r="162" ht="16.5" customHeight="1">
      <c r="A162" s="200"/>
      <c r="B162" s="200"/>
      <c r="C162" s="264" t="s">
        <v>299</v>
      </c>
      <c r="D162" s="263" t="s">
        <v>300</v>
      </c>
      <c r="E162" s="264" t="n">
        <v>45493</v>
      </c>
      <c r="F162" s="288" t="n">
        <v>1</v>
      </c>
      <c r="G162" s="300" t="n">
        <v>45493</v>
      </c>
      <c r="H162" s="46" t="s">
        <v>297</v>
      </c>
      <c r="I162" s="174"/>
      <c r="J162" s="255"/>
      <c r="K162" s="255"/>
      <c r="L162" s="255"/>
    </row>
    <row r="163" ht="16.5" customHeight="1">
      <c r="A163" s="200"/>
      <c r="B163" s="200"/>
      <c r="C163" s="264" t="s">
        <v>301</v>
      </c>
      <c r="D163" s="264"/>
      <c r="E163" s="264" t="n">
        <v>45494</v>
      </c>
      <c r="F163" s="288" t="n">
        <v>1</v>
      </c>
      <c r="G163" s="300" t="n">
        <v>45494</v>
      </c>
      <c r="H163" s="46" t="s">
        <v>297</v>
      </c>
      <c r="I163" s="174"/>
      <c r="J163" s="255"/>
      <c r="K163" s="255"/>
      <c r="L163" s="255"/>
    </row>
    <row r="164" ht="16.5" customHeight="1">
      <c r="A164" s="200"/>
      <c r="B164" s="200"/>
      <c r="C164" s="264" t="s">
        <v>302</v>
      </c>
      <c r="D164" s="264"/>
      <c r="E164" s="264" t="n">
        <v>45495</v>
      </c>
      <c r="F164" s="288" t="n">
        <v>1</v>
      </c>
      <c r="G164" s="300" t="n">
        <v>45495</v>
      </c>
      <c r="H164" s="46" t="s">
        <v>297</v>
      </c>
      <c r="I164" s="174"/>
      <c r="J164" s="255"/>
      <c r="K164" s="255"/>
      <c r="L164" s="255"/>
    </row>
    <row r="165" ht="16.5" customHeight="1">
      <c r="A165" s="200"/>
      <c r="B165" s="200"/>
      <c r="C165" s="264" t="s">
        <v>303</v>
      </c>
      <c r="D165" s="264"/>
      <c r="E165" s="264" t="n">
        <v>45496</v>
      </c>
      <c r="F165" s="288" t="n">
        <v>1</v>
      </c>
      <c r="G165" s="300" t="n">
        <v>45496</v>
      </c>
      <c r="H165" s="46" t="s">
        <v>297</v>
      </c>
      <c r="I165" s="174"/>
      <c r="J165" s="255"/>
      <c r="K165" s="255"/>
      <c r="L165" s="255"/>
    </row>
    <row r="166" ht="16.5" customHeight="1">
      <c r="A166" s="200"/>
      <c r="B166" s="200"/>
      <c r="C166" s="264" t="s">
        <v>304</v>
      </c>
      <c r="D166" s="263" t="s">
        <v>305</v>
      </c>
      <c r="E166" s="264" t="n">
        <v>45497</v>
      </c>
      <c r="F166" s="288" t="n">
        <v>10</v>
      </c>
      <c r="G166" s="300" t="n">
        <v>45506</v>
      </c>
      <c r="H166" s="46" t="s">
        <v>306</v>
      </c>
      <c r="I166" s="175"/>
      <c r="J166" s="255"/>
      <c r="K166" s="255"/>
      <c r="L166" s="255"/>
    </row>
    <row r="167" ht="16.5" customHeight="1">
      <c r="A167" s="200"/>
      <c r="B167" s="200"/>
      <c r="C167" s="263" t="s">
        <v>307</v>
      </c>
      <c r="D167" s="264"/>
      <c r="E167" s="264" t="n">
        <v>45432</v>
      </c>
      <c r="F167" s="290" t="n">
        <v>14</v>
      </c>
      <c r="G167" s="300" t="n">
        <v>45445</v>
      </c>
      <c r="H167" s="48"/>
      <c r="I167" s="175"/>
      <c r="J167" s="255"/>
      <c r="K167" s="255"/>
      <c r="L167" s="255"/>
    </row>
    <row r="168" ht="16.5" customHeight="1">
      <c r="A168" s="200"/>
      <c r="B168" s="200"/>
      <c r="C168" s="264" t="s">
        <v>308</v>
      </c>
      <c r="D168" s="264"/>
      <c r="E168" s="264" t="n">
        <v>45446</v>
      </c>
      <c r="F168" s="290"/>
      <c r="G168" s="300" t="n">
        <v>45529</v>
      </c>
      <c r="H168" s="48" t="s">
        <v>309</v>
      </c>
      <c r="I168" s="175"/>
      <c r="J168" s="255"/>
      <c r="K168" s="255"/>
      <c r="L168" s="255"/>
    </row>
    <row r="169" ht="16.5" customHeight="1">
      <c r="A169" s="200"/>
      <c r="B169" s="200"/>
      <c r="C169" s="264" t="s">
        <v>310</v>
      </c>
      <c r="D169" s="264"/>
      <c r="E169" s="264" t="n">
        <v>45446</v>
      </c>
      <c r="F169" s="288" t="n">
        <v>2</v>
      </c>
      <c r="G169" s="300" t="n">
        <v>45447</v>
      </c>
      <c r="H169" s="46" t="s">
        <v>311</v>
      </c>
      <c r="I169" s="174"/>
      <c r="J169" s="255"/>
      <c r="K169" s="255"/>
      <c r="L169" s="255"/>
    </row>
    <row r="170" ht="16.5" customHeight="1">
      <c r="A170" s="200"/>
      <c r="B170" s="200"/>
      <c r="C170" s="264" t="s">
        <v>312</v>
      </c>
      <c r="D170" s="264"/>
      <c r="E170" s="264" t="n">
        <v>45507</v>
      </c>
      <c r="F170" s="288" t="n">
        <v>22</v>
      </c>
      <c r="G170" s="300" t="n">
        <v>45529</v>
      </c>
      <c r="H170" s="46" t="s">
        <v>311</v>
      </c>
      <c r="I170" s="174"/>
      <c r="J170" s="255"/>
      <c r="K170" s="255"/>
      <c r="L170" s="255"/>
    </row>
    <row r="171" ht="16.5" customHeight="1">
      <c r="A171" s="200"/>
      <c r="B171" s="200"/>
      <c r="C171" s="264" t="s">
        <v>313</v>
      </c>
      <c r="D171" s="264"/>
      <c r="E171" s="264" t="n">
        <v>45507</v>
      </c>
      <c r="F171" s="288" t="n">
        <v>10</v>
      </c>
      <c r="G171" s="300" t="n">
        <v>45516</v>
      </c>
      <c r="H171" s="46" t="s">
        <v>314</v>
      </c>
      <c r="I171" s="174"/>
      <c r="J171" s="255"/>
      <c r="K171" s="255"/>
      <c r="L171" s="255"/>
    </row>
    <row r="172" ht="16.5" customHeight="1">
      <c r="A172" s="200"/>
      <c r="B172" s="200"/>
      <c r="C172" s="264" t="s">
        <v>315</v>
      </c>
      <c r="D172" s="264"/>
      <c r="E172" s="264" t="n">
        <v>45516</v>
      </c>
      <c r="F172" s="288" t="n">
        <v>1</v>
      </c>
      <c r="G172" s="300" t="n">
        <v>45516</v>
      </c>
      <c r="H172" s="46" t="s">
        <v>314</v>
      </c>
      <c r="I172" s="174"/>
      <c r="J172" s="255"/>
      <c r="K172" s="255"/>
      <c r="L172" s="255"/>
    </row>
    <row r="173" ht="16.5" customHeight="1">
      <c r="A173" s="200"/>
      <c r="B173" s="200"/>
      <c r="C173" s="264" t="s">
        <v>316</v>
      </c>
      <c r="D173" s="264"/>
      <c r="E173" s="264" t="n">
        <v>45517</v>
      </c>
      <c r="F173" s="288" t="n">
        <v>2</v>
      </c>
      <c r="G173" s="300" t="n">
        <v>45518</v>
      </c>
      <c r="H173" s="46" t="s">
        <v>314</v>
      </c>
      <c r="I173" s="174"/>
      <c r="J173" s="255"/>
      <c r="K173" s="255"/>
      <c r="L173" s="255"/>
    </row>
    <row r="174" ht="16.5" customHeight="1">
      <c r="A174" s="200"/>
      <c r="B174" s="200"/>
      <c r="C174" s="264" t="s">
        <v>317</v>
      </c>
      <c r="D174" s="264"/>
      <c r="E174" s="264" t="n">
        <v>45519</v>
      </c>
      <c r="F174" s="288" t="n">
        <v>3</v>
      </c>
      <c r="G174" s="300" t="n">
        <v>45521</v>
      </c>
      <c r="H174" s="46" t="s">
        <v>314</v>
      </c>
      <c r="I174" s="174"/>
      <c r="J174" s="255"/>
      <c r="K174" s="255"/>
      <c r="L174" s="255"/>
    </row>
    <row r="175" ht="16.5" customHeight="1">
      <c r="A175" s="200"/>
      <c r="B175" s="200"/>
      <c r="C175" s="264" t="s">
        <v>318</v>
      </c>
      <c r="D175" s="264"/>
      <c r="E175" s="264" t="n">
        <v>45522</v>
      </c>
      <c r="F175" s="288" t="n">
        <v>7</v>
      </c>
      <c r="G175" s="300" t="n">
        <v>45528</v>
      </c>
      <c r="H175" s="46" t="s">
        <v>314</v>
      </c>
      <c r="I175" s="174"/>
      <c r="J175" s="255"/>
      <c r="K175" s="255"/>
      <c r="L175" s="255"/>
    </row>
    <row r="176" ht="16.5" customHeight="1">
      <c r="A176" s="200"/>
      <c r="B176" s="200"/>
      <c r="C176" s="264" t="s">
        <v>319</v>
      </c>
      <c r="D176" s="264"/>
      <c r="E176" s="264" t="n">
        <v>45529</v>
      </c>
      <c r="F176" s="288" t="n">
        <v>1</v>
      </c>
      <c r="G176" s="300" t="n">
        <v>45529</v>
      </c>
      <c r="H176" s="46" t="s">
        <v>314</v>
      </c>
      <c r="I176" s="174"/>
      <c r="J176" s="255"/>
      <c r="K176" s="255"/>
      <c r="L176" s="255"/>
    </row>
    <row r="177" ht="16.5" customHeight="1">
      <c r="A177" s="200"/>
      <c r="B177" s="200"/>
      <c r="C177" s="264" t="s">
        <v>320</v>
      </c>
      <c r="D177" s="264"/>
      <c r="E177" s="264" t="n">
        <v>45517</v>
      </c>
      <c r="F177" s="288" t="n">
        <v>10</v>
      </c>
      <c r="G177" s="300" t="n">
        <v>45526</v>
      </c>
      <c r="H177" s="46" t="s">
        <v>314</v>
      </c>
      <c r="I177" s="174"/>
      <c r="J177" s="255"/>
      <c r="K177" s="255"/>
      <c r="L177" s="255"/>
    </row>
    <row r="178" ht="16.5" customHeight="1">
      <c r="A178" s="200"/>
      <c r="B178" s="200"/>
      <c r="C178" s="263" t="s">
        <v>321</v>
      </c>
      <c r="D178" s="264"/>
      <c r="E178" s="264" t="n">
        <v>45517</v>
      </c>
      <c r="F178" s="288" t="n">
        <v>10</v>
      </c>
      <c r="G178" s="300" t="n">
        <v>45526</v>
      </c>
      <c r="H178" s="46" t="s">
        <v>314</v>
      </c>
      <c r="I178" s="174"/>
      <c r="J178" s="255"/>
      <c r="K178" s="255"/>
      <c r="L178" s="255"/>
    </row>
    <row r="179" ht="16.5" customHeight="1">
      <c r="A179" s="256" t="s">
        <v>322</v>
      </c>
      <c r="B179" s="46" t="s">
        <v>323</v>
      </c>
      <c r="C179" s="47" t="s">
        <v>324</v>
      </c>
      <c r="D179" s="47"/>
      <c r="E179" s="47"/>
      <c r="F179" s="49"/>
      <c r="G179" s="47" t="n">
        <v>45444</v>
      </c>
      <c r="H179" s="46" t="s">
        <v>290</v>
      </c>
      <c r="I179" s="46"/>
      <c r="J179" s="46"/>
      <c r="K179" s="46"/>
      <c r="L179" s="46"/>
    </row>
    <row r="180" ht="16.5" customHeight="1">
      <c r="A180" s="200"/>
      <c r="B180" s="200"/>
      <c r="C180" s="48" t="s">
        <v>325</v>
      </c>
      <c r="D180" s="48" t="s">
        <v>326</v>
      </c>
      <c r="E180" s="80" t="n">
        <v>45494</v>
      </c>
      <c r="F180" s="61" t="n">
        <v>2</v>
      </c>
      <c r="G180" s="47" t="n">
        <v>45495</v>
      </c>
      <c r="H180" s="46" t="s">
        <v>16</v>
      </c>
      <c r="I180" s="46"/>
      <c r="J180" s="46"/>
      <c r="K180" s="46"/>
      <c r="L180" s="46"/>
    </row>
    <row r="181" ht="16.5" customHeight="1">
      <c r="A181" s="200"/>
      <c r="B181" s="200"/>
      <c r="C181" s="48" t="s">
        <v>327</v>
      </c>
      <c r="D181" s="48"/>
      <c r="E181" s="80" t="n">
        <v>45496</v>
      </c>
      <c r="F181" s="61" t="n">
        <v>50</v>
      </c>
      <c r="G181" s="47" t="n">
        <v>45545</v>
      </c>
      <c r="H181" s="46" t="s">
        <v>84</v>
      </c>
      <c r="I181" s="46"/>
      <c r="J181" s="46"/>
      <c r="K181" s="46"/>
      <c r="L181" s="46"/>
    </row>
    <row r="182" ht="16.5" customHeight="1">
      <c r="A182" s="200"/>
      <c r="B182" s="263" t="s">
        <v>328</v>
      </c>
      <c r="C182" s="263" t="s">
        <v>328</v>
      </c>
      <c r="D182" s="252"/>
      <c r="E182" s="264" t="n">
        <v>45564</v>
      </c>
      <c r="F182" s="290"/>
      <c r="G182" s="264" t="n">
        <v>45575</v>
      </c>
      <c r="H182" s="252"/>
      <c r="I182" s="301"/>
      <c r="J182" s="301"/>
      <c r="K182" s="255"/>
      <c r="L182" s="255"/>
    </row>
    <row r="183" ht="16.5" customHeight="1">
      <c r="A183" s="200"/>
      <c r="B183" s="200"/>
      <c r="C183" s="282" t="s">
        <v>329</v>
      </c>
      <c r="D183" s="302"/>
      <c r="E183" s="285" t="n">
        <v>45564</v>
      </c>
      <c r="F183" s="289" t="n">
        <v>3</v>
      </c>
      <c r="G183" s="285" t="n">
        <v>45566</v>
      </c>
      <c r="H183" s="303" t="s">
        <v>330</v>
      </c>
      <c r="I183" s="301"/>
      <c r="J183" s="301"/>
      <c r="K183" s="255"/>
      <c r="L183" s="255"/>
    </row>
    <row r="184" ht="16.5" customHeight="1">
      <c r="A184" s="200"/>
      <c r="B184" s="200"/>
      <c r="C184" s="263" t="s">
        <v>331</v>
      </c>
      <c r="D184" s="252"/>
      <c r="E184" s="264" t="n">
        <v>45564</v>
      </c>
      <c r="F184" s="288" t="n">
        <v>3</v>
      </c>
      <c r="G184" s="264" t="n">
        <v>45566</v>
      </c>
      <c r="H184" s="303" t="s">
        <v>264</v>
      </c>
      <c r="I184" s="301"/>
      <c r="J184" s="301"/>
      <c r="K184" s="255"/>
      <c r="L184" s="255"/>
    </row>
    <row r="185" ht="16.5" customHeight="1">
      <c r="A185" s="200"/>
      <c r="B185" s="200"/>
      <c r="C185" s="278" t="s">
        <v>332</v>
      </c>
      <c r="D185" s="304"/>
      <c r="E185" s="296" t="n">
        <v>45564</v>
      </c>
      <c r="F185" s="297" t="n">
        <v>5</v>
      </c>
      <c r="G185" s="296" t="n">
        <v>45568</v>
      </c>
      <c r="H185" s="263" t="s">
        <v>290</v>
      </c>
      <c r="I185" s="301" t="s">
        <v>333</v>
      </c>
      <c r="J185" s="301"/>
      <c r="K185" s="255"/>
      <c r="L185" s="255"/>
    </row>
    <row r="186" ht="16.5" customHeight="1">
      <c r="A186" s="200"/>
      <c r="B186" s="200"/>
      <c r="C186" s="263" t="s">
        <v>334</v>
      </c>
      <c r="D186" s="252"/>
      <c r="E186" s="264" t="n">
        <v>45569</v>
      </c>
      <c r="F186" s="288" t="n">
        <v>1</v>
      </c>
      <c r="G186" s="264" t="n">
        <v>45569</v>
      </c>
      <c r="H186" s="303" t="s">
        <v>51</v>
      </c>
      <c r="I186" s="301"/>
      <c r="J186" s="301"/>
      <c r="K186" s="255"/>
      <c r="L186" s="255"/>
    </row>
    <row r="187" ht="16.5" customHeight="1">
      <c r="A187" s="200"/>
      <c r="B187" s="200"/>
      <c r="C187" s="263" t="s">
        <v>335</v>
      </c>
      <c r="D187" s="252"/>
      <c r="E187" s="264" t="n">
        <v>45569</v>
      </c>
      <c r="F187" s="288" t="n">
        <v>7</v>
      </c>
      <c r="G187" s="264" t="n">
        <v>45575</v>
      </c>
      <c r="H187" s="303" t="s">
        <v>54</v>
      </c>
      <c r="I187" s="301"/>
      <c r="J187" s="301"/>
      <c r="K187" s="255"/>
      <c r="L187" s="255"/>
    </row>
    <row r="188" ht="16.5" customHeight="1">
      <c r="A188" s="252" t="s">
        <v>336</v>
      </c>
      <c r="B188" s="252"/>
      <c r="C188" s="263" t="s">
        <v>337</v>
      </c>
      <c r="D188" s="252"/>
      <c r="E188" s="305"/>
      <c r="F188" s="290"/>
      <c r="G188" s="264" t="n">
        <v>-1</v>
      </c>
      <c r="H188" s="306"/>
      <c r="I188" s="301"/>
      <c r="J188" s="301"/>
      <c r="K188" s="255"/>
      <c r="L188" s="255"/>
    </row>
    <row r="189" ht="16.5" customHeight="1">
      <c r="A189" s="200"/>
      <c r="B189" s="263" t="s">
        <v>338</v>
      </c>
      <c r="C189" s="263" t="s">
        <v>338</v>
      </c>
      <c r="D189" s="252"/>
      <c r="E189" s="264" t="n">
        <v>45567</v>
      </c>
      <c r="F189" s="290"/>
      <c r="G189" s="264" t="n">
        <v>45583</v>
      </c>
      <c r="H189" s="306"/>
      <c r="I189" s="301"/>
      <c r="J189" s="301"/>
      <c r="K189" s="255"/>
      <c r="L189" s="255"/>
    </row>
    <row r="190" ht="16.5" customHeight="1">
      <c r="A190" s="200"/>
      <c r="B190" s="200"/>
      <c r="C190" s="263" t="s">
        <v>339</v>
      </c>
      <c r="D190" s="252"/>
      <c r="E190" s="264" t="n">
        <v>45567</v>
      </c>
      <c r="F190" s="288" t="n">
        <v>3</v>
      </c>
      <c r="G190" s="264" t="n">
        <v>45569</v>
      </c>
      <c r="H190" s="303" t="s">
        <v>264</v>
      </c>
      <c r="I190" s="301"/>
      <c r="J190" s="301"/>
      <c r="K190" s="255"/>
      <c r="L190" s="255"/>
    </row>
    <row r="191" ht="16.5" customHeight="1">
      <c r="A191" s="200"/>
      <c r="B191" s="200"/>
      <c r="C191" s="263" t="s">
        <v>340</v>
      </c>
      <c r="D191" s="252"/>
      <c r="E191" s="264" t="n">
        <v>45567</v>
      </c>
      <c r="F191" s="288" t="n">
        <v>3</v>
      </c>
      <c r="G191" s="264" t="n">
        <v>45569</v>
      </c>
      <c r="H191" s="303" t="s">
        <v>264</v>
      </c>
      <c r="I191" s="301"/>
      <c r="J191" s="301"/>
      <c r="K191" s="255"/>
      <c r="L191" s="255"/>
    </row>
    <row r="192" ht="16.5" customHeight="1">
      <c r="A192" s="200"/>
      <c r="B192" s="200"/>
      <c r="C192" s="263" t="s">
        <v>341</v>
      </c>
      <c r="D192" s="252"/>
      <c r="E192" s="264" t="n">
        <v>45567</v>
      </c>
      <c r="F192" s="288" t="n">
        <v>3</v>
      </c>
      <c r="G192" s="264" t="n">
        <v>45569</v>
      </c>
      <c r="H192" s="303" t="s">
        <v>264</v>
      </c>
      <c r="I192" s="301"/>
      <c r="J192" s="301"/>
      <c r="K192" s="255"/>
      <c r="L192" s="255"/>
    </row>
    <row r="193" ht="16.5" customHeight="1">
      <c r="A193" s="200"/>
      <c r="B193" s="200"/>
      <c r="C193" s="263" t="s">
        <v>342</v>
      </c>
      <c r="D193" s="252"/>
      <c r="E193" s="264" t="n">
        <v>45567</v>
      </c>
      <c r="F193" s="288" t="n">
        <v>3</v>
      </c>
      <c r="G193" s="264" t="n">
        <v>45569</v>
      </c>
      <c r="H193" s="303" t="s">
        <v>264</v>
      </c>
      <c r="I193" s="301"/>
      <c r="J193" s="301"/>
      <c r="K193" s="255"/>
      <c r="L193" s="255"/>
    </row>
    <row r="194" ht="16.5" customHeight="1">
      <c r="A194" s="200"/>
      <c r="B194" s="200"/>
      <c r="C194" s="282" t="s">
        <v>343</v>
      </c>
      <c r="D194" s="302"/>
      <c r="E194" s="285" t="n">
        <v>45569</v>
      </c>
      <c r="F194" s="289" t="n">
        <v>15</v>
      </c>
      <c r="G194" s="285" t="n">
        <v>45583</v>
      </c>
      <c r="H194" s="305" t="s">
        <v>264</v>
      </c>
      <c r="I194" s="301"/>
      <c r="J194" s="301"/>
      <c r="K194" s="255"/>
      <c r="L194" s="255"/>
    </row>
    <row r="195" ht="16.5" customHeight="1">
      <c r="A195" s="200"/>
      <c r="B195" s="263" t="s">
        <v>344</v>
      </c>
      <c r="C195" s="263" t="s">
        <v>344</v>
      </c>
      <c r="D195" s="252"/>
      <c r="E195" s="264" t="n">
        <v>45569</v>
      </c>
      <c r="F195" s="290"/>
      <c r="G195" s="264" t="n">
        <v>45569</v>
      </c>
      <c r="H195" s="306"/>
      <c r="I195" s="301"/>
      <c r="J195" s="301"/>
      <c r="K195" s="255"/>
      <c r="L195" s="255"/>
    </row>
    <row r="196" ht="16.5" customHeight="1">
      <c r="A196" s="200"/>
      <c r="B196" s="200"/>
      <c r="C196" s="263" t="s">
        <v>345</v>
      </c>
      <c r="D196" s="252"/>
      <c r="E196" s="264" t="n">
        <v>45569</v>
      </c>
      <c r="F196" s="288" t="n">
        <v>1</v>
      </c>
      <c r="G196" s="264" t="n">
        <v>45569</v>
      </c>
      <c r="H196" s="303" t="s">
        <v>39</v>
      </c>
      <c r="I196" s="301"/>
      <c r="J196" s="301"/>
      <c r="K196" s="255"/>
      <c r="L196" s="255"/>
    </row>
    <row r="197" ht="16.5" customHeight="1">
      <c r="A197" s="200"/>
      <c r="B197" s="200"/>
      <c r="C197" s="263" t="s">
        <v>346</v>
      </c>
      <c r="D197" s="252"/>
      <c r="E197" s="264" t="n">
        <v>45569</v>
      </c>
      <c r="F197" s="288" t="n">
        <v>1</v>
      </c>
      <c r="G197" s="264" t="n">
        <v>45569</v>
      </c>
      <c r="H197" s="303" t="s">
        <v>39</v>
      </c>
      <c r="I197" s="301"/>
      <c r="J197" s="301"/>
      <c r="K197" s="255"/>
      <c r="L197" s="255"/>
    </row>
    <row r="198" ht="16.5" customHeight="1">
      <c r="A198" s="200"/>
      <c r="B198" s="263" t="s">
        <v>347</v>
      </c>
      <c r="C198" s="263" t="s">
        <v>347</v>
      </c>
      <c r="D198" s="252"/>
      <c r="E198" s="264" t="n">
        <v>45569</v>
      </c>
      <c r="F198" s="288" t="n">
        <v>1</v>
      </c>
      <c r="G198" s="264" t="n">
        <v>45569</v>
      </c>
      <c r="H198" s="263" t="s">
        <v>39</v>
      </c>
      <c r="I198" s="301"/>
      <c r="J198" s="301"/>
      <c r="K198" s="255"/>
      <c r="L198" s="255"/>
    </row>
    <row r="199" ht="16.5" customHeight="1">
      <c r="A199" s="200"/>
      <c r="B199" s="200"/>
      <c r="C199" s="263" t="s">
        <v>348</v>
      </c>
      <c r="D199" s="252"/>
      <c r="E199" s="264" t="n">
        <v>45570</v>
      </c>
      <c r="F199" s="288" t="n">
        <v>2</v>
      </c>
      <c r="G199" s="264" t="n">
        <v>45571</v>
      </c>
      <c r="H199" s="303" t="s">
        <v>349</v>
      </c>
      <c r="I199" s="301"/>
      <c r="J199" s="301"/>
      <c r="K199" s="255"/>
      <c r="L199" s="255"/>
    </row>
    <row r="200" ht="16.5" customHeight="1">
      <c r="A200" s="200"/>
      <c r="B200" s="200"/>
      <c r="C200" s="282" t="s">
        <v>350</v>
      </c>
      <c r="D200" s="302"/>
      <c r="E200" s="285" t="n">
        <v>45584</v>
      </c>
      <c r="F200" s="289" t="n">
        <v>3</v>
      </c>
      <c r="G200" s="285" t="n">
        <v>45586</v>
      </c>
      <c r="H200" s="263" t="s">
        <v>349</v>
      </c>
      <c r="I200" s="301"/>
      <c r="J200" s="301"/>
      <c r="K200" s="255"/>
      <c r="L200" s="255"/>
    </row>
    <row r="201" ht="16.5" customHeight="1">
      <c r="A201" s="200"/>
      <c r="B201" s="252" t="s">
        <v>351</v>
      </c>
      <c r="C201" s="263" t="s">
        <v>352</v>
      </c>
      <c r="D201" s="252"/>
      <c r="E201" s="264" t="n">
        <v>44945</v>
      </c>
      <c r="F201" s="290"/>
      <c r="G201" s="264" t="n">
        <v>44944</v>
      </c>
      <c r="H201" s="305"/>
      <c r="I201" s="301"/>
      <c r="J201" s="301"/>
      <c r="K201" s="255"/>
      <c r="L201" s="255"/>
    </row>
    <row r="202" ht="16.5" customHeight="1">
      <c r="A202" s="200"/>
      <c r="B202" s="200"/>
      <c r="C202" s="263" t="s">
        <v>353</v>
      </c>
      <c r="D202" s="252"/>
      <c r="E202" s="264" t="n">
        <v>45488</v>
      </c>
      <c r="F202" s="288" t="n">
        <v>60</v>
      </c>
      <c r="G202" s="264" t="n">
        <v>45547</v>
      </c>
      <c r="H202" s="303" t="s">
        <v>231</v>
      </c>
      <c r="I202" s="301"/>
      <c r="J202" s="301"/>
      <c r="K202" s="255"/>
      <c r="L202" s="255"/>
    </row>
    <row r="203" ht="16.5" customHeight="1">
      <c r="A203" s="200"/>
      <c r="B203" s="200"/>
      <c r="C203" s="263" t="s">
        <v>354</v>
      </c>
      <c r="D203" s="252"/>
      <c r="E203" s="264" t="n">
        <v>45488</v>
      </c>
      <c r="F203" s="288" t="n">
        <v>60</v>
      </c>
      <c r="G203" s="264" t="n">
        <v>45547</v>
      </c>
      <c r="H203" s="303" t="s">
        <v>231</v>
      </c>
      <c r="I203" s="301"/>
      <c r="J203" s="301"/>
      <c r="K203" s="255"/>
      <c r="L203" s="255"/>
    </row>
    <row r="204" ht="16.5" customHeight="1">
      <c r="A204" s="200"/>
      <c r="B204" s="200"/>
      <c r="C204" s="282" t="s">
        <v>355</v>
      </c>
      <c r="D204" s="302"/>
      <c r="E204" s="285" t="n">
        <v>45587</v>
      </c>
      <c r="F204" s="289" t="n">
        <v>1</v>
      </c>
      <c r="G204" s="285" t="n">
        <v>45587</v>
      </c>
      <c r="H204" s="303" t="s">
        <v>231</v>
      </c>
      <c r="I204" s="301"/>
      <c r="J204" s="301"/>
      <c r="K204" s="255"/>
      <c r="L204" s="255"/>
    </row>
    <row r="205" ht="16.5" customHeight="1">
      <c r="A205" s="200"/>
      <c r="B205" s="295" t="s">
        <v>356</v>
      </c>
      <c r="C205" s="263" t="s">
        <v>356</v>
      </c>
      <c r="D205" s="252"/>
      <c r="E205" s="264"/>
      <c r="F205" s="290"/>
      <c r="G205" s="264"/>
      <c r="H205" s="306"/>
      <c r="I205" s="301"/>
      <c r="J205" s="301"/>
      <c r="K205" s="255"/>
      <c r="L205" s="255"/>
    </row>
    <row r="206" ht="16.5" customHeight="1">
      <c r="A206" s="200"/>
      <c r="B206" s="200"/>
      <c r="C206" s="282" t="s">
        <v>357</v>
      </c>
      <c r="D206" s="302"/>
      <c r="E206" s="285" t="n">
        <v>45588</v>
      </c>
      <c r="F206" s="289" t="n">
        <v>1</v>
      </c>
      <c r="G206" s="285" t="n">
        <v>45588</v>
      </c>
      <c r="H206" s="263" t="s">
        <v>290</v>
      </c>
      <c r="I206" s="301"/>
      <c r="J206" s="301"/>
      <c r="K206" s="255"/>
      <c r="L206" s="255"/>
    </row>
    <row r="207" ht="16.5" customHeight="1">
      <c r="A207" s="200"/>
      <c r="B207" s="200"/>
      <c r="C207" s="278" t="s">
        <v>356</v>
      </c>
      <c r="D207" s="304"/>
      <c r="E207" s="296" t="n">
        <v>45589</v>
      </c>
      <c r="F207" s="297" t="n">
        <v>4</v>
      </c>
      <c r="G207" s="296" t="n">
        <v>45592</v>
      </c>
      <c r="H207" s="263" t="s">
        <v>290</v>
      </c>
      <c r="I207" s="301"/>
      <c r="J207" s="301"/>
      <c r="K207" s="255" t="n">
        <v>25</v>
      </c>
      <c r="L207" s="255"/>
    </row>
    <row r="208" ht="16.5" customHeight="1">
      <c r="A208" s="200"/>
      <c r="B208" s="200"/>
      <c r="C208" s="282" t="s">
        <v>358</v>
      </c>
      <c r="D208" s="302"/>
      <c r="E208" s="285" t="n">
        <v>45593</v>
      </c>
      <c r="F208" s="289" t="n">
        <v>3</v>
      </c>
      <c r="G208" s="285" t="n">
        <v>45595</v>
      </c>
      <c r="H208" s="263" t="s">
        <v>231</v>
      </c>
      <c r="I208" s="301"/>
      <c r="J208" s="301"/>
      <c r="K208" s="255"/>
      <c r="L208" s="255"/>
    </row>
    <row r="209" ht="16.5" customHeight="1">
      <c r="A209" s="200"/>
      <c r="B209" s="263" t="s">
        <v>359</v>
      </c>
      <c r="C209" s="263" t="s">
        <v>360</v>
      </c>
      <c r="D209" s="252"/>
      <c r="E209" s="264" t="n">
        <v>45596</v>
      </c>
      <c r="F209" s="290"/>
      <c r="G209" s="264" t="n">
        <v>45607</v>
      </c>
      <c r="H209" s="306"/>
      <c r="I209" s="301"/>
      <c r="J209" s="301"/>
      <c r="K209" s="255"/>
      <c r="L209" s="255"/>
    </row>
    <row r="210" ht="27.75" customHeight="1">
      <c r="A210" s="200"/>
      <c r="B210" s="200"/>
      <c r="C210" s="282" t="s">
        <v>361</v>
      </c>
      <c r="D210" s="302"/>
      <c r="E210" s="285" t="n">
        <v>45596</v>
      </c>
      <c r="F210" s="289" t="n">
        <v>3</v>
      </c>
      <c r="G210" s="285" t="n">
        <v>45598</v>
      </c>
      <c r="H210" s="263" t="s">
        <v>73</v>
      </c>
      <c r="I210" s="301"/>
      <c r="J210" s="301"/>
      <c r="K210" s="255"/>
      <c r="L210" s="255"/>
    </row>
    <row r="211" ht="16.5" customHeight="1">
      <c r="A211" s="200"/>
      <c r="B211" s="200"/>
      <c r="C211" s="282" t="s">
        <v>362</v>
      </c>
      <c r="D211" s="302"/>
      <c r="E211" s="285" t="n">
        <v>45599</v>
      </c>
      <c r="F211" s="289" t="n">
        <v>9</v>
      </c>
      <c r="G211" s="285" t="n">
        <v>45607</v>
      </c>
      <c r="H211" s="263" t="s">
        <v>73</v>
      </c>
      <c r="I211" s="301"/>
      <c r="J211" s="301"/>
      <c r="K211" s="255"/>
      <c r="L211" s="255"/>
    </row>
    <row r="212" ht="16.5" customHeight="1">
      <c r="A212" s="200"/>
      <c r="B212" s="200"/>
      <c r="C212" s="263" t="s">
        <v>363</v>
      </c>
      <c r="D212" s="252"/>
      <c r="E212" s="264" t="n">
        <v>45608</v>
      </c>
      <c r="F212" s="288" t="n">
        <v>0</v>
      </c>
      <c r="G212" s="264" t="n">
        <v>45607</v>
      </c>
      <c r="H212" s="263" t="s">
        <v>264</v>
      </c>
      <c r="I212" s="301"/>
      <c r="J212" s="301"/>
      <c r="K212" s="255"/>
      <c r="L212" s="255"/>
    </row>
    <row r="213" ht="16.5" customHeight="1">
      <c r="A213" s="200"/>
      <c r="B213" s="200"/>
      <c r="C213" s="263" t="s">
        <v>364</v>
      </c>
      <c r="D213" s="252"/>
      <c r="E213" s="264" t="n">
        <v>45607</v>
      </c>
      <c r="F213" s="288" t="n">
        <v>0</v>
      </c>
      <c r="G213" s="264" t="n">
        <v>45606</v>
      </c>
      <c r="H213" s="263" t="s">
        <v>73</v>
      </c>
      <c r="I213" s="301"/>
      <c r="J213" s="301"/>
      <c r="K213" s="255"/>
      <c r="L213" s="255"/>
    </row>
    <row r="214" ht="16.5" customHeight="1">
      <c r="A214" s="200"/>
      <c r="B214" s="200"/>
      <c r="C214" s="263" t="s">
        <v>365</v>
      </c>
      <c r="D214" s="252"/>
      <c r="E214" s="264" t="n">
        <v>45596</v>
      </c>
      <c r="F214" s="288" t="n">
        <v>12</v>
      </c>
      <c r="G214" s="264" t="n">
        <v>45607</v>
      </c>
      <c r="H214" s="263" t="s">
        <v>366</v>
      </c>
      <c r="I214" s="301"/>
      <c r="J214" s="301"/>
      <c r="K214" s="255"/>
      <c r="L214" s="255"/>
    </row>
    <row r="215" ht="16.5" customHeight="1">
      <c r="A215" s="200"/>
      <c r="B215" s="307" t="s">
        <v>367</v>
      </c>
      <c r="C215" s="307" t="s">
        <v>367</v>
      </c>
      <c r="D215" s="308"/>
      <c r="E215" s="309" t="n">
        <v>45607</v>
      </c>
      <c r="F215" s="310"/>
      <c r="G215" s="309" t="n">
        <v>45623</v>
      </c>
      <c r="H215" s="311"/>
      <c r="I215" s="301"/>
      <c r="J215" s="301"/>
      <c r="K215" s="255"/>
      <c r="L215" s="255"/>
    </row>
    <row r="216" ht="16.5" customHeight="1">
      <c r="A216" s="200"/>
      <c r="B216" s="200"/>
      <c r="C216" s="307" t="s">
        <v>339</v>
      </c>
      <c r="D216" s="308"/>
      <c r="E216" s="309" t="n">
        <v>45621</v>
      </c>
      <c r="F216" s="312" t="n">
        <v>3</v>
      </c>
      <c r="G216" s="309" t="n">
        <v>45623</v>
      </c>
      <c r="H216" s="313" t="s">
        <v>264</v>
      </c>
      <c r="I216" s="301"/>
      <c r="J216" s="301"/>
      <c r="K216" s="255"/>
      <c r="L216" s="255"/>
    </row>
    <row r="217" ht="16.5" customHeight="1">
      <c r="A217" s="200"/>
      <c r="B217" s="200"/>
      <c r="C217" s="307" t="s">
        <v>340</v>
      </c>
      <c r="D217" s="308"/>
      <c r="E217" s="309" t="n">
        <v>45621</v>
      </c>
      <c r="F217" s="312" t="n">
        <v>3</v>
      </c>
      <c r="G217" s="309" t="n">
        <v>45623</v>
      </c>
      <c r="H217" s="313" t="s">
        <v>264</v>
      </c>
      <c r="I217" s="301"/>
      <c r="J217" s="301"/>
      <c r="K217" s="255"/>
      <c r="L217" s="255"/>
    </row>
    <row r="218" ht="16.5" customHeight="1">
      <c r="A218" s="200"/>
      <c r="B218" s="200"/>
      <c r="C218" s="307" t="s">
        <v>341</v>
      </c>
      <c r="D218" s="308"/>
      <c r="E218" s="309" t="n">
        <v>45621</v>
      </c>
      <c r="F218" s="312" t="n">
        <v>3</v>
      </c>
      <c r="G218" s="309" t="n">
        <v>45623</v>
      </c>
      <c r="H218" s="313" t="s">
        <v>264</v>
      </c>
      <c r="I218" s="301"/>
      <c r="J218" s="301"/>
      <c r="K218" s="255"/>
      <c r="L218" s="255"/>
    </row>
    <row r="219" ht="16.5" customHeight="1">
      <c r="A219" s="200"/>
      <c r="B219" s="200"/>
      <c r="C219" s="307" t="s">
        <v>342</v>
      </c>
      <c r="D219" s="308"/>
      <c r="E219" s="309" t="n">
        <v>45621</v>
      </c>
      <c r="F219" s="312" t="n">
        <v>3</v>
      </c>
      <c r="G219" s="309" t="n">
        <v>45623</v>
      </c>
      <c r="H219" s="313" t="s">
        <v>264</v>
      </c>
      <c r="I219" s="301"/>
      <c r="J219" s="301"/>
      <c r="K219" s="255"/>
      <c r="L219" s="255"/>
    </row>
    <row r="220" ht="16.5" customHeight="1">
      <c r="A220" s="200"/>
      <c r="B220" s="200"/>
      <c r="C220" s="307" t="s">
        <v>343</v>
      </c>
      <c r="D220" s="308"/>
      <c r="E220" s="309" t="n">
        <v>45607</v>
      </c>
      <c r="F220" s="314" t="n">
        <v>12</v>
      </c>
      <c r="G220" s="309" t="n">
        <v>45618</v>
      </c>
      <c r="H220" s="311"/>
      <c r="I220" s="301"/>
      <c r="J220" s="301"/>
      <c r="K220" s="255"/>
      <c r="L220" s="255"/>
    </row>
    <row r="221" ht="16.5" customHeight="1">
      <c r="A221" s="200"/>
      <c r="B221" s="263" t="s">
        <v>344</v>
      </c>
      <c r="C221" s="263" t="s">
        <v>344</v>
      </c>
      <c r="D221" s="252"/>
      <c r="E221" s="264" t="n">
        <v>45623</v>
      </c>
      <c r="F221" s="290"/>
      <c r="G221" s="264" t="n">
        <v>45623</v>
      </c>
      <c r="H221" s="306"/>
      <c r="I221" s="301"/>
      <c r="J221" s="301"/>
      <c r="K221" s="255"/>
      <c r="L221" s="255"/>
    </row>
    <row r="222" ht="16.5" customHeight="1">
      <c r="A222" s="200"/>
      <c r="B222" s="200"/>
      <c r="C222" s="263" t="s">
        <v>345</v>
      </c>
      <c r="D222" s="252"/>
      <c r="E222" s="264" t="n">
        <v>45623</v>
      </c>
      <c r="F222" s="288" t="n">
        <v>1</v>
      </c>
      <c r="G222" s="264" t="n">
        <v>45623</v>
      </c>
      <c r="H222" s="303" t="s">
        <v>39</v>
      </c>
      <c r="I222" s="301"/>
      <c r="J222" s="301"/>
      <c r="K222" s="255"/>
      <c r="L222" s="255"/>
    </row>
    <row r="223" ht="16.5" customHeight="1">
      <c r="A223" s="200"/>
      <c r="B223" s="200"/>
      <c r="C223" s="263" t="s">
        <v>346</v>
      </c>
      <c r="D223" s="252"/>
      <c r="E223" s="264" t="n">
        <v>45623</v>
      </c>
      <c r="F223" s="288" t="n">
        <v>1</v>
      </c>
      <c r="G223" s="264" t="n">
        <v>45623</v>
      </c>
      <c r="H223" s="303" t="s">
        <v>39</v>
      </c>
      <c r="I223" s="301"/>
      <c r="J223" s="301"/>
      <c r="K223" s="255"/>
      <c r="L223" s="255"/>
    </row>
    <row r="224" ht="16.5" customHeight="1">
      <c r="A224" s="200"/>
      <c r="B224" s="263" t="s">
        <v>347</v>
      </c>
      <c r="C224" s="263" t="s">
        <v>347</v>
      </c>
      <c r="D224" s="252"/>
      <c r="E224" s="264"/>
      <c r="F224" s="288"/>
      <c r="G224" s="264"/>
      <c r="H224" s="263" t="s">
        <v>39</v>
      </c>
      <c r="I224" s="301"/>
      <c r="J224" s="301"/>
      <c r="K224" s="255"/>
      <c r="L224" s="255"/>
    </row>
    <row r="225" ht="16.5" customHeight="1">
      <c r="A225" s="200"/>
      <c r="B225" s="200"/>
      <c r="C225" s="263" t="s">
        <v>348</v>
      </c>
      <c r="D225" s="252"/>
      <c r="E225" s="264" t="n">
        <v>2</v>
      </c>
      <c r="F225" s="288" t="n">
        <v>2</v>
      </c>
      <c r="G225" s="264" t="n">
        <v>3</v>
      </c>
      <c r="H225" s="303" t="s">
        <v>349</v>
      </c>
      <c r="I225" s="301"/>
      <c r="J225" s="301"/>
      <c r="K225" s="255"/>
      <c r="L225" s="255"/>
    </row>
    <row r="226" ht="16.5" customHeight="1">
      <c r="A226" s="200"/>
      <c r="B226" s="200"/>
      <c r="C226" s="263" t="s">
        <v>350</v>
      </c>
      <c r="D226" s="252"/>
      <c r="E226" s="264" t="n">
        <v>45608</v>
      </c>
      <c r="F226" s="288" t="n">
        <v>1</v>
      </c>
      <c r="G226" s="264" t="n">
        <v>45608</v>
      </c>
      <c r="H226" s="263" t="s">
        <v>349</v>
      </c>
      <c r="I226" s="301"/>
      <c r="J226" s="301"/>
      <c r="K226" s="255"/>
      <c r="L226" s="255"/>
    </row>
    <row r="227" ht="16.5" customHeight="1">
      <c r="A227" s="200"/>
      <c r="B227" s="252" t="s">
        <v>351</v>
      </c>
      <c r="C227" s="263" t="s">
        <v>352</v>
      </c>
      <c r="D227" s="252"/>
      <c r="E227" s="264" t="n">
        <v>45609</v>
      </c>
      <c r="F227" s="290" t="n">
        <v>1</v>
      </c>
      <c r="G227" s="264" t="n">
        <v>45609</v>
      </c>
      <c r="H227" s="305"/>
      <c r="I227" s="301"/>
      <c r="J227" s="301"/>
      <c r="K227" s="255"/>
      <c r="L227" s="255"/>
    </row>
    <row r="228" ht="16.5" customHeight="1">
      <c r="A228" s="200"/>
      <c r="B228" s="200"/>
      <c r="C228" s="263" t="s">
        <v>353</v>
      </c>
      <c r="D228" s="252"/>
      <c r="E228" s="264" t="n">
        <v>45596</v>
      </c>
      <c r="F228" s="288" t="n">
        <v>60</v>
      </c>
      <c r="G228" s="264" t="n">
        <v>45655</v>
      </c>
      <c r="H228" s="303" t="s">
        <v>231</v>
      </c>
      <c r="I228" s="301"/>
      <c r="J228" s="301"/>
      <c r="K228" s="255"/>
      <c r="L228" s="255"/>
    </row>
    <row r="229" ht="16.5" customHeight="1">
      <c r="A229" s="200"/>
      <c r="B229" s="200"/>
      <c r="C229" s="263" t="s">
        <v>354</v>
      </c>
      <c r="D229" s="252"/>
      <c r="E229" s="264" t="n">
        <v>45596</v>
      </c>
      <c r="F229" s="288" t="n">
        <v>60</v>
      </c>
      <c r="G229" s="264" t="n">
        <v>45655</v>
      </c>
      <c r="H229" s="303" t="s">
        <v>231</v>
      </c>
      <c r="I229" s="301"/>
      <c r="J229" s="301"/>
      <c r="K229" s="255"/>
      <c r="L229" s="255"/>
    </row>
    <row r="230" ht="16.5" customHeight="1">
      <c r="A230" s="200"/>
      <c r="B230" s="200"/>
      <c r="C230" s="263" t="s">
        <v>355</v>
      </c>
      <c r="D230" s="252"/>
      <c r="E230" s="264" t="n">
        <v>45609</v>
      </c>
      <c r="F230" s="288" t="n">
        <v>1</v>
      </c>
      <c r="G230" s="264" t="n">
        <v>45609</v>
      </c>
      <c r="H230" s="303" t="s">
        <v>231</v>
      </c>
      <c r="I230" s="301"/>
      <c r="J230" s="301"/>
      <c r="K230" s="255"/>
      <c r="L230" s="255"/>
    </row>
    <row r="231" ht="16.5" customHeight="1">
      <c r="A231" s="200"/>
      <c r="B231" s="295" t="s">
        <v>359</v>
      </c>
      <c r="C231" s="263" t="s">
        <v>356</v>
      </c>
      <c r="D231" s="252"/>
      <c r="E231" s="264" t="n">
        <v>45013</v>
      </c>
      <c r="F231" s="290"/>
      <c r="G231" s="264" t="n">
        <v>45012</v>
      </c>
      <c r="H231" s="306"/>
      <c r="I231" s="301"/>
      <c r="J231" s="301"/>
      <c r="K231" s="255"/>
      <c r="L231" s="255"/>
    </row>
    <row r="232" ht="16.5" customHeight="1">
      <c r="A232" s="200"/>
      <c r="B232" s="200"/>
      <c r="C232" s="263" t="s">
        <v>357</v>
      </c>
      <c r="D232" s="252"/>
      <c r="E232" s="264" t="n">
        <v>45609</v>
      </c>
      <c r="F232" s="288" t="n">
        <v>0</v>
      </c>
      <c r="G232" s="264" t="n">
        <v>45608</v>
      </c>
      <c r="H232" s="263" t="s">
        <v>290</v>
      </c>
      <c r="I232" s="301"/>
      <c r="J232" s="301"/>
      <c r="K232" s="255"/>
      <c r="L232" s="255"/>
    </row>
    <row r="233" ht="16.5" customHeight="1">
      <c r="A233" s="200"/>
      <c r="B233" s="200"/>
      <c r="C233" s="263" t="s">
        <v>368</v>
      </c>
      <c r="D233" s="252"/>
      <c r="E233" s="264" t="n">
        <v>45609</v>
      </c>
      <c r="F233" s="288" t="n">
        <v>3</v>
      </c>
      <c r="G233" s="264" t="n">
        <v>45611</v>
      </c>
      <c r="H233" s="263" t="s">
        <v>290</v>
      </c>
      <c r="I233" s="301"/>
      <c r="J233" s="301"/>
      <c r="K233" s="255"/>
      <c r="L233" s="255"/>
    </row>
    <row r="234" ht="16.5" customHeight="1">
      <c r="A234" s="200"/>
      <c r="B234" s="200"/>
      <c r="C234" s="263" t="s">
        <v>358</v>
      </c>
      <c r="D234" s="252"/>
      <c r="E234" s="264" t="n">
        <v>45611</v>
      </c>
      <c r="F234" s="288" t="n">
        <v>1</v>
      </c>
      <c r="G234" s="264" t="n">
        <v>45611</v>
      </c>
      <c r="H234" s="263"/>
      <c r="I234" s="301"/>
      <c r="J234" s="301"/>
      <c r="K234" s="255"/>
      <c r="L234" s="255"/>
    </row>
    <row r="235" ht="27.75" customHeight="1">
      <c r="A235" s="200"/>
      <c r="B235" s="263" t="s">
        <v>369</v>
      </c>
      <c r="C235" s="282" t="s">
        <v>370</v>
      </c>
      <c r="D235" s="302"/>
      <c r="E235" s="285" t="n">
        <v>45608</v>
      </c>
      <c r="F235" s="289" t="n">
        <v>3</v>
      </c>
      <c r="G235" s="285" t="n">
        <v>45610</v>
      </c>
      <c r="H235" s="263" t="s">
        <v>54</v>
      </c>
      <c r="I235" s="301"/>
      <c r="J235" s="301"/>
      <c r="K235" s="255"/>
      <c r="L235" s="255"/>
    </row>
    <row r="236" ht="16.5" customHeight="1">
      <c r="A236" s="200"/>
      <c r="B236" s="263" t="s">
        <v>371</v>
      </c>
      <c r="C236" s="263" t="s">
        <v>371</v>
      </c>
      <c r="D236" s="252"/>
      <c r="E236" s="264" t="n">
        <v>45593</v>
      </c>
      <c r="F236" s="290"/>
      <c r="G236" s="264" t="n">
        <v>45592</v>
      </c>
      <c r="H236" s="306"/>
      <c r="I236" s="301"/>
      <c r="J236" s="301"/>
      <c r="K236" s="255"/>
      <c r="L236" s="255"/>
    </row>
    <row r="237" ht="16.5" customHeight="1">
      <c r="A237" s="200"/>
      <c r="B237" s="200"/>
      <c r="C237" s="263" t="s">
        <v>372</v>
      </c>
      <c r="D237" s="252"/>
      <c r="E237" s="264" t="n">
        <v>45596</v>
      </c>
      <c r="F237" s="290"/>
      <c r="G237" s="264" t="n">
        <v>45595</v>
      </c>
      <c r="H237" s="306"/>
      <c r="I237" s="301"/>
      <c r="J237" s="301"/>
      <c r="K237" s="255"/>
      <c r="L237" s="255"/>
    </row>
    <row r="238" ht="16.5" customHeight="1">
      <c r="A238" s="200"/>
      <c r="B238" s="200"/>
      <c r="C238" s="282" t="s">
        <v>373</v>
      </c>
      <c r="D238" s="302"/>
      <c r="E238" s="285" t="n">
        <v>45593</v>
      </c>
      <c r="F238" s="289" t="n">
        <v>14</v>
      </c>
      <c r="G238" s="285" t="n">
        <v>45606</v>
      </c>
      <c r="H238" s="263" t="s">
        <v>54</v>
      </c>
      <c r="I238" s="301"/>
      <c r="J238" s="301"/>
      <c r="K238" s="255"/>
      <c r="L238" s="255"/>
    </row>
    <row r="239" ht="16.5" customHeight="1">
      <c r="A239" s="200"/>
      <c r="B239" s="200"/>
      <c r="C239" s="263" t="s">
        <v>374</v>
      </c>
      <c r="D239" s="252"/>
      <c r="E239" s="264" t="n">
        <v>45596</v>
      </c>
      <c r="F239" s="288" t="n">
        <v>14</v>
      </c>
      <c r="G239" s="264" t="n">
        <v>45609</v>
      </c>
      <c r="H239" s="303" t="s">
        <v>375</v>
      </c>
      <c r="I239" s="301"/>
      <c r="J239" s="301"/>
      <c r="K239" s="255"/>
      <c r="L239" s="255"/>
    </row>
    <row r="240" ht="16.5" customHeight="1">
      <c r="A240" s="200"/>
      <c r="B240" s="200"/>
      <c r="C240" s="263" t="s">
        <v>376</v>
      </c>
      <c r="D240" s="252"/>
      <c r="E240" s="264" t="n">
        <v>45596</v>
      </c>
      <c r="F240" s="288" t="n">
        <v>7</v>
      </c>
      <c r="G240" s="264" t="n">
        <v>45602</v>
      </c>
      <c r="H240" s="303" t="s">
        <v>377</v>
      </c>
      <c r="I240" s="301"/>
      <c r="J240" s="301"/>
      <c r="K240" s="255"/>
      <c r="L240" s="255"/>
    </row>
    <row r="241" ht="16.5" customHeight="1">
      <c r="A241" s="200"/>
      <c r="B241" s="200"/>
      <c r="C241" s="263" t="s">
        <v>378</v>
      </c>
      <c r="D241" s="252"/>
      <c r="E241" s="264" t="n">
        <v>45596</v>
      </c>
      <c r="F241" s="288" t="n">
        <v>20</v>
      </c>
      <c r="G241" s="264" t="n">
        <v>45615</v>
      </c>
      <c r="H241" s="303" t="s">
        <v>65</v>
      </c>
      <c r="I241" s="301"/>
      <c r="J241" s="301"/>
      <c r="K241" s="255"/>
      <c r="L241" s="255"/>
    </row>
    <row r="242" ht="16.5" customHeight="1">
      <c r="A242" s="200"/>
      <c r="B242" s="200"/>
      <c r="C242" s="263" t="s">
        <v>379</v>
      </c>
      <c r="D242" s="252"/>
      <c r="E242" s="264" t="n">
        <v>45596</v>
      </c>
      <c r="F242" s="288" t="n">
        <v>1</v>
      </c>
      <c r="G242" s="264" t="n">
        <v>45596</v>
      </c>
      <c r="H242" s="303" t="s">
        <v>349</v>
      </c>
      <c r="I242" s="301"/>
      <c r="J242" s="301"/>
      <c r="K242" s="255"/>
      <c r="L242" s="255"/>
    </row>
    <row r="243" ht="16.5" customHeight="1">
      <c r="A243" s="200"/>
      <c r="B243" s="200"/>
      <c r="C243" s="263" t="s">
        <v>380</v>
      </c>
      <c r="D243" s="252"/>
      <c r="E243" s="264" t="n">
        <v>45596</v>
      </c>
      <c r="F243" s="288" t="n">
        <v>3</v>
      </c>
      <c r="G243" s="264" t="n">
        <v>45598</v>
      </c>
      <c r="H243" s="303" t="s">
        <v>381</v>
      </c>
      <c r="I243" s="301"/>
      <c r="J243" s="301"/>
      <c r="K243" s="255"/>
      <c r="L243" s="255"/>
    </row>
    <row r="244" ht="16.5" customHeight="1">
      <c r="A244" s="200"/>
      <c r="B244" s="200"/>
      <c r="C244" s="282" t="s">
        <v>382</v>
      </c>
      <c r="D244" s="302"/>
      <c r="E244" s="285" t="n">
        <v>45596</v>
      </c>
      <c r="F244" s="289" t="n">
        <v>3</v>
      </c>
      <c r="G244" s="285" t="n">
        <v>45598</v>
      </c>
      <c r="H244" s="303" t="s">
        <v>54</v>
      </c>
      <c r="I244" s="301"/>
      <c r="J244" s="301"/>
      <c r="K244" s="255"/>
      <c r="L244" s="255"/>
    </row>
    <row r="245" ht="16.5" customHeight="1">
      <c r="A245" s="200"/>
      <c r="B245" s="200"/>
      <c r="C245" s="263" t="s">
        <v>383</v>
      </c>
      <c r="D245" s="252"/>
      <c r="E245" s="264" t="n">
        <v>45596</v>
      </c>
      <c r="F245" s="288" t="n">
        <v>1</v>
      </c>
      <c r="G245" s="264" t="n">
        <v>45596</v>
      </c>
      <c r="H245" s="303" t="s">
        <v>51</v>
      </c>
      <c r="I245" s="301"/>
      <c r="J245" s="301"/>
      <c r="K245" s="255"/>
      <c r="L245" s="255"/>
    </row>
    <row r="246" ht="16.5" customHeight="1">
      <c r="A246" s="200"/>
      <c r="B246" s="263" t="s">
        <v>360</v>
      </c>
      <c r="C246" s="263" t="s">
        <v>360</v>
      </c>
      <c r="D246" s="252"/>
      <c r="E246" s="264" t="n">
        <v>45594</v>
      </c>
      <c r="F246" s="290"/>
      <c r="G246" s="264" t="n">
        <v>45621</v>
      </c>
      <c r="H246" s="306"/>
      <c r="I246" s="301"/>
      <c r="J246" s="301"/>
      <c r="K246" s="255"/>
      <c r="L246" s="255"/>
    </row>
    <row r="247" ht="16.5" customHeight="1">
      <c r="A247" s="200"/>
      <c r="B247" s="200"/>
      <c r="C247" s="282" t="s">
        <v>384</v>
      </c>
      <c r="D247" s="302"/>
      <c r="E247" s="285" t="n">
        <v>45596</v>
      </c>
      <c r="F247" s="289" t="n">
        <v>11</v>
      </c>
      <c r="G247" s="285" t="n">
        <v>45606</v>
      </c>
      <c r="H247" s="263" t="s">
        <v>73</v>
      </c>
      <c r="I247" s="301"/>
      <c r="J247" s="301"/>
      <c r="K247" s="255"/>
      <c r="L247" s="255"/>
    </row>
    <row r="248" ht="16.5" customHeight="1">
      <c r="A248" s="200"/>
      <c r="B248" s="200"/>
      <c r="C248" s="282" t="s">
        <v>385</v>
      </c>
      <c r="D248" s="302"/>
      <c r="E248" s="285" t="n">
        <v>45607</v>
      </c>
      <c r="F248" s="289" t="n">
        <v>15</v>
      </c>
      <c r="G248" s="285" t="n">
        <v>45621</v>
      </c>
      <c r="H248" s="263" t="s">
        <v>264</v>
      </c>
      <c r="I248" s="301"/>
      <c r="J248" s="301"/>
      <c r="K248" s="255"/>
      <c r="L248" s="255"/>
    </row>
    <row r="249" ht="41.25" customHeight="1">
      <c r="A249" s="200"/>
      <c r="B249" s="200"/>
      <c r="C249" s="282" t="s">
        <v>363</v>
      </c>
      <c r="D249" s="302"/>
      <c r="E249" s="285" t="n">
        <v>45621</v>
      </c>
      <c r="F249" s="289" t="n">
        <v>0</v>
      </c>
      <c r="G249" s="285" t="n">
        <v>45620</v>
      </c>
      <c r="H249" s="263" t="s">
        <v>264</v>
      </c>
      <c r="I249" s="301" t="s">
        <v>386</v>
      </c>
      <c r="J249" s="301"/>
      <c r="K249" s="255"/>
      <c r="L249" s="255"/>
    </row>
    <row r="250" ht="16.5" customHeight="1">
      <c r="A250" s="200"/>
      <c r="B250" s="200"/>
      <c r="C250" s="282" t="s">
        <v>364</v>
      </c>
      <c r="D250" s="302"/>
      <c r="E250" s="285" t="n">
        <v>45621</v>
      </c>
      <c r="F250" s="289" t="n">
        <v>1</v>
      </c>
      <c r="G250" s="285" t="n">
        <v>45621</v>
      </c>
      <c r="H250" s="263" t="s">
        <v>73</v>
      </c>
      <c r="I250" s="301"/>
      <c r="J250" s="301"/>
      <c r="K250" s="255"/>
      <c r="L250" s="255"/>
    </row>
    <row r="251" ht="16.5" customHeight="1">
      <c r="A251" s="200"/>
      <c r="B251" s="200"/>
      <c r="C251" s="282" t="s">
        <v>365</v>
      </c>
      <c r="D251" s="302"/>
      <c r="E251" s="285" t="n">
        <v>45594</v>
      </c>
      <c r="F251" s="289" t="n">
        <v>14</v>
      </c>
      <c r="G251" s="285" t="n">
        <v>45607</v>
      </c>
      <c r="H251" s="263" t="s">
        <v>366</v>
      </c>
      <c r="I251" s="301"/>
      <c r="J251" s="301"/>
      <c r="K251" s="255"/>
      <c r="L251" s="255"/>
    </row>
    <row r="252" ht="16.5" customHeight="1">
      <c r="A252" s="200"/>
      <c r="B252" s="200"/>
      <c r="C252" s="263" t="s">
        <v>387</v>
      </c>
      <c r="D252" s="252"/>
      <c r="E252" s="264" t="n">
        <v>45610</v>
      </c>
      <c r="F252" s="288" t="n">
        <v>7</v>
      </c>
      <c r="G252" s="264" t="n">
        <v>45616</v>
      </c>
      <c r="H252" s="303" t="s">
        <v>388</v>
      </c>
      <c r="I252" s="301"/>
      <c r="J252" s="301"/>
      <c r="K252" s="255"/>
      <c r="L252" s="255"/>
    </row>
    <row r="253" ht="16.5" customHeight="1">
      <c r="A253" s="200"/>
      <c r="B253" s="252" t="s">
        <v>367</v>
      </c>
      <c r="C253" s="263" t="s">
        <v>343</v>
      </c>
      <c r="D253" s="252"/>
      <c r="E253" s="264" t="n">
        <v>45607</v>
      </c>
      <c r="F253" s="288" t="n">
        <v>10</v>
      </c>
      <c r="G253" s="264" t="n">
        <v>45616</v>
      </c>
      <c r="H253" s="305"/>
      <c r="I253" s="301"/>
      <c r="J253" s="301"/>
      <c r="K253" s="255"/>
      <c r="L253" s="255"/>
    </row>
    <row r="254" ht="16.5" customHeight="1">
      <c r="A254" s="200"/>
      <c r="B254" s="252" t="s">
        <v>96</v>
      </c>
      <c r="C254" s="282" t="s">
        <v>389</v>
      </c>
      <c r="D254" s="302"/>
      <c r="E254" s="285" t="n">
        <v>45609</v>
      </c>
      <c r="F254" s="289" t="n">
        <v>1</v>
      </c>
      <c r="G254" s="285" t="n">
        <v>45609</v>
      </c>
      <c r="H254" s="263" t="s">
        <v>390</v>
      </c>
      <c r="I254" s="301"/>
      <c r="J254" s="301"/>
      <c r="K254" s="255"/>
      <c r="L254" s="255"/>
    </row>
    <row r="255" ht="16.5" customHeight="1">
      <c r="A255" s="200"/>
      <c r="B255" s="327" t="s">
        <v>391</v>
      </c>
      <c r="C255" s="263" t="s">
        <v>392</v>
      </c>
      <c r="D255" s="252"/>
      <c r="E255" s="264" t="n">
        <v>45567</v>
      </c>
      <c r="F255" s="290"/>
      <c r="G255" s="264" t="n">
        <v>45566</v>
      </c>
      <c r="H255" s="306"/>
      <c r="I255" s="301"/>
      <c r="J255" s="301"/>
      <c r="K255" s="255"/>
      <c r="L255" s="255"/>
    </row>
    <row r="256" ht="16.5" customHeight="1">
      <c r="A256" s="200"/>
      <c r="B256" s="328"/>
      <c r="C256" s="263" t="s">
        <v>232</v>
      </c>
      <c r="D256" s="252"/>
      <c r="E256" s="264" t="n">
        <v>45567</v>
      </c>
      <c r="F256" s="288" t="n">
        <v>7</v>
      </c>
      <c r="G256" s="264" t="n">
        <v>45573</v>
      </c>
      <c r="H256" s="303" t="s">
        <v>381</v>
      </c>
      <c r="I256" s="301"/>
      <c r="J256" s="301"/>
      <c r="K256" s="255"/>
      <c r="L256" s="255"/>
    </row>
    <row r="257" ht="16.5" customHeight="1">
      <c r="A257" s="200"/>
      <c r="B257" s="328"/>
      <c r="C257" s="263" t="s">
        <v>393</v>
      </c>
      <c r="D257" s="252"/>
      <c r="E257" s="264" t="n">
        <v>45567</v>
      </c>
      <c r="F257" s="288" t="n">
        <v>7</v>
      </c>
      <c r="G257" s="264" t="n">
        <v>45573</v>
      </c>
      <c r="H257" s="303" t="s">
        <v>381</v>
      </c>
      <c r="I257" s="301"/>
      <c r="J257" s="301"/>
      <c r="K257" s="255"/>
      <c r="L257" s="255"/>
    </row>
    <row r="258" ht="16.5" customHeight="1">
      <c r="A258" s="200"/>
      <c r="B258" s="328"/>
      <c r="C258" s="263" t="s">
        <v>239</v>
      </c>
      <c r="D258" s="252"/>
      <c r="E258" s="264" t="n">
        <v>45567</v>
      </c>
      <c r="F258" s="288" t="n">
        <v>7</v>
      </c>
      <c r="G258" s="264" t="n">
        <v>45573</v>
      </c>
      <c r="H258" s="303" t="s">
        <v>381</v>
      </c>
      <c r="I258" s="301"/>
      <c r="J258" s="301"/>
      <c r="K258" s="255"/>
      <c r="L258" s="255"/>
    </row>
    <row r="259" ht="16.5" customHeight="1">
      <c r="A259" s="200"/>
      <c r="B259" s="328"/>
      <c r="C259" s="263" t="s">
        <v>394</v>
      </c>
      <c r="D259" s="252"/>
      <c r="E259" s="264" t="n">
        <v>45567</v>
      </c>
      <c r="F259" s="288" t="n">
        <v>7</v>
      </c>
      <c r="G259" s="264" t="n">
        <v>45573</v>
      </c>
      <c r="H259" s="303" t="s">
        <v>381</v>
      </c>
      <c r="I259" s="301"/>
      <c r="J259" s="301"/>
      <c r="K259" s="255"/>
      <c r="L259" s="255"/>
    </row>
    <row r="260" ht="16.5" customHeight="1">
      <c r="A260" s="200"/>
      <c r="B260" s="328"/>
      <c r="C260" s="263" t="s">
        <v>395</v>
      </c>
      <c r="D260" s="252"/>
      <c r="E260" s="264" t="n">
        <v>45567</v>
      </c>
      <c r="F260" s="288" t="n">
        <v>7</v>
      </c>
      <c r="G260" s="264" t="n">
        <v>45573</v>
      </c>
      <c r="H260" s="303" t="s">
        <v>51</v>
      </c>
      <c r="I260" s="301"/>
      <c r="J260" s="301"/>
      <c r="K260" s="255"/>
      <c r="L260" s="255"/>
    </row>
    <row r="261" ht="16.5" customHeight="1">
      <c r="A261" s="200"/>
      <c r="B261" s="328"/>
      <c r="C261" s="263" t="s">
        <v>396</v>
      </c>
      <c r="D261" s="252"/>
      <c r="E261" s="264" t="n">
        <v>45567</v>
      </c>
      <c r="F261" s="288" t="n">
        <v>7</v>
      </c>
      <c r="G261" s="264" t="n">
        <v>45573</v>
      </c>
      <c r="H261" s="303" t="s">
        <v>51</v>
      </c>
      <c r="I261" s="301"/>
      <c r="J261" s="301"/>
      <c r="K261" s="255"/>
      <c r="L261" s="255"/>
    </row>
    <row r="262" ht="16.5" customHeight="1">
      <c r="A262" s="200"/>
      <c r="B262" s="252" t="s">
        <v>80</v>
      </c>
      <c r="C262" s="263" t="s">
        <v>397</v>
      </c>
      <c r="D262" s="252"/>
      <c r="E262" s="264" t="n">
        <v>45567</v>
      </c>
      <c r="F262" s="288" t="n">
        <v>7</v>
      </c>
      <c r="G262" s="264" t="n">
        <v>45573</v>
      </c>
      <c r="H262" s="303" t="s">
        <v>39</v>
      </c>
      <c r="I262" s="301"/>
      <c r="J262" s="301"/>
      <c r="K262" s="255"/>
      <c r="L262" s="255"/>
    </row>
    <row r="263" ht="16.5" customHeight="1">
      <c r="A263" s="200"/>
      <c r="B263" s="200"/>
      <c r="C263" s="263" t="s">
        <v>398</v>
      </c>
      <c r="D263" s="252"/>
      <c r="E263" s="264" t="n">
        <v>45567</v>
      </c>
      <c r="F263" s="288" t="n">
        <v>7</v>
      </c>
      <c r="G263" s="264" t="n">
        <v>45573</v>
      </c>
      <c r="H263" s="303" t="s">
        <v>381</v>
      </c>
      <c r="I263" s="301"/>
      <c r="J263" s="301"/>
      <c r="K263" s="255"/>
      <c r="L263" s="255"/>
    </row>
    <row r="264" ht="16.5" customHeight="1">
      <c r="A264" s="200"/>
      <c r="B264" s="252"/>
      <c r="C264" s="263" t="s">
        <v>399</v>
      </c>
      <c r="D264" s="252"/>
      <c r="E264" s="264" t="n">
        <v>45607</v>
      </c>
      <c r="F264" s="288" t="n">
        <v>14</v>
      </c>
      <c r="G264" s="264" t="n">
        <v>45620</v>
      </c>
      <c r="H264" s="303" t="s">
        <v>73</v>
      </c>
      <c r="I264" s="301"/>
      <c r="J264" s="301"/>
      <c r="K264" s="255"/>
      <c r="L264" s="255"/>
    </row>
    <row r="265" ht="16.5" customHeight="1">
      <c r="A265" s="200"/>
      <c r="B265" s="252"/>
      <c r="C265" s="263" t="s">
        <v>400</v>
      </c>
      <c r="D265" s="252"/>
      <c r="E265" s="264" t="n">
        <v>45567</v>
      </c>
      <c r="F265" s="288" t="n">
        <v>14</v>
      </c>
      <c r="G265" s="264" t="n">
        <v>45580</v>
      </c>
      <c r="H265" s="303" t="s">
        <v>250</v>
      </c>
      <c r="I265" s="301"/>
      <c r="J265" s="301"/>
      <c r="K265" s="255"/>
      <c r="L265" s="255"/>
    </row>
    <row r="266" ht="16.5" customHeight="1">
      <c r="A266" s="200"/>
      <c r="B266" s="252" t="s">
        <v>401</v>
      </c>
      <c r="C266" s="263" t="s">
        <v>402</v>
      </c>
      <c r="D266" s="252"/>
      <c r="E266" s="264" t="n">
        <v>45607</v>
      </c>
      <c r="F266" s="290"/>
      <c r="G266" s="264" t="n">
        <v>45606</v>
      </c>
      <c r="H266" s="306"/>
      <c r="I266" s="301"/>
      <c r="J266" s="301"/>
      <c r="K266" s="255"/>
      <c r="L266" s="255"/>
    </row>
    <row r="267" ht="16.5" customHeight="1">
      <c r="A267" s="200"/>
      <c r="B267" s="200"/>
      <c r="C267" s="263" t="s">
        <v>403</v>
      </c>
      <c r="D267" s="252"/>
      <c r="E267" s="264" t="n">
        <v>45607</v>
      </c>
      <c r="F267" s="288" t="n">
        <v>3</v>
      </c>
      <c r="G267" s="264" t="n">
        <v>45609</v>
      </c>
      <c r="H267" s="303" t="s">
        <v>404</v>
      </c>
      <c r="I267" s="301"/>
      <c r="J267" s="301"/>
      <c r="K267" s="255"/>
      <c r="L267" s="255"/>
    </row>
    <row r="268" ht="16.5" customHeight="1">
      <c r="A268" s="200"/>
      <c r="B268" s="200"/>
      <c r="C268" s="263" t="s">
        <v>405</v>
      </c>
      <c r="D268" s="252"/>
      <c r="E268" s="264" t="n">
        <v>45610</v>
      </c>
      <c r="F268" s="288" t="n">
        <v>7</v>
      </c>
      <c r="G268" s="264" t="n">
        <v>45616</v>
      </c>
      <c r="H268" s="303" t="s">
        <v>84</v>
      </c>
      <c r="I268" s="301"/>
      <c r="J268" s="301"/>
      <c r="K268" s="255"/>
      <c r="L268" s="255"/>
    </row>
    <row r="269" ht="16.5" customHeight="1">
      <c r="A269" s="252"/>
      <c r="B269" s="252" t="s">
        <v>80</v>
      </c>
      <c r="C269" s="263" t="s">
        <v>397</v>
      </c>
      <c r="D269" s="252"/>
      <c r="E269" s="264" t="n">
        <v>45567</v>
      </c>
      <c r="F269" s="288" t="n">
        <v>7</v>
      </c>
      <c r="G269" s="264" t="n">
        <v>45573</v>
      </c>
      <c r="H269" s="303" t="s">
        <v>39</v>
      </c>
      <c r="I269" s="301"/>
      <c r="J269" s="301"/>
      <c r="K269" s="255"/>
      <c r="L269" s="255"/>
    </row>
    <row r="270" ht="16.5" customHeight="1">
      <c r="A270" s="200"/>
      <c r="B270" s="200"/>
      <c r="C270" s="263" t="s">
        <v>398</v>
      </c>
      <c r="D270" s="252"/>
      <c r="E270" s="264" t="n">
        <v>45567</v>
      </c>
      <c r="F270" s="288" t="n">
        <v>7</v>
      </c>
      <c r="G270" s="264" t="n">
        <v>45573</v>
      </c>
      <c r="H270" s="303" t="s">
        <v>381</v>
      </c>
      <c r="I270" s="301"/>
      <c r="J270" s="301"/>
      <c r="K270" s="255"/>
      <c r="L270" s="255"/>
    </row>
    <row r="271" ht="16.5" customHeight="1">
      <c r="A271" s="200"/>
      <c r="B271" s="252"/>
      <c r="C271" s="263" t="s">
        <v>399</v>
      </c>
      <c r="D271" s="252"/>
      <c r="E271" s="264" t="n">
        <v>45599</v>
      </c>
      <c r="F271" s="288" t="n">
        <v>14</v>
      </c>
      <c r="G271" s="264" t="n">
        <v>45612</v>
      </c>
      <c r="H271" s="303" t="s">
        <v>73</v>
      </c>
      <c r="I271" s="301"/>
      <c r="J271" s="301"/>
      <c r="K271" s="255"/>
      <c r="L271" s="255"/>
    </row>
    <row r="272" ht="16.5" customHeight="1">
      <c r="A272" s="200"/>
      <c r="B272" s="252"/>
      <c r="C272" s="263" t="s">
        <v>400</v>
      </c>
      <c r="D272" s="252"/>
      <c r="E272" s="264" t="n">
        <v>45567</v>
      </c>
      <c r="F272" s="288" t="n">
        <v>14</v>
      </c>
      <c r="G272" s="264" t="n">
        <v>45580</v>
      </c>
      <c r="H272" s="303" t="s">
        <v>250</v>
      </c>
      <c r="I272" s="301"/>
      <c r="J272" s="301"/>
      <c r="K272" s="255"/>
      <c r="L272" s="255"/>
    </row>
    <row r="273" ht="16.5" customHeight="1">
      <c r="A273" s="200"/>
      <c r="B273" s="316"/>
      <c r="C273" s="263" t="s">
        <v>403</v>
      </c>
      <c r="D273" s="252"/>
      <c r="E273" s="264" t="n">
        <v>45599</v>
      </c>
      <c r="F273" s="288" t="n">
        <v>3</v>
      </c>
      <c r="G273" s="264" t="n">
        <v>45601</v>
      </c>
      <c r="H273" s="303" t="s">
        <v>404</v>
      </c>
      <c r="I273" s="301"/>
      <c r="J273" s="301"/>
      <c r="K273" s="255"/>
      <c r="L273" s="255"/>
    </row>
    <row r="274" ht="16.5" customHeight="1">
      <c r="A274" s="200"/>
      <c r="B274" s="200"/>
      <c r="C274" s="263" t="s">
        <v>405</v>
      </c>
      <c r="D274" s="252"/>
      <c r="E274" s="264" t="n">
        <v>45602</v>
      </c>
      <c r="F274" s="288" t="n">
        <v>7</v>
      </c>
      <c r="G274" s="264" t="n">
        <v>45608</v>
      </c>
      <c r="H274" s="303" t="s">
        <v>84</v>
      </c>
      <c r="I274" s="301"/>
      <c r="J274" s="301"/>
      <c r="K274" s="255"/>
      <c r="L274" s="255"/>
    </row>
    <row r="275" ht="16.5" customHeight="1">
      <c r="A275" s="315" t="s">
        <v>406</v>
      </c>
      <c r="B275" s="252"/>
      <c r="C275" s="263" t="s">
        <v>407</v>
      </c>
      <c r="D275" s="252"/>
      <c r="E275" s="305"/>
      <c r="F275" s="290"/>
      <c r="G275" s="264" t="n">
        <v>-1</v>
      </c>
      <c r="H275" s="306"/>
      <c r="I275" s="301"/>
      <c r="J275" s="301"/>
      <c r="K275" s="255"/>
      <c r="L275" s="255"/>
    </row>
    <row r="276" ht="16.5" customHeight="1">
      <c r="A276" s="315" t="s">
        <v>406</v>
      </c>
      <c r="B276" s="263" t="s">
        <v>367</v>
      </c>
      <c r="C276" s="263" t="s">
        <v>367</v>
      </c>
      <c r="D276" s="252"/>
      <c r="E276" s="317" t="n">
        <v>45622</v>
      </c>
      <c r="F276" s="290"/>
      <c r="G276" s="317" t="n">
        <v>45625</v>
      </c>
      <c r="H276" s="306"/>
      <c r="I276" s="301"/>
      <c r="J276" s="301"/>
      <c r="K276" s="255"/>
      <c r="L276" s="255"/>
    </row>
    <row r="277" ht="16.5" customHeight="1">
      <c r="A277" s="315" t="s">
        <v>406</v>
      </c>
      <c r="B277" s="200"/>
      <c r="C277" s="263" t="s">
        <v>408</v>
      </c>
      <c r="D277" s="252"/>
      <c r="E277" s="317" t="n">
        <v>45622</v>
      </c>
      <c r="F277" s="288" t="n">
        <v>1</v>
      </c>
      <c r="G277" s="264" t="n">
        <v>45622</v>
      </c>
      <c r="H277" s="303" t="s">
        <v>264</v>
      </c>
      <c r="I277" s="301"/>
      <c r="J277" s="301"/>
      <c r="K277" s="255"/>
      <c r="L277" s="255"/>
    </row>
    <row r="278" ht="16.5" customHeight="1">
      <c r="A278" s="315" t="s">
        <v>406</v>
      </c>
      <c r="B278" s="200"/>
      <c r="C278" s="263" t="s">
        <v>340</v>
      </c>
      <c r="D278" s="252"/>
      <c r="E278" s="317" t="n">
        <v>45623</v>
      </c>
      <c r="F278" s="288" t="n">
        <v>1</v>
      </c>
      <c r="G278" s="264" t="n">
        <v>45623</v>
      </c>
      <c r="H278" s="303" t="s">
        <v>264</v>
      </c>
      <c r="I278" s="301"/>
      <c r="J278" s="301"/>
      <c r="K278" s="255"/>
      <c r="L278" s="255"/>
    </row>
    <row r="279" ht="16.5" customHeight="1">
      <c r="A279" s="315" t="s">
        <v>406</v>
      </c>
      <c r="B279" s="200"/>
      <c r="C279" s="263" t="s">
        <v>341</v>
      </c>
      <c r="D279" s="252"/>
      <c r="E279" s="317" t="n">
        <v>45623</v>
      </c>
      <c r="F279" s="288" t="n">
        <v>1</v>
      </c>
      <c r="G279" s="264" t="n">
        <v>45623</v>
      </c>
      <c r="H279" s="303" t="s">
        <v>264</v>
      </c>
      <c r="I279" s="301"/>
      <c r="J279" s="301"/>
      <c r="K279" s="255"/>
      <c r="L279" s="255"/>
    </row>
    <row r="280" ht="16.5" customHeight="1">
      <c r="A280" s="315" t="s">
        <v>406</v>
      </c>
      <c r="B280" s="200"/>
      <c r="C280" s="263" t="s">
        <v>342</v>
      </c>
      <c r="D280" s="252"/>
      <c r="E280" s="317" t="n">
        <v>45623</v>
      </c>
      <c r="F280" s="288" t="n">
        <v>1</v>
      </c>
      <c r="G280" s="264" t="n">
        <v>45623</v>
      </c>
      <c r="H280" s="303" t="s">
        <v>264</v>
      </c>
      <c r="I280" s="301"/>
      <c r="J280" s="301"/>
      <c r="K280" s="255"/>
      <c r="L280" s="255"/>
    </row>
    <row r="281" ht="16.5" customHeight="1">
      <c r="A281" s="315" t="s">
        <v>406</v>
      </c>
      <c r="B281" s="200"/>
      <c r="C281" s="263" t="s">
        <v>409</v>
      </c>
      <c r="D281" s="252"/>
      <c r="E281" s="317" t="n">
        <v>45623</v>
      </c>
      <c r="F281" s="288" t="n">
        <v>3</v>
      </c>
      <c r="G281" s="264" t="n">
        <v>45625</v>
      </c>
      <c r="H281" s="303" t="s">
        <v>264</v>
      </c>
      <c r="I281" s="301"/>
      <c r="J281" s="301"/>
      <c r="K281" s="255"/>
      <c r="L281" s="255"/>
    </row>
    <row r="282" ht="16.5" customHeight="1">
      <c r="A282" s="315" t="s">
        <v>406</v>
      </c>
      <c r="B282" s="263" t="s">
        <v>344</v>
      </c>
      <c r="C282" s="263" t="s">
        <v>344</v>
      </c>
      <c r="D282" s="252"/>
      <c r="E282" s="317" t="n">
        <v>45017</v>
      </c>
      <c r="F282" s="290"/>
      <c r="G282" s="264" t="n">
        <v>45016</v>
      </c>
      <c r="H282" s="306"/>
      <c r="I282" s="301"/>
      <c r="J282" s="301"/>
      <c r="K282" s="255"/>
      <c r="L282" s="255"/>
    </row>
    <row r="283" ht="16.5" customHeight="1">
      <c r="A283" s="315" t="s">
        <v>406</v>
      </c>
      <c r="B283" s="200"/>
      <c r="C283" s="263" t="s">
        <v>345</v>
      </c>
      <c r="D283" s="252"/>
      <c r="E283" s="317" t="n">
        <v>45593</v>
      </c>
      <c r="F283" s="288" t="n">
        <v>3</v>
      </c>
      <c r="G283" s="264" t="n">
        <v>45595</v>
      </c>
      <c r="H283" s="303" t="s">
        <v>39</v>
      </c>
      <c r="I283" s="301"/>
      <c r="J283" s="301"/>
      <c r="K283" s="255"/>
      <c r="L283" s="255"/>
    </row>
    <row r="284" ht="16.5" customHeight="1">
      <c r="A284" s="315" t="s">
        <v>406</v>
      </c>
      <c r="B284" s="200"/>
      <c r="C284" s="263" t="s">
        <v>410</v>
      </c>
      <c r="D284" s="252"/>
      <c r="E284" s="317" t="n">
        <v>45596</v>
      </c>
      <c r="F284" s="288" t="n">
        <v>1</v>
      </c>
      <c r="G284" s="264" t="n">
        <v>45596</v>
      </c>
      <c r="H284" s="303" t="s">
        <v>39</v>
      </c>
      <c r="I284" s="301"/>
      <c r="J284" s="301"/>
      <c r="K284" s="255"/>
      <c r="L284" s="255"/>
    </row>
    <row r="285" ht="16.5" customHeight="1">
      <c r="A285" s="315" t="s">
        <v>406</v>
      </c>
      <c r="B285" s="295" t="s">
        <v>347</v>
      </c>
      <c r="C285" s="263" t="s">
        <v>347</v>
      </c>
      <c r="D285" s="252"/>
      <c r="E285" s="317" t="n">
        <v>45597</v>
      </c>
      <c r="F285" s="288" t="n">
        <v>2</v>
      </c>
      <c r="G285" s="264" t="n">
        <v>45598</v>
      </c>
      <c r="H285" s="303" t="s">
        <v>39</v>
      </c>
      <c r="I285" s="301"/>
      <c r="J285" s="301"/>
      <c r="K285" s="255"/>
      <c r="L285" s="255"/>
    </row>
    <row r="286" ht="16.5" customHeight="1">
      <c r="A286" s="315" t="s">
        <v>406</v>
      </c>
      <c r="B286" s="200"/>
      <c r="C286" s="263" t="s">
        <v>411</v>
      </c>
      <c r="D286" s="252"/>
      <c r="E286" s="317" t="n">
        <v>45599</v>
      </c>
      <c r="F286" s="288" t="n">
        <v>1</v>
      </c>
      <c r="G286" s="264" t="n">
        <v>45599</v>
      </c>
      <c r="H286" s="303" t="s">
        <v>349</v>
      </c>
      <c r="I286" s="301"/>
      <c r="J286" s="301"/>
      <c r="K286" s="255"/>
      <c r="L286" s="255"/>
    </row>
    <row r="287" ht="16.5" customHeight="1">
      <c r="A287" s="315" t="s">
        <v>406</v>
      </c>
      <c r="B287" s="200"/>
      <c r="C287" s="263" t="s">
        <v>350</v>
      </c>
      <c r="D287" s="252"/>
      <c r="E287" s="317" t="n">
        <v>45599</v>
      </c>
      <c r="F287" s="288" t="n">
        <v>18</v>
      </c>
      <c r="G287" s="264" t="n">
        <v>45616</v>
      </c>
      <c r="H287" s="263" t="s">
        <v>349</v>
      </c>
      <c r="I287" s="301"/>
      <c r="J287" s="301"/>
      <c r="K287" s="255"/>
      <c r="L287" s="255"/>
    </row>
    <row r="288" ht="16.5" customHeight="1">
      <c r="A288" s="315" t="s">
        <v>406</v>
      </c>
      <c r="B288" s="200"/>
      <c r="C288" s="282" t="s">
        <v>412</v>
      </c>
      <c r="D288" s="302"/>
      <c r="E288" s="318" t="n">
        <v>45622</v>
      </c>
      <c r="F288" s="289" t="n">
        <v>3</v>
      </c>
      <c r="G288" s="285" t="n">
        <v>45624</v>
      </c>
      <c r="H288" s="263" t="s">
        <v>84</v>
      </c>
      <c r="I288" s="301"/>
      <c r="J288" s="301"/>
      <c r="K288" s="255"/>
      <c r="L288" s="255"/>
    </row>
    <row r="289" ht="16.5" customHeight="1">
      <c r="A289" s="315" t="s">
        <v>406</v>
      </c>
      <c r="B289" s="295" t="s">
        <v>413</v>
      </c>
      <c r="C289" s="263" t="s">
        <v>413</v>
      </c>
      <c r="D289" s="252"/>
      <c r="E289" s="317" t="n">
        <v>45616</v>
      </c>
      <c r="F289" s="290"/>
      <c r="G289" s="317" t="n">
        <v>45625</v>
      </c>
      <c r="H289" s="306"/>
      <c r="I289" s="301"/>
      <c r="J289" s="301"/>
      <c r="K289" s="255"/>
      <c r="L289" s="255"/>
    </row>
    <row r="290" ht="16.5" customHeight="1">
      <c r="A290" s="315" t="s">
        <v>406</v>
      </c>
      <c r="B290" s="200"/>
      <c r="C290" s="263" t="s">
        <v>414</v>
      </c>
      <c r="D290" s="252"/>
      <c r="E290" s="317" t="n">
        <v>45616</v>
      </c>
      <c r="F290" s="288" t="n">
        <v>2</v>
      </c>
      <c r="G290" s="264" t="n">
        <v>45617</v>
      </c>
      <c r="H290" s="303" t="s">
        <v>381</v>
      </c>
      <c r="I290" s="301"/>
      <c r="J290" s="301"/>
      <c r="K290" s="255"/>
      <c r="L290" s="255"/>
    </row>
    <row r="291" ht="16.5" customHeight="1">
      <c r="A291" s="315" t="s">
        <v>406</v>
      </c>
      <c r="B291" s="200"/>
      <c r="C291" s="263" t="s">
        <v>415</v>
      </c>
      <c r="D291" s="252"/>
      <c r="E291" s="317" t="n">
        <v>45616</v>
      </c>
      <c r="F291" s="288" t="n">
        <v>2</v>
      </c>
      <c r="G291" s="264" t="n">
        <v>45617</v>
      </c>
      <c r="H291" s="303" t="s">
        <v>381</v>
      </c>
      <c r="I291" s="301"/>
      <c r="J291" s="301"/>
      <c r="K291" s="255"/>
      <c r="L291" s="255"/>
    </row>
    <row r="292" ht="16.5" customHeight="1">
      <c r="A292" s="315" t="s">
        <v>406</v>
      </c>
      <c r="B292" s="200"/>
      <c r="C292" s="282" t="s">
        <v>355</v>
      </c>
      <c r="D292" s="302"/>
      <c r="E292" s="318" t="n">
        <v>45625</v>
      </c>
      <c r="F292" s="289" t="n">
        <v>1</v>
      </c>
      <c r="G292" s="285" t="n">
        <v>45625</v>
      </c>
      <c r="H292" s="263" t="s">
        <v>381</v>
      </c>
      <c r="I292" s="301"/>
      <c r="J292" s="301"/>
      <c r="K292" s="255"/>
      <c r="L292" s="255"/>
    </row>
    <row r="293" ht="16.5" customHeight="1">
      <c r="A293" s="315" t="s">
        <v>406</v>
      </c>
      <c r="B293" s="295" t="s">
        <v>416</v>
      </c>
      <c r="C293" s="263" t="s">
        <v>416</v>
      </c>
      <c r="D293" s="252"/>
      <c r="E293" s="317" t="n">
        <v>45043</v>
      </c>
      <c r="F293" s="290"/>
      <c r="G293" s="264" t="n">
        <v>45042</v>
      </c>
      <c r="H293" s="306"/>
      <c r="I293" s="301"/>
      <c r="J293" s="301"/>
      <c r="K293" s="255"/>
      <c r="L293" s="255"/>
    </row>
    <row r="294" ht="16.5" customHeight="1">
      <c r="A294" s="315" t="s">
        <v>406</v>
      </c>
      <c r="B294" s="200"/>
      <c r="C294" s="282" t="s">
        <v>357</v>
      </c>
      <c r="D294" s="302"/>
      <c r="E294" s="318" t="n">
        <v>45625</v>
      </c>
      <c r="F294" s="289" t="n">
        <v>1</v>
      </c>
      <c r="G294" s="285" t="n">
        <v>45625</v>
      </c>
      <c r="H294" s="263" t="s">
        <v>290</v>
      </c>
      <c r="I294" s="301"/>
      <c r="J294" s="301"/>
      <c r="K294" s="255"/>
      <c r="L294" s="255"/>
    </row>
    <row r="295" ht="16.5" customHeight="1">
      <c r="A295" s="315" t="s">
        <v>406</v>
      </c>
      <c r="B295" s="200"/>
      <c r="C295" s="278" t="s">
        <v>416</v>
      </c>
      <c r="D295" s="319" t="s">
        <v>417</v>
      </c>
      <c r="E295" s="296" t="n">
        <v>45626</v>
      </c>
      <c r="F295" s="297" t="n">
        <v>4</v>
      </c>
      <c r="G295" s="296" t="n">
        <v>45629</v>
      </c>
      <c r="H295" s="263" t="s">
        <v>290</v>
      </c>
      <c r="I295" s="301"/>
      <c r="J295" s="320" t="s">
        <v>417</v>
      </c>
      <c r="K295" s="255" t="n">
        <v>37</v>
      </c>
      <c r="L295" s="335" t="n">
        <f>E295-50</f>
        <v>45576</v>
      </c>
    </row>
    <row r="296" ht="16.5" customHeight="1">
      <c r="A296" s="315" t="s">
        <v>406</v>
      </c>
      <c r="B296" s="200"/>
      <c r="C296" s="282" t="s">
        <v>358</v>
      </c>
      <c r="D296" s="321" t="s">
        <v>417</v>
      </c>
      <c r="E296" s="285" t="n">
        <v>45630</v>
      </c>
      <c r="F296" s="289" t="n">
        <v>3</v>
      </c>
      <c r="G296" s="285" t="n">
        <v>45632</v>
      </c>
      <c r="H296" s="263" t="s">
        <v>231</v>
      </c>
      <c r="I296" s="301"/>
      <c r="J296" s="320" t="s">
        <v>417</v>
      </c>
      <c r="K296" s="255"/>
      <c r="L296" s="255"/>
    </row>
    <row r="297" ht="16.5" customHeight="1">
      <c r="A297" s="315" t="s">
        <v>406</v>
      </c>
      <c r="B297" s="263" t="s">
        <v>418</v>
      </c>
      <c r="C297" s="263" t="s">
        <v>360</v>
      </c>
      <c r="D297" s="252"/>
      <c r="E297" s="264" t="n">
        <v>45633</v>
      </c>
      <c r="F297" s="290"/>
      <c r="G297" s="264" t="n">
        <v>45642</v>
      </c>
      <c r="H297" s="306"/>
      <c r="I297" s="301"/>
      <c r="J297" s="301"/>
      <c r="K297" s="255"/>
      <c r="L297" s="255"/>
    </row>
    <row r="298" ht="27.75" customHeight="1">
      <c r="A298" s="315" t="s">
        <v>406</v>
      </c>
      <c r="B298" s="200"/>
      <c r="C298" s="263" t="s">
        <v>361</v>
      </c>
      <c r="D298" s="252"/>
      <c r="E298" s="264" t="n">
        <v>45633</v>
      </c>
      <c r="F298" s="288" t="n">
        <v>3</v>
      </c>
      <c r="G298" s="264" t="n">
        <v>45635</v>
      </c>
      <c r="H298" s="263" t="s">
        <v>73</v>
      </c>
      <c r="I298" s="301"/>
      <c r="J298" s="301"/>
      <c r="K298" s="255"/>
      <c r="L298" s="255"/>
    </row>
    <row r="299" ht="16.5" customHeight="1">
      <c r="A299" s="315" t="s">
        <v>406</v>
      </c>
      <c r="B299" s="200"/>
      <c r="C299" s="263" t="s">
        <v>419</v>
      </c>
      <c r="D299" s="252"/>
      <c r="E299" s="264" t="n">
        <v>45636</v>
      </c>
      <c r="F299" s="288" t="n">
        <v>7</v>
      </c>
      <c r="G299" s="264" t="n">
        <v>45642</v>
      </c>
      <c r="H299" s="263" t="s">
        <v>73</v>
      </c>
      <c r="I299" s="301"/>
      <c r="J299" s="301"/>
      <c r="K299" s="255"/>
      <c r="L299" s="255"/>
    </row>
    <row r="300" ht="16.5" customHeight="1">
      <c r="A300" s="315" t="s">
        <v>406</v>
      </c>
      <c r="B300" s="200"/>
      <c r="C300" s="263" t="s">
        <v>363</v>
      </c>
      <c r="D300" s="252"/>
      <c r="E300" s="264" t="n">
        <v>45643</v>
      </c>
      <c r="F300" s="288" t="n">
        <v>0</v>
      </c>
      <c r="G300" s="264" t="n">
        <v>45642</v>
      </c>
      <c r="H300" s="263" t="s">
        <v>264</v>
      </c>
      <c r="I300" s="301"/>
      <c r="J300" s="301"/>
      <c r="K300" s="255"/>
      <c r="L300" s="255"/>
    </row>
    <row r="301" ht="16.5" customHeight="1">
      <c r="A301" s="315" t="s">
        <v>406</v>
      </c>
      <c r="B301" s="200"/>
      <c r="C301" s="263" t="s">
        <v>364</v>
      </c>
      <c r="D301" s="252"/>
      <c r="E301" s="264" t="n">
        <v>45642</v>
      </c>
      <c r="F301" s="288" t="n">
        <v>1</v>
      </c>
      <c r="G301" s="264" t="n">
        <v>45642</v>
      </c>
      <c r="H301" s="263" t="s">
        <v>73</v>
      </c>
      <c r="I301" s="301"/>
      <c r="J301" s="301"/>
      <c r="K301" s="255"/>
      <c r="L301" s="255"/>
    </row>
    <row r="302" ht="16.5" customHeight="1">
      <c r="A302" s="315" t="s">
        <v>406</v>
      </c>
      <c r="B302" s="200"/>
      <c r="C302" s="263" t="s">
        <v>365</v>
      </c>
      <c r="D302" s="252"/>
      <c r="E302" s="264" t="n">
        <v>45633</v>
      </c>
      <c r="F302" s="288" t="n">
        <v>10</v>
      </c>
      <c r="G302" s="264" t="n">
        <v>45642</v>
      </c>
      <c r="H302" s="263" t="s">
        <v>366</v>
      </c>
      <c r="I302" s="301"/>
      <c r="J302" s="301"/>
      <c r="K302" s="255"/>
      <c r="L302" s="255"/>
    </row>
    <row r="303" ht="16.5" customHeight="1">
      <c r="A303" s="315" t="s">
        <v>406</v>
      </c>
      <c r="B303" s="263" t="s">
        <v>367</v>
      </c>
      <c r="C303" s="263" t="s">
        <v>367</v>
      </c>
      <c r="D303" s="252"/>
      <c r="E303" s="264" t="n">
        <v>45633</v>
      </c>
      <c r="F303" s="290"/>
      <c r="G303" s="264" t="n">
        <v>45642</v>
      </c>
      <c r="H303" s="306"/>
      <c r="I303" s="301"/>
      <c r="J303" s="301"/>
      <c r="K303" s="255"/>
      <c r="L303" s="255"/>
    </row>
    <row r="304" ht="16.5" customHeight="1">
      <c r="A304" s="315" t="s">
        <v>406</v>
      </c>
      <c r="B304" s="200"/>
      <c r="C304" s="263" t="s">
        <v>339</v>
      </c>
      <c r="D304" s="252"/>
      <c r="E304" s="264" t="n">
        <v>45633</v>
      </c>
      <c r="F304" s="288" t="n">
        <v>3</v>
      </c>
      <c r="G304" s="264" t="n">
        <v>45635</v>
      </c>
      <c r="H304" s="303" t="s">
        <v>264</v>
      </c>
      <c r="I304" s="301"/>
      <c r="J304" s="301"/>
      <c r="K304" s="255"/>
      <c r="L304" s="255"/>
    </row>
    <row r="305" ht="16.5" customHeight="1">
      <c r="A305" s="315" t="s">
        <v>406</v>
      </c>
      <c r="B305" s="200"/>
      <c r="C305" s="263" t="s">
        <v>340</v>
      </c>
      <c r="D305" s="252"/>
      <c r="E305" s="264" t="n">
        <v>45633</v>
      </c>
      <c r="F305" s="288" t="n">
        <v>3</v>
      </c>
      <c r="G305" s="264" t="n">
        <v>45635</v>
      </c>
      <c r="H305" s="303" t="s">
        <v>264</v>
      </c>
      <c r="I305" s="301"/>
      <c r="J305" s="301"/>
      <c r="K305" s="255"/>
      <c r="L305" s="255"/>
    </row>
    <row r="306" ht="16.5" customHeight="1">
      <c r="A306" s="315" t="s">
        <v>406</v>
      </c>
      <c r="B306" s="200"/>
      <c r="C306" s="263" t="s">
        <v>341</v>
      </c>
      <c r="D306" s="252"/>
      <c r="E306" s="264" t="n">
        <v>45633</v>
      </c>
      <c r="F306" s="288" t="n">
        <v>3</v>
      </c>
      <c r="G306" s="264" t="n">
        <v>45635</v>
      </c>
      <c r="H306" s="303" t="s">
        <v>264</v>
      </c>
      <c r="I306" s="301"/>
      <c r="J306" s="301"/>
      <c r="K306" s="255"/>
      <c r="L306" s="255"/>
    </row>
    <row r="307" ht="16.5" customHeight="1">
      <c r="A307" s="315" t="s">
        <v>406</v>
      </c>
      <c r="B307" s="200"/>
      <c r="C307" s="263" t="s">
        <v>342</v>
      </c>
      <c r="D307" s="252"/>
      <c r="E307" s="264" t="n">
        <v>45633</v>
      </c>
      <c r="F307" s="288" t="n">
        <v>3</v>
      </c>
      <c r="G307" s="264" t="n">
        <v>45635</v>
      </c>
      <c r="H307" s="303" t="s">
        <v>264</v>
      </c>
      <c r="I307" s="301"/>
      <c r="J307" s="301"/>
      <c r="K307" s="255"/>
      <c r="L307" s="255"/>
    </row>
    <row r="308" ht="16.5" customHeight="1">
      <c r="A308" s="315" t="s">
        <v>406</v>
      </c>
      <c r="B308" s="200"/>
      <c r="C308" s="263" t="s">
        <v>343</v>
      </c>
      <c r="D308" s="252"/>
      <c r="E308" s="264" t="n">
        <v>45636</v>
      </c>
      <c r="F308" s="286" t="n">
        <v>7</v>
      </c>
      <c r="G308" s="264" t="n">
        <v>45642</v>
      </c>
      <c r="H308" s="306"/>
      <c r="I308" s="301"/>
      <c r="J308" s="301"/>
      <c r="K308" s="255"/>
      <c r="L308" s="255"/>
    </row>
    <row r="309" ht="16.5" customHeight="1">
      <c r="A309" s="315" t="s">
        <v>406</v>
      </c>
      <c r="B309" s="263" t="s">
        <v>344</v>
      </c>
      <c r="C309" s="263" t="s">
        <v>344</v>
      </c>
      <c r="D309" s="252"/>
      <c r="E309" s="264" t="n">
        <v>45635</v>
      </c>
      <c r="F309" s="290"/>
      <c r="G309" s="264" t="n">
        <v>45635</v>
      </c>
      <c r="H309" s="306"/>
      <c r="I309" s="301"/>
      <c r="J309" s="301"/>
      <c r="K309" s="255"/>
      <c r="L309" s="255"/>
    </row>
    <row r="310" ht="16.5" customHeight="1">
      <c r="A310" s="315" t="s">
        <v>406</v>
      </c>
      <c r="B310" s="200"/>
      <c r="C310" s="263" t="s">
        <v>345</v>
      </c>
      <c r="D310" s="252"/>
      <c r="E310" s="264" t="n">
        <v>45635</v>
      </c>
      <c r="F310" s="288" t="n">
        <v>1</v>
      </c>
      <c r="G310" s="264" t="n">
        <v>45635</v>
      </c>
      <c r="H310" s="303" t="s">
        <v>39</v>
      </c>
      <c r="I310" s="301"/>
      <c r="J310" s="301"/>
      <c r="K310" s="255"/>
      <c r="L310" s="255"/>
    </row>
    <row r="311" ht="16.5" customHeight="1">
      <c r="A311" s="315" t="s">
        <v>406</v>
      </c>
      <c r="B311" s="200"/>
      <c r="C311" s="263" t="s">
        <v>346</v>
      </c>
      <c r="D311" s="252"/>
      <c r="E311" s="264" t="n">
        <v>45635</v>
      </c>
      <c r="F311" s="288" t="n">
        <v>1</v>
      </c>
      <c r="G311" s="264" t="n">
        <v>45635</v>
      </c>
      <c r="H311" s="303" t="s">
        <v>39</v>
      </c>
      <c r="I311" s="301"/>
      <c r="J311" s="301"/>
      <c r="K311" s="255"/>
      <c r="L311" s="255"/>
    </row>
    <row r="312" ht="16.5" customHeight="1">
      <c r="A312" s="315" t="s">
        <v>406</v>
      </c>
      <c r="B312" s="263" t="s">
        <v>347</v>
      </c>
      <c r="C312" s="263" t="s">
        <v>347</v>
      </c>
      <c r="D312" s="252"/>
      <c r="E312" s="264"/>
      <c r="F312" s="288"/>
      <c r="G312" s="264"/>
      <c r="H312" s="263" t="s">
        <v>39</v>
      </c>
      <c r="I312" s="301"/>
      <c r="J312" s="301"/>
      <c r="K312" s="255"/>
      <c r="L312" s="255"/>
    </row>
    <row r="313" ht="16.5" customHeight="1">
      <c r="A313" s="315" t="s">
        <v>406</v>
      </c>
      <c r="B313" s="200"/>
      <c r="C313" s="263" t="s">
        <v>348</v>
      </c>
      <c r="D313" s="252"/>
      <c r="E313" s="264" t="n">
        <v>2</v>
      </c>
      <c r="F313" s="288" t="n">
        <v>2</v>
      </c>
      <c r="G313" s="264" t="n">
        <v>3</v>
      </c>
      <c r="H313" s="303" t="s">
        <v>349</v>
      </c>
      <c r="I313" s="301"/>
      <c r="J313" s="301"/>
      <c r="K313" s="255"/>
      <c r="L313" s="255"/>
    </row>
    <row r="314" ht="16.5" customHeight="1">
      <c r="A314" s="315" t="s">
        <v>406</v>
      </c>
      <c r="B314" s="200"/>
      <c r="C314" s="263" t="s">
        <v>350</v>
      </c>
      <c r="D314" s="252"/>
      <c r="E314" s="264" t="n">
        <v>45643</v>
      </c>
      <c r="F314" s="288" t="n">
        <v>2</v>
      </c>
      <c r="G314" s="264" t="n">
        <v>45644</v>
      </c>
      <c r="H314" s="263" t="s">
        <v>349</v>
      </c>
      <c r="I314" s="301"/>
      <c r="J314" s="301"/>
      <c r="K314" s="255"/>
      <c r="L314" s="255"/>
    </row>
    <row r="315" ht="16.5" customHeight="1">
      <c r="A315" s="315" t="s">
        <v>406</v>
      </c>
      <c r="B315" s="252" t="s">
        <v>351</v>
      </c>
      <c r="C315" s="263" t="s">
        <v>352</v>
      </c>
      <c r="D315" s="252"/>
      <c r="E315" s="264" t="n">
        <v>45645</v>
      </c>
      <c r="F315" s="290"/>
      <c r="G315" s="264" t="n">
        <v>45644</v>
      </c>
      <c r="H315" s="305"/>
      <c r="I315" s="301"/>
      <c r="J315" s="301"/>
      <c r="K315" s="255"/>
      <c r="L315" s="255"/>
    </row>
    <row r="316" ht="16.5" customHeight="1">
      <c r="A316" s="315" t="s">
        <v>406</v>
      </c>
      <c r="B316" s="200"/>
      <c r="C316" s="263" t="s">
        <v>353</v>
      </c>
      <c r="D316" s="252"/>
      <c r="E316" s="264" t="s">
        <v>420</v>
      </c>
      <c r="F316" s="288" t="n">
        <v>60</v>
      </c>
      <c r="G316" s="264" t="s">
        <v>420</v>
      </c>
      <c r="H316" s="303" t="s">
        <v>231</v>
      </c>
      <c r="I316" s="301"/>
      <c r="J316" s="301"/>
      <c r="K316" s="255"/>
      <c r="L316" s="255"/>
    </row>
    <row r="317" ht="16.5" customHeight="1">
      <c r="A317" s="315" t="s">
        <v>406</v>
      </c>
      <c r="B317" s="200"/>
      <c r="C317" s="263" t="s">
        <v>354</v>
      </c>
      <c r="D317" s="252"/>
      <c r="E317" s="264" t="s">
        <v>420</v>
      </c>
      <c r="F317" s="288" t="n">
        <v>60</v>
      </c>
      <c r="G317" s="264" t="s">
        <v>420</v>
      </c>
      <c r="H317" s="303" t="s">
        <v>231</v>
      </c>
      <c r="I317" s="301"/>
      <c r="J317" s="301"/>
      <c r="K317" s="255"/>
      <c r="L317" s="255"/>
    </row>
    <row r="318" ht="16.5" customHeight="1">
      <c r="A318" s="315" t="s">
        <v>406</v>
      </c>
      <c r="B318" s="200"/>
      <c r="C318" s="263" t="s">
        <v>355</v>
      </c>
      <c r="D318" s="252"/>
      <c r="E318" s="264" t="n">
        <v>45645</v>
      </c>
      <c r="F318" s="288" t="n">
        <v>1</v>
      </c>
      <c r="G318" s="264" t="n">
        <v>45645</v>
      </c>
      <c r="H318" s="303" t="s">
        <v>231</v>
      </c>
      <c r="I318" s="301"/>
      <c r="J318" s="301"/>
      <c r="K318" s="255"/>
      <c r="L318" s="255"/>
    </row>
    <row r="319" ht="16.5" customHeight="1">
      <c r="A319" s="315" t="s">
        <v>406</v>
      </c>
      <c r="B319" s="295" t="s">
        <v>421</v>
      </c>
      <c r="C319" s="263" t="s">
        <v>422</v>
      </c>
      <c r="D319" s="252"/>
      <c r="E319" s="264" t="n">
        <v>45013</v>
      </c>
      <c r="F319" s="290"/>
      <c r="G319" s="264" t="n">
        <v>45012</v>
      </c>
      <c r="H319" s="306"/>
      <c r="I319" s="301"/>
      <c r="J319" s="301"/>
      <c r="K319" s="255"/>
      <c r="L319" s="255"/>
    </row>
    <row r="320" ht="16.5" customHeight="1">
      <c r="A320" s="315" t="s">
        <v>406</v>
      </c>
      <c r="B320" s="200"/>
      <c r="C320" s="263" t="s">
        <v>357</v>
      </c>
      <c r="D320" s="252"/>
      <c r="E320" s="264" t="n">
        <v>45645</v>
      </c>
      <c r="F320" s="288" t="n">
        <v>1</v>
      </c>
      <c r="G320" s="264" t="n">
        <v>45645</v>
      </c>
      <c r="H320" s="263" t="s">
        <v>290</v>
      </c>
      <c r="I320" s="301"/>
      <c r="J320" s="301"/>
      <c r="K320" s="255"/>
      <c r="L320" s="255"/>
    </row>
    <row r="321" ht="16.5" customHeight="1">
      <c r="A321" s="315" t="s">
        <v>406</v>
      </c>
      <c r="B321" s="200"/>
      <c r="C321" s="263" t="s">
        <v>423</v>
      </c>
      <c r="D321" s="322"/>
      <c r="E321" s="323" t="n">
        <v>45646</v>
      </c>
      <c r="F321" s="286" t="n">
        <v>3</v>
      </c>
      <c r="G321" s="323" t="n">
        <v>45648</v>
      </c>
      <c r="H321" s="263" t="s">
        <v>290</v>
      </c>
      <c r="I321" s="301"/>
      <c r="J321" s="301"/>
      <c r="K321" s="255"/>
      <c r="L321" s="255"/>
    </row>
    <row r="322" ht="16.5" customHeight="1">
      <c r="A322" s="315" t="s">
        <v>406</v>
      </c>
      <c r="B322" s="200"/>
      <c r="C322" s="263" t="s">
        <v>358</v>
      </c>
      <c r="D322" s="252"/>
      <c r="E322" s="264" t="n">
        <v>45649</v>
      </c>
      <c r="F322" s="288" t="n">
        <v>1</v>
      </c>
      <c r="G322" s="264" t="n">
        <v>45649</v>
      </c>
      <c r="H322" s="263"/>
      <c r="I322" s="301"/>
      <c r="J322" s="301"/>
      <c r="K322" s="255"/>
      <c r="L322" s="255"/>
    </row>
    <row r="323" ht="27.75" customHeight="1">
      <c r="A323" s="315" t="s">
        <v>406</v>
      </c>
      <c r="B323" s="263" t="s">
        <v>424</v>
      </c>
      <c r="C323" s="263" t="s">
        <v>425</v>
      </c>
      <c r="D323" s="252"/>
      <c r="E323" s="264" t="n">
        <v>45649</v>
      </c>
      <c r="F323" s="288" t="n">
        <v>7</v>
      </c>
      <c r="G323" s="264" t="n">
        <v>45655</v>
      </c>
      <c r="H323" s="263" t="s">
        <v>54</v>
      </c>
      <c r="I323" s="301"/>
      <c r="J323" s="301"/>
      <c r="K323" s="255"/>
      <c r="L323" s="255"/>
    </row>
    <row r="324" ht="16.5" customHeight="1">
      <c r="A324" s="315" t="s">
        <v>406</v>
      </c>
      <c r="B324" s="263" t="s">
        <v>426</v>
      </c>
      <c r="C324" s="263" t="s">
        <v>426</v>
      </c>
      <c r="D324" s="252"/>
      <c r="E324" s="305"/>
      <c r="F324" s="290"/>
      <c r="G324" s="264" t="n">
        <v>45645</v>
      </c>
      <c r="H324" s="306"/>
      <c r="I324" s="301"/>
      <c r="J324" s="301"/>
      <c r="K324" s="255"/>
      <c r="L324" s="255"/>
    </row>
    <row r="325" ht="16.5" customHeight="1">
      <c r="A325" s="315" t="s">
        <v>406</v>
      </c>
      <c r="B325" s="200"/>
      <c r="C325" s="263" t="s">
        <v>427</v>
      </c>
      <c r="D325" s="252"/>
      <c r="E325" s="317" t="n">
        <v>45047</v>
      </c>
      <c r="F325" s="290"/>
      <c r="G325" s="264" t="n">
        <v>45645</v>
      </c>
      <c r="H325" s="306"/>
      <c r="I325" s="301"/>
      <c r="J325" s="301"/>
      <c r="K325" s="255"/>
      <c r="L325" s="255"/>
    </row>
    <row r="326" ht="16.5" customHeight="1">
      <c r="A326" s="315" t="s">
        <v>406</v>
      </c>
      <c r="B326" s="200"/>
      <c r="C326" s="282" t="s">
        <v>428</v>
      </c>
      <c r="D326" s="302"/>
      <c r="E326" s="285" t="n">
        <v>45630</v>
      </c>
      <c r="F326" s="289" t="n">
        <v>14</v>
      </c>
      <c r="G326" s="285" t="n">
        <v>45643</v>
      </c>
      <c r="H326" s="263" t="s">
        <v>54</v>
      </c>
      <c r="I326" s="301"/>
      <c r="J326" s="301"/>
      <c r="K326" s="255"/>
      <c r="L326" s="255"/>
    </row>
    <row r="327" ht="16.5" customHeight="1">
      <c r="A327" s="315" t="s">
        <v>406</v>
      </c>
      <c r="B327" s="200"/>
      <c r="C327" s="263" t="s">
        <v>429</v>
      </c>
      <c r="D327" s="252"/>
      <c r="E327" s="317" t="n">
        <v>45632</v>
      </c>
      <c r="F327" s="288" t="n">
        <v>14</v>
      </c>
      <c r="G327" s="264" t="n">
        <v>45645</v>
      </c>
      <c r="H327" s="303" t="s">
        <v>375</v>
      </c>
      <c r="I327" s="301"/>
      <c r="J327" s="301"/>
      <c r="K327" s="255"/>
      <c r="L327" s="255"/>
    </row>
    <row r="328" ht="16.5" customHeight="1">
      <c r="A328" s="315" t="s">
        <v>406</v>
      </c>
      <c r="B328" s="200"/>
      <c r="C328" s="263" t="s">
        <v>430</v>
      </c>
      <c r="D328" s="252"/>
      <c r="E328" s="317" t="n">
        <v>45630</v>
      </c>
      <c r="F328" s="288" t="n">
        <v>10</v>
      </c>
      <c r="G328" s="264" t="n">
        <v>45639</v>
      </c>
      <c r="H328" s="303" t="s">
        <v>377</v>
      </c>
      <c r="I328" s="301"/>
      <c r="J328" s="301"/>
      <c r="K328" s="255"/>
      <c r="L328" s="255"/>
    </row>
    <row r="329" ht="16.5" customHeight="1">
      <c r="A329" s="315" t="s">
        <v>406</v>
      </c>
      <c r="B329" s="200"/>
      <c r="C329" s="263" t="s">
        <v>431</v>
      </c>
      <c r="D329" s="252"/>
      <c r="E329" s="317" t="n">
        <v>45632</v>
      </c>
      <c r="F329" s="288" t="n">
        <v>1</v>
      </c>
      <c r="G329" s="264" t="n">
        <v>45632</v>
      </c>
      <c r="H329" s="303" t="s">
        <v>65</v>
      </c>
      <c r="I329" s="301"/>
      <c r="J329" s="301"/>
      <c r="K329" s="255"/>
      <c r="L329" s="255"/>
    </row>
    <row r="330" ht="16.5" customHeight="1">
      <c r="A330" s="315" t="s">
        <v>406</v>
      </c>
      <c r="B330" s="200"/>
      <c r="C330" s="263" t="s">
        <v>432</v>
      </c>
      <c r="D330" s="252"/>
      <c r="E330" s="317" t="n">
        <v>45632</v>
      </c>
      <c r="F330" s="288" t="n">
        <v>1</v>
      </c>
      <c r="G330" s="264" t="n">
        <v>45632</v>
      </c>
      <c r="H330" s="303" t="s">
        <v>349</v>
      </c>
      <c r="I330" s="301"/>
      <c r="J330" s="301"/>
      <c r="K330" s="255"/>
      <c r="L330" s="255"/>
    </row>
    <row r="331" ht="16.5" customHeight="1">
      <c r="A331" s="315" t="s">
        <v>406</v>
      </c>
      <c r="B331" s="200"/>
      <c r="C331" s="263" t="s">
        <v>433</v>
      </c>
      <c r="D331" s="252"/>
      <c r="E331" s="317" t="n">
        <v>45632</v>
      </c>
      <c r="F331" s="288" t="n">
        <v>3</v>
      </c>
      <c r="G331" s="264" t="n">
        <v>45634</v>
      </c>
      <c r="H331" s="303" t="s">
        <v>381</v>
      </c>
      <c r="I331" s="301"/>
      <c r="J331" s="301"/>
      <c r="K331" s="255"/>
      <c r="L331" s="255"/>
    </row>
    <row r="332" ht="16.5" customHeight="1">
      <c r="A332" s="315" t="s">
        <v>406</v>
      </c>
      <c r="B332" s="200"/>
      <c r="C332" s="263" t="s">
        <v>382</v>
      </c>
      <c r="D332" s="252"/>
      <c r="E332" s="317" t="n">
        <v>45632</v>
      </c>
      <c r="F332" s="288" t="n">
        <v>1</v>
      </c>
      <c r="G332" s="264" t="n">
        <v>45632</v>
      </c>
      <c r="H332" s="303" t="s">
        <v>54</v>
      </c>
      <c r="I332" s="301"/>
      <c r="J332" s="301"/>
      <c r="K332" s="255"/>
      <c r="L332" s="255"/>
    </row>
    <row r="333" ht="16.5" customHeight="1">
      <c r="A333" s="315" t="s">
        <v>406</v>
      </c>
      <c r="B333" s="200"/>
      <c r="C333" s="263" t="s">
        <v>434</v>
      </c>
      <c r="D333" s="252"/>
      <c r="E333" s="264" t="n">
        <v>45632</v>
      </c>
      <c r="F333" s="288" t="n">
        <v>7</v>
      </c>
      <c r="G333" s="264" t="n">
        <v>45638</v>
      </c>
      <c r="H333" s="303" t="s">
        <v>297</v>
      </c>
      <c r="I333" s="301"/>
      <c r="J333" s="301"/>
      <c r="K333" s="255"/>
      <c r="L333" s="255"/>
    </row>
    <row r="334" ht="16.5" customHeight="1">
      <c r="A334" s="315" t="s">
        <v>406</v>
      </c>
      <c r="B334" s="263" t="s">
        <v>435</v>
      </c>
      <c r="C334" s="263" t="s">
        <v>435</v>
      </c>
      <c r="D334" s="252"/>
      <c r="E334" s="264" t="n">
        <v>45625</v>
      </c>
      <c r="F334" s="290"/>
      <c r="G334" s="264" t="n">
        <v>45648</v>
      </c>
      <c r="H334" s="306"/>
      <c r="I334" s="301"/>
      <c r="J334" s="301"/>
      <c r="K334" s="255"/>
      <c r="L334" s="255"/>
    </row>
    <row r="335" ht="16.5" customHeight="1">
      <c r="A335" s="315" t="s">
        <v>406</v>
      </c>
      <c r="B335" s="200"/>
      <c r="C335" s="263" t="s">
        <v>436</v>
      </c>
      <c r="D335" s="252"/>
      <c r="E335" s="264" t="n">
        <v>45625</v>
      </c>
      <c r="F335" s="288" t="n">
        <v>3</v>
      </c>
      <c r="G335" s="264" t="n">
        <v>45627</v>
      </c>
      <c r="H335" s="303" t="s">
        <v>65</v>
      </c>
      <c r="I335" s="301"/>
      <c r="J335" s="301"/>
      <c r="K335" s="255"/>
      <c r="L335" s="255"/>
    </row>
    <row r="336" ht="16.5" customHeight="1">
      <c r="A336" s="315" t="s">
        <v>406</v>
      </c>
      <c r="B336" s="200"/>
      <c r="C336" s="263" t="s">
        <v>437</v>
      </c>
      <c r="D336" s="252"/>
      <c r="E336" s="264" t="n">
        <v>45628</v>
      </c>
      <c r="F336" s="288" t="n">
        <v>3</v>
      </c>
      <c r="G336" s="264" t="n">
        <v>45630</v>
      </c>
      <c r="H336" s="303" t="s">
        <v>65</v>
      </c>
      <c r="I336" s="301"/>
      <c r="J336" s="301"/>
      <c r="K336" s="255"/>
      <c r="L336" s="255"/>
    </row>
    <row r="337" ht="16.5" customHeight="1">
      <c r="A337" s="315" t="s">
        <v>406</v>
      </c>
      <c r="B337" s="200"/>
      <c r="C337" s="263" t="s">
        <v>438</v>
      </c>
      <c r="D337" s="252"/>
      <c r="E337" s="264" t="n">
        <v>45631</v>
      </c>
      <c r="F337" s="288" t="n">
        <v>18</v>
      </c>
      <c r="G337" s="264" t="n">
        <v>45648</v>
      </c>
      <c r="H337" s="263" t="s">
        <v>439</v>
      </c>
      <c r="I337" s="301"/>
      <c r="J337" s="301"/>
      <c r="K337" s="255"/>
      <c r="L337" s="255"/>
    </row>
    <row r="338" ht="16.5" customHeight="1">
      <c r="A338" s="315" t="s">
        <v>406</v>
      </c>
      <c r="B338" s="252"/>
      <c r="C338" s="263" t="s">
        <v>440</v>
      </c>
      <c r="D338" s="252"/>
      <c r="E338" s="264" t="n">
        <v>45629</v>
      </c>
      <c r="F338" s="288" t="n">
        <v>1</v>
      </c>
      <c r="G338" s="264" t="n">
        <v>45629</v>
      </c>
      <c r="H338" s="303" t="s">
        <v>51</v>
      </c>
      <c r="I338" s="301"/>
      <c r="J338" s="301"/>
      <c r="K338" s="255"/>
      <c r="L338" s="255"/>
    </row>
    <row r="339" ht="16.5" customHeight="1">
      <c r="A339" s="315" t="s">
        <v>406</v>
      </c>
      <c r="B339" s="252"/>
      <c r="C339" s="263" t="s">
        <v>441</v>
      </c>
      <c r="D339" s="252"/>
      <c r="E339" s="305"/>
      <c r="F339" s="290"/>
      <c r="G339" s="264" t="n">
        <v>45659</v>
      </c>
      <c r="H339" s="306"/>
      <c r="I339" s="301"/>
      <c r="J339" s="301"/>
      <c r="K339" s="255"/>
      <c r="L339" s="255"/>
    </row>
    <row r="340" ht="16.5" customHeight="1">
      <c r="A340" s="315" t="s">
        <v>406</v>
      </c>
      <c r="B340" s="252"/>
      <c r="C340" s="263" t="s">
        <v>442</v>
      </c>
      <c r="D340" s="252"/>
      <c r="E340" s="264"/>
      <c r="F340" s="290"/>
      <c r="G340" s="264" t="n">
        <v>45659</v>
      </c>
      <c r="H340" s="306"/>
      <c r="I340" s="301"/>
      <c r="J340" s="301"/>
      <c r="K340" s="255"/>
      <c r="L340" s="255"/>
    </row>
    <row r="341" ht="16.5" customHeight="1">
      <c r="A341" s="315" t="s">
        <v>406</v>
      </c>
      <c r="B341" s="327" t="s">
        <v>443</v>
      </c>
      <c r="C341" s="263" t="s">
        <v>444</v>
      </c>
      <c r="D341" s="252"/>
      <c r="E341" s="264" t="n">
        <v>45633</v>
      </c>
      <c r="F341" s="290"/>
      <c r="G341" s="264" t="n">
        <v>45659</v>
      </c>
      <c r="H341" s="306"/>
      <c r="I341" s="301"/>
      <c r="J341" s="301"/>
      <c r="K341" s="255"/>
      <c r="L341" s="255"/>
    </row>
    <row r="342" ht="16.5" customHeight="1">
      <c r="A342" s="315" t="s">
        <v>406</v>
      </c>
      <c r="B342" s="328"/>
      <c r="C342" s="282" t="s">
        <v>445</v>
      </c>
      <c r="D342" s="302"/>
      <c r="E342" s="285" t="n">
        <v>45633</v>
      </c>
      <c r="F342" s="289" t="n">
        <v>11</v>
      </c>
      <c r="G342" s="285" t="n">
        <v>45643</v>
      </c>
      <c r="H342" s="263" t="s">
        <v>73</v>
      </c>
      <c r="I342" s="301"/>
      <c r="J342" s="301"/>
      <c r="K342" s="255"/>
      <c r="L342" s="255"/>
    </row>
    <row r="343" ht="16.5" customHeight="1">
      <c r="A343" s="315" t="s">
        <v>406</v>
      </c>
      <c r="B343" s="328"/>
      <c r="C343" s="282" t="s">
        <v>446</v>
      </c>
      <c r="D343" s="302"/>
      <c r="E343" s="285" t="n">
        <v>45644</v>
      </c>
      <c r="F343" s="289" t="n">
        <v>10</v>
      </c>
      <c r="G343" s="285" t="n">
        <v>45653</v>
      </c>
      <c r="H343" s="263" t="s">
        <v>264</v>
      </c>
      <c r="I343" s="301"/>
      <c r="J343" s="301"/>
      <c r="K343" s="255"/>
      <c r="L343" s="255"/>
    </row>
    <row r="344" ht="54.75" customHeight="1">
      <c r="A344" s="315" t="s">
        <v>406</v>
      </c>
      <c r="B344" s="328"/>
      <c r="C344" s="282" t="s">
        <v>363</v>
      </c>
      <c r="D344" s="302"/>
      <c r="E344" s="285" t="n">
        <v>45654</v>
      </c>
      <c r="F344" s="289" t="n">
        <v>5</v>
      </c>
      <c r="G344" s="285" t="n">
        <v>45658</v>
      </c>
      <c r="H344" s="263" t="s">
        <v>264</v>
      </c>
      <c r="I344" s="301" t="s">
        <v>447</v>
      </c>
      <c r="J344" s="301"/>
      <c r="K344" s="255"/>
      <c r="L344" s="255"/>
    </row>
    <row r="345" ht="16.5" customHeight="1">
      <c r="A345" s="315" t="s">
        <v>406</v>
      </c>
      <c r="B345" s="328"/>
      <c r="C345" s="282" t="s">
        <v>364</v>
      </c>
      <c r="D345" s="302"/>
      <c r="E345" s="285" t="n">
        <v>45658</v>
      </c>
      <c r="F345" s="289" t="n">
        <v>1</v>
      </c>
      <c r="G345" s="285" t="n">
        <v>45658</v>
      </c>
      <c r="H345" s="263" t="s">
        <v>73</v>
      </c>
      <c r="I345" s="301"/>
      <c r="J345" s="301"/>
      <c r="K345" s="255"/>
      <c r="L345" s="255"/>
    </row>
    <row r="346" ht="16.5" customHeight="1">
      <c r="A346" s="315" t="s">
        <v>406</v>
      </c>
      <c r="B346" s="328"/>
      <c r="C346" s="282" t="s">
        <v>448</v>
      </c>
      <c r="D346" s="302"/>
      <c r="E346" s="285" t="n">
        <v>45659</v>
      </c>
      <c r="F346" s="289" t="n">
        <v>1</v>
      </c>
      <c r="G346" s="285" t="n">
        <v>45659</v>
      </c>
      <c r="H346" s="263" t="s">
        <v>73</v>
      </c>
      <c r="I346" s="301"/>
      <c r="J346" s="301"/>
      <c r="K346" s="255"/>
      <c r="L346" s="255"/>
    </row>
    <row r="347" ht="16.5" customHeight="1">
      <c r="A347" s="315" t="s">
        <v>406</v>
      </c>
      <c r="B347" s="263" t="s">
        <v>449</v>
      </c>
      <c r="C347" s="263" t="s">
        <v>449</v>
      </c>
      <c r="D347" s="252"/>
      <c r="E347" s="264" t="n">
        <v>45633</v>
      </c>
      <c r="F347" s="290"/>
      <c r="G347" s="264" t="n">
        <v>45648</v>
      </c>
      <c r="H347" s="306"/>
      <c r="I347" s="301"/>
      <c r="J347" s="301"/>
      <c r="K347" s="255"/>
      <c r="L347" s="255"/>
    </row>
    <row r="348" ht="16.5" customHeight="1">
      <c r="A348" s="315" t="s">
        <v>406</v>
      </c>
      <c r="B348" s="200"/>
      <c r="C348" s="282" t="s">
        <v>450</v>
      </c>
      <c r="D348" s="302"/>
      <c r="E348" s="285" t="n">
        <v>45633</v>
      </c>
      <c r="F348" s="289" t="n">
        <v>15</v>
      </c>
      <c r="G348" s="285" t="n">
        <v>45647</v>
      </c>
      <c r="H348" s="263" t="s">
        <v>366</v>
      </c>
      <c r="I348" s="301"/>
      <c r="J348" s="301"/>
      <c r="K348" s="255"/>
      <c r="L348" s="255"/>
    </row>
    <row r="349" ht="16.5" customHeight="1">
      <c r="A349" s="315" t="s">
        <v>406</v>
      </c>
      <c r="B349" s="200"/>
      <c r="C349" s="282" t="s">
        <v>451</v>
      </c>
      <c r="D349" s="302"/>
      <c r="E349" s="285" t="n">
        <v>45648</v>
      </c>
      <c r="F349" s="289" t="n">
        <v>1</v>
      </c>
      <c r="G349" s="285" t="n">
        <v>45648</v>
      </c>
      <c r="H349" s="263" t="s">
        <v>366</v>
      </c>
      <c r="I349" s="301"/>
      <c r="J349" s="301"/>
      <c r="K349" s="255"/>
      <c r="L349" s="255"/>
    </row>
    <row r="350" ht="16.5" customHeight="1">
      <c r="A350" s="315" t="s">
        <v>406</v>
      </c>
      <c r="B350" s="200"/>
      <c r="C350" s="263" t="s">
        <v>452</v>
      </c>
      <c r="D350" s="252"/>
      <c r="E350" s="264" t="n">
        <v>45646</v>
      </c>
      <c r="F350" s="288" t="n">
        <v>3</v>
      </c>
      <c r="G350" s="264" t="n">
        <v>45648</v>
      </c>
      <c r="H350" s="303" t="s">
        <v>388</v>
      </c>
      <c r="I350" s="301"/>
      <c r="J350" s="301"/>
      <c r="K350" s="255"/>
      <c r="L350" s="255"/>
    </row>
    <row r="351" ht="16.5" customHeight="1">
      <c r="A351" s="315" t="s">
        <v>406</v>
      </c>
      <c r="B351" s="252" t="s">
        <v>453</v>
      </c>
      <c r="C351" s="263" t="s">
        <v>454</v>
      </c>
      <c r="D351" s="252"/>
      <c r="E351" s="264" t="n">
        <v>45623</v>
      </c>
      <c r="F351" s="288" t="n">
        <v>10</v>
      </c>
      <c r="G351" s="264" t="n">
        <v>45632</v>
      </c>
      <c r="H351" s="303" t="s">
        <v>455</v>
      </c>
      <c r="I351" s="301"/>
      <c r="J351" s="301"/>
      <c r="K351" s="255"/>
      <c r="L351" s="255"/>
    </row>
    <row r="352" ht="16.5" customHeight="1">
      <c r="A352" s="315" t="s">
        <v>406</v>
      </c>
      <c r="B352" s="200"/>
      <c r="C352" s="263" t="s">
        <v>456</v>
      </c>
      <c r="D352" s="252"/>
      <c r="E352" s="264" t="n">
        <v>45623</v>
      </c>
      <c r="F352" s="288" t="n">
        <v>10</v>
      </c>
      <c r="G352" s="264" t="n">
        <v>45632</v>
      </c>
      <c r="H352" s="303" t="s">
        <v>51</v>
      </c>
      <c r="I352" s="301"/>
      <c r="J352" s="301"/>
      <c r="K352" s="255"/>
      <c r="L352" s="255"/>
    </row>
    <row r="353" ht="16.5" customHeight="1">
      <c r="A353" s="315" t="s">
        <v>406</v>
      </c>
      <c r="B353" s="252" t="s">
        <v>457</v>
      </c>
      <c r="C353" s="263" t="s">
        <v>458</v>
      </c>
      <c r="D353" s="252"/>
      <c r="E353" s="264" t="n">
        <v>45633</v>
      </c>
      <c r="F353" s="288" t="n">
        <v>3</v>
      </c>
      <c r="G353" s="264" t="n">
        <v>45635</v>
      </c>
      <c r="H353" s="303" t="s">
        <v>73</v>
      </c>
      <c r="I353" s="301"/>
      <c r="J353" s="301"/>
      <c r="K353" s="255"/>
      <c r="L353" s="255"/>
    </row>
    <row r="354" ht="16.5" customHeight="1">
      <c r="A354" s="315" t="s">
        <v>406</v>
      </c>
      <c r="B354" s="200"/>
      <c r="C354" s="263" t="s">
        <v>459</v>
      </c>
      <c r="D354" s="252"/>
      <c r="E354" s="264" t="n">
        <v>45646</v>
      </c>
      <c r="F354" s="288" t="n">
        <v>1</v>
      </c>
      <c r="G354" s="264" t="n">
        <v>45646</v>
      </c>
      <c r="H354" s="303" t="s">
        <v>388</v>
      </c>
      <c r="I354" s="301"/>
      <c r="J354" s="301"/>
      <c r="K354" s="255"/>
      <c r="L354" s="255"/>
    </row>
    <row r="355" ht="16.5" customHeight="1">
      <c r="A355" s="315" t="s">
        <v>406</v>
      </c>
      <c r="B355" s="200"/>
      <c r="C355" s="263" t="s">
        <v>460</v>
      </c>
      <c r="D355" s="252"/>
      <c r="E355" s="264" t="n">
        <v>45662</v>
      </c>
      <c r="F355" s="288" t="n">
        <v>1</v>
      </c>
      <c r="G355" s="264" t="n">
        <v>45662</v>
      </c>
      <c r="H355" s="303" t="s">
        <v>73</v>
      </c>
      <c r="I355" s="301"/>
      <c r="J355" s="301"/>
      <c r="K355" s="255"/>
      <c r="L355" s="255"/>
    </row>
    <row r="356" ht="16.5" customHeight="1">
      <c r="A356" s="315" t="s">
        <v>406</v>
      </c>
      <c r="B356" s="263" t="s">
        <v>461</v>
      </c>
      <c r="C356" s="263" t="s">
        <v>462</v>
      </c>
      <c r="D356" s="252"/>
      <c r="E356" s="264" t="n">
        <v>45629</v>
      </c>
      <c r="F356" s="290" t="n">
        <v>15</v>
      </c>
      <c r="G356" s="264" t="n">
        <v>45643</v>
      </c>
      <c r="H356" s="305" t="s">
        <v>349</v>
      </c>
      <c r="I356" s="301"/>
      <c r="J356" s="301"/>
      <c r="K356" s="255"/>
      <c r="L356" s="255"/>
    </row>
    <row r="357" ht="16.5" customHeight="1">
      <c r="A357" s="315" t="s">
        <v>406</v>
      </c>
      <c r="B357" s="263" t="s">
        <v>463</v>
      </c>
      <c r="C357" s="263" t="s">
        <v>463</v>
      </c>
      <c r="D357" s="252"/>
      <c r="E357" s="264" t="n">
        <v>45632</v>
      </c>
      <c r="F357" s="290"/>
      <c r="G357" s="264" t="n">
        <v>45641</v>
      </c>
      <c r="H357" s="305"/>
      <c r="I357" s="301"/>
      <c r="J357" s="301"/>
      <c r="K357" s="255"/>
      <c r="L357" s="255"/>
    </row>
    <row r="358" ht="16.5" customHeight="1">
      <c r="A358" s="315" t="s">
        <v>406</v>
      </c>
      <c r="B358" s="200"/>
      <c r="C358" s="263" t="s">
        <v>464</v>
      </c>
      <c r="D358" s="252"/>
      <c r="E358" s="264" t="n">
        <v>45632</v>
      </c>
      <c r="F358" s="288" t="n">
        <v>3</v>
      </c>
      <c r="G358" s="264" t="n">
        <v>45634</v>
      </c>
      <c r="H358" s="303" t="s">
        <v>73</v>
      </c>
      <c r="I358" s="301"/>
      <c r="J358" s="301"/>
      <c r="K358" s="255"/>
      <c r="L358" s="255"/>
    </row>
    <row r="359" ht="16.5" customHeight="1">
      <c r="A359" s="315" t="s">
        <v>406</v>
      </c>
      <c r="B359" s="200"/>
      <c r="C359" s="263" t="s">
        <v>465</v>
      </c>
      <c r="D359" s="252"/>
      <c r="E359" s="264" t="n">
        <v>45635</v>
      </c>
      <c r="F359" s="288" t="n">
        <v>7</v>
      </c>
      <c r="G359" s="264" t="n">
        <v>45641</v>
      </c>
      <c r="H359" s="303" t="s">
        <v>39</v>
      </c>
      <c r="I359" s="301"/>
      <c r="J359" s="301"/>
      <c r="K359" s="255"/>
      <c r="L359" s="255"/>
    </row>
    <row r="360" ht="16.5" customHeight="1">
      <c r="A360" s="315" t="s">
        <v>406</v>
      </c>
      <c r="B360" s="263" t="s">
        <v>466</v>
      </c>
      <c r="C360" s="263" t="s">
        <v>466</v>
      </c>
      <c r="D360" s="252"/>
      <c r="E360" s="264" t="n">
        <v>45599</v>
      </c>
      <c r="F360" s="290"/>
      <c r="G360" s="264" t="n">
        <v>45668</v>
      </c>
      <c r="H360" s="305"/>
      <c r="I360" s="301"/>
      <c r="J360" s="301"/>
      <c r="K360" s="255"/>
      <c r="L360" s="255"/>
    </row>
    <row r="361" ht="16.5" customHeight="1">
      <c r="A361" s="315" t="s">
        <v>406</v>
      </c>
      <c r="B361" s="200"/>
      <c r="C361" s="282" t="s">
        <v>467</v>
      </c>
      <c r="D361" s="302"/>
      <c r="E361" s="285" t="n">
        <v>45599</v>
      </c>
      <c r="F361" s="289" t="n">
        <v>3</v>
      </c>
      <c r="G361" s="285" t="n">
        <v>45601</v>
      </c>
      <c r="H361" s="303" t="s">
        <v>54</v>
      </c>
      <c r="I361" s="301"/>
      <c r="J361" s="301"/>
      <c r="K361" s="255"/>
      <c r="L361" s="255"/>
    </row>
    <row r="362" ht="16.5" customHeight="1">
      <c r="A362" s="315" t="s">
        <v>406</v>
      </c>
      <c r="B362" s="200"/>
      <c r="C362" s="282" t="s">
        <v>468</v>
      </c>
      <c r="D362" s="302"/>
      <c r="E362" s="285" t="n">
        <v>45602</v>
      </c>
      <c r="F362" s="289" t="n">
        <v>60</v>
      </c>
      <c r="G362" s="285" t="n">
        <v>45661</v>
      </c>
      <c r="H362" s="303" t="s">
        <v>54</v>
      </c>
      <c r="I362" s="301" t="s">
        <v>469</v>
      </c>
      <c r="J362" s="301"/>
      <c r="K362" s="255"/>
      <c r="L362" s="255"/>
    </row>
    <row r="363" ht="16.5" customHeight="1">
      <c r="A363" s="315" t="s">
        <v>406</v>
      </c>
      <c r="B363" s="200"/>
      <c r="C363" s="263" t="s">
        <v>470</v>
      </c>
      <c r="D363" s="324" t="s">
        <v>417</v>
      </c>
      <c r="E363" s="264" t="n">
        <v>45662</v>
      </c>
      <c r="F363" s="288" t="n">
        <v>7</v>
      </c>
      <c r="G363" s="264" t="n">
        <v>45668</v>
      </c>
      <c r="H363" s="303" t="s">
        <v>54</v>
      </c>
      <c r="I363" s="301"/>
      <c r="J363" s="301"/>
      <c r="K363" s="255"/>
      <c r="L363" s="255"/>
    </row>
    <row r="364" ht="16.5" customHeight="1">
      <c r="A364" s="315" t="s">
        <v>406</v>
      </c>
      <c r="B364" s="263" t="s">
        <v>392</v>
      </c>
      <c r="C364" s="263" t="s">
        <v>392</v>
      </c>
      <c r="D364" s="252"/>
      <c r="E364" s="305"/>
      <c r="F364" s="290"/>
      <c r="G364" s="264" t="n">
        <v>45654</v>
      </c>
      <c r="H364" s="306"/>
      <c r="I364" s="301"/>
      <c r="J364" s="301"/>
      <c r="K364" s="255"/>
      <c r="L364" s="255"/>
    </row>
    <row r="365" ht="16.5" customHeight="1">
      <c r="A365" s="315" t="s">
        <v>406</v>
      </c>
      <c r="B365" s="200"/>
      <c r="C365" s="263" t="s">
        <v>232</v>
      </c>
      <c r="D365" s="252"/>
      <c r="E365" s="264" t="n">
        <v>45630</v>
      </c>
      <c r="F365" s="288" t="n">
        <v>7</v>
      </c>
      <c r="G365" s="264" t="n">
        <v>45636</v>
      </c>
      <c r="H365" s="303" t="s">
        <v>471</v>
      </c>
      <c r="I365" s="301"/>
      <c r="J365" s="301"/>
      <c r="K365" s="255"/>
      <c r="L365" s="255"/>
    </row>
    <row r="366" ht="16.5" customHeight="1">
      <c r="A366" s="315" t="s">
        <v>406</v>
      </c>
      <c r="B366" s="200"/>
      <c r="C366" s="263" t="s">
        <v>393</v>
      </c>
      <c r="D366" s="252"/>
      <c r="E366" s="264" t="n">
        <v>45649</v>
      </c>
      <c r="F366" s="288" t="n">
        <v>2</v>
      </c>
      <c r="G366" s="264" t="n">
        <v>45650</v>
      </c>
      <c r="H366" s="303" t="s">
        <v>471</v>
      </c>
      <c r="I366" s="301"/>
      <c r="J366" s="301"/>
      <c r="K366" s="255"/>
      <c r="L366" s="255"/>
    </row>
    <row r="367" ht="16.5" customHeight="1">
      <c r="A367" s="315" t="s">
        <v>406</v>
      </c>
      <c r="B367" s="200"/>
      <c r="C367" s="263" t="s">
        <v>239</v>
      </c>
      <c r="D367" s="252"/>
      <c r="E367" s="264" t="n">
        <v>45649</v>
      </c>
      <c r="F367" s="288" t="n">
        <v>2</v>
      </c>
      <c r="G367" s="264" t="n">
        <v>45650</v>
      </c>
      <c r="H367" s="303" t="s">
        <v>471</v>
      </c>
      <c r="I367" s="301"/>
      <c r="J367" s="301"/>
      <c r="K367" s="255"/>
      <c r="L367" s="255"/>
    </row>
    <row r="368" ht="16.5" customHeight="1">
      <c r="A368" s="315" t="s">
        <v>406</v>
      </c>
      <c r="B368" s="200"/>
      <c r="C368" s="263" t="s">
        <v>394</v>
      </c>
      <c r="D368" s="252"/>
      <c r="E368" s="264" t="n">
        <v>45651</v>
      </c>
      <c r="F368" s="288" t="n">
        <v>2</v>
      </c>
      <c r="G368" s="264" t="n">
        <v>45652</v>
      </c>
      <c r="H368" s="303" t="s">
        <v>471</v>
      </c>
      <c r="I368" s="301"/>
      <c r="J368" s="301"/>
      <c r="K368" s="255"/>
      <c r="L368" s="255"/>
    </row>
    <row r="369" ht="16.5" customHeight="1">
      <c r="A369" s="315" t="s">
        <v>406</v>
      </c>
      <c r="B369" s="200"/>
      <c r="C369" s="263" t="s">
        <v>395</v>
      </c>
      <c r="D369" s="252"/>
      <c r="E369" s="264" t="n">
        <v>45653</v>
      </c>
      <c r="F369" s="288" t="n">
        <v>2</v>
      </c>
      <c r="G369" s="264" t="n">
        <v>45654</v>
      </c>
      <c r="H369" s="303" t="s">
        <v>51</v>
      </c>
      <c r="I369" s="301"/>
      <c r="J369" s="301"/>
      <c r="K369" s="255"/>
      <c r="L369" s="255"/>
    </row>
    <row r="370" ht="16.5" customHeight="1">
      <c r="A370" s="315" t="s">
        <v>406</v>
      </c>
      <c r="B370" s="200"/>
      <c r="C370" s="263" t="s">
        <v>472</v>
      </c>
      <c r="D370" s="252"/>
      <c r="E370" s="264" t="n">
        <v>45059</v>
      </c>
      <c r="F370" s="288" t="n">
        <v>1</v>
      </c>
      <c r="G370" s="264" t="n">
        <v>45059</v>
      </c>
      <c r="H370" s="303" t="s">
        <v>51</v>
      </c>
      <c r="I370" s="301"/>
      <c r="J370" s="301"/>
      <c r="K370" s="255"/>
      <c r="L370" s="255"/>
    </row>
    <row r="371" ht="16.5" customHeight="1">
      <c r="A371" s="315" t="s">
        <v>406</v>
      </c>
      <c r="B371" s="252"/>
      <c r="C371" s="263" t="s">
        <v>473</v>
      </c>
      <c r="D371" s="252"/>
      <c r="E371" s="264" t="n">
        <v>45660</v>
      </c>
      <c r="F371" s="288" t="n">
        <v>1</v>
      </c>
      <c r="G371" s="264" t="n">
        <v>45660</v>
      </c>
      <c r="H371" s="263" t="s">
        <v>51</v>
      </c>
      <c r="I371" s="301"/>
      <c r="J371" s="301"/>
      <c r="K371" s="255"/>
      <c r="L371" s="255"/>
    </row>
    <row r="372" ht="16.5" customHeight="1">
      <c r="A372" s="315" t="s">
        <v>406</v>
      </c>
      <c r="B372" s="252" t="s">
        <v>96</v>
      </c>
      <c r="C372" s="282" t="s">
        <v>474</v>
      </c>
      <c r="D372" s="302"/>
      <c r="E372" s="285" t="n">
        <v>45646</v>
      </c>
      <c r="F372" s="289" t="n">
        <v>1</v>
      </c>
      <c r="G372" s="285" t="n">
        <v>45646</v>
      </c>
      <c r="H372" s="263" t="s">
        <v>390</v>
      </c>
      <c r="I372" s="301"/>
      <c r="J372" s="301"/>
      <c r="K372" s="255"/>
      <c r="L372" s="255"/>
    </row>
    <row r="373" ht="16.5" customHeight="1">
      <c r="A373" s="252" t="s">
        <v>475</v>
      </c>
      <c r="B373" s="316"/>
      <c r="C373" s="263" t="s">
        <v>475</v>
      </c>
      <c r="D373" s="252"/>
      <c r="E373" s="305"/>
      <c r="F373" s="290"/>
      <c r="G373" s="264" t="n">
        <v>-1</v>
      </c>
      <c r="H373" s="306"/>
      <c r="I373" s="301"/>
      <c r="J373" s="301"/>
      <c r="K373" s="255"/>
      <c r="L373" s="255"/>
    </row>
    <row r="374" ht="16.5" customHeight="1">
      <c r="A374" s="200"/>
      <c r="B374" s="315" t="s">
        <v>475</v>
      </c>
      <c r="C374" s="263" t="s">
        <v>476</v>
      </c>
      <c r="D374" s="252"/>
      <c r="E374" s="264" t="n">
        <v>45072</v>
      </c>
      <c r="F374" s="290"/>
      <c r="G374" s="264" t="n">
        <v>45071</v>
      </c>
      <c r="H374" s="306"/>
      <c r="I374" s="301"/>
      <c r="J374" s="301"/>
      <c r="K374" s="255"/>
      <c r="L374" s="255"/>
    </row>
    <row r="375" ht="27.75" customHeight="1">
      <c r="A375" s="200"/>
      <c r="B375" s="200"/>
      <c r="C375" s="263" t="s">
        <v>477</v>
      </c>
      <c r="D375" s="252"/>
      <c r="E375" s="264" t="n">
        <v>45660</v>
      </c>
      <c r="F375" s="288" t="n">
        <v>2</v>
      </c>
      <c r="G375" s="264" t="n">
        <v>45661</v>
      </c>
      <c r="H375" s="303" t="s">
        <v>478</v>
      </c>
      <c r="I375" s="301"/>
      <c r="J375" s="301"/>
      <c r="K375" s="255"/>
      <c r="L375" s="255"/>
    </row>
    <row r="376" ht="16.5" customHeight="1">
      <c r="A376" s="200"/>
      <c r="B376" s="200"/>
      <c r="C376" s="263" t="s">
        <v>479</v>
      </c>
      <c r="D376" s="252"/>
      <c r="E376" s="264" t="n">
        <v>45661</v>
      </c>
      <c r="F376" s="288" t="n">
        <v>1</v>
      </c>
      <c r="G376" s="264"/>
      <c r="H376" s="303" t="s">
        <v>39</v>
      </c>
      <c r="I376" s="301"/>
      <c r="J376" s="301"/>
      <c r="K376" s="255"/>
      <c r="L376" s="255"/>
    </row>
    <row r="377" ht="27.75" customHeight="1">
      <c r="A377" s="200"/>
      <c r="B377" s="200"/>
      <c r="C377" s="282" t="s">
        <v>480</v>
      </c>
      <c r="D377" s="302"/>
      <c r="E377" s="285" t="n">
        <f>G377-F377</f>
        <v>45609</v>
      </c>
      <c r="F377" s="289" t="n">
        <v>50</v>
      </c>
      <c r="G377" s="285" t="n">
        <v>45659</v>
      </c>
      <c r="H377" s="263" t="s">
        <v>39</v>
      </c>
      <c r="I377" s="301" t="s">
        <v>481</v>
      </c>
      <c r="J377" s="301"/>
      <c r="K377" s="255"/>
      <c r="L377" s="255"/>
    </row>
    <row r="378" ht="16.5" customHeight="1">
      <c r="A378" s="200"/>
      <c r="B378" s="200"/>
      <c r="C378" s="282" t="s">
        <v>482</v>
      </c>
      <c r="D378" s="302"/>
      <c r="E378" s="285" t="n">
        <v>45660</v>
      </c>
      <c r="F378" s="289" t="n">
        <v>3</v>
      </c>
      <c r="G378" s="285" t="n">
        <v>45662</v>
      </c>
      <c r="H378" s="263" t="s">
        <v>349</v>
      </c>
      <c r="I378" s="301"/>
      <c r="J378" s="301"/>
      <c r="K378" s="255"/>
      <c r="L378" s="255"/>
    </row>
    <row r="379" ht="16.5" customHeight="1">
      <c r="A379" s="200"/>
      <c r="B379" s="200"/>
      <c r="C379" s="263" t="s">
        <v>483</v>
      </c>
      <c r="D379" s="252"/>
      <c r="E379" s="264" t="n">
        <v>45642</v>
      </c>
      <c r="F379" s="288" t="n">
        <v>1</v>
      </c>
      <c r="G379" s="264" t="n">
        <v>45642</v>
      </c>
      <c r="H379" s="303" t="s">
        <v>388</v>
      </c>
      <c r="I379" s="301"/>
      <c r="J379" s="301"/>
      <c r="K379" s="255"/>
      <c r="L379" s="255"/>
    </row>
    <row r="380" ht="16.5" customHeight="1">
      <c r="A380" s="200"/>
      <c r="B380" s="200"/>
      <c r="C380" s="263" t="s">
        <v>484</v>
      </c>
      <c r="D380" s="252"/>
      <c r="E380" s="264" t="n">
        <v>45642</v>
      </c>
      <c r="F380" s="288" t="n">
        <v>1</v>
      </c>
      <c r="G380" s="264" t="n">
        <v>45642</v>
      </c>
      <c r="H380" s="325" t="s">
        <v>388</v>
      </c>
      <c r="I380" s="301"/>
      <c r="J380" s="301"/>
      <c r="K380" s="255"/>
      <c r="L380" s="255"/>
    </row>
    <row r="381" ht="16.5" customHeight="1">
      <c r="A381" s="200"/>
      <c r="B381" s="200"/>
      <c r="C381" s="278" t="s">
        <v>485</v>
      </c>
      <c r="D381" s="319" t="s">
        <v>417</v>
      </c>
      <c r="E381" s="296" t="n">
        <v>45663</v>
      </c>
      <c r="F381" s="297" t="n">
        <v>15</v>
      </c>
      <c r="G381" s="296" t="n">
        <v>45677</v>
      </c>
      <c r="H381" s="263" t="s">
        <v>290</v>
      </c>
      <c r="I381" s="301"/>
      <c r="J381" s="320" t="s">
        <v>417</v>
      </c>
      <c r="K381" s="255" t="n">
        <v>37</v>
      </c>
      <c r="L381" s="255"/>
    </row>
    <row r="382" ht="16.5" customHeight="1">
      <c r="A382" s="200"/>
      <c r="B382" s="200"/>
      <c r="C382" s="282" t="s">
        <v>486</v>
      </c>
      <c r="D382" s="302"/>
      <c r="E382" s="285" t="n">
        <v>45666</v>
      </c>
      <c r="F382" s="289" t="n">
        <v>9</v>
      </c>
      <c r="G382" s="285" t="n">
        <v>45674</v>
      </c>
      <c r="H382" s="263" t="s">
        <v>54</v>
      </c>
      <c r="I382" s="301"/>
      <c r="J382" s="301"/>
      <c r="K382" s="255"/>
      <c r="L382" s="255"/>
    </row>
    <row r="383" ht="16.5" customHeight="1">
      <c r="A383" s="200"/>
      <c r="B383" s="200"/>
      <c r="C383" s="263" t="s">
        <v>487</v>
      </c>
      <c r="D383" s="252"/>
      <c r="E383" s="264" t="n">
        <v>45675</v>
      </c>
      <c r="F383" s="288" t="n">
        <v>1</v>
      </c>
      <c r="G383" s="264" t="n">
        <v>45675</v>
      </c>
      <c r="H383" s="303" t="s">
        <v>65</v>
      </c>
      <c r="I383" s="301"/>
      <c r="J383" s="301"/>
      <c r="K383" s="255"/>
      <c r="L383" s="255"/>
    </row>
    <row r="384" ht="16.5" customHeight="1">
      <c r="A384" s="200"/>
      <c r="B384" s="200"/>
      <c r="C384" s="263" t="s">
        <v>488</v>
      </c>
      <c r="D384" s="252"/>
      <c r="E384" s="264" t="n">
        <v>45678</v>
      </c>
      <c r="F384" s="288" t="n">
        <v>1</v>
      </c>
      <c r="G384" s="264" t="n">
        <v>45678</v>
      </c>
      <c r="H384" s="263" t="s">
        <v>51</v>
      </c>
      <c r="I384" s="301"/>
      <c r="J384" s="301"/>
      <c r="K384" s="255"/>
      <c r="L384" s="255"/>
    </row>
    <row r="385" ht="16.5" customHeight="1">
      <c r="A385" s="252" t="s">
        <v>489</v>
      </c>
      <c r="B385" s="263" t="s">
        <v>490</v>
      </c>
      <c r="C385" s="263" t="s">
        <v>490</v>
      </c>
      <c r="D385" s="252"/>
      <c r="E385" s="264" t="n">
        <v>45077</v>
      </c>
      <c r="F385" s="290"/>
      <c r="G385" s="264" t="n">
        <v>45076</v>
      </c>
      <c r="H385" s="306"/>
      <c r="I385" s="301"/>
      <c r="J385" s="301"/>
      <c r="K385" s="255"/>
      <c r="L385" s="255"/>
    </row>
    <row r="386" ht="16.5" customHeight="1">
      <c r="A386" s="200"/>
      <c r="B386" s="200"/>
      <c r="C386" s="263" t="s">
        <v>491</v>
      </c>
      <c r="D386" s="252"/>
      <c r="E386" s="264" t="n">
        <v>45077</v>
      </c>
      <c r="F386" s="288" t="n">
        <v>3</v>
      </c>
      <c r="G386" s="264" t="n">
        <v>45079</v>
      </c>
      <c r="H386" s="303" t="s">
        <v>73</v>
      </c>
      <c r="I386" s="301"/>
      <c r="J386" s="301"/>
      <c r="K386" s="255"/>
      <c r="L386" s="255"/>
    </row>
    <row r="387" ht="16.5" customHeight="1">
      <c r="A387" s="200"/>
      <c r="B387" s="200"/>
      <c r="C387" s="263" t="s">
        <v>492</v>
      </c>
      <c r="D387" s="252"/>
      <c r="E387" s="264" t="n">
        <v>45077</v>
      </c>
      <c r="F387" s="288" t="n">
        <v>1</v>
      </c>
      <c r="G387" s="264" t="n">
        <v>45077</v>
      </c>
      <c r="H387" s="303" t="s">
        <v>65</v>
      </c>
      <c r="I387" s="301"/>
      <c r="J387" s="301"/>
      <c r="K387" s="255"/>
      <c r="L387" s="255"/>
    </row>
    <row r="388" ht="16.5" customHeight="1">
      <c r="A388" s="200"/>
      <c r="B388" s="200"/>
      <c r="C388" s="263" t="s">
        <v>493</v>
      </c>
      <c r="D388" s="252"/>
      <c r="E388" s="264" t="n">
        <v>45077</v>
      </c>
      <c r="F388" s="288" t="n">
        <v>1</v>
      </c>
      <c r="G388" s="264" t="n">
        <v>45077</v>
      </c>
      <c r="H388" s="303" t="s">
        <v>494</v>
      </c>
      <c r="I388" s="301"/>
      <c r="J388" s="301"/>
      <c r="K388" s="255"/>
      <c r="L388" s="255"/>
    </row>
    <row r="389" ht="16.5" customHeight="1">
      <c r="A389" s="200"/>
      <c r="B389" s="200"/>
      <c r="C389" s="263" t="s">
        <v>495</v>
      </c>
      <c r="D389" s="252"/>
      <c r="E389" s="264" t="n">
        <v>45077</v>
      </c>
      <c r="F389" s="288" t="n">
        <v>1</v>
      </c>
      <c r="G389" s="264" t="n">
        <v>45077</v>
      </c>
      <c r="H389" s="303" t="s">
        <v>297</v>
      </c>
      <c r="I389" s="301"/>
      <c r="J389" s="301"/>
      <c r="K389" s="255"/>
      <c r="L389" s="255"/>
    </row>
    <row r="390" ht="16.5" customHeight="1">
      <c r="A390" s="200"/>
      <c r="B390" s="200"/>
      <c r="C390" s="263" t="s">
        <v>496</v>
      </c>
      <c r="D390" s="252"/>
      <c r="E390" s="264" t="n">
        <v>45679</v>
      </c>
      <c r="F390" s="288" t="n">
        <v>1</v>
      </c>
      <c r="G390" s="264" t="n">
        <v>45679</v>
      </c>
      <c r="H390" s="303" t="s">
        <v>388</v>
      </c>
      <c r="I390" s="301"/>
      <c r="J390" s="301"/>
      <c r="K390" s="255"/>
      <c r="L390" s="255"/>
    </row>
    <row r="391" ht="27.75" customHeight="1">
      <c r="A391" s="200"/>
      <c r="B391" s="200"/>
      <c r="C391" s="282" t="s">
        <v>497</v>
      </c>
      <c r="D391" s="302"/>
      <c r="E391" s="285" t="n">
        <v>45677</v>
      </c>
      <c r="F391" s="289" t="n">
        <v>1</v>
      </c>
      <c r="G391" s="285" t="n">
        <v>45677</v>
      </c>
      <c r="H391" s="263" t="s">
        <v>290</v>
      </c>
      <c r="I391" s="301"/>
      <c r="J391" s="301"/>
      <c r="K391" s="255"/>
      <c r="L391" s="255"/>
    </row>
    <row r="392" ht="16.5" customHeight="1">
      <c r="A392" s="200"/>
      <c r="B392" s="263"/>
      <c r="C392" s="282" t="s">
        <v>498</v>
      </c>
      <c r="D392" s="302"/>
      <c r="E392" s="285" t="n">
        <v>45669</v>
      </c>
      <c r="F392" s="289" t="n">
        <v>0</v>
      </c>
      <c r="G392" s="285" t="n">
        <v>45677</v>
      </c>
      <c r="H392" s="263" t="s">
        <v>390</v>
      </c>
      <c r="I392" s="301"/>
      <c r="J392" s="301"/>
      <c r="K392" s="255"/>
      <c r="L392" s="255"/>
    </row>
    <row r="393" ht="16.5" customHeight="1">
      <c r="A393" s="200"/>
      <c r="B393" s="315" t="s">
        <v>499</v>
      </c>
      <c r="C393" s="263" t="s">
        <v>500</v>
      </c>
      <c r="D393" s="252"/>
      <c r="E393" s="264"/>
      <c r="F393" s="288" t="n">
        <v>7</v>
      </c>
      <c r="G393" s="264" t="n">
        <v>7</v>
      </c>
      <c r="H393" s="303" t="s">
        <v>39</v>
      </c>
      <c r="I393" s="301"/>
      <c r="J393" s="301"/>
      <c r="K393" s="255"/>
      <c r="L393" s="255"/>
    </row>
    <row r="394" ht="16.5" customHeight="1">
      <c r="A394" s="200"/>
      <c r="B394" s="200"/>
      <c r="C394" s="263" t="s">
        <v>501</v>
      </c>
      <c r="D394" s="252"/>
      <c r="E394" s="264"/>
      <c r="F394" s="288" t="n">
        <v>2</v>
      </c>
      <c r="G394" s="264" t="n">
        <v>2</v>
      </c>
      <c r="H394" s="303" t="s">
        <v>250</v>
      </c>
      <c r="I394" s="301"/>
      <c r="J394" s="301"/>
      <c r="K394" s="255"/>
      <c r="L394" s="255"/>
    </row>
    <row r="395" ht="16.5" customHeight="1">
      <c r="A395" s="200"/>
      <c r="B395" s="200"/>
      <c r="C395" s="263" t="s">
        <v>502</v>
      </c>
      <c r="D395" s="252"/>
      <c r="E395" s="264"/>
      <c r="F395" s="288" t="n">
        <v>1</v>
      </c>
      <c r="G395" s="264" t="s">
        <v>503</v>
      </c>
      <c r="H395" s="303" t="s">
        <v>504</v>
      </c>
      <c r="I395" s="301"/>
      <c r="J395" s="301"/>
      <c r="K395" s="255"/>
      <c r="L395" s="255"/>
    </row>
    <row r="396" ht="16.5" customHeight="1">
      <c r="A396" s="200"/>
      <c r="B396" s="200"/>
      <c r="C396" s="263" t="s">
        <v>505</v>
      </c>
      <c r="D396" s="252"/>
      <c r="E396" s="264"/>
      <c r="F396" s="288" t="n">
        <v>3</v>
      </c>
      <c r="G396" s="264" t="n">
        <v>3</v>
      </c>
      <c r="H396" s="303" t="s">
        <v>264</v>
      </c>
      <c r="I396" s="301"/>
      <c r="J396" s="301"/>
      <c r="K396" s="255"/>
      <c r="L396" s="255"/>
    </row>
    <row r="397" ht="16.5" customHeight="1">
      <c r="A397" s="200"/>
      <c r="B397" s="252" t="s">
        <v>96</v>
      </c>
      <c r="C397" s="282" t="s">
        <v>506</v>
      </c>
      <c r="D397" s="302"/>
      <c r="E397" s="285" t="n">
        <v>45669</v>
      </c>
      <c r="F397" s="289" t="n">
        <v>1</v>
      </c>
      <c r="G397" s="285" t="n">
        <v>45669</v>
      </c>
      <c r="H397" s="263" t="s">
        <v>390</v>
      </c>
      <c r="I397" s="301"/>
      <c r="J397" s="301"/>
      <c r="K397" s="255"/>
      <c r="L397" s="255"/>
    </row>
    <row r="398" ht="16.5" customHeight="1">
      <c r="A398" s="200"/>
      <c r="B398" s="252" t="s">
        <v>507</v>
      </c>
      <c r="C398" s="278" t="s">
        <v>508</v>
      </c>
      <c r="D398" s="304"/>
      <c r="E398" s="296"/>
      <c r="F398" s="297" t="n">
        <v>1</v>
      </c>
      <c r="G398" s="296" t="n">
        <v>45670</v>
      </c>
      <c r="H398" s="263" t="s">
        <v>290</v>
      </c>
      <c r="I398" s="301"/>
      <c r="J398" s="301"/>
      <c r="K398" s="255"/>
      <c r="L398" s="255"/>
    </row>
    <row r="399" ht="16.5" customHeight="1">
      <c r="A399" s="200"/>
      <c r="B399" s="252"/>
      <c r="C399" s="263" t="s">
        <v>509</v>
      </c>
      <c r="D399" s="252"/>
      <c r="E399" s="305"/>
      <c r="F399" s="290"/>
      <c r="G399" s="264" t="n">
        <v>-1</v>
      </c>
      <c r="H399" s="306"/>
      <c r="I399" s="301"/>
      <c r="J399" s="301"/>
      <c r="K399" s="255"/>
      <c r="L399" s="255"/>
    </row>
    <row r="400" ht="16.5" customHeight="1">
      <c r="A400" s="200"/>
      <c r="B400" s="295" t="s">
        <v>510</v>
      </c>
      <c r="C400" s="263" t="s">
        <v>510</v>
      </c>
      <c r="D400" s="252"/>
      <c r="E400" s="264" t="n">
        <v>45073</v>
      </c>
      <c r="F400" s="290"/>
      <c r="G400" s="264" t="n">
        <v>45686</v>
      </c>
      <c r="H400" s="306"/>
      <c r="I400" s="301"/>
      <c r="J400" s="301"/>
      <c r="K400" s="255"/>
      <c r="L400" s="255"/>
    </row>
    <row r="401" ht="16.5" customHeight="1">
      <c r="A401" s="200"/>
      <c r="B401" s="200"/>
      <c r="C401" s="263" t="s">
        <v>511</v>
      </c>
      <c r="D401" s="252"/>
      <c r="E401" s="264" t="n">
        <v>45073</v>
      </c>
      <c r="F401" s="288" t="n">
        <v>1</v>
      </c>
      <c r="G401" s="264" t="n">
        <v>45073</v>
      </c>
      <c r="H401" s="303" t="s">
        <v>512</v>
      </c>
      <c r="I401" s="301"/>
      <c r="J401" s="301"/>
      <c r="K401" s="255"/>
      <c r="L401" s="255"/>
    </row>
    <row r="402" ht="16.5" customHeight="1">
      <c r="A402" s="200"/>
      <c r="B402" s="200"/>
      <c r="C402" s="263" t="s">
        <v>513</v>
      </c>
      <c r="D402" s="252"/>
      <c r="E402" s="264" t="n">
        <v>45619</v>
      </c>
      <c r="F402" s="288" t="n">
        <v>60</v>
      </c>
      <c r="G402" s="264" t="n">
        <v>45679</v>
      </c>
      <c r="H402" s="263" t="s">
        <v>39</v>
      </c>
      <c r="I402" s="301"/>
      <c r="J402" s="301"/>
      <c r="K402" s="255"/>
      <c r="L402" s="255"/>
    </row>
    <row r="403" ht="16.5" customHeight="1">
      <c r="A403" s="200"/>
      <c r="B403" s="200"/>
      <c r="C403" s="263" t="s">
        <v>514</v>
      </c>
      <c r="D403" s="252"/>
      <c r="E403" s="264" t="n">
        <v>45678</v>
      </c>
      <c r="F403" s="288" t="n">
        <v>2</v>
      </c>
      <c r="G403" s="264" t="n">
        <v>45679</v>
      </c>
      <c r="H403" s="263" t="s">
        <v>39</v>
      </c>
      <c r="I403" s="301"/>
      <c r="J403" s="301"/>
      <c r="K403" s="255"/>
      <c r="L403" s="255"/>
    </row>
    <row r="404" ht="16.5" customHeight="1">
      <c r="A404" s="200"/>
      <c r="B404" s="200"/>
      <c r="C404" s="263" t="s">
        <v>515</v>
      </c>
      <c r="D404" s="252"/>
      <c r="E404" s="264" t="n">
        <v>45076</v>
      </c>
      <c r="F404" s="288" t="n">
        <v>1</v>
      </c>
      <c r="G404" s="264" t="n">
        <v>45076</v>
      </c>
      <c r="H404" s="303" t="s">
        <v>516</v>
      </c>
      <c r="I404" s="301"/>
      <c r="J404" s="301"/>
      <c r="K404" s="255"/>
      <c r="L404" s="255"/>
    </row>
    <row r="405" ht="16.5" customHeight="1">
      <c r="A405" s="200"/>
      <c r="B405" s="200"/>
      <c r="C405" s="263" t="s">
        <v>517</v>
      </c>
      <c r="D405" s="252"/>
      <c r="E405" s="264" t="n">
        <v>45680</v>
      </c>
      <c r="F405" s="288" t="n">
        <v>7</v>
      </c>
      <c r="G405" s="264" t="n">
        <v>45686</v>
      </c>
      <c r="H405" s="263" t="s">
        <v>39</v>
      </c>
      <c r="I405" s="301"/>
      <c r="J405" s="301"/>
      <c r="K405" s="255"/>
      <c r="L405" s="255"/>
    </row>
    <row r="406" ht="16.5" customHeight="1">
      <c r="A406" s="200"/>
      <c r="B406" s="263" t="s">
        <v>518</v>
      </c>
      <c r="C406" s="263" t="s">
        <v>518</v>
      </c>
      <c r="D406" s="252"/>
      <c r="E406" s="305"/>
      <c r="F406" s="290"/>
      <c r="G406" s="264" t="n">
        <v>45684</v>
      </c>
      <c r="H406" s="306"/>
      <c r="I406" s="301"/>
      <c r="J406" s="301"/>
      <c r="K406" s="255"/>
      <c r="L406" s="255"/>
    </row>
    <row r="407" ht="16.5" customHeight="1">
      <c r="A407" s="200"/>
      <c r="B407" s="200"/>
      <c r="C407" s="263" t="s">
        <v>351</v>
      </c>
      <c r="D407" s="252"/>
      <c r="E407" s="264"/>
      <c r="F407" s="288"/>
      <c r="G407" s="264"/>
      <c r="H407" s="303" t="s">
        <v>349</v>
      </c>
      <c r="I407" s="301"/>
      <c r="J407" s="301"/>
      <c r="K407" s="255"/>
      <c r="L407" s="255"/>
    </row>
    <row r="408" ht="16.5" customHeight="1">
      <c r="A408" s="200"/>
      <c r="B408" s="200"/>
      <c r="C408" s="263" t="s">
        <v>351</v>
      </c>
      <c r="D408" s="252"/>
      <c r="E408" s="264" t="n">
        <v>45678</v>
      </c>
      <c r="F408" s="288" t="n">
        <v>7</v>
      </c>
      <c r="G408" s="264" t="n">
        <v>45684</v>
      </c>
      <c r="H408" s="303" t="s">
        <v>381</v>
      </c>
      <c r="I408" s="301"/>
      <c r="J408" s="301"/>
      <c r="K408" s="255"/>
      <c r="L408" s="255"/>
    </row>
    <row r="409" ht="16.5" customHeight="1">
      <c r="A409" s="200"/>
      <c r="B409" s="200"/>
      <c r="C409" s="263" t="s">
        <v>519</v>
      </c>
      <c r="D409" s="252"/>
      <c r="E409" s="264" t="n">
        <v>45678</v>
      </c>
      <c r="F409" s="288" t="n">
        <v>7</v>
      </c>
      <c r="G409" s="264" t="n">
        <v>45684</v>
      </c>
      <c r="H409" s="303" t="s">
        <v>381</v>
      </c>
      <c r="I409" s="301"/>
      <c r="J409" s="301"/>
      <c r="K409" s="255"/>
      <c r="L409" s="255"/>
    </row>
    <row r="410" ht="16.5" customHeight="1">
      <c r="A410" s="200"/>
      <c r="B410" s="200"/>
      <c r="C410" s="263" t="s">
        <v>520</v>
      </c>
      <c r="D410" s="252"/>
      <c r="E410" s="264" t="n">
        <v>45678</v>
      </c>
      <c r="F410" s="288" t="n">
        <v>7</v>
      </c>
      <c r="G410" s="264" t="n">
        <v>45684</v>
      </c>
      <c r="H410" s="303" t="s">
        <v>381</v>
      </c>
      <c r="I410" s="301"/>
      <c r="J410" s="301"/>
      <c r="K410" s="255"/>
      <c r="L410" s="255"/>
    </row>
    <row r="411" ht="16.5" customHeight="1">
      <c r="A411" s="200"/>
      <c r="B411" s="252" t="s">
        <v>489</v>
      </c>
      <c r="C411" s="263" t="s">
        <v>521</v>
      </c>
      <c r="D411" s="252"/>
      <c r="E411" s="264"/>
      <c r="F411" s="288"/>
      <c r="G411" s="264"/>
      <c r="H411" s="263" t="s">
        <v>522</v>
      </c>
      <c r="I411" s="301"/>
      <c r="J411" s="301"/>
      <c r="K411" s="255"/>
      <c r="L411" s="255"/>
    </row>
    <row r="412" ht="16.5" customHeight="1">
      <c r="A412" s="200"/>
      <c r="B412" s="200"/>
      <c r="C412" s="278" t="s">
        <v>523</v>
      </c>
      <c r="D412" s="319" t="s">
        <v>417</v>
      </c>
      <c r="E412" s="296" t="n">
        <v>45695</v>
      </c>
      <c r="F412" s="297" t="n">
        <v>15</v>
      </c>
      <c r="G412" s="296" t="n">
        <v>45709</v>
      </c>
      <c r="H412" s="263" t="s">
        <v>516</v>
      </c>
      <c r="I412" s="301"/>
      <c r="J412" s="320" t="s">
        <v>417</v>
      </c>
      <c r="K412" s="255"/>
      <c r="L412" s="255"/>
    </row>
    <row r="413" ht="16.5" customHeight="1">
      <c r="A413" s="200"/>
      <c r="B413" s="200"/>
      <c r="C413" s="263" t="s">
        <v>524</v>
      </c>
      <c r="D413" s="252"/>
      <c r="E413" s="264" t="n">
        <v>45710</v>
      </c>
      <c r="F413" s="288" t="n">
        <v>5</v>
      </c>
      <c r="G413" s="264" t="n">
        <v>45714</v>
      </c>
      <c r="H413" s="263" t="s">
        <v>525</v>
      </c>
      <c r="I413" s="301"/>
      <c r="J413" s="301"/>
      <c r="K413" s="255"/>
      <c r="L413" s="255"/>
    </row>
    <row r="414" ht="16.5" customHeight="1">
      <c r="A414" s="200"/>
      <c r="B414" s="200"/>
      <c r="C414" s="263" t="s">
        <v>526</v>
      </c>
      <c r="D414" s="252"/>
      <c r="E414" s="264" t="n">
        <v>45715</v>
      </c>
      <c r="F414" s="288"/>
      <c r="G414" s="264"/>
      <c r="H414" s="263" t="s">
        <v>527</v>
      </c>
      <c r="I414" s="301"/>
      <c r="J414" s="301"/>
      <c r="K414" s="255"/>
      <c r="L414" s="255"/>
    </row>
    <row r="415" ht="16.5" customHeight="1">
      <c r="A415" s="200"/>
      <c r="B415" s="252"/>
      <c r="C415" s="278" t="s">
        <v>528</v>
      </c>
      <c r="D415" s="304"/>
      <c r="E415" s="296" t="n">
        <v>45710</v>
      </c>
      <c r="F415" s="297" t="n">
        <v>5</v>
      </c>
      <c r="G415" s="296" t="n">
        <v>45714</v>
      </c>
      <c r="H415" s="263" t="s">
        <v>529</v>
      </c>
      <c r="I415" s="301"/>
      <c r="J415" s="301"/>
      <c r="K415" s="255"/>
      <c r="L415" s="255"/>
    </row>
    <row r="416" ht="16.5" customHeight="1">
      <c r="A416" s="200"/>
      <c r="B416" s="252" t="s">
        <v>530</v>
      </c>
      <c r="C416" s="278" t="s">
        <v>531</v>
      </c>
      <c r="D416" s="304"/>
      <c r="E416" s="296" t="n">
        <v>45717</v>
      </c>
      <c r="F416" s="326" t="n">
        <v>1</v>
      </c>
      <c r="G416" s="296" t="n">
        <v>45717</v>
      </c>
      <c r="H416" s="263" t="s">
        <v>290</v>
      </c>
      <c r="I416" s="301"/>
      <c r="J416" s="301"/>
      <c r="K416" s="255"/>
      <c r="L416" s="255"/>
    </row>
    <row r="417" ht="16.5" customHeight="1">
      <c r="A417" s="254"/>
      <c r="B417" s="46" t="s">
        <v>532</v>
      </c>
      <c r="C417" s="47" t="s">
        <v>533</v>
      </c>
      <c r="D417" s="47"/>
      <c r="E417" s="47" t="n">
        <v>45527</v>
      </c>
      <c r="F417" s="61"/>
      <c r="G417" s="152" t="n">
        <v>45526</v>
      </c>
      <c r="H417" s="48"/>
      <c r="I417" s="175"/>
      <c r="J417" s="255"/>
      <c r="K417" s="255"/>
      <c r="L417" s="255"/>
    </row>
    <row r="418" ht="16.5" customHeight="1">
      <c r="A418" s="254"/>
      <c r="B418" s="200"/>
      <c r="C418" s="47" t="s">
        <v>534</v>
      </c>
      <c r="D418" s="47"/>
      <c r="E418" s="47" t="n">
        <v>45527</v>
      </c>
      <c r="F418" s="49" t="n">
        <v>1</v>
      </c>
      <c r="G418" s="152" t="n">
        <v>45527</v>
      </c>
      <c r="H418" s="46" t="s">
        <v>535</v>
      </c>
      <c r="I418" s="174"/>
      <c r="J418" s="255"/>
      <c r="K418" s="255"/>
      <c r="L418" s="255"/>
    </row>
    <row r="419" ht="16.5" customHeight="1">
      <c r="A419" s="254"/>
      <c r="B419" s="200"/>
      <c r="C419" s="47" t="s">
        <v>245</v>
      </c>
      <c r="D419" s="47"/>
      <c r="E419" s="47" t="n">
        <v>45528</v>
      </c>
      <c r="F419" s="49" t="n">
        <v>2</v>
      </c>
      <c r="G419" s="152" t="n">
        <v>45529</v>
      </c>
      <c r="H419" s="46" t="s">
        <v>535</v>
      </c>
      <c r="I419" s="174"/>
      <c r="J419" s="255"/>
      <c r="K419" s="255"/>
      <c r="L419" s="255"/>
    </row>
    <row r="420" ht="16.5" customHeight="1">
      <c r="A420" s="254"/>
      <c r="B420" s="200"/>
      <c r="C420" s="47" t="s">
        <v>536</v>
      </c>
      <c r="D420" s="47"/>
      <c r="E420" s="47" t="n">
        <v>45432</v>
      </c>
      <c r="F420" s="49" t="n">
        <v>7</v>
      </c>
      <c r="G420" s="152" t="n">
        <v>45438</v>
      </c>
      <c r="H420" s="46" t="s">
        <v>65</v>
      </c>
      <c r="I420" s="174"/>
      <c r="J420" s="255"/>
      <c r="K420" s="255"/>
      <c r="L420" s="255"/>
    </row>
    <row r="421" ht="16.5" customHeight="1">
      <c r="A421" s="254"/>
      <c r="B421" s="200"/>
      <c r="C421" s="47" t="s">
        <v>537</v>
      </c>
      <c r="D421" s="47"/>
      <c r="E421" s="47" t="n">
        <v>45439</v>
      </c>
      <c r="F421" s="49" t="n">
        <v>1</v>
      </c>
      <c r="G421" s="152" t="n">
        <v>45439</v>
      </c>
      <c r="H421" s="46" t="s">
        <v>512</v>
      </c>
      <c r="I421" s="174"/>
      <c r="J421" s="255"/>
      <c r="K421" s="255"/>
      <c r="L421" s="255"/>
    </row>
    <row r="422" ht="16.5" customHeight="1">
      <c r="A422" s="254"/>
      <c r="B422" s="200"/>
      <c r="C422" s="48" t="s">
        <v>538</v>
      </c>
      <c r="D422" s="48"/>
      <c r="E422" s="82"/>
      <c r="F422" s="61"/>
      <c r="G422" s="152"/>
      <c r="H422" s="46" t="s">
        <v>516</v>
      </c>
      <c r="I422" s="174"/>
      <c r="J422" s="255"/>
      <c r="K422" s="255"/>
      <c r="L422" s="255"/>
    </row>
    <row r="423" ht="16.5" customHeight="1">
      <c r="A423" s="254"/>
      <c r="B423" s="200"/>
      <c r="C423" s="48" t="s">
        <v>539</v>
      </c>
      <c r="D423" s="48"/>
      <c r="E423" s="82"/>
      <c r="F423" s="61"/>
      <c r="G423" s="152"/>
      <c r="H423" s="46" t="s">
        <v>512</v>
      </c>
      <c r="I423" s="174"/>
      <c r="J423" s="255"/>
      <c r="K423" s="255"/>
      <c r="L423" s="255"/>
    </row>
    <row r="424" ht="16.5" customHeight="1">
      <c r="A424" s="254"/>
      <c r="B424" s="200"/>
      <c r="C424" s="48" t="s">
        <v>540</v>
      </c>
      <c r="D424" s="48"/>
      <c r="E424" s="82"/>
      <c r="F424" s="61"/>
      <c r="G424" s="152"/>
      <c r="H424" s="46" t="s">
        <v>512</v>
      </c>
      <c r="I424" s="174"/>
      <c r="J424" s="255"/>
      <c r="K424" s="255"/>
      <c r="L424" s="255"/>
    </row>
    <row r="425" ht="16.5" customHeight="1">
      <c r="A425" s="254"/>
      <c r="B425" s="200"/>
      <c r="C425" s="47" t="s">
        <v>541</v>
      </c>
      <c r="D425" s="47"/>
      <c r="E425" s="47" t="n">
        <v>45355</v>
      </c>
      <c r="F425" s="49" t="n">
        <v>2</v>
      </c>
      <c r="G425" s="152" t="n">
        <v>45356</v>
      </c>
      <c r="H425" s="46" t="s">
        <v>512</v>
      </c>
      <c r="I425" s="176"/>
      <c r="J425" s="255"/>
      <c r="K425" s="255"/>
      <c r="L425" s="255"/>
    </row>
    <row r="426" ht="16.5" customHeight="1">
      <c r="A426" s="254"/>
      <c r="B426" s="46"/>
      <c r="C426" s="47"/>
      <c r="D426" s="47"/>
      <c r="E426" s="47"/>
      <c r="F426" s="49"/>
      <c r="G426" s="152"/>
      <c r="H426" s="46"/>
      <c r="I426" s="176"/>
      <c r="J426" s="255"/>
      <c r="K426" s="255"/>
      <c r="L426" s="255"/>
    </row>
    <row r="427" ht="16.5" customHeight="1">
      <c r="A427" s="254"/>
      <c r="B427" s="46"/>
      <c r="C427" s="47"/>
      <c r="D427" s="47"/>
      <c r="E427" s="47"/>
      <c r="F427" s="49"/>
      <c r="G427" s="152"/>
      <c r="H427" s="46"/>
      <c r="I427" s="176"/>
      <c r="J427" s="255"/>
      <c r="K427" s="255"/>
      <c r="L427" s="255"/>
    </row>
    <row r="428" ht="16.5" customHeight="1">
      <c r="A428" s="254"/>
      <c r="B428" s="46"/>
      <c r="C428" s="47"/>
      <c r="D428" s="47"/>
      <c r="E428" s="47" t="n">
        <v>45475</v>
      </c>
      <c r="F428" s="49" t="n">
        <f>G428-E428</f>
        <v>30</v>
      </c>
      <c r="G428" s="152" t="n">
        <v>45505</v>
      </c>
      <c r="H428" s="46"/>
      <c r="I428" s="176"/>
      <c r="J428" s="255"/>
      <c r="K428" s="255"/>
      <c r="L428" s="255"/>
    </row>
    <row r="429" ht="16.5" customHeight="1">
      <c r="A429" s="254"/>
      <c r="B429" s="46"/>
      <c r="C429" s="47"/>
      <c r="D429" s="47"/>
      <c r="E429" s="47" t="n">
        <v>45475</v>
      </c>
      <c r="F429" s="49" t="n">
        <f>G429-E429</f>
        <v>0</v>
      </c>
      <c r="G429" s="152" t="n">
        <v>45475</v>
      </c>
      <c r="H429" s="46"/>
      <c r="I429" s="176"/>
      <c r="J429" s="255"/>
      <c r="K429" s="255"/>
      <c r="L429" s="255"/>
    </row>
    <row r="430" ht="16.5" customHeight="1">
      <c r="A430" s="254"/>
      <c r="B430" s="46"/>
      <c r="C430" s="47"/>
      <c r="D430" s="47"/>
      <c r="E430" s="47"/>
      <c r="F430" s="49"/>
      <c r="G430" s="152"/>
      <c r="H430" s="46"/>
      <c r="I430" s="176"/>
      <c r="J430" s="255"/>
      <c r="K430" s="255"/>
      <c r="L430" s="255"/>
    </row>
    <row r="431" ht="16.5" customHeight="1">
      <c r="A431" s="254"/>
      <c r="B431" s="46"/>
      <c r="C431" s="47"/>
      <c r="D431" s="47"/>
      <c r="E431" s="47"/>
      <c r="F431" s="49"/>
      <c r="G431" s="152"/>
      <c r="H431" s="46"/>
      <c r="I431" s="176"/>
      <c r="J431" s="255"/>
      <c r="K431" s="255"/>
      <c r="L431" s="255"/>
    </row>
    <row r="432" ht="16.5" customHeight="1">
      <c r="A432" s="254"/>
      <c r="B432" s="46"/>
      <c r="C432" s="47"/>
      <c r="D432" s="47"/>
      <c r="E432" s="47" t="n">
        <v>45524</v>
      </c>
      <c r="F432" s="49" t="n">
        <v>40</v>
      </c>
      <c r="G432" s="152" t="n">
        <f>E432+F432</f>
        <v>45564</v>
      </c>
      <c r="H432" s="46"/>
      <c r="I432" s="176"/>
      <c r="J432" s="255"/>
      <c r="K432" s="255"/>
      <c r="L432" s="255"/>
    </row>
    <row r="433" ht="16.5" customHeight="1">
      <c r="A433" s="254"/>
      <c r="B433" s="46"/>
      <c r="C433" s="47"/>
      <c r="D433" s="47"/>
      <c r="E433" s="47"/>
      <c r="F433" s="49"/>
      <c r="G433" s="152"/>
      <c r="H433" s="46"/>
      <c r="I433" s="176"/>
      <c r="J433" s="255"/>
      <c r="K433" s="255"/>
      <c r="L433" s="255"/>
    </row>
    <row r="434" ht="16.5" customHeight="1">
      <c r="A434" s="254"/>
      <c r="B434" s="46"/>
      <c r="C434" s="47"/>
      <c r="D434" s="47"/>
      <c r="E434" s="47"/>
      <c r="F434" s="49"/>
      <c r="G434" s="152"/>
      <c r="H434" s="46"/>
      <c r="I434" s="176"/>
      <c r="J434" s="255"/>
      <c r="K434" s="255"/>
      <c r="L434" s="255"/>
    </row>
    <row r="435" ht="16.5" customHeight="1">
      <c r="A435" s="254"/>
      <c r="B435" s="46"/>
      <c r="C435" s="47"/>
      <c r="D435" s="47"/>
      <c r="E435" s="47"/>
      <c r="F435" s="49"/>
      <c r="G435" s="152"/>
      <c r="H435" s="46"/>
      <c r="I435" s="176"/>
      <c r="J435" s="255"/>
      <c r="K435" s="255"/>
      <c r="L435" s="255"/>
    </row>
    <row r="436" ht="16.5" customHeight="1">
      <c r="A436" s="254"/>
      <c r="B436" s="46"/>
      <c r="C436" s="47"/>
      <c r="D436" s="47"/>
      <c r="E436" s="47"/>
      <c r="F436" s="49"/>
      <c r="G436" s="152"/>
      <c r="H436" s="46"/>
      <c r="I436" s="176"/>
      <c r="J436" s="255"/>
      <c r="K436" s="255"/>
      <c r="L436" s="255"/>
    </row>
    <row r="437" ht="16.5" customHeight="1">
      <c r="A437" s="254"/>
      <c r="B437" s="46"/>
      <c r="C437" s="47"/>
      <c r="D437" s="47"/>
      <c r="E437" s="47"/>
      <c r="F437" s="49"/>
      <c r="G437" s="152"/>
      <c r="H437" s="46"/>
      <c r="I437" s="176"/>
      <c r="J437" s="255"/>
      <c r="K437" s="255"/>
      <c r="L437" s="255"/>
    </row>
    <row r="438" ht="16.5" customHeight="1">
      <c r="A438" s="254"/>
      <c r="B438" s="46"/>
      <c r="C438" s="47"/>
      <c r="D438" s="47"/>
      <c r="E438" s="47"/>
      <c r="F438" s="49"/>
      <c r="G438" s="152"/>
      <c r="H438" s="46"/>
      <c r="I438" s="176"/>
      <c r="J438" s="255"/>
      <c r="K438" s="255"/>
      <c r="L438" s="255"/>
    </row>
    <row r="439" ht="16.5" customHeight="1">
      <c r="A439" s="254"/>
      <c r="B439" s="46"/>
      <c r="C439" s="47"/>
      <c r="D439" s="47"/>
      <c r="E439" s="47"/>
      <c r="F439" s="49"/>
      <c r="G439" s="152"/>
      <c r="H439" s="46"/>
      <c r="I439" s="176"/>
      <c r="J439" s="255"/>
      <c r="K439" s="255"/>
      <c r="L439" s="255"/>
    </row>
    <row r="440" ht="16.5" customHeight="1">
      <c r="A440" s="254"/>
      <c r="B440" s="46"/>
      <c r="C440" s="47"/>
      <c r="D440" s="47"/>
      <c r="E440" s="47"/>
      <c r="F440" s="49"/>
      <c r="G440" s="152"/>
      <c r="H440" s="46"/>
      <c r="I440" s="176"/>
      <c r="J440" s="255"/>
      <c r="K440" s="255"/>
      <c r="L440" s="255"/>
    </row>
    <row r="441" ht="16.5" customHeight="1">
      <c r="A441" s="254"/>
      <c r="B441" s="46"/>
      <c r="C441" s="47"/>
      <c r="D441" s="47"/>
      <c r="E441" s="47"/>
      <c r="F441" s="49"/>
      <c r="G441" s="152"/>
      <c r="H441" s="46"/>
      <c r="I441" s="176"/>
      <c r="J441" s="255"/>
      <c r="K441" s="255"/>
      <c r="L441" s="255"/>
    </row>
    <row r="442" ht="16.5" customHeight="1">
      <c r="A442" s="254"/>
      <c r="B442" s="46"/>
      <c r="C442" s="47"/>
      <c r="D442" s="47"/>
      <c r="E442" s="47"/>
      <c r="F442" s="49"/>
      <c r="G442" s="152"/>
      <c r="H442" s="46"/>
      <c r="I442" s="176"/>
      <c r="J442" s="255"/>
      <c r="K442" s="255"/>
      <c r="L442" s="255"/>
    </row>
    <row r="443" ht="16.5" customHeight="1">
      <c r="A443" s="254"/>
      <c r="B443" s="46"/>
      <c r="C443" s="47"/>
      <c r="D443" s="47"/>
      <c r="E443" s="47"/>
      <c r="F443" s="49"/>
      <c r="G443" s="152"/>
      <c r="H443" s="46"/>
      <c r="I443" s="176"/>
      <c r="J443" s="255"/>
      <c r="K443" s="255"/>
      <c r="L443" s="255"/>
    </row>
    <row r="444" ht="16.5" customHeight="1">
      <c r="A444" s="254"/>
      <c r="B444" s="46"/>
      <c r="C444" s="47"/>
      <c r="D444" s="47"/>
      <c r="E444" s="47"/>
      <c r="F444" s="49"/>
      <c r="G444" s="152"/>
      <c r="H444" s="46"/>
      <c r="I444" s="176"/>
      <c r="J444" s="255"/>
      <c r="K444" s="255"/>
      <c r="L444" s="255"/>
    </row>
    <row r="445" ht="16.5" customHeight="1">
      <c r="A445" s="254"/>
      <c r="B445" s="46"/>
      <c r="C445" s="47"/>
      <c r="D445" s="47"/>
      <c r="E445" s="47"/>
      <c r="F445" s="49"/>
      <c r="G445" s="152"/>
      <c r="H445" s="46"/>
      <c r="I445" s="176"/>
      <c r="J445" s="255"/>
      <c r="K445" s="255"/>
      <c r="L445" s="255"/>
    </row>
    <row r="446" ht="16.5" customHeight="1">
      <c r="A446" s="254"/>
      <c r="B446" s="46"/>
      <c r="C446" s="47"/>
      <c r="D446" s="47"/>
      <c r="E446" s="47"/>
      <c r="F446" s="49"/>
      <c r="G446" s="152"/>
      <c r="H446" s="46"/>
      <c r="I446" s="176"/>
      <c r="J446" s="255"/>
      <c r="K446" s="255"/>
      <c r="L446" s="255"/>
    </row>
    <row r="447" ht="16.5" customHeight="1">
      <c r="A447" s="254"/>
      <c r="B447" s="46"/>
      <c r="C447" s="47"/>
      <c r="D447" s="47"/>
      <c r="E447" s="47"/>
      <c r="F447" s="49"/>
      <c r="G447" s="152"/>
      <c r="H447" s="46"/>
      <c r="I447" s="176"/>
      <c r="J447" s="255"/>
      <c r="K447" s="255"/>
      <c r="L447" s="255"/>
    </row>
    <row r="448" ht="16.5" customHeight="1">
      <c r="A448" s="254"/>
      <c r="B448" s="46"/>
      <c r="C448" s="47"/>
      <c r="D448" s="47"/>
      <c r="E448" s="47"/>
      <c r="F448" s="49"/>
      <c r="G448" s="152"/>
      <c r="H448" s="46"/>
      <c r="I448" s="176"/>
      <c r="J448" s="255"/>
      <c r="K448" s="255"/>
      <c r="L448" s="255"/>
    </row>
    <row r="449" ht="16.5" customHeight="1">
      <c r="A449" s="254"/>
      <c r="B449" s="46"/>
      <c r="C449" s="47"/>
      <c r="D449" s="47"/>
      <c r="E449" s="47"/>
      <c r="F449" s="49"/>
      <c r="G449" s="152"/>
      <c r="H449" s="46"/>
      <c r="I449" s="176"/>
      <c r="J449" s="255"/>
      <c r="K449" s="255"/>
      <c r="L449" s="255"/>
    </row>
    <row r="450" ht="16.5" customHeight="1">
      <c r="A450" s="254"/>
      <c r="B450" s="46"/>
      <c r="C450" s="47"/>
      <c r="D450" s="47"/>
      <c r="E450" s="47"/>
      <c r="F450" s="49"/>
      <c r="G450" s="152"/>
      <c r="H450" s="46"/>
      <c r="I450" s="176"/>
      <c r="J450" s="255"/>
      <c r="K450" s="255"/>
      <c r="L450" s="255"/>
    </row>
    <row r="451" ht="16.5" customHeight="1">
      <c r="A451" s="254"/>
      <c r="B451" s="46"/>
      <c r="C451" s="47"/>
      <c r="D451" s="47"/>
      <c r="E451" s="47"/>
      <c r="F451" s="49"/>
      <c r="G451" s="152"/>
      <c r="H451" s="46"/>
      <c r="I451" s="176"/>
      <c r="J451" s="255"/>
      <c r="K451" s="255"/>
      <c r="L451" s="255"/>
    </row>
    <row r="452" ht="16.5" customHeight="1">
      <c r="A452" s="254"/>
      <c r="B452" s="46"/>
      <c r="C452" s="47"/>
      <c r="D452" s="47"/>
      <c r="E452" s="47"/>
      <c r="F452" s="49"/>
      <c r="G452" s="152"/>
      <c r="H452" s="46"/>
      <c r="I452" s="176"/>
      <c r="J452" s="255"/>
      <c r="K452" s="255"/>
      <c r="L452" s="255"/>
    </row>
    <row r="453" ht="16.5" customHeight="1">
      <c r="A453" s="254"/>
      <c r="B453" s="46"/>
      <c r="C453" s="47"/>
      <c r="D453" s="47"/>
      <c r="E453" s="47"/>
      <c r="F453" s="49"/>
      <c r="G453" s="152"/>
      <c r="H453" s="46"/>
      <c r="I453" s="176"/>
      <c r="J453" s="255"/>
      <c r="K453" s="255"/>
      <c r="L453" s="255"/>
    </row>
    <row r="454" ht="16.5" customHeight="1">
      <c r="A454" s="254"/>
      <c r="B454" s="46"/>
      <c r="C454" s="47"/>
      <c r="D454" s="47"/>
      <c r="E454" s="47"/>
      <c r="F454" s="49"/>
      <c r="G454" s="152"/>
      <c r="H454" s="46"/>
      <c r="I454" s="176"/>
      <c r="J454" s="255"/>
      <c r="K454" s="255"/>
      <c r="L454" s="255"/>
    </row>
    <row r="455" ht="16.5" customHeight="1">
      <c r="A455" s="254"/>
      <c r="B455" s="46"/>
      <c r="C455" s="47"/>
      <c r="D455" s="47"/>
      <c r="E455" s="47"/>
      <c r="F455" s="49"/>
      <c r="G455" s="152"/>
      <c r="H455" s="46"/>
      <c r="I455" s="176"/>
      <c r="J455" s="255"/>
      <c r="K455" s="255"/>
      <c r="L455" s="255"/>
    </row>
    <row r="456" ht="16.5" customHeight="1">
      <c r="A456" s="254"/>
      <c r="B456" s="46"/>
      <c r="C456" s="47"/>
      <c r="D456" s="47"/>
      <c r="E456" s="47"/>
      <c r="F456" s="49"/>
      <c r="G456" s="152"/>
      <c r="H456" s="46"/>
      <c r="I456" s="176"/>
      <c r="J456" s="255"/>
      <c r="K456" s="255"/>
      <c r="L456" s="255"/>
    </row>
    <row r="457" ht="16.5" customHeight="1">
      <c r="A457" s="254"/>
      <c r="B457" s="46"/>
      <c r="C457" s="47"/>
      <c r="D457" s="47"/>
      <c r="E457" s="47"/>
      <c r="F457" s="49"/>
      <c r="G457" s="152"/>
      <c r="H457" s="46"/>
      <c r="I457" s="176"/>
      <c r="J457" s="255"/>
      <c r="K457" s="255"/>
      <c r="L457" s="255"/>
    </row>
    <row r="458" ht="16.5" customHeight="1">
      <c r="A458" s="254"/>
      <c r="B458" s="46"/>
      <c r="C458" s="47"/>
      <c r="D458" s="47"/>
      <c r="E458" s="47"/>
      <c r="F458" s="49"/>
      <c r="G458" s="152"/>
      <c r="H458" s="46"/>
      <c r="I458" s="176"/>
      <c r="J458" s="255"/>
      <c r="K458" s="255"/>
      <c r="L458" s="255"/>
    </row>
    <row r="459" ht="16.5" customHeight="1">
      <c r="A459" s="254"/>
      <c r="B459" s="46"/>
      <c r="C459" s="47"/>
      <c r="D459" s="47"/>
      <c r="E459" s="47"/>
      <c r="F459" s="49"/>
      <c r="G459" s="152"/>
      <c r="H459" s="46"/>
      <c r="I459" s="176"/>
      <c r="J459" s="255"/>
      <c r="K459" s="255"/>
      <c r="L459" s="255"/>
    </row>
    <row r="460" ht="16.5" customHeight="1">
      <c r="A460" s="254"/>
      <c r="B460" s="46"/>
      <c r="C460" s="47"/>
      <c r="D460" s="47"/>
      <c r="E460" s="47"/>
      <c r="F460" s="49"/>
      <c r="G460" s="152"/>
      <c r="H460" s="46"/>
      <c r="I460" s="176"/>
      <c r="J460" s="255"/>
      <c r="K460" s="255"/>
      <c r="L460" s="255"/>
    </row>
    <row r="461" ht="16.5" customHeight="1">
      <c r="A461" s="254"/>
      <c r="B461" s="46"/>
      <c r="C461" s="47"/>
      <c r="D461" s="47"/>
      <c r="E461" s="47"/>
      <c r="F461" s="49"/>
      <c r="G461" s="152"/>
      <c r="H461" s="46"/>
      <c r="I461" s="176"/>
      <c r="J461" s="255"/>
      <c r="K461" s="255"/>
      <c r="L461" s="255"/>
    </row>
    <row r="462" ht="16.5" customHeight="1">
      <c r="A462" s="254"/>
      <c r="B462" s="46"/>
      <c r="C462" s="47"/>
      <c r="D462" s="47"/>
      <c r="E462" s="47"/>
      <c r="F462" s="49"/>
      <c r="G462" s="152"/>
      <c r="H462" s="46"/>
      <c r="I462" s="176"/>
      <c r="J462" s="255"/>
      <c r="K462" s="255"/>
      <c r="L462" s="255"/>
    </row>
    <row r="463" ht="16.5" customHeight="1">
      <c r="A463" s="254"/>
      <c r="B463" s="46"/>
      <c r="C463" s="47"/>
      <c r="D463" s="47"/>
      <c r="E463" s="47"/>
      <c r="F463" s="49"/>
      <c r="G463" s="152"/>
      <c r="H463" s="46"/>
      <c r="I463" s="176"/>
      <c r="J463" s="255"/>
      <c r="K463" s="255"/>
      <c r="L463" s="255"/>
    </row>
    <row r="464" ht="16.5" customHeight="1">
      <c r="A464" s="254"/>
      <c r="B464" s="46"/>
      <c r="C464" s="47"/>
      <c r="D464" s="47"/>
      <c r="E464" s="47"/>
      <c r="F464" s="49"/>
      <c r="G464" s="152"/>
      <c r="H464" s="46"/>
      <c r="I464" s="176"/>
      <c r="J464" s="255"/>
      <c r="K464" s="255"/>
      <c r="L464" s="255"/>
    </row>
    <row r="465" ht="16.5" customHeight="1">
      <c r="A465" s="254"/>
      <c r="B465" s="46"/>
      <c r="C465" s="47"/>
      <c r="D465" s="47"/>
      <c r="E465" s="47"/>
      <c r="F465" s="49"/>
      <c r="G465" s="152"/>
      <c r="H465" s="46"/>
      <c r="I465" s="176"/>
      <c r="J465" s="255"/>
      <c r="K465" s="255"/>
      <c r="L465" s="255"/>
    </row>
    <row r="466" ht="16.5" customHeight="1">
      <c r="A466" s="254"/>
      <c r="B466" s="46"/>
      <c r="C466" s="47"/>
      <c r="D466" s="47"/>
      <c r="E466" s="47"/>
      <c r="F466" s="49"/>
      <c r="G466" s="152"/>
      <c r="H466" s="46"/>
      <c r="I466" s="176"/>
      <c r="J466" s="255"/>
      <c r="K466" s="255"/>
      <c r="L466" s="255"/>
    </row>
    <row r="467" ht="16.5" customHeight="1">
      <c r="A467" s="254"/>
      <c r="B467" s="46"/>
      <c r="C467" s="47"/>
      <c r="D467" s="47"/>
      <c r="E467" s="47"/>
      <c r="F467" s="49"/>
      <c r="G467" s="152"/>
      <c r="H467" s="46"/>
      <c r="I467" s="176"/>
      <c r="J467" s="255"/>
      <c r="K467" s="255"/>
      <c r="L467" s="255"/>
    </row>
    <row r="468" ht="16.5" customHeight="1">
      <c r="A468" s="254"/>
      <c r="B468" s="46"/>
      <c r="C468" s="47"/>
      <c r="D468" s="47"/>
      <c r="E468" s="47"/>
      <c r="F468" s="49"/>
      <c r="G468" s="152"/>
      <c r="H468" s="46"/>
      <c r="I468" s="176"/>
      <c r="J468" s="255"/>
      <c r="K468" s="255"/>
      <c r="L468" s="255"/>
    </row>
    <row r="469" ht="16.5" customHeight="1">
      <c r="A469" s="254"/>
      <c r="B469" s="46"/>
      <c r="C469" s="47"/>
      <c r="D469" s="47"/>
      <c r="E469" s="47"/>
      <c r="F469" s="49"/>
      <c r="G469" s="152"/>
      <c r="H469" s="46"/>
      <c r="I469" s="176"/>
      <c r="J469" s="255"/>
      <c r="K469" s="255"/>
      <c r="L469" s="255"/>
    </row>
    <row r="470" ht="16.5" customHeight="1">
      <c r="A470" s="254"/>
      <c r="B470" s="46"/>
      <c r="C470" s="47"/>
      <c r="D470" s="47"/>
      <c r="E470" s="47"/>
      <c r="F470" s="49"/>
      <c r="G470" s="152"/>
      <c r="H470" s="46"/>
      <c r="I470" s="176"/>
      <c r="J470" s="255"/>
      <c r="K470" s="255"/>
      <c r="L470" s="255"/>
    </row>
    <row r="471" ht="16.5" customHeight="1">
      <c r="A471" s="254"/>
      <c r="B471" s="46"/>
      <c r="C471" s="47"/>
      <c r="D471" s="47"/>
      <c r="E471" s="47"/>
      <c r="F471" s="49"/>
      <c r="G471" s="152"/>
      <c r="H471" s="46"/>
      <c r="I471" s="176"/>
      <c r="J471" s="255"/>
      <c r="K471" s="255"/>
      <c r="L471" s="255"/>
    </row>
    <row r="472" ht="16.5" customHeight="1">
      <c r="A472" s="254"/>
      <c r="B472" s="46"/>
      <c r="C472" s="47"/>
      <c r="D472" s="47"/>
      <c r="E472" s="47"/>
      <c r="F472" s="49"/>
      <c r="G472" s="152"/>
      <c r="H472" s="46"/>
      <c r="I472" s="176"/>
      <c r="J472" s="255"/>
      <c r="K472" s="255"/>
      <c r="L472" s="255"/>
    </row>
    <row r="473" ht="16.5" customHeight="1">
      <c r="A473" s="254"/>
      <c r="B473" s="46"/>
      <c r="C473" s="47"/>
      <c r="D473" s="47"/>
      <c r="E473" s="47"/>
      <c r="F473" s="49"/>
      <c r="G473" s="152"/>
      <c r="H473" s="46"/>
      <c r="I473" s="176"/>
      <c r="J473" s="255"/>
      <c r="K473" s="255"/>
      <c r="L473" s="255"/>
    </row>
    <row r="474" ht="16.5" customHeight="1">
      <c r="A474" s="254"/>
      <c r="B474" s="46"/>
      <c r="C474" s="47"/>
      <c r="D474" s="47"/>
      <c r="E474" s="47"/>
      <c r="F474" s="49"/>
      <c r="G474" s="152"/>
      <c r="H474" s="46"/>
      <c r="I474" s="176"/>
      <c r="J474" s="255"/>
      <c r="K474" s="255"/>
      <c r="L474" s="255"/>
    </row>
    <row r="475" ht="16.5" customHeight="1">
      <c r="A475" s="254"/>
      <c r="B475" s="46"/>
      <c r="C475" s="47"/>
      <c r="D475" s="47"/>
      <c r="E475" s="47"/>
      <c r="F475" s="49"/>
      <c r="G475" s="152"/>
      <c r="H475" s="46"/>
      <c r="I475" s="176"/>
      <c r="J475" s="255"/>
      <c r="K475" s="255"/>
      <c r="L475" s="255"/>
    </row>
    <row r="476" ht="16.5" customHeight="1">
      <c r="A476" s="254"/>
      <c r="B476" s="46"/>
      <c r="C476" s="47"/>
      <c r="D476" s="47"/>
      <c r="E476" s="47"/>
      <c r="F476" s="49"/>
      <c r="G476" s="152"/>
      <c r="H476" s="46"/>
      <c r="I476" s="176"/>
      <c r="J476" s="255"/>
      <c r="K476" s="255"/>
      <c r="L476" s="255"/>
    </row>
    <row r="477" ht="16.5" customHeight="1">
      <c r="A477" s="254"/>
      <c r="B477" s="46"/>
      <c r="C477" s="47"/>
      <c r="D477" s="47"/>
      <c r="E477" s="47"/>
      <c r="F477" s="49"/>
      <c r="G477" s="152"/>
      <c r="H477" s="46"/>
      <c r="I477" s="176"/>
      <c r="J477" s="255"/>
      <c r="K477" s="255"/>
      <c r="L477" s="255"/>
    </row>
    <row r="478" ht="16.5" customHeight="1">
      <c r="A478" s="254"/>
      <c r="B478" s="46"/>
      <c r="C478" s="47"/>
      <c r="D478" s="47"/>
      <c r="E478" s="47"/>
      <c r="F478" s="49"/>
      <c r="G478" s="152"/>
      <c r="H478" s="46"/>
      <c r="I478" s="176"/>
      <c r="J478" s="255"/>
      <c r="K478" s="255"/>
      <c r="L478" s="255"/>
    </row>
    <row r="479" ht="16.5" customHeight="1">
      <c r="A479" s="254"/>
      <c r="B479" s="46"/>
      <c r="C479" s="47"/>
      <c r="D479" s="47"/>
      <c r="E479" s="47"/>
      <c r="F479" s="49"/>
      <c r="G479" s="152"/>
      <c r="H479" s="46"/>
      <c r="I479" s="176"/>
      <c r="J479" s="255"/>
      <c r="K479" s="255"/>
      <c r="L479" s="255"/>
    </row>
    <row r="480" ht="16.5" customHeight="1">
      <c r="A480" s="254"/>
      <c r="B480" s="46"/>
      <c r="C480" s="47"/>
      <c r="D480" s="47"/>
      <c r="E480" s="47"/>
      <c r="F480" s="49"/>
      <c r="G480" s="152"/>
      <c r="H480" s="46"/>
      <c r="I480" s="176"/>
      <c r="J480" s="255"/>
      <c r="K480" s="255"/>
      <c r="L480" s="255"/>
    </row>
    <row r="481" ht="16.5" customHeight="1">
      <c r="A481" s="254"/>
      <c r="B481" s="46"/>
      <c r="C481" s="47"/>
      <c r="D481" s="47"/>
      <c r="E481" s="47"/>
      <c r="F481" s="49"/>
      <c r="G481" s="152"/>
      <c r="H481" s="46"/>
      <c r="I481" s="176"/>
      <c r="J481" s="255"/>
      <c r="K481" s="255"/>
      <c r="L481" s="255"/>
    </row>
    <row r="482" ht="16.5" customHeight="1">
      <c r="A482" s="254"/>
      <c r="B482" s="46"/>
      <c r="C482" s="47"/>
      <c r="D482" s="47"/>
      <c r="E482" s="47"/>
      <c r="F482" s="49"/>
      <c r="G482" s="152"/>
      <c r="H482" s="46"/>
      <c r="I482" s="176"/>
      <c r="J482" s="255"/>
      <c r="K482" s="255"/>
      <c r="L482" s="255"/>
    </row>
    <row r="483" ht="16.5" customHeight="1">
      <c r="A483" s="254"/>
      <c r="B483" s="46"/>
      <c r="C483" s="47"/>
      <c r="D483" s="47"/>
      <c r="E483" s="47"/>
      <c r="F483" s="49"/>
      <c r="G483" s="152"/>
      <c r="H483" s="46"/>
      <c r="I483" s="176"/>
      <c r="J483" s="255"/>
      <c r="K483" s="255"/>
      <c r="L483" s="255"/>
    </row>
    <row r="484" ht="16.5" customHeight="1">
      <c r="A484" s="254"/>
      <c r="B484" s="46"/>
      <c r="C484" s="47"/>
      <c r="D484" s="47"/>
      <c r="E484" s="47"/>
      <c r="F484" s="49"/>
      <c r="G484" s="152"/>
      <c r="H484" s="46"/>
      <c r="I484" s="176"/>
      <c r="J484" s="255"/>
      <c r="K484" s="255"/>
      <c r="L484" s="255"/>
    </row>
    <row r="485" ht="16.5" customHeight="1">
      <c r="A485" s="254"/>
      <c r="B485" s="46"/>
      <c r="C485" s="47"/>
      <c r="D485" s="47"/>
      <c r="E485" s="47"/>
      <c r="F485" s="49"/>
      <c r="G485" s="152"/>
      <c r="H485" s="46"/>
      <c r="I485" s="176"/>
      <c r="J485" s="255"/>
      <c r="K485" s="255"/>
      <c r="L485" s="255"/>
    </row>
    <row r="486" ht="16.5" customHeight="1">
      <c r="A486" s="254"/>
      <c r="B486" s="46"/>
      <c r="C486" s="47"/>
      <c r="D486" s="47"/>
      <c r="E486" s="47"/>
      <c r="F486" s="49"/>
      <c r="G486" s="152"/>
      <c r="H486" s="46"/>
      <c r="I486" s="176"/>
      <c r="J486" s="255"/>
      <c r="K486" s="255"/>
      <c r="L486" s="255"/>
    </row>
    <row r="487" ht="16.5" customHeight="1">
      <c r="A487" s="254"/>
      <c r="B487" s="46"/>
      <c r="C487" s="47"/>
      <c r="D487" s="47"/>
      <c r="E487" s="47"/>
      <c r="F487" s="49"/>
      <c r="G487" s="152"/>
      <c r="H487" s="46"/>
      <c r="I487" s="176"/>
      <c r="J487" s="255"/>
      <c r="K487" s="255"/>
      <c r="L487" s="255"/>
    </row>
    <row r="488" ht="16.5" customHeight="1">
      <c r="A488" s="254"/>
      <c r="B488" s="46"/>
      <c r="C488" s="47"/>
      <c r="D488" s="47"/>
      <c r="E488" s="47"/>
      <c r="F488" s="49"/>
      <c r="G488" s="152"/>
      <c r="H488" s="46"/>
      <c r="I488" s="176"/>
      <c r="J488" s="255"/>
      <c r="K488" s="255"/>
      <c r="L488" s="255"/>
    </row>
    <row r="489" ht="16.5" customHeight="1">
      <c r="A489" s="254"/>
      <c r="B489" s="46"/>
      <c r="C489" s="47"/>
      <c r="D489" s="47"/>
      <c r="E489" s="47"/>
      <c r="F489" s="49"/>
      <c r="G489" s="152"/>
      <c r="H489" s="46"/>
      <c r="I489" s="176"/>
      <c r="J489" s="255"/>
      <c r="K489" s="255"/>
      <c r="L489" s="255"/>
    </row>
    <row r="490" ht="16.5" customHeight="1">
      <c r="A490" s="254"/>
      <c r="B490" s="46"/>
      <c r="C490" s="47"/>
      <c r="D490" s="47"/>
      <c r="E490" s="47"/>
      <c r="F490" s="49"/>
      <c r="G490" s="152"/>
      <c r="H490" s="46"/>
      <c r="I490" s="176"/>
      <c r="J490" s="255"/>
      <c r="K490" s="255"/>
      <c r="L490" s="255"/>
    </row>
    <row r="491" ht="16.5" customHeight="1">
      <c r="A491" s="254"/>
      <c r="B491" s="46"/>
      <c r="C491" s="47"/>
      <c r="D491" s="47"/>
      <c r="E491" s="47"/>
      <c r="F491" s="49"/>
      <c r="G491" s="152"/>
      <c r="H491" s="46"/>
      <c r="I491" s="176"/>
      <c r="J491" s="255"/>
      <c r="K491" s="255"/>
      <c r="L491" s="255"/>
    </row>
    <row r="492" ht="16.5" customHeight="1">
      <c r="A492" s="254"/>
      <c r="B492" s="46"/>
      <c r="C492" s="47"/>
      <c r="D492" s="47"/>
      <c r="E492" s="47"/>
      <c r="F492" s="49"/>
      <c r="G492" s="152"/>
      <c r="H492" s="46"/>
      <c r="I492" s="176"/>
      <c r="J492" s="255"/>
      <c r="K492" s="255"/>
      <c r="L492" s="255"/>
    </row>
    <row r="493" ht="16.5" customHeight="1">
      <c r="A493" s="254"/>
      <c r="B493" s="46"/>
      <c r="C493" s="47"/>
      <c r="D493" s="47"/>
      <c r="E493" s="47"/>
      <c r="F493" s="49"/>
      <c r="G493" s="152"/>
      <c r="H493" s="46"/>
      <c r="I493" s="176"/>
      <c r="J493" s="255"/>
      <c r="K493" s="255"/>
      <c r="L493" s="255"/>
    </row>
    <row r="494" ht="16.5" customHeight="1">
      <c r="A494" s="254"/>
      <c r="B494" s="46"/>
      <c r="C494" s="47"/>
      <c r="D494" s="47"/>
      <c r="E494" s="47"/>
      <c r="F494" s="49"/>
      <c r="G494" s="152"/>
      <c r="H494" s="46"/>
      <c r="I494" s="176"/>
      <c r="J494" s="255"/>
      <c r="K494" s="255"/>
      <c r="L494" s="255"/>
    </row>
    <row r="495" ht="16.5" customHeight="1">
      <c r="A495" s="254"/>
      <c r="B495" s="46"/>
      <c r="C495" s="47"/>
      <c r="D495" s="47"/>
      <c r="E495" s="47"/>
      <c r="F495" s="49"/>
      <c r="G495" s="152"/>
      <c r="H495" s="46"/>
      <c r="I495" s="176"/>
      <c r="J495" s="255"/>
      <c r="K495" s="255"/>
      <c r="L495" s="255"/>
    </row>
    <row r="496" ht="16.5" customHeight="1">
      <c r="A496" s="254"/>
      <c r="B496" s="46"/>
      <c r="C496" s="47"/>
      <c r="D496" s="47"/>
      <c r="E496" s="47"/>
      <c r="F496" s="49"/>
      <c r="G496" s="152"/>
      <c r="H496" s="46"/>
      <c r="I496" s="176"/>
      <c r="J496" s="255"/>
      <c r="K496" s="255"/>
      <c r="L496" s="255"/>
    </row>
    <row r="497" ht="16.5" customHeight="1">
      <c r="A497" s="254"/>
      <c r="B497" s="46"/>
      <c r="C497" s="47"/>
      <c r="D497" s="47"/>
      <c r="E497" s="47"/>
      <c r="F497" s="49"/>
      <c r="G497" s="152"/>
      <c r="H497" s="46"/>
      <c r="I497" s="176"/>
      <c r="J497" s="255"/>
      <c r="K497" s="255"/>
      <c r="L497" s="255"/>
    </row>
    <row r="498" ht="16.5" customHeight="1">
      <c r="A498" s="254"/>
      <c r="B498" s="46"/>
      <c r="C498" s="47"/>
      <c r="D498" s="47"/>
      <c r="E498" s="47"/>
      <c r="F498" s="49"/>
      <c r="G498" s="152"/>
      <c r="H498" s="46"/>
      <c r="I498" s="176"/>
      <c r="J498" s="255"/>
      <c r="K498" s="255"/>
      <c r="L498" s="255"/>
    </row>
    <row r="499" ht="16.5" customHeight="1">
      <c r="A499" s="254"/>
      <c r="B499" s="46"/>
      <c r="C499" s="47"/>
      <c r="D499" s="47"/>
      <c r="E499" s="47"/>
      <c r="F499" s="49"/>
      <c r="G499" s="152"/>
      <c r="H499" s="46"/>
      <c r="I499" s="176"/>
      <c r="J499" s="255"/>
      <c r="K499" s="255"/>
      <c r="L499" s="255"/>
    </row>
    <row r="500" ht="16.5" customHeight="1">
      <c r="A500" s="254"/>
      <c r="B500" s="46"/>
      <c r="C500" s="47"/>
      <c r="D500" s="47"/>
      <c r="E500" s="47"/>
      <c r="F500" s="49"/>
      <c r="G500" s="152"/>
      <c r="H500" s="46"/>
      <c r="I500" s="176"/>
      <c r="J500" s="255"/>
      <c r="K500" s="255"/>
      <c r="L500" s="255"/>
    </row>
    <row r="501" ht="16.5" customHeight="1">
      <c r="A501" s="254"/>
      <c r="B501" s="46"/>
      <c r="C501" s="47"/>
      <c r="D501" s="47"/>
      <c r="E501" s="47"/>
      <c r="F501" s="49"/>
      <c r="G501" s="152"/>
      <c r="H501" s="46"/>
      <c r="I501" s="176"/>
      <c r="J501" s="255"/>
      <c r="K501" s="255"/>
      <c r="L501" s="255"/>
    </row>
    <row r="502" ht="16.5" customHeight="1">
      <c r="A502" s="254"/>
      <c r="B502" s="46"/>
      <c r="C502" s="47"/>
      <c r="D502" s="47"/>
      <c r="E502" s="47"/>
      <c r="F502" s="49"/>
      <c r="G502" s="152"/>
      <c r="H502" s="46"/>
      <c r="I502" s="176"/>
      <c r="J502" s="255"/>
      <c r="K502" s="255"/>
      <c r="L502" s="255"/>
    </row>
    <row r="503" ht="16.5" customHeight="1">
      <c r="A503" s="254"/>
      <c r="B503" s="46"/>
      <c r="C503" s="47"/>
      <c r="D503" s="47"/>
      <c r="E503" s="47"/>
      <c r="F503" s="49"/>
      <c r="G503" s="152"/>
      <c r="H503" s="46"/>
      <c r="I503" s="176"/>
      <c r="J503" s="255"/>
      <c r="K503" s="255"/>
      <c r="L503" s="255"/>
    </row>
    <row r="504" ht="16.5" customHeight="1">
      <c r="A504" s="254"/>
      <c r="B504" s="46"/>
      <c r="C504" s="47"/>
      <c r="D504" s="47"/>
      <c r="E504" s="47"/>
      <c r="F504" s="49"/>
      <c r="G504" s="152"/>
      <c r="H504" s="46"/>
      <c r="I504" s="176"/>
      <c r="J504" s="255"/>
      <c r="K504" s="255"/>
      <c r="L504" s="255"/>
    </row>
    <row r="505" ht="16.5" customHeight="1">
      <c r="A505" s="254"/>
      <c r="B505" s="46"/>
      <c r="C505" s="47"/>
      <c r="D505" s="47"/>
      <c r="E505" s="47"/>
      <c r="F505" s="49"/>
      <c r="G505" s="152"/>
      <c r="H505" s="46"/>
      <c r="I505" s="176"/>
      <c r="J505" s="255"/>
      <c r="K505" s="255"/>
      <c r="L505" s="255"/>
    </row>
    <row r="506" ht="16.5" customHeight="1">
      <c r="A506" s="254"/>
      <c r="B506" s="46"/>
      <c r="C506" s="47"/>
      <c r="D506" s="47"/>
      <c r="E506" s="47"/>
      <c r="F506" s="49"/>
      <c r="G506" s="152"/>
      <c r="H506" s="46"/>
      <c r="I506" s="176"/>
      <c r="J506" s="255"/>
      <c r="K506" s="255"/>
      <c r="L506" s="255"/>
    </row>
    <row r="507" ht="16.5" customHeight="1">
      <c r="A507" s="254"/>
      <c r="B507" s="46"/>
      <c r="C507" s="47"/>
      <c r="D507" s="47"/>
      <c r="E507" s="47"/>
      <c r="F507" s="49"/>
      <c r="G507" s="152"/>
      <c r="H507" s="46"/>
      <c r="I507" s="176"/>
      <c r="J507" s="255"/>
      <c r="K507" s="255"/>
      <c r="L507" s="255"/>
    </row>
    <row r="508" ht="16.5" customHeight="1">
      <c r="A508" s="254"/>
      <c r="B508" s="46"/>
      <c r="C508" s="47"/>
      <c r="D508" s="47"/>
      <c r="E508" s="47"/>
      <c r="F508" s="49"/>
      <c r="G508" s="152"/>
      <c r="H508" s="46"/>
      <c r="I508" s="176"/>
      <c r="J508" s="255"/>
      <c r="K508" s="255"/>
      <c r="L508" s="255"/>
    </row>
    <row r="509" ht="16.5" customHeight="1">
      <c r="A509" s="254"/>
      <c r="B509" s="46"/>
      <c r="C509" s="47"/>
      <c r="D509" s="47"/>
      <c r="E509" s="47"/>
      <c r="F509" s="49"/>
      <c r="G509" s="152"/>
      <c r="H509" s="46"/>
      <c r="I509" s="176"/>
      <c r="J509" s="255"/>
      <c r="K509" s="255"/>
      <c r="L509" s="255"/>
    </row>
    <row r="510" ht="16.5" customHeight="1">
      <c r="A510" s="254"/>
      <c r="B510" s="46"/>
      <c r="C510" s="47"/>
      <c r="D510" s="47"/>
      <c r="E510" s="47"/>
      <c r="F510" s="49"/>
      <c r="G510" s="152"/>
      <c r="H510" s="46"/>
      <c r="I510" s="176"/>
      <c r="J510" s="255"/>
      <c r="K510" s="255"/>
      <c r="L510" s="255"/>
    </row>
    <row r="511" ht="16.5" customHeight="1">
      <c r="A511" s="254"/>
      <c r="B511" s="46"/>
      <c r="C511" s="47"/>
      <c r="D511" s="47"/>
      <c r="E511" s="47"/>
      <c r="F511" s="49"/>
      <c r="G511" s="152"/>
      <c r="H511" s="46"/>
      <c r="I511" s="176"/>
      <c r="J511" s="255"/>
      <c r="K511" s="255"/>
      <c r="L511" s="255"/>
    </row>
    <row r="512" ht="16.5" customHeight="1">
      <c r="A512" s="254"/>
      <c r="B512" s="46"/>
      <c r="C512" s="47"/>
      <c r="D512" s="47"/>
      <c r="E512" s="47"/>
      <c r="F512" s="49"/>
      <c r="G512" s="152"/>
      <c r="H512" s="46"/>
      <c r="I512" s="176"/>
      <c r="J512" s="255"/>
      <c r="K512" s="255"/>
      <c r="L512" s="255"/>
    </row>
    <row r="513" ht="16.5" customHeight="1">
      <c r="A513" s="254"/>
      <c r="B513" s="46"/>
      <c r="C513" s="47"/>
      <c r="D513" s="47"/>
      <c r="E513" s="47"/>
      <c r="F513" s="49"/>
      <c r="G513" s="152"/>
      <c r="H513" s="46"/>
      <c r="I513" s="176"/>
      <c r="J513" s="255"/>
      <c r="K513" s="255"/>
      <c r="L513" s="255"/>
    </row>
    <row r="514" ht="16.5" customHeight="1">
      <c r="A514" s="254"/>
      <c r="B514" s="46"/>
      <c r="C514" s="47"/>
      <c r="D514" s="47"/>
      <c r="E514" s="47"/>
      <c r="F514" s="49"/>
      <c r="G514" s="152"/>
      <c r="H514" s="46"/>
      <c r="I514" s="176"/>
      <c r="J514" s="255"/>
      <c r="K514" s="255"/>
      <c r="L514" s="255"/>
    </row>
    <row r="515" ht="16.5" customHeight="1">
      <c r="A515" s="254"/>
      <c r="B515" s="46"/>
      <c r="C515" s="47"/>
      <c r="D515" s="47"/>
      <c r="E515" s="47"/>
      <c r="F515" s="49"/>
      <c r="G515" s="152"/>
      <c r="H515" s="46"/>
      <c r="I515" s="176"/>
      <c r="J515" s="255"/>
      <c r="K515" s="255"/>
      <c r="L515" s="255"/>
    </row>
    <row r="516" ht="16.5" customHeight="1">
      <c r="A516" s="254"/>
      <c r="B516" s="46"/>
      <c r="C516" s="47"/>
      <c r="D516" s="47"/>
      <c r="E516" s="47"/>
      <c r="F516" s="49"/>
      <c r="G516" s="152"/>
      <c r="H516" s="46"/>
      <c r="I516" s="176"/>
      <c r="J516" s="255"/>
      <c r="K516" s="255"/>
      <c r="L516" s="255"/>
    </row>
    <row r="517" ht="16.5" customHeight="1">
      <c r="A517" s="254"/>
      <c r="B517" s="46"/>
      <c r="C517" s="47"/>
      <c r="D517" s="47"/>
      <c r="E517" s="47"/>
      <c r="F517" s="49"/>
      <c r="G517" s="152"/>
      <c r="H517" s="46"/>
      <c r="I517" s="176"/>
      <c r="J517" s="255"/>
      <c r="K517" s="255"/>
      <c r="L517" s="255"/>
    </row>
    <row r="518" ht="16.5" customHeight="1">
      <c r="A518" s="254"/>
      <c r="B518" s="46"/>
      <c r="C518" s="47"/>
      <c r="D518" s="47"/>
      <c r="E518" s="47"/>
      <c r="F518" s="49"/>
      <c r="G518" s="152"/>
      <c r="H518" s="46"/>
      <c r="I518" s="176"/>
      <c r="J518" s="255"/>
      <c r="K518" s="255"/>
      <c r="L518" s="255"/>
    </row>
    <row r="519" ht="16.5" customHeight="1">
      <c r="A519" s="254"/>
      <c r="B519" s="46"/>
      <c r="C519" s="47"/>
      <c r="D519" s="47"/>
      <c r="E519" s="47"/>
      <c r="F519" s="49"/>
      <c r="G519" s="152"/>
      <c r="H519" s="46"/>
      <c r="I519" s="176"/>
      <c r="J519" s="255"/>
      <c r="K519" s="255"/>
      <c r="L519" s="255"/>
    </row>
    <row r="520" ht="16.5" customHeight="1">
      <c r="A520" s="254"/>
      <c r="B520" s="46"/>
      <c r="C520" s="47"/>
      <c r="D520" s="47"/>
      <c r="E520" s="47"/>
      <c r="F520" s="49"/>
      <c r="G520" s="152"/>
      <c r="H520" s="46"/>
      <c r="I520" s="176"/>
      <c r="J520" s="255"/>
      <c r="K520" s="255"/>
      <c r="L520" s="255"/>
    </row>
    <row r="521" ht="16.5" customHeight="1">
      <c r="A521" s="254"/>
      <c r="B521" s="46"/>
      <c r="C521" s="47"/>
      <c r="D521" s="47"/>
      <c r="E521" s="47"/>
      <c r="F521" s="49"/>
      <c r="G521" s="152"/>
      <c r="H521" s="46"/>
      <c r="I521" s="176"/>
      <c r="J521" s="255"/>
      <c r="K521" s="255"/>
      <c r="L521" s="255"/>
    </row>
    <row r="522" ht="16.5" customHeight="1">
      <c r="A522" s="254"/>
      <c r="B522" s="46"/>
      <c r="C522" s="47"/>
      <c r="D522" s="47"/>
      <c r="E522" s="47"/>
      <c r="F522" s="49"/>
      <c r="G522" s="152"/>
      <c r="H522" s="46"/>
      <c r="I522" s="176"/>
      <c r="J522" s="255"/>
      <c r="K522" s="255"/>
      <c r="L522" s="255"/>
    </row>
    <row r="523" ht="16.5" customHeight="1">
      <c r="A523" s="254"/>
      <c r="B523" s="46"/>
      <c r="C523" s="47"/>
      <c r="D523" s="47"/>
      <c r="E523" s="47"/>
      <c r="F523" s="49"/>
      <c r="G523" s="152"/>
      <c r="H523" s="46"/>
      <c r="I523" s="176"/>
      <c r="J523" s="255"/>
      <c r="K523" s="255"/>
      <c r="L523" s="255"/>
    </row>
    <row r="524" ht="16.5" customHeight="1">
      <c r="A524" s="254"/>
      <c r="B524" s="46"/>
      <c r="C524" s="47"/>
      <c r="D524" s="47"/>
      <c r="E524" s="47"/>
      <c r="F524" s="49"/>
      <c r="G524" s="152"/>
      <c r="H524" s="46"/>
      <c r="I524" s="176"/>
      <c r="J524" s="255"/>
      <c r="K524" s="255"/>
      <c r="L524" s="255"/>
    </row>
    <row r="525" ht="16.5" customHeight="1">
      <c r="A525" s="254"/>
      <c r="B525" s="46"/>
      <c r="C525" s="47"/>
      <c r="D525" s="47"/>
      <c r="E525" s="47"/>
      <c r="F525" s="49"/>
      <c r="G525" s="152"/>
      <c r="H525" s="46"/>
      <c r="I525" s="176"/>
      <c r="J525" s="255"/>
      <c r="K525" s="255"/>
      <c r="L525" s="255"/>
    </row>
  </sheetData>
  <autoFilter ref="A2:XFD1048576"/>
  <mergeCells count="80">
    <mergeCell ref="E1:G1"/>
    <mergeCell ref="A3:A42"/>
    <mergeCell ref="B4:B10"/>
    <mergeCell ref="B11:B13"/>
    <mergeCell ref="B14:B28"/>
    <mergeCell ref="B29:B32"/>
    <mergeCell ref="B33:B36"/>
    <mergeCell ref="B38:B41"/>
    <mergeCell ref="A43:A60"/>
    <mergeCell ref="B44:B45"/>
    <mergeCell ref="B46:B60"/>
    <mergeCell ref="A61:A118"/>
    <mergeCell ref="B62:B70"/>
    <mergeCell ref="B71:B72"/>
    <mergeCell ref="B73:B80"/>
    <mergeCell ref="B81:B91"/>
    <mergeCell ref="B92:B108"/>
    <mergeCell ref="B109:B111"/>
    <mergeCell ref="B112:B118"/>
    <mergeCell ref="A119:A155"/>
    <mergeCell ref="B120:B123"/>
    <mergeCell ref="B124:B130"/>
    <mergeCell ref="B131:B134"/>
    <mergeCell ref="B136:B141"/>
    <mergeCell ref="B142:B152"/>
    <mergeCell ref="B153:B154"/>
    <mergeCell ref="A157:A178"/>
    <mergeCell ref="B157:B178"/>
    <mergeCell ref="A179:A187"/>
    <mergeCell ref="B179:B181"/>
    <mergeCell ref="B182:B187"/>
    <mergeCell ref="A188:A268"/>
    <mergeCell ref="B189:B194"/>
    <mergeCell ref="B195:B197"/>
    <mergeCell ref="B198:B200"/>
    <mergeCell ref="B201:B204"/>
    <mergeCell ref="B205:B208"/>
    <mergeCell ref="B209:B214"/>
    <mergeCell ref="B215:B220"/>
    <mergeCell ref="B221:B223"/>
    <mergeCell ref="B224:B226"/>
    <mergeCell ref="B227:B230"/>
    <mergeCell ref="B231:B234"/>
    <mergeCell ref="B236:B245"/>
    <mergeCell ref="B246:B252"/>
    <mergeCell ref="B255:B261"/>
    <mergeCell ref="B262:B263"/>
    <mergeCell ref="B266:B268"/>
    <mergeCell ref="A269:A274"/>
    <mergeCell ref="B269:B270"/>
    <mergeCell ref="B273:B274"/>
    <mergeCell ref="B276:B281"/>
    <mergeCell ref="B282:B284"/>
    <mergeCell ref="B285:B288"/>
    <mergeCell ref="B289:B292"/>
    <mergeCell ref="B293:B296"/>
    <mergeCell ref="B297:B302"/>
    <mergeCell ref="B303:B308"/>
    <mergeCell ref="B309:B311"/>
    <mergeCell ref="B312:B314"/>
    <mergeCell ref="B315:B318"/>
    <mergeCell ref="B319:B322"/>
    <mergeCell ref="B324:B333"/>
    <mergeCell ref="B334:B337"/>
    <mergeCell ref="B341:B346"/>
    <mergeCell ref="B347:B350"/>
    <mergeCell ref="B351:B352"/>
    <mergeCell ref="B353:B355"/>
    <mergeCell ref="B357:B359"/>
    <mergeCell ref="B360:B363"/>
    <mergeCell ref="B364:B370"/>
    <mergeCell ref="A373:A384"/>
    <mergeCell ref="B374:B384"/>
    <mergeCell ref="A385:A416"/>
    <mergeCell ref="B385:B391"/>
    <mergeCell ref="B393:B396"/>
    <mergeCell ref="B400:B405"/>
    <mergeCell ref="B406:B410"/>
    <mergeCell ref="B411:B414"/>
    <mergeCell ref="B417:B42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F3" activePane="bottomRight" state="frozen" xSplit="5" ySplit="2"/>
    </sheetView>
  </sheetViews>
  <sheetFormatPr baseColWidth="10" defaultColWidth="9.9990234375" defaultRowHeight="16.5" customHeight="1"/>
  <cols>
    <col min="1" max="1" width="12.375" customWidth="1" style="60"/>
    <col min="2" max="2" width="11.1240234375" hidden="1" customWidth="1"/>
    <col min="3" max="3" width="10" hidden="1"/>
    <col min="4" max="4" width="21.1025390625" customWidth="1" style="7"/>
    <col min="5" max="5" width="11.1884765625" customWidth="1" style="193"/>
    <col min="6" max="6" width="15.75"/>
    <col min="7" max="7" width="11.1884765625" customWidth="1" style="353"/>
    <col min="8" max="8" width="14.5634765625" customWidth="1" style="353"/>
    <col min="9" max="10" width="18.5390625" customWidth="1"/>
    <col min="11" max="11" width="69.84375" customWidth="1"/>
  </cols>
  <sheetData>
    <row r="1" ht="16.5" customHeight="1">
      <c r="A1" s="331" t="s">
        <v>919</v>
      </c>
      <c r="B1" s="331" t="s">
        <v>417</v>
      </c>
      <c r="C1" s="332"/>
      <c r="D1" s="350" t="s">
        <v>920</v>
      </c>
      <c r="E1" s="342"/>
      <c r="F1" s="17"/>
      <c r="G1" s="358"/>
      <c r="H1" s="358"/>
      <c r="I1" s="17"/>
      <c r="J1" s="17"/>
    </row>
    <row r="2" ht="16.5" customHeight="1">
      <c r="A2" s="336" t="s">
        <v>903</v>
      </c>
      <c r="B2" s="336" t="s">
        <v>921</v>
      </c>
      <c r="C2" s="332" t="s">
        <v>278</v>
      </c>
      <c r="D2" s="338" t="s">
        <v>922</v>
      </c>
      <c r="E2" s="343" t="s">
        <v>923</v>
      </c>
      <c r="F2" s="332"/>
      <c r="G2" s="355" t="s">
        <v>924</v>
      </c>
      <c r="H2" s="355" t="s">
        <v>925</v>
      </c>
      <c r="I2" s="341" t="s">
        <v>8</v>
      </c>
      <c r="J2" s="341" t="s">
        <v>926</v>
      </c>
      <c r="K2" s="34" t="s">
        <v>7</v>
      </c>
    </row>
    <row r="3" ht="41.25" customHeight="1">
      <c r="A3" s="336" t="n">
        <v>1</v>
      </c>
      <c r="B3" s="345" t="n">
        <v>3</v>
      </c>
      <c r="C3" s="338" t="s">
        <v>927</v>
      </c>
      <c r="D3" s="351" t="s">
        <v>928</v>
      </c>
      <c r="E3" s="344" t="n">
        <v>45513</v>
      </c>
      <c r="F3" s="370" t="s">
        <v>929</v>
      </c>
      <c r="G3" s="346" t="s">
        <v>930</v>
      </c>
      <c r="H3" s="359"/>
      <c r="I3" s="348" t="s">
        <v>931</v>
      </c>
      <c r="J3" s="348" t="s">
        <v>297</v>
      </c>
      <c r="K3" s="34" t="s">
        <v>932</v>
      </c>
    </row>
    <row r="4" ht="16.5" customHeight="1">
      <c r="A4" s="336" t="n">
        <v>2</v>
      </c>
      <c r="B4" s="337" t="n">
        <v>2</v>
      </c>
      <c r="C4" s="338" t="s">
        <v>927</v>
      </c>
      <c r="D4" s="351" t="s">
        <v>933</v>
      </c>
      <c r="E4" s="344" t="n">
        <v>45513</v>
      </c>
      <c r="F4" s="347" t="s">
        <v>934</v>
      </c>
      <c r="G4" s="361" t="s">
        <v>811</v>
      </c>
      <c r="H4" s="361"/>
      <c r="I4" s="349" t="s">
        <v>935</v>
      </c>
      <c r="J4" s="349" t="s">
        <v>936</v>
      </c>
      <c r="K4" s="34" t="s">
        <v>937</v>
      </c>
    </row>
    <row r="5" ht="27.75" customHeight="1">
      <c r="A5" s="336" t="n">
        <v>3</v>
      </c>
      <c r="B5" s="337" t="n">
        <v>2</v>
      </c>
      <c r="C5" s="338" t="s">
        <v>927</v>
      </c>
      <c r="D5" s="351" t="s">
        <v>938</v>
      </c>
      <c r="E5" s="344" t="n">
        <v>45513</v>
      </c>
      <c r="F5" s="338" t="s">
        <v>934</v>
      </c>
      <c r="G5" s="355" t="s">
        <v>811</v>
      </c>
      <c r="H5" s="355"/>
      <c r="I5" s="362" t="s">
        <v>939</v>
      </c>
      <c r="J5" s="349" t="s">
        <v>936</v>
      </c>
      <c r="K5" s="34" t="s">
        <v>937</v>
      </c>
    </row>
    <row r="6" ht="16.5" customHeight="1">
      <c r="A6" s="336" t="n">
        <v>4</v>
      </c>
      <c r="B6" s="337" t="n">
        <v>2</v>
      </c>
      <c r="C6" s="338" t="s">
        <v>927</v>
      </c>
      <c r="D6" s="351" t="s">
        <v>940</v>
      </c>
      <c r="E6" s="344" t="n">
        <v>45513</v>
      </c>
      <c r="F6" s="338"/>
      <c r="G6" s="355" t="s">
        <v>930</v>
      </c>
      <c r="H6" s="355"/>
      <c r="I6" s="349" t="s">
        <v>941</v>
      </c>
      <c r="J6" s="349" t="s">
        <v>936</v>
      </c>
      <c r="K6" s="34" t="s">
        <v>937</v>
      </c>
    </row>
    <row r="7" ht="16.5" customHeight="1">
      <c r="A7" s="336" t="n">
        <v>5</v>
      </c>
      <c r="B7" s="337" t="n">
        <v>2</v>
      </c>
      <c r="C7" s="338" t="s">
        <v>927</v>
      </c>
      <c r="D7" s="351" t="s">
        <v>942</v>
      </c>
      <c r="E7" s="344" t="n">
        <v>45513</v>
      </c>
      <c r="F7" s="347" t="s">
        <v>934</v>
      </c>
      <c r="G7" s="361" t="s">
        <v>811</v>
      </c>
      <c r="H7" s="361"/>
      <c r="I7" s="349" t="s">
        <v>941</v>
      </c>
      <c r="J7" s="349" t="s">
        <v>936</v>
      </c>
      <c r="K7" s="34" t="s">
        <v>937</v>
      </c>
    </row>
    <row r="8" ht="16.5" customHeight="1">
      <c r="A8" s="336" t="n">
        <v>6</v>
      </c>
      <c r="B8" s="337" t="n">
        <v>2</v>
      </c>
      <c r="C8" s="338" t="s">
        <v>927</v>
      </c>
      <c r="D8" s="351" t="s">
        <v>943</v>
      </c>
      <c r="E8" s="344" t="n">
        <v>45513</v>
      </c>
      <c r="F8" s="347" t="s">
        <v>934</v>
      </c>
      <c r="G8" s="361" t="s">
        <v>811</v>
      </c>
      <c r="H8" s="361"/>
      <c r="I8" s="349" t="s">
        <v>944</v>
      </c>
      <c r="J8" s="349" t="s">
        <v>936</v>
      </c>
      <c r="K8" s="34" t="s">
        <v>937</v>
      </c>
    </row>
    <row r="9" ht="16.5" customHeight="1">
      <c r="A9" s="336" t="n">
        <v>7</v>
      </c>
      <c r="B9" s="337" t="n">
        <v>2</v>
      </c>
      <c r="C9" s="338" t="s">
        <v>927</v>
      </c>
      <c r="D9" s="351" t="s">
        <v>945</v>
      </c>
      <c r="E9" s="344" t="n">
        <v>45513</v>
      </c>
      <c r="F9" s="338" t="s">
        <v>934</v>
      </c>
      <c r="G9" s="355" t="s">
        <v>811</v>
      </c>
      <c r="H9" s="506" t="s">
        <v>946</v>
      </c>
      <c r="I9" s="348"/>
      <c r="J9" s="348" t="s">
        <v>65</v>
      </c>
      <c r="K9" s="34" t="s">
        <v>947</v>
      </c>
    </row>
    <row r="10" ht="68.25" customHeight="1">
      <c r="A10" s="336" t="n">
        <v>8</v>
      </c>
      <c r="B10" s="337" t="n">
        <v>2</v>
      </c>
      <c r="C10" s="338" t="s">
        <v>927</v>
      </c>
      <c r="D10" s="351" t="s">
        <v>948</v>
      </c>
      <c r="E10" s="344" t="n">
        <v>45513</v>
      </c>
      <c r="F10" s="338"/>
      <c r="G10" s="355" t="s">
        <v>930</v>
      </c>
      <c r="H10" s="355"/>
      <c r="I10" s="507" t="s">
        <v>949</v>
      </c>
      <c r="J10" s="348" t="s">
        <v>65</v>
      </c>
      <c r="K10" s="34" t="s">
        <v>947</v>
      </c>
    </row>
    <row r="11" ht="16.5" customHeight="1">
      <c r="A11" s="336" t="n">
        <v>9</v>
      </c>
      <c r="B11" s="337" t="n">
        <v>2</v>
      </c>
      <c r="C11" s="338" t="s">
        <v>927</v>
      </c>
      <c r="D11" s="351" t="s">
        <v>950</v>
      </c>
      <c r="E11" s="344" t="n">
        <v>45513</v>
      </c>
      <c r="F11" s="338" t="s">
        <v>929</v>
      </c>
      <c r="G11" s="355" t="s">
        <v>811</v>
      </c>
      <c r="H11" s="355"/>
      <c r="I11" s="348" t="s">
        <v>951</v>
      </c>
      <c r="J11" s="348" t="s">
        <v>65</v>
      </c>
      <c r="K11" s="34" t="s">
        <v>947</v>
      </c>
    </row>
    <row r="12" ht="16.5" customHeight="1">
      <c r="A12" s="336" t="n">
        <v>10</v>
      </c>
      <c r="B12" s="337" t="n">
        <v>2</v>
      </c>
      <c r="C12" s="338" t="s">
        <v>927</v>
      </c>
      <c r="D12" s="351" t="s">
        <v>952</v>
      </c>
      <c r="E12" s="344" t="n">
        <v>45513</v>
      </c>
      <c r="F12" s="338"/>
      <c r="G12" s="355" t="s">
        <v>811</v>
      </c>
      <c r="H12" s="355"/>
      <c r="I12" s="348" t="s">
        <v>953</v>
      </c>
      <c r="J12" s="348" t="s">
        <v>65</v>
      </c>
      <c r="K12" s="34" t="s">
        <v>947</v>
      </c>
    </row>
    <row r="13" ht="16.5" customHeight="1">
      <c r="A13" s="336" t="n">
        <v>11</v>
      </c>
      <c r="B13" s="337" t="n">
        <v>2</v>
      </c>
      <c r="C13" s="338" t="s">
        <v>927</v>
      </c>
      <c r="D13" s="351" t="s">
        <v>954</v>
      </c>
      <c r="E13" s="344" t="n">
        <v>45513</v>
      </c>
      <c r="F13" s="338"/>
      <c r="G13" s="355" t="s">
        <v>811</v>
      </c>
      <c r="H13" s="355"/>
      <c r="I13" s="348" t="s">
        <v>941</v>
      </c>
      <c r="J13" s="348" t="s">
        <v>65</v>
      </c>
      <c r="K13" s="34" t="s">
        <v>947</v>
      </c>
    </row>
    <row r="14" ht="16.5" customHeight="1">
      <c r="A14" s="336" t="n">
        <v>15</v>
      </c>
      <c r="B14" s="337" t="n">
        <v>2</v>
      </c>
      <c r="C14" s="338" t="s">
        <v>927</v>
      </c>
      <c r="D14" s="351" t="s">
        <v>955</v>
      </c>
      <c r="E14" s="344" t="n">
        <v>45513</v>
      </c>
      <c r="F14" s="347"/>
      <c r="G14" s="361" t="s">
        <v>930</v>
      </c>
      <c r="H14" s="361"/>
      <c r="I14" s="349"/>
      <c r="J14" s="349" t="s">
        <v>956</v>
      </c>
      <c r="K14" s="34"/>
    </row>
    <row r="15" ht="16.5" customHeight="1">
      <c r="A15" s="336" t="n">
        <v>16</v>
      </c>
      <c r="B15" s="337" t="n">
        <v>2</v>
      </c>
      <c r="C15" s="338" t="s">
        <v>927</v>
      </c>
      <c r="D15" s="351" t="s">
        <v>236</v>
      </c>
      <c r="E15" s="344" t="n">
        <v>45513</v>
      </c>
      <c r="F15" s="347"/>
      <c r="G15" s="361" t="s">
        <v>930</v>
      </c>
      <c r="H15" s="361"/>
      <c r="I15" s="349"/>
      <c r="J15" s="349" t="s">
        <v>956</v>
      </c>
      <c r="K15" s="34"/>
      <c r="O15" s="193"/>
      <c r="Q15" s="339"/>
    </row>
    <row r="16" ht="16.5" customHeight="1">
      <c r="A16" s="336" t="n">
        <v>17</v>
      </c>
      <c r="B16" s="337" t="n">
        <v>2</v>
      </c>
      <c r="C16" s="338" t="s">
        <v>927</v>
      </c>
      <c r="D16" s="351" t="s">
        <v>957</v>
      </c>
      <c r="E16" s="344" t="n">
        <v>45513</v>
      </c>
      <c r="F16" s="338" t="s">
        <v>929</v>
      </c>
      <c r="G16" s="355" t="s">
        <v>811</v>
      </c>
      <c r="H16" s="355"/>
      <c r="I16" s="348"/>
      <c r="J16" s="348" t="s">
        <v>958</v>
      </c>
      <c r="K16" s="34" t="s">
        <v>959</v>
      </c>
      <c r="O16" s="193"/>
      <c r="P16" s="125"/>
      <c r="Q16" s="339"/>
    </row>
    <row r="17" ht="16.5" customHeight="1">
      <c r="A17" s="336" t="n">
        <v>18</v>
      </c>
      <c r="B17" s="337" t="n">
        <v>2</v>
      </c>
      <c r="C17" s="338" t="s">
        <v>927</v>
      </c>
      <c r="D17" s="351" t="s">
        <v>960</v>
      </c>
      <c r="E17" s="344" t="n">
        <v>45513</v>
      </c>
      <c r="F17" s="338"/>
      <c r="G17" s="355" t="s">
        <v>961</v>
      </c>
      <c r="H17" s="355"/>
      <c r="I17" s="348"/>
      <c r="J17" s="348" t="s">
        <v>958</v>
      </c>
      <c r="K17" s="34" t="s">
        <v>959</v>
      </c>
      <c r="P17" s="340"/>
    </row>
    <row r="18" ht="16.5" customHeight="1">
      <c r="A18" s="336" t="n">
        <v>19</v>
      </c>
      <c r="B18" s="337" t="n">
        <v>2</v>
      </c>
      <c r="C18" s="338" t="s">
        <v>927</v>
      </c>
      <c r="D18" s="351" t="s">
        <v>962</v>
      </c>
      <c r="E18" s="344" t="n">
        <v>45513</v>
      </c>
      <c r="F18" s="347" t="s">
        <v>929</v>
      </c>
      <c r="G18" s="361" t="s">
        <v>811</v>
      </c>
      <c r="H18" s="361"/>
      <c r="I18" s="349" t="s">
        <v>963</v>
      </c>
      <c r="J18" s="349" t="s">
        <v>958</v>
      </c>
      <c r="K18" s="34" t="s">
        <v>959</v>
      </c>
    </row>
    <row r="19" ht="16.5" customHeight="1">
      <c r="A19" s="336" t="n">
        <v>20</v>
      </c>
      <c r="B19" s="337"/>
      <c r="C19" s="338"/>
      <c r="D19" s="351" t="s">
        <v>964</v>
      </c>
      <c r="E19" s="344" t="n">
        <v>45513</v>
      </c>
      <c r="F19" s="347" t="s">
        <v>929</v>
      </c>
      <c r="G19" s="361" t="s">
        <v>811</v>
      </c>
      <c r="H19" s="361"/>
      <c r="I19" s="349" t="s">
        <v>963</v>
      </c>
      <c r="J19" s="349" t="s">
        <v>958</v>
      </c>
      <c r="K19" s="34" t="s">
        <v>959</v>
      </c>
    </row>
    <row r="20" ht="16.5" customHeight="1">
      <c r="A20" s="336" t="n">
        <v>21</v>
      </c>
      <c r="B20" s="337"/>
      <c r="C20" s="338"/>
      <c r="D20" s="351" t="s">
        <v>965</v>
      </c>
      <c r="E20" s="344" t="n">
        <v>45513</v>
      </c>
      <c r="F20" s="338" t="s">
        <v>934</v>
      </c>
      <c r="G20" s="353" t="s">
        <v>811</v>
      </c>
      <c r="H20" s="508" t="s">
        <v>966</v>
      </c>
      <c r="I20" s="349" t="s">
        <v>963</v>
      </c>
      <c r="J20" s="349" t="s">
        <v>958</v>
      </c>
      <c r="K20" s="34" t="s">
        <v>959</v>
      </c>
    </row>
    <row r="21" ht="16.5" customHeight="1">
      <c r="A21" s="336" t="n">
        <v>22</v>
      </c>
      <c r="B21" s="337" t="n">
        <v>2</v>
      </c>
      <c r="C21" s="338" t="s">
        <v>927</v>
      </c>
      <c r="D21" s="351" t="s">
        <v>967</v>
      </c>
      <c r="E21" s="344" t="n">
        <v>45513</v>
      </c>
      <c r="F21" s="338"/>
      <c r="G21" s="355" t="s">
        <v>961</v>
      </c>
      <c r="H21" s="355"/>
      <c r="I21" s="349"/>
      <c r="J21" s="348" t="s">
        <v>968</v>
      </c>
      <c r="K21" s="34" t="s">
        <v>969</v>
      </c>
    </row>
    <row r="22" ht="16.5" customHeight="1">
      <c r="A22" s="336" t="n">
        <v>23</v>
      </c>
      <c r="B22" s="337" t="n">
        <v>2</v>
      </c>
      <c r="C22" s="338" t="s">
        <v>927</v>
      </c>
      <c r="D22" s="351" t="s">
        <v>970</v>
      </c>
      <c r="E22" s="344" t="n">
        <v>45513</v>
      </c>
      <c r="F22" s="338" t="s">
        <v>934</v>
      </c>
      <c r="G22" s="355" t="s">
        <v>811</v>
      </c>
      <c r="H22" s="355"/>
      <c r="I22" s="348"/>
      <c r="J22" s="348" t="s">
        <v>968</v>
      </c>
      <c r="K22" s="34" t="s">
        <v>969</v>
      </c>
    </row>
    <row r="23" ht="16.5" customHeight="1">
      <c r="A23" s="336" t="n">
        <v>24</v>
      </c>
      <c r="B23" s="337"/>
      <c r="C23" s="338"/>
      <c r="D23" s="351" t="s">
        <v>971</v>
      </c>
      <c r="E23" s="344" t="n">
        <v>45513</v>
      </c>
      <c r="F23" s="347" t="s">
        <v>934</v>
      </c>
      <c r="G23" s="361" t="s">
        <v>811</v>
      </c>
      <c r="H23" s="361"/>
      <c r="I23" s="348"/>
      <c r="J23" s="348" t="s">
        <v>968</v>
      </c>
      <c r="K23" s="34" t="s">
        <v>969</v>
      </c>
    </row>
    <row r="24" ht="16.5" customHeight="1">
      <c r="A24" s="336" t="n">
        <v>25</v>
      </c>
      <c r="B24" s="337"/>
      <c r="C24" s="338"/>
      <c r="D24" s="351" t="s">
        <v>972</v>
      </c>
      <c r="E24" s="344" t="n">
        <v>45520</v>
      </c>
      <c r="F24" s="347" t="s">
        <v>929</v>
      </c>
      <c r="G24" s="361" t="s">
        <v>930</v>
      </c>
      <c r="H24" s="361"/>
      <c r="I24" s="348" t="s">
        <v>973</v>
      </c>
      <c r="J24" s="348" t="s">
        <v>968</v>
      </c>
      <c r="K24" s="34" t="s">
        <v>969</v>
      </c>
    </row>
    <row r="25" ht="16.5" customHeight="1">
      <c r="A25" s="336" t="n">
        <v>26</v>
      </c>
      <c r="B25" s="337" t="n">
        <v>2</v>
      </c>
      <c r="C25" s="338" t="s">
        <v>927</v>
      </c>
      <c r="D25" s="351" t="s">
        <v>974</v>
      </c>
      <c r="E25" s="344" t="n">
        <v>45513</v>
      </c>
      <c r="F25" s="347" t="s">
        <v>929</v>
      </c>
      <c r="G25" s="353" t="s">
        <v>811</v>
      </c>
      <c r="H25" s="509" t="s">
        <v>966</v>
      </c>
      <c r="I25" s="349"/>
      <c r="J25" s="349" t="s">
        <v>968</v>
      </c>
      <c r="K25" s="34" t="s">
        <v>969</v>
      </c>
    </row>
    <row r="26" ht="16.5" customHeight="1">
      <c r="A26" s="336" t="n">
        <v>27</v>
      </c>
      <c r="B26" s="337" t="n">
        <v>2</v>
      </c>
      <c r="C26" s="338" t="s">
        <v>927</v>
      </c>
      <c r="D26" s="351" t="s">
        <v>975</v>
      </c>
      <c r="E26" s="344" t="n">
        <v>45513</v>
      </c>
      <c r="F26" s="347" t="s">
        <v>976</v>
      </c>
      <c r="G26" s="361" t="s">
        <v>811</v>
      </c>
      <c r="H26" s="361"/>
      <c r="I26" s="349" t="s">
        <v>977</v>
      </c>
      <c r="J26" s="349" t="s">
        <v>968</v>
      </c>
      <c r="K26" s="34" t="s">
        <v>969</v>
      </c>
    </row>
    <row r="27" ht="16.5" customHeight="1">
      <c r="A27" s="336" t="n">
        <v>28</v>
      </c>
      <c r="B27" s="337" t="n">
        <v>2</v>
      </c>
      <c r="C27" s="338" t="s">
        <v>927</v>
      </c>
      <c r="D27" s="351" t="s">
        <v>174</v>
      </c>
      <c r="E27" s="344" t="n">
        <v>45513</v>
      </c>
      <c r="F27" s="338" t="s">
        <v>929</v>
      </c>
      <c r="G27" s="355" t="s">
        <v>930</v>
      </c>
      <c r="H27" s="355"/>
      <c r="I27" s="348"/>
      <c r="J27" s="348" t="s">
        <v>968</v>
      </c>
      <c r="K27" s="34" t="s">
        <v>969</v>
      </c>
    </row>
    <row r="28" ht="16.5" customHeight="1">
      <c r="A28" s="336" t="n">
        <v>29</v>
      </c>
      <c r="B28" s="337" t="n">
        <v>2</v>
      </c>
      <c r="C28" s="338" t="s">
        <v>927</v>
      </c>
      <c r="D28" s="351" t="s">
        <v>978</v>
      </c>
      <c r="E28" s="344" t="n">
        <v>45513</v>
      </c>
      <c r="F28" s="338" t="s">
        <v>929</v>
      </c>
      <c r="G28" s="355" t="s">
        <v>930</v>
      </c>
      <c r="H28" s="355"/>
      <c r="I28" s="348"/>
      <c r="J28" s="348" t="s">
        <v>968</v>
      </c>
      <c r="K28" s="34" t="s">
        <v>969</v>
      </c>
    </row>
    <row r="29" ht="16.5" customHeight="1">
      <c r="A29" s="336" t="n">
        <v>30</v>
      </c>
      <c r="B29" s="337" t="n">
        <v>2</v>
      </c>
      <c r="C29" s="338" t="s">
        <v>927</v>
      </c>
      <c r="D29" s="351" t="s">
        <v>979</v>
      </c>
      <c r="E29" s="344" t="n">
        <v>45513</v>
      </c>
      <c r="F29" s="338" t="s">
        <v>929</v>
      </c>
      <c r="G29" s="355" t="s">
        <v>811</v>
      </c>
      <c r="H29" s="355"/>
      <c r="I29" s="348"/>
      <c r="J29" s="348" t="s">
        <v>968</v>
      </c>
      <c r="K29" s="34" t="s">
        <v>969</v>
      </c>
    </row>
    <row r="30" ht="16.5" customHeight="1">
      <c r="A30" s="336" t="n">
        <v>31</v>
      </c>
      <c r="B30" s="337" t="n">
        <v>2</v>
      </c>
      <c r="C30" s="338" t="s">
        <v>927</v>
      </c>
      <c r="D30" s="351" t="s">
        <v>263</v>
      </c>
      <c r="E30" s="344" t="n">
        <v>45513</v>
      </c>
      <c r="F30" s="347" t="s">
        <v>980</v>
      </c>
      <c r="G30" s="361" t="s">
        <v>811</v>
      </c>
      <c r="H30" s="361"/>
      <c r="I30" s="349"/>
      <c r="J30" s="349" t="s">
        <v>264</v>
      </c>
      <c r="K30" s="34" t="s">
        <v>981</v>
      </c>
    </row>
    <row r="31" ht="16.5" customHeight="1">
      <c r="A31" s="336" t="n">
        <v>32</v>
      </c>
      <c r="B31" s="337" t="n">
        <v>2</v>
      </c>
      <c r="C31" s="338" t="s">
        <v>927</v>
      </c>
      <c r="D31" s="351" t="s">
        <v>982</v>
      </c>
      <c r="E31" s="344" t="n">
        <v>45513</v>
      </c>
      <c r="F31" s="347" t="s">
        <v>976</v>
      </c>
      <c r="G31" s="361" t="s">
        <v>811</v>
      </c>
      <c r="H31" s="361"/>
      <c r="I31" s="349" t="s">
        <v>983</v>
      </c>
      <c r="J31" s="349" t="s">
        <v>264</v>
      </c>
      <c r="K31" s="34" t="s">
        <v>984</v>
      </c>
    </row>
    <row r="32" ht="16.5" customHeight="1">
      <c r="A32" s="336" t="n">
        <v>33</v>
      </c>
      <c r="B32" s="337" t="n">
        <v>2</v>
      </c>
      <c r="C32" s="338" t="s">
        <v>927</v>
      </c>
      <c r="D32" s="351" t="s">
        <v>985</v>
      </c>
      <c r="E32" s="344" t="n">
        <v>45513</v>
      </c>
      <c r="F32" s="338" t="s">
        <v>929</v>
      </c>
      <c r="G32" s="355" t="s">
        <v>811</v>
      </c>
      <c r="H32" s="355"/>
      <c r="I32" s="23" t="s">
        <v>986</v>
      </c>
      <c r="J32" s="348" t="s">
        <v>987</v>
      </c>
      <c r="K32" s="34" t="s">
        <v>988</v>
      </c>
    </row>
    <row r="33" ht="16.5" customHeight="1">
      <c r="A33" s="336" t="n">
        <v>34</v>
      </c>
      <c r="B33" s="337" t="n">
        <v>2</v>
      </c>
      <c r="C33" s="338" t="s">
        <v>927</v>
      </c>
      <c r="D33" s="351" t="s">
        <v>989</v>
      </c>
      <c r="E33" s="344" t="n">
        <v>45513</v>
      </c>
      <c r="F33" s="338" t="s">
        <v>929</v>
      </c>
      <c r="G33" s="355" t="s">
        <v>930</v>
      </c>
      <c r="H33" s="355"/>
      <c r="I33" s="348" t="s">
        <v>990</v>
      </c>
      <c r="J33" s="348" t="s">
        <v>987</v>
      </c>
      <c r="K33" s="34" t="s">
        <v>988</v>
      </c>
    </row>
    <row r="34" ht="16.5" customHeight="1">
      <c r="A34" s="336" t="n">
        <v>36</v>
      </c>
      <c r="B34" s="337" t="n">
        <v>2</v>
      </c>
      <c r="C34" s="338" t="s">
        <v>927</v>
      </c>
      <c r="D34" s="351" t="s">
        <v>991</v>
      </c>
      <c r="E34" s="344" t="n">
        <v>45513</v>
      </c>
      <c r="F34" s="338" t="s">
        <v>961</v>
      </c>
      <c r="G34" s="355" t="s">
        <v>930</v>
      </c>
      <c r="H34" s="355"/>
      <c r="I34" s="348"/>
      <c r="J34" s="348" t="s">
        <v>992</v>
      </c>
      <c r="K34" s="34"/>
    </row>
    <row r="35" ht="16.5" customHeight="1">
      <c r="A35" s="336" t="n">
        <v>37</v>
      </c>
      <c r="B35" s="337" t="n">
        <v>2</v>
      </c>
      <c r="C35" s="338" t="s">
        <v>927</v>
      </c>
      <c r="D35" s="351" t="s">
        <v>993</v>
      </c>
      <c r="E35" s="344" t="n">
        <v>45513</v>
      </c>
      <c r="F35" s="338" t="s">
        <v>961</v>
      </c>
      <c r="G35" s="355" t="s">
        <v>930</v>
      </c>
      <c r="H35" s="355"/>
      <c r="I35" s="348"/>
      <c r="J35" s="348" t="s">
        <v>992</v>
      </c>
      <c r="K35" s="34"/>
    </row>
    <row r="36" ht="16.5" customHeight="1">
      <c r="A36" s="336" t="n">
        <v>38</v>
      </c>
      <c r="B36" s="337" t="n">
        <v>2</v>
      </c>
      <c r="C36" s="338" t="s">
        <v>927</v>
      </c>
      <c r="D36" s="351" t="s">
        <v>994</v>
      </c>
      <c r="E36" s="344" t="n">
        <v>45513</v>
      </c>
      <c r="F36" s="338" t="s">
        <v>961</v>
      </c>
      <c r="G36" s="355" t="s">
        <v>930</v>
      </c>
      <c r="H36" s="355"/>
      <c r="I36" s="348"/>
      <c r="J36" s="348" t="s">
        <v>992</v>
      </c>
      <c r="K36" s="34"/>
    </row>
    <row r="37" ht="16.5" customHeight="1">
      <c r="A37" s="336" t="n">
        <v>39</v>
      </c>
      <c r="B37" s="337" t="n">
        <v>2</v>
      </c>
      <c r="C37" s="338" t="s">
        <v>927</v>
      </c>
      <c r="D37" s="351" t="s">
        <v>995</v>
      </c>
      <c r="E37" s="344" t="n">
        <v>45513</v>
      </c>
      <c r="F37" s="338" t="s">
        <v>934</v>
      </c>
      <c r="G37" s="355" t="s">
        <v>930</v>
      </c>
      <c r="H37" s="355"/>
      <c r="I37" s="348"/>
      <c r="J37" s="348" t="s">
        <v>290</v>
      </c>
      <c r="K37" s="34" t="s">
        <v>996</v>
      </c>
    </row>
    <row r="38" ht="16.5" customHeight="1">
      <c r="A38" s="336" t="n">
        <v>40</v>
      </c>
      <c r="B38" s="337" t="n">
        <v>2</v>
      </c>
      <c r="C38" s="338" t="s">
        <v>927</v>
      </c>
      <c r="D38" s="351" t="s">
        <v>997</v>
      </c>
      <c r="E38" s="344" t="n">
        <v>45513</v>
      </c>
      <c r="F38" s="338" t="s">
        <v>934</v>
      </c>
      <c r="G38" s="355" t="s">
        <v>930</v>
      </c>
      <c r="H38" s="355"/>
      <c r="I38" s="348"/>
      <c r="J38" s="348" t="s">
        <v>290</v>
      </c>
      <c r="K38" s="34" t="s">
        <v>996</v>
      </c>
    </row>
    <row r="39" ht="16.5" customHeight="1">
      <c r="A39" s="336" t="n">
        <v>41</v>
      </c>
      <c r="B39" s="337" t="n">
        <v>2</v>
      </c>
      <c r="C39" s="338" t="s">
        <v>927</v>
      </c>
      <c r="D39" s="351" t="s">
        <v>998</v>
      </c>
      <c r="E39" s="344" t="n">
        <v>45513</v>
      </c>
      <c r="F39" s="338" t="s">
        <v>929</v>
      </c>
      <c r="G39" s="355" t="s">
        <v>811</v>
      </c>
      <c r="H39" s="355"/>
      <c r="I39" s="348"/>
      <c r="J39" s="348" t="s">
        <v>290</v>
      </c>
      <c r="K39" s="34" t="s">
        <v>996</v>
      </c>
    </row>
    <row r="40" ht="16.5" customHeight="1">
      <c r="A40" s="336" t="n">
        <v>42</v>
      </c>
      <c r="B40" s="337" t="n">
        <v>2</v>
      </c>
      <c r="C40" s="338" t="s">
        <v>927</v>
      </c>
      <c r="D40" s="351" t="s">
        <v>999</v>
      </c>
      <c r="E40" s="344" t="n">
        <v>45513</v>
      </c>
      <c r="F40" s="338" t="s">
        <v>929</v>
      </c>
      <c r="G40" s="355" t="s">
        <v>930</v>
      </c>
      <c r="H40" s="355"/>
      <c r="I40" s="348"/>
      <c r="J40" s="348" t="s">
        <v>290</v>
      </c>
      <c r="K40" s="34" t="s">
        <v>996</v>
      </c>
    </row>
    <row r="41" ht="16.5" customHeight="1">
      <c r="A41" s="336" t="n">
        <v>43</v>
      </c>
      <c r="B41" s="337" t="n">
        <v>2</v>
      </c>
      <c r="C41" s="338" t="s">
        <v>927</v>
      </c>
      <c r="D41" s="351" t="s">
        <v>1000</v>
      </c>
      <c r="E41" s="344" t="n">
        <v>45513</v>
      </c>
      <c r="F41" s="338" t="s">
        <v>934</v>
      </c>
      <c r="G41" s="355" t="s">
        <v>811</v>
      </c>
      <c r="H41" s="355"/>
      <c r="I41" s="348"/>
      <c r="J41" s="348" t="s">
        <v>290</v>
      </c>
      <c r="K41" s="34" t="s">
        <v>996</v>
      </c>
    </row>
    <row r="42" ht="16.5" customHeight="1">
      <c r="A42" s="336" t="n">
        <v>44</v>
      </c>
      <c r="B42" s="337" t="n">
        <v>2</v>
      </c>
      <c r="C42" s="338" t="s">
        <v>927</v>
      </c>
      <c r="D42" s="351" t="s">
        <v>1001</v>
      </c>
      <c r="E42" s="344" t="n">
        <v>45513</v>
      </c>
      <c r="F42" s="338" t="s">
        <v>976</v>
      </c>
      <c r="G42" s="355" t="s">
        <v>811</v>
      </c>
      <c r="H42" s="355"/>
      <c r="I42" s="348" t="s">
        <v>278</v>
      </c>
      <c r="J42" s="348" t="s">
        <v>290</v>
      </c>
      <c r="K42" s="34" t="s">
        <v>996</v>
      </c>
    </row>
    <row r="43" ht="16.5" customHeight="1">
      <c r="A43" s="336" t="n">
        <v>45</v>
      </c>
      <c r="B43" s="337" t="n">
        <v>2</v>
      </c>
      <c r="C43" s="338" t="s">
        <v>927</v>
      </c>
      <c r="D43" s="351" t="s">
        <v>1002</v>
      </c>
      <c r="E43" s="344" t="n">
        <v>45513</v>
      </c>
      <c r="F43" s="338" t="s">
        <v>934</v>
      </c>
      <c r="G43" s="355" t="s">
        <v>930</v>
      </c>
      <c r="H43" s="355"/>
      <c r="I43" s="348"/>
      <c r="J43" s="348" t="s">
        <v>290</v>
      </c>
      <c r="K43" s="34" t="s">
        <v>996</v>
      </c>
    </row>
    <row r="44" ht="27.75" customHeight="1">
      <c r="A44" s="336" t="n">
        <v>46</v>
      </c>
      <c r="B44" s="337"/>
      <c r="C44" s="338"/>
      <c r="D44" s="351" t="s">
        <v>1003</v>
      </c>
      <c r="E44" s="344" t="n">
        <v>45513</v>
      </c>
      <c r="F44" s="338" t="s">
        <v>929</v>
      </c>
      <c r="G44" s="355" t="s">
        <v>811</v>
      </c>
      <c r="H44" s="355"/>
      <c r="I44" s="348" t="s">
        <v>1004</v>
      </c>
      <c r="J44" s="348" t="s">
        <v>1005</v>
      </c>
      <c r="K44" s="34" t="s">
        <v>1006</v>
      </c>
    </row>
    <row r="45" ht="16.5" customHeight="1">
      <c r="A45" s="336" t="n">
        <v>47</v>
      </c>
      <c r="B45" s="337" t="n">
        <v>2</v>
      </c>
      <c r="C45" s="338" t="s">
        <v>927</v>
      </c>
      <c r="D45" s="351" t="s">
        <v>1007</v>
      </c>
      <c r="E45" s="344" t="n">
        <v>45513</v>
      </c>
      <c r="F45" s="338" t="s">
        <v>929</v>
      </c>
      <c r="G45" s="355" t="s">
        <v>811</v>
      </c>
      <c r="H45" s="355"/>
      <c r="I45" s="348" t="s">
        <v>278</v>
      </c>
      <c r="J45" s="348" t="s">
        <v>1008</v>
      </c>
      <c r="K45" s="34" t="s">
        <v>1009</v>
      </c>
    </row>
    <row r="46" ht="30.75" customHeight="1">
      <c r="A46" s="336" t="n">
        <v>48</v>
      </c>
      <c r="B46" s="337" t="n">
        <v>2</v>
      </c>
      <c r="C46" s="338" t="s">
        <v>927</v>
      </c>
      <c r="D46" s="351" t="s">
        <v>1010</v>
      </c>
      <c r="E46" s="344" t="n">
        <v>45513</v>
      </c>
      <c r="F46" s="338" t="s">
        <v>929</v>
      </c>
      <c r="G46" s="355" t="s">
        <v>811</v>
      </c>
      <c r="H46" s="355"/>
      <c r="I46" s="348"/>
      <c r="J46" s="348" t="s">
        <v>1008</v>
      </c>
      <c r="K46" s="34" t="s">
        <v>1009</v>
      </c>
    </row>
    <row r="47" ht="27.75" customHeight="1">
      <c r="A47" s="336" t="n">
        <v>49</v>
      </c>
      <c r="B47" s="337" t="n">
        <v>2</v>
      </c>
      <c r="C47" s="338" t="s">
        <v>927</v>
      </c>
      <c r="D47" s="351" t="s">
        <v>1011</v>
      </c>
      <c r="E47" s="344" t="n">
        <v>45515</v>
      </c>
      <c r="F47" s="338" t="s">
        <v>976</v>
      </c>
      <c r="G47" s="355" t="s">
        <v>811</v>
      </c>
      <c r="H47" s="355"/>
      <c r="I47" s="348" t="s">
        <v>1012</v>
      </c>
      <c r="J47" s="348" t="s">
        <v>1008</v>
      </c>
      <c r="K47" s="34" t="s">
        <v>1009</v>
      </c>
    </row>
    <row r="48" ht="16.5" customHeight="1">
      <c r="A48" s="336" t="n">
        <v>50</v>
      </c>
      <c r="B48" s="337" t="n">
        <v>2</v>
      </c>
      <c r="C48" s="338" t="s">
        <v>927</v>
      </c>
      <c r="D48" s="351" t="s">
        <v>1013</v>
      </c>
      <c r="E48" s="344" t="n">
        <v>45513</v>
      </c>
      <c r="F48" s="338" t="s">
        <v>961</v>
      </c>
      <c r="G48" s="355" t="s">
        <v>811</v>
      </c>
      <c r="H48" s="355"/>
      <c r="I48" s="348"/>
      <c r="J48" s="348" t="s">
        <v>247</v>
      </c>
      <c r="K48" s="34" t="s">
        <v>1014</v>
      </c>
    </row>
    <row r="49" ht="16.5" customHeight="1">
      <c r="A49" s="336" t="n">
        <v>51</v>
      </c>
      <c r="B49" s="337" t="n">
        <v>2</v>
      </c>
      <c r="C49" s="338" t="s">
        <v>927</v>
      </c>
      <c r="D49" s="351" t="s">
        <v>1015</v>
      </c>
      <c r="E49" s="344" t="n">
        <v>45513</v>
      </c>
      <c r="F49" s="338" t="s">
        <v>980</v>
      </c>
      <c r="G49" s="355" t="s">
        <v>811</v>
      </c>
      <c r="H49" s="355"/>
      <c r="I49" s="348"/>
      <c r="J49" s="348" t="s">
        <v>247</v>
      </c>
      <c r="K49" s="34" t="s">
        <v>1014</v>
      </c>
    </row>
    <row r="50" ht="16.5" customHeight="1">
      <c r="A50" s="336" t="n">
        <v>52</v>
      </c>
      <c r="B50" s="337"/>
      <c r="C50" s="338"/>
      <c r="D50" s="351" t="s">
        <v>1016</v>
      </c>
      <c r="E50" s="344" t="n">
        <v>45513</v>
      </c>
      <c r="F50" s="338" t="s">
        <v>929</v>
      </c>
      <c r="G50" s="355" t="s">
        <v>811</v>
      </c>
      <c r="H50" s="355"/>
      <c r="I50" s="348"/>
      <c r="J50" s="348" t="s">
        <v>51</v>
      </c>
      <c r="K50" s="34" t="s">
        <v>1017</v>
      </c>
    </row>
    <row r="51" ht="16.5" customHeight="1">
      <c r="A51" s="336" t="n">
        <v>53</v>
      </c>
      <c r="B51" s="337" t="n">
        <v>2</v>
      </c>
      <c r="C51" s="338" t="s">
        <v>927</v>
      </c>
      <c r="D51" s="351" t="s">
        <v>1018</v>
      </c>
      <c r="E51" s="344" t="n">
        <v>45513</v>
      </c>
      <c r="F51" s="338" t="s">
        <v>929</v>
      </c>
      <c r="G51" s="355" t="s">
        <v>811</v>
      </c>
      <c r="H51" s="355"/>
      <c r="I51" s="348"/>
      <c r="J51" s="348" t="s">
        <v>51</v>
      </c>
      <c r="K51" s="34" t="s">
        <v>1017</v>
      </c>
    </row>
    <row r="52" ht="16.5" customHeight="1">
      <c r="A52" s="336" t="n">
        <v>54</v>
      </c>
      <c r="B52" s="337" t="n">
        <v>2</v>
      </c>
      <c r="C52" s="338" t="s">
        <v>927</v>
      </c>
      <c r="D52" s="338" t="s">
        <v>1019</v>
      </c>
      <c r="E52" s="344" t="n">
        <v>45513</v>
      </c>
      <c r="F52" s="338"/>
      <c r="G52" s="355" t="s">
        <v>930</v>
      </c>
      <c r="H52" s="355"/>
      <c r="I52" s="348"/>
      <c r="J52" s="348" t="s">
        <v>51</v>
      </c>
      <c r="K52" s="34" t="s">
        <v>1017</v>
      </c>
    </row>
    <row r="53" ht="16.5" customHeight="1">
      <c r="A53" s="336" t="n">
        <v>55</v>
      </c>
      <c r="B53" s="337" t="n">
        <v>2</v>
      </c>
      <c r="C53" s="338" t="s">
        <v>927</v>
      </c>
      <c r="D53" s="338" t="s">
        <v>1020</v>
      </c>
      <c r="E53" s="344" t="n">
        <v>45513</v>
      </c>
      <c r="F53" s="338" t="s">
        <v>929</v>
      </c>
      <c r="G53" s="355" t="s">
        <v>930</v>
      </c>
      <c r="H53" s="355"/>
      <c r="I53" s="348" t="s">
        <v>1021</v>
      </c>
      <c r="J53" s="348" t="s">
        <v>51</v>
      </c>
      <c r="K53" s="34" t="s">
        <v>1017</v>
      </c>
    </row>
    <row r="54" ht="16.5" customHeight="1">
      <c r="A54" s="336" t="n">
        <v>56</v>
      </c>
      <c r="B54" s="337" t="n">
        <v>2</v>
      </c>
      <c r="C54" s="338" t="s">
        <v>927</v>
      </c>
      <c r="D54" s="351" t="s">
        <v>1022</v>
      </c>
      <c r="E54" s="344" t="n">
        <v>45513</v>
      </c>
      <c r="F54" s="338" t="s">
        <v>961</v>
      </c>
      <c r="G54" s="355" t="s">
        <v>930</v>
      </c>
      <c r="H54" s="355"/>
      <c r="I54" s="348" t="s">
        <v>1023</v>
      </c>
      <c r="J54" s="348" t="s">
        <v>1024</v>
      </c>
      <c r="K54" s="34" t="s">
        <v>1025</v>
      </c>
    </row>
    <row r="55" ht="16.5" customHeight="1">
      <c r="A55" s="336" t="n">
        <v>57</v>
      </c>
      <c r="B55" s="337" t="n">
        <v>2</v>
      </c>
      <c r="C55" s="338" t="s">
        <v>927</v>
      </c>
      <c r="D55" s="351" t="s">
        <v>1026</v>
      </c>
      <c r="E55" s="344" t="n">
        <v>45513</v>
      </c>
      <c r="F55" s="338" t="s">
        <v>961</v>
      </c>
      <c r="G55" s="355" t="s">
        <v>930</v>
      </c>
      <c r="H55" s="355"/>
      <c r="I55" s="348" t="s">
        <v>1023</v>
      </c>
      <c r="J55" s="348" t="s">
        <v>1024</v>
      </c>
      <c r="K55" s="34" t="s">
        <v>1025</v>
      </c>
    </row>
    <row r="56" ht="16.5" customHeight="1">
      <c r="A56" s="336" t="n">
        <v>58</v>
      </c>
      <c r="B56" s="337" t="n">
        <v>2</v>
      </c>
      <c r="C56" s="338" t="s">
        <v>927</v>
      </c>
      <c r="D56" s="351" t="s">
        <v>1027</v>
      </c>
      <c r="E56" s="344" t="n">
        <v>45513</v>
      </c>
      <c r="F56" s="338" t="s">
        <v>934</v>
      </c>
      <c r="G56" s="355" t="s">
        <v>811</v>
      </c>
      <c r="H56" s="355"/>
      <c r="I56" s="348"/>
      <c r="J56" s="348" t="s">
        <v>1024</v>
      </c>
      <c r="K56" s="34" t="s">
        <v>1025</v>
      </c>
    </row>
    <row r="57" ht="16.5" customHeight="1">
      <c r="A57" s="336" t="n">
        <v>59</v>
      </c>
      <c r="B57" s="337" t="n">
        <v>2</v>
      </c>
      <c r="C57" s="338" t="s">
        <v>927</v>
      </c>
      <c r="D57" s="351" t="s">
        <v>1028</v>
      </c>
      <c r="E57" s="344" t="n">
        <v>45513</v>
      </c>
      <c r="F57" s="338" t="s">
        <v>934</v>
      </c>
      <c r="G57" s="355" t="s">
        <v>811</v>
      </c>
      <c r="H57" s="355"/>
      <c r="I57" s="348"/>
      <c r="J57" s="348" t="s">
        <v>1024</v>
      </c>
      <c r="K57" s="34" t="s">
        <v>1025</v>
      </c>
    </row>
    <row r="58" ht="16.5" customHeight="1">
      <c r="A58" s="336" t="n">
        <v>60</v>
      </c>
      <c r="B58" s="337" t="n">
        <v>2</v>
      </c>
      <c r="C58" s="338" t="s">
        <v>927</v>
      </c>
      <c r="D58" s="338" t="s">
        <v>1029</v>
      </c>
      <c r="E58" s="344" t="n">
        <v>45513</v>
      </c>
      <c r="F58" s="338" t="s">
        <v>961</v>
      </c>
      <c r="G58" s="355" t="s">
        <v>930</v>
      </c>
      <c r="H58" s="355"/>
      <c r="I58" s="348" t="s">
        <v>278</v>
      </c>
      <c r="J58" s="348" t="s">
        <v>1024</v>
      </c>
      <c r="K58" s="34" t="s">
        <v>1025</v>
      </c>
    </row>
    <row r="59" ht="16.5" customHeight="1">
      <c r="A59" s="336" t="n">
        <v>61</v>
      </c>
      <c r="B59" s="337" t="n">
        <v>2</v>
      </c>
      <c r="C59" s="338" t="s">
        <v>927</v>
      </c>
      <c r="D59" s="351" t="s">
        <v>1030</v>
      </c>
      <c r="E59" s="344" t="n">
        <v>45513</v>
      </c>
      <c r="F59" s="338" t="s">
        <v>929</v>
      </c>
      <c r="G59" s="355" t="s">
        <v>811</v>
      </c>
      <c r="H59" s="355"/>
      <c r="I59" s="348"/>
      <c r="J59" s="348" t="s">
        <v>1024</v>
      </c>
      <c r="K59" s="34" t="s">
        <v>1025</v>
      </c>
    </row>
    <row r="60" ht="16.5" customHeight="1">
      <c r="A60" s="336" t="n">
        <v>62</v>
      </c>
      <c r="B60" s="337" t="n">
        <v>2</v>
      </c>
      <c r="C60" s="338" t="s">
        <v>927</v>
      </c>
      <c r="D60" s="351" t="s">
        <v>1031</v>
      </c>
      <c r="E60" s="344" t="n">
        <v>45513</v>
      </c>
      <c r="F60" s="338" t="s">
        <v>934</v>
      </c>
      <c r="G60" s="355" t="s">
        <v>811</v>
      </c>
      <c r="H60" s="355"/>
      <c r="I60" s="348" t="s">
        <v>1032</v>
      </c>
      <c r="J60" s="348" t="s">
        <v>1024</v>
      </c>
      <c r="K60" s="34" t="s">
        <v>1025</v>
      </c>
    </row>
    <row r="61" ht="16.5" customHeight="1">
      <c r="A61" s="336" t="n">
        <v>63</v>
      </c>
      <c r="B61" s="337" t="n">
        <v>2</v>
      </c>
      <c r="C61" s="338" t="s">
        <v>927</v>
      </c>
      <c r="D61" s="351" t="s">
        <v>1033</v>
      </c>
      <c r="E61" s="344" t="n">
        <v>45513</v>
      </c>
      <c r="F61" s="347" t="s">
        <v>929</v>
      </c>
      <c r="G61" s="361"/>
      <c r="H61" s="361"/>
      <c r="I61" s="349"/>
      <c r="J61" s="349" t="s">
        <v>231</v>
      </c>
      <c r="K61" s="34" t="s">
        <v>1034</v>
      </c>
    </row>
    <row r="62" ht="16.5" customHeight="1">
      <c r="A62" s="336" t="n">
        <v>64</v>
      </c>
      <c r="B62" s="337" t="n">
        <v>2</v>
      </c>
      <c r="C62" s="338" t="s">
        <v>927</v>
      </c>
      <c r="D62" s="351" t="s">
        <v>1035</v>
      </c>
      <c r="E62" s="344" t="n">
        <v>45513</v>
      </c>
      <c r="F62" s="347" t="s">
        <v>929</v>
      </c>
      <c r="G62" s="361" t="s">
        <v>811</v>
      </c>
      <c r="H62" s="361"/>
      <c r="I62" s="349"/>
      <c r="J62" s="349" t="s">
        <v>231</v>
      </c>
      <c r="K62" s="34" t="s">
        <v>1034</v>
      </c>
    </row>
    <row r="63" ht="16.5" customHeight="1">
      <c r="A63" s="336" t="n">
        <v>65</v>
      </c>
      <c r="B63" s="337" t="n">
        <v>2</v>
      </c>
      <c r="C63" s="338" t="s">
        <v>927</v>
      </c>
      <c r="D63" s="351" t="s">
        <v>1036</v>
      </c>
      <c r="E63" s="344" t="n">
        <v>45513</v>
      </c>
      <c r="F63" s="347" t="s">
        <v>929</v>
      </c>
      <c r="G63" s="361"/>
      <c r="H63" s="361"/>
      <c r="I63" s="349"/>
      <c r="J63" s="349" t="s">
        <v>231</v>
      </c>
      <c r="K63" s="34" t="s">
        <v>1034</v>
      </c>
    </row>
    <row r="64" ht="16.5" customHeight="1">
      <c r="A64" s="336" t="n">
        <v>66</v>
      </c>
      <c r="B64" s="337" t="n">
        <v>2</v>
      </c>
      <c r="C64" s="338" t="s">
        <v>927</v>
      </c>
      <c r="D64" s="351" t="s">
        <v>240</v>
      </c>
      <c r="E64" s="344" t="n">
        <v>45513</v>
      </c>
      <c r="F64" s="347" t="s">
        <v>929</v>
      </c>
      <c r="G64" s="361"/>
      <c r="H64" s="361"/>
      <c r="I64" s="349"/>
      <c r="J64" s="349" t="s">
        <v>231</v>
      </c>
      <c r="K64" s="34" t="s">
        <v>1034</v>
      </c>
    </row>
    <row r="65" ht="16.5" customHeight="1">
      <c r="A65" s="336" t="n">
        <v>67</v>
      </c>
      <c r="B65" s="337" t="n">
        <v>2</v>
      </c>
      <c r="C65" s="338" t="s">
        <v>927</v>
      </c>
      <c r="D65" s="352" t="s">
        <v>1037</v>
      </c>
      <c r="E65" s="344" t="n">
        <v>45513</v>
      </c>
      <c r="F65" s="347" t="s">
        <v>929</v>
      </c>
      <c r="G65" s="361" t="s">
        <v>811</v>
      </c>
      <c r="H65" s="361"/>
      <c r="I65" s="349"/>
      <c r="J65" s="349" t="s">
        <v>231</v>
      </c>
      <c r="K65" s="34" t="s">
        <v>1034</v>
      </c>
    </row>
    <row r="66" ht="16.5" customHeight="1">
      <c r="A66" s="336" t="n">
        <v>68</v>
      </c>
      <c r="B66" s="337" t="n">
        <v>2</v>
      </c>
      <c r="C66" s="338" t="s">
        <v>927</v>
      </c>
      <c r="D66" s="351" t="s">
        <v>1038</v>
      </c>
      <c r="E66" s="344" t="n">
        <v>45513</v>
      </c>
      <c r="F66" s="347" t="s">
        <v>929</v>
      </c>
      <c r="G66" s="361" t="s">
        <v>278</v>
      </c>
      <c r="H66" s="361"/>
      <c r="I66" s="349"/>
      <c r="J66" s="349" t="s">
        <v>231</v>
      </c>
      <c r="K66" s="34" t="s">
        <v>1034</v>
      </c>
    </row>
    <row r="67" ht="16.5" customHeight="1">
      <c r="A67" s="336" t="n">
        <v>69</v>
      </c>
      <c r="B67" s="337" t="n">
        <v>2</v>
      </c>
      <c r="C67" s="338" t="s">
        <v>927</v>
      </c>
      <c r="D67" s="351" t="s">
        <v>1039</v>
      </c>
      <c r="E67" s="344" t="n">
        <v>45513</v>
      </c>
      <c r="F67" s="347" t="s">
        <v>929</v>
      </c>
      <c r="G67" s="361" t="s">
        <v>811</v>
      </c>
      <c r="H67" s="361"/>
      <c r="I67" s="349"/>
      <c r="J67" s="349" t="s">
        <v>231</v>
      </c>
      <c r="K67" s="34" t="s">
        <v>1034</v>
      </c>
    </row>
    <row r="68" ht="16.5" customHeight="1">
      <c r="A68" s="336" t="n">
        <v>70</v>
      </c>
      <c r="B68" s="337" t="n">
        <v>2</v>
      </c>
      <c r="C68" s="338" t="s">
        <v>927</v>
      </c>
      <c r="D68" s="351" t="s">
        <v>1040</v>
      </c>
      <c r="E68" s="344" t="n">
        <v>45513</v>
      </c>
      <c r="F68" s="347" t="s">
        <v>929</v>
      </c>
      <c r="G68" s="361" t="s">
        <v>811</v>
      </c>
      <c r="H68" s="361"/>
      <c r="I68" s="349"/>
      <c r="J68" s="349" t="s">
        <v>1041</v>
      </c>
      <c r="K68" s="34" t="s">
        <v>1034</v>
      </c>
    </row>
    <row r="69" ht="16.5" customHeight="1">
      <c r="A69" s="336" t="n">
        <v>71</v>
      </c>
      <c r="B69" s="337" t="n">
        <v>2</v>
      </c>
      <c r="C69" s="338" t="s">
        <v>927</v>
      </c>
      <c r="D69" s="351" t="s">
        <v>171</v>
      </c>
      <c r="E69" s="344" t="n">
        <v>45513</v>
      </c>
      <c r="F69" s="338" t="s">
        <v>929</v>
      </c>
      <c r="G69" s="355" t="s">
        <v>811</v>
      </c>
      <c r="H69" s="355"/>
      <c r="I69" s="348"/>
      <c r="J69" s="348" t="s">
        <v>24</v>
      </c>
      <c r="K69" s="34" t="s">
        <v>1042</v>
      </c>
    </row>
    <row r="70" ht="27.75" customHeight="1">
      <c r="A70" s="336" t="n">
        <v>72</v>
      </c>
      <c r="B70" s="337" t="n">
        <v>2</v>
      </c>
      <c r="C70" s="338" t="s">
        <v>927</v>
      </c>
      <c r="D70" s="351" t="s">
        <v>1043</v>
      </c>
      <c r="E70" s="344" t="n">
        <v>45513</v>
      </c>
      <c r="F70" s="338"/>
      <c r="G70" s="355" t="s">
        <v>811</v>
      </c>
      <c r="H70" s="355" t="s">
        <v>278</v>
      </c>
      <c r="I70" s="348"/>
      <c r="J70" s="348" t="s">
        <v>24</v>
      </c>
      <c r="K70" s="34" t="s">
        <v>1042</v>
      </c>
    </row>
    <row r="71" ht="16.5" customHeight="1">
      <c r="A71" s="336" t="n">
        <v>73</v>
      </c>
      <c r="B71" s="337" t="n">
        <v>2</v>
      </c>
      <c r="C71" s="338" t="s">
        <v>927</v>
      </c>
      <c r="D71" s="351" t="s">
        <v>1044</v>
      </c>
      <c r="E71" s="344" t="n">
        <v>45513</v>
      </c>
      <c r="F71" s="338" t="s">
        <v>934</v>
      </c>
      <c r="G71" s="355" t="s">
        <v>811</v>
      </c>
      <c r="H71" s="355"/>
      <c r="I71" s="348"/>
      <c r="J71" s="348" t="s">
        <v>24</v>
      </c>
      <c r="K71" s="34" t="s">
        <v>1042</v>
      </c>
    </row>
    <row r="72" ht="16.5" customHeight="1">
      <c r="A72" s="336" t="n">
        <v>74</v>
      </c>
      <c r="B72" s="337" t="n">
        <v>2</v>
      </c>
      <c r="C72" s="338" t="s">
        <v>927</v>
      </c>
      <c r="D72" s="351" t="s">
        <v>1045</v>
      </c>
      <c r="E72" s="344" t="n">
        <v>45513</v>
      </c>
      <c r="F72" s="338" t="s">
        <v>929</v>
      </c>
      <c r="G72" s="355" t="s">
        <v>930</v>
      </c>
      <c r="H72" s="355"/>
      <c r="I72" s="348"/>
      <c r="J72" s="348" t="s">
        <v>24</v>
      </c>
      <c r="K72" s="34" t="s">
        <v>1042</v>
      </c>
    </row>
    <row r="73" ht="16.5" customHeight="1">
      <c r="A73" s="336" t="n">
        <v>75</v>
      </c>
      <c r="B73" s="337" t="n">
        <v>2</v>
      </c>
      <c r="C73" s="338" t="s">
        <v>927</v>
      </c>
      <c r="D73" s="351" t="s">
        <v>1046</v>
      </c>
      <c r="E73" s="344" t="n">
        <v>45513</v>
      </c>
      <c r="F73" s="338" t="s">
        <v>961</v>
      </c>
      <c r="G73" s="355" t="s">
        <v>930</v>
      </c>
      <c r="H73" s="355"/>
      <c r="I73" s="348"/>
      <c r="J73" s="348" t="s">
        <v>24</v>
      </c>
      <c r="K73" s="34" t="s">
        <v>1042</v>
      </c>
    </row>
    <row r="74" ht="16.5" customHeight="1">
      <c r="A74" s="336" t="n">
        <v>76</v>
      </c>
      <c r="B74" s="337" t="n">
        <v>2</v>
      </c>
      <c r="C74" s="338" t="s">
        <v>927</v>
      </c>
      <c r="D74" s="351" t="s">
        <v>1047</v>
      </c>
      <c r="E74" s="344" t="n">
        <v>45513</v>
      </c>
      <c r="F74" s="338" t="s">
        <v>929</v>
      </c>
      <c r="G74" s="355" t="s">
        <v>811</v>
      </c>
      <c r="H74" s="355"/>
      <c r="I74" s="348"/>
      <c r="J74" s="348" t="s">
        <v>24</v>
      </c>
      <c r="K74" s="34" t="s">
        <v>1042</v>
      </c>
    </row>
    <row r="75" ht="16.5" customHeight="1">
      <c r="A75" s="336" t="n">
        <v>77</v>
      </c>
      <c r="B75" s="337" t="n">
        <v>2</v>
      </c>
      <c r="C75" s="338" t="s">
        <v>927</v>
      </c>
      <c r="D75" s="351" t="s">
        <v>1048</v>
      </c>
      <c r="E75" s="344" t="n">
        <v>45513</v>
      </c>
      <c r="F75" s="338" t="s">
        <v>929</v>
      </c>
      <c r="G75" s="355" t="s">
        <v>930</v>
      </c>
      <c r="H75" s="355"/>
      <c r="I75" s="348"/>
      <c r="J75" s="348" t="s">
        <v>24</v>
      </c>
      <c r="K75" s="34" t="s">
        <v>1042</v>
      </c>
    </row>
    <row r="76" ht="16.5" customHeight="1">
      <c r="A76" s="336" t="n">
        <v>78</v>
      </c>
      <c r="B76" s="337" t="n">
        <v>2</v>
      </c>
      <c r="C76" s="338" t="s">
        <v>927</v>
      </c>
      <c r="D76" s="338" t="s">
        <v>1049</v>
      </c>
      <c r="E76" s="344" t="n">
        <v>45513</v>
      </c>
      <c r="F76" s="338" t="s">
        <v>929</v>
      </c>
      <c r="G76" s="355" t="s">
        <v>811</v>
      </c>
      <c r="H76" s="355"/>
      <c r="I76" s="348"/>
      <c r="J76" s="348" t="s">
        <v>24</v>
      </c>
      <c r="K76" s="34" t="s">
        <v>1042</v>
      </c>
    </row>
    <row r="77" ht="16.5" customHeight="1">
      <c r="A77" s="336" t="n">
        <v>79</v>
      </c>
      <c r="B77" s="337" t="n">
        <v>2</v>
      </c>
      <c r="C77" s="338" t="s">
        <v>927</v>
      </c>
      <c r="D77" s="351" t="s">
        <v>1050</v>
      </c>
      <c r="E77" s="344" t="n">
        <v>45513</v>
      </c>
      <c r="F77" s="338" t="s">
        <v>961</v>
      </c>
      <c r="G77" s="355" t="s">
        <v>930</v>
      </c>
      <c r="H77" s="355"/>
      <c r="I77" s="348"/>
      <c r="J77" s="348" t="s">
        <v>349</v>
      </c>
      <c r="K77" s="34" t="s">
        <v>981</v>
      </c>
    </row>
    <row r="78" ht="16.5" customHeight="1">
      <c r="A78" s="336" t="n">
        <v>80</v>
      </c>
      <c r="B78" s="337" t="n">
        <v>2</v>
      </c>
      <c r="C78" s="338" t="s">
        <v>927</v>
      </c>
      <c r="D78" s="351" t="s">
        <v>1051</v>
      </c>
      <c r="E78" s="344" t="n">
        <v>45513</v>
      </c>
      <c r="F78" s="338" t="s">
        <v>961</v>
      </c>
      <c r="G78" s="355" t="s">
        <v>930</v>
      </c>
      <c r="H78" s="355"/>
      <c r="I78" s="348"/>
      <c r="J78" s="348" t="s">
        <v>349</v>
      </c>
      <c r="K78" s="34" t="s">
        <v>981</v>
      </c>
    </row>
    <row r="79" ht="16.5" customHeight="1">
      <c r="A79" s="336" t="n">
        <v>81</v>
      </c>
      <c r="B79" s="337" t="n">
        <v>2</v>
      </c>
      <c r="C79" s="338" t="s">
        <v>927</v>
      </c>
      <c r="D79" s="338" t="s">
        <v>1052</v>
      </c>
      <c r="E79" s="344" t="n">
        <v>45513</v>
      </c>
      <c r="F79" s="338" t="s">
        <v>961</v>
      </c>
      <c r="G79" s="355" t="s">
        <v>930</v>
      </c>
      <c r="H79" s="355"/>
      <c r="I79" s="348"/>
      <c r="J79" s="348" t="s">
        <v>349</v>
      </c>
      <c r="K79" s="34" t="s">
        <v>981</v>
      </c>
    </row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</sheetData>
  <autoFilter ref="A2:XFD1048576"/>
  <mergeCells count="1">
    <mergeCell ref="D1:J1"/>
  </mergeCells>
  <phoneticPr fontId="1" type="noConversion"/>
  <conditionalFormatting sqref="D18">
    <cfRule priority="1" type="duplicateValues" dxfId="0"/>
  </conditionalFormatting>
  <conditionalFormatting sqref="D53">
    <cfRule priority="1" type="duplicateValues" dxfId="0"/>
  </conditionalFormatting>
  <conditionalFormatting sqref="D1:D17 D19:D52 D54:D138">
    <cfRule priority="1" type="duplicateValues" dxfId="0"/>
  </conditionalFormatting>
  <dataValidations count="1">
    <dataValidation type="list" errorStyle="information" allowBlank="1" showErrorMessage="1" sqref="F1:F1048576">
      <formula1>"初版已交付，待更新,已交付,未提供,TBD,进行中"</formula1>
    </dataValidation>
  </dataValidations>
  <hyperlinks>
    <hyperlink ref="H9" r:id="rId1"/>
    <hyperlink ref="H20" r:id="rId2"/>
    <hyperlink ref="H25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11.6865234375"/>
  </cols>
  <sheetData>
    <row r="1" ht="16.5" customHeight="1">
      <c r="A1" s="4" t="s">
        <v>1053</v>
      </c>
      <c r="B1" s="1" t="s">
        <v>1054</v>
      </c>
    </row>
    <row r="2" ht="16.5" customHeight="1">
      <c r="A2" s="4" t="s">
        <v>1055</v>
      </c>
      <c r="B2" s="1" t="s">
        <v>1056</v>
      </c>
    </row>
    <row r="3" ht="16.5" customHeight="1">
      <c r="A3" s="4" t="s">
        <v>1057</v>
      </c>
      <c r="B3" s="1" t="s">
        <v>1058</v>
      </c>
    </row>
    <row r="4" ht="16.5" customHeight="1">
      <c r="A4" s="4" t="s">
        <v>1059</v>
      </c>
      <c r="B4" s="1" t="s">
        <v>1060</v>
      </c>
    </row>
    <row r="5" ht="16.5" customHeight="1">
      <c r="A5" s="4" t="s">
        <v>1061</v>
      </c>
    </row>
  </sheetData>
  <phoneticPr fontId="1" type="noConversion"/>
  <hyperlinks>
    <hyperlink ref="B1" r:id="rId1"/>
    <hyperlink ref="B2" r:id="rId2"/>
    <hyperlink ref="B3" r:id="rId3"/>
    <hyperlink ref="B4" r:id="rId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7.623046875"/>
    <col min="3" max="4" width="25.248046875" customWidth="1"/>
    <col min="8" max="8" width="14.4990234375" customWidth="1"/>
    <col min="9" max="9" width="16.623046875" customWidth="1"/>
    <col min="10" max="10" width="32.4990234375" customWidth="1"/>
  </cols>
  <sheetData>
    <row r="1" ht="16.5" customHeight="1">
      <c r="A1" s="251"/>
      <c r="B1" s="252"/>
      <c r="C1" s="252"/>
      <c r="D1" s="251"/>
      <c r="E1" s="253" t="s">
        <v>0</v>
      </c>
      <c r="F1" s="200"/>
      <c r="G1" s="200"/>
      <c r="H1" s="254"/>
      <c r="I1" s="254"/>
      <c r="J1" s="255"/>
      <c r="K1" s="255"/>
      <c r="L1" s="255"/>
    </row>
    <row r="2" ht="16.5" customHeight="1">
      <c r="A2" s="256"/>
      <c r="B2" s="252" t="s">
        <v>1</v>
      </c>
      <c r="C2" s="252" t="s">
        <v>2</v>
      </c>
      <c r="D2" s="254" t="s">
        <v>3</v>
      </c>
      <c r="E2" s="253" t="s">
        <v>4</v>
      </c>
      <c r="F2" s="257" t="s">
        <v>5</v>
      </c>
      <c r="G2" s="255" t="s">
        <v>6</v>
      </c>
      <c r="H2" s="254" t="s">
        <v>7</v>
      </c>
      <c r="I2" s="254" t="s">
        <v>8</v>
      </c>
      <c r="J2" s="255" t="s">
        <v>9</v>
      </c>
      <c r="K2" s="255" t="s">
        <v>10</v>
      </c>
      <c r="L2" s="255" t="s">
        <v>11</v>
      </c>
    </row>
    <row r="3" ht="16.5" customHeight="1" hidden="1">
      <c r="A3" s="258" t="s">
        <v>12</v>
      </c>
      <c r="B3" s="259"/>
      <c r="C3" s="259" t="s">
        <v>13</v>
      </c>
      <c r="D3" s="259"/>
      <c r="E3" s="259"/>
      <c r="F3" s="260"/>
      <c r="G3" s="259"/>
      <c r="H3" s="261"/>
      <c r="I3" s="261"/>
      <c r="J3" s="262"/>
      <c r="K3" s="262"/>
      <c r="L3" s="262"/>
    </row>
    <row r="4" ht="16.5" customHeight="1" hidden="1">
      <c r="A4" s="200"/>
      <c r="B4" s="79" t="s">
        <v>14</v>
      </c>
      <c r="C4" s="71" t="s">
        <v>15</v>
      </c>
      <c r="D4" s="71"/>
      <c r="E4" s="47" t="n">
        <v>45399</v>
      </c>
      <c r="F4" s="61"/>
      <c r="G4" s="47" t="n">
        <v>45398</v>
      </c>
      <c r="H4" s="46" t="s">
        <v>16</v>
      </c>
      <c r="I4" s="48"/>
      <c r="J4" s="89"/>
      <c r="K4" s="89" t="s">
        <v>1062</v>
      </c>
      <c r="L4" s="89"/>
    </row>
    <row r="5" ht="16.5" customHeight="1" hidden="1">
      <c r="A5" s="200"/>
      <c r="B5" s="200"/>
      <c r="C5" s="47" t="s">
        <v>15</v>
      </c>
      <c r="D5" s="254"/>
      <c r="E5" s="59" t="n">
        <v>45399</v>
      </c>
      <c r="F5" s="49" t="n">
        <v>9</v>
      </c>
      <c r="G5" s="47" t="n">
        <v>45407</v>
      </c>
      <c r="H5" s="46" t="s">
        <v>16</v>
      </c>
      <c r="I5" s="46"/>
      <c r="J5" s="46"/>
      <c r="K5" s="89" t="s">
        <v>1062</v>
      </c>
      <c r="L5" s="46"/>
    </row>
    <row r="6" ht="16.5" customHeight="1" hidden="1">
      <c r="A6" s="200"/>
      <c r="B6" s="200"/>
      <c r="C6" s="46" t="s">
        <v>17</v>
      </c>
      <c r="D6" s="46" t="s">
        <v>18</v>
      </c>
      <c r="E6" s="59" t="n">
        <v>45408</v>
      </c>
      <c r="F6" s="49" t="n">
        <v>1</v>
      </c>
      <c r="G6" s="47" t="n">
        <v>45408</v>
      </c>
      <c r="H6" s="46" t="s">
        <v>19</v>
      </c>
      <c r="I6" s="46"/>
      <c r="J6" s="46"/>
      <c r="K6" s="89" t="s">
        <v>1062</v>
      </c>
      <c r="L6" s="46"/>
    </row>
    <row r="7" ht="16.5" customHeight="1" hidden="1">
      <c r="A7" s="200"/>
      <c r="B7" s="200"/>
      <c r="C7" s="263" t="s">
        <v>20</v>
      </c>
      <c r="D7" s="46" t="s">
        <v>21</v>
      </c>
      <c r="E7" s="47" t="n">
        <v>45409</v>
      </c>
      <c r="F7" s="49" t="n">
        <v>3</v>
      </c>
      <c r="G7" s="47" t="n">
        <v>45411</v>
      </c>
      <c r="H7" s="46" t="s">
        <v>16</v>
      </c>
      <c r="I7" s="46"/>
      <c r="J7" s="46"/>
      <c r="K7" s="89" t="s">
        <v>1062</v>
      </c>
      <c r="L7" s="46"/>
    </row>
    <row r="8" ht="16.5" customHeight="1" hidden="1">
      <c r="A8" s="200"/>
      <c r="B8" s="200"/>
      <c r="C8" s="71" t="s">
        <v>22</v>
      </c>
      <c r="D8" s="46" t="s">
        <v>23</v>
      </c>
      <c r="E8" s="47" t="n">
        <v>45412</v>
      </c>
      <c r="F8" s="49" t="n">
        <v>30</v>
      </c>
      <c r="G8" s="47" t="n">
        <v>45441</v>
      </c>
      <c r="H8" s="46" t="s">
        <v>24</v>
      </c>
      <c r="I8" s="46"/>
      <c r="J8" s="46"/>
      <c r="K8" s="89"/>
      <c r="L8" s="46"/>
    </row>
    <row r="9" ht="16.5" customHeight="1" hidden="1">
      <c r="A9" s="200"/>
      <c r="B9" s="200"/>
      <c r="C9" s="71" t="s">
        <v>25</v>
      </c>
      <c r="D9" s="46"/>
      <c r="E9" s="47" t="n">
        <v>45429</v>
      </c>
      <c r="F9" s="49" t="n">
        <v>4</v>
      </c>
      <c r="G9" s="47" t="n">
        <v>45432</v>
      </c>
      <c r="H9" s="46" t="s">
        <v>16</v>
      </c>
      <c r="I9" s="71" t="s">
        <v>26</v>
      </c>
      <c r="J9" s="46"/>
      <c r="K9" s="89"/>
      <c r="L9" s="46"/>
    </row>
    <row r="10" ht="16.5" customHeight="1" hidden="1">
      <c r="A10" s="200"/>
      <c r="B10" s="200"/>
      <c r="C10" s="46" t="s">
        <v>27</v>
      </c>
      <c r="D10" s="46"/>
      <c r="E10" s="47" t="n">
        <v>45428</v>
      </c>
      <c r="F10" s="49" t="n">
        <v>5</v>
      </c>
      <c r="G10" s="47" t="n">
        <v>45432</v>
      </c>
      <c r="H10" s="46" t="s">
        <v>16</v>
      </c>
      <c r="I10" s="71" t="s">
        <v>28</v>
      </c>
      <c r="J10" s="46" t="s">
        <v>29</v>
      </c>
      <c r="K10" s="89"/>
      <c r="L10" s="46"/>
    </row>
    <row r="11" ht="27.75" customHeight="1" hidden="1">
      <c r="A11" s="200"/>
      <c r="B11" s="79" t="s">
        <v>30</v>
      </c>
      <c r="C11" s="71" t="s">
        <v>31</v>
      </c>
      <c r="D11" s="47"/>
      <c r="E11" s="47"/>
      <c r="F11" s="49" t="n">
        <v>7</v>
      </c>
      <c r="G11" s="47" t="n">
        <v>45420</v>
      </c>
      <c r="H11" s="46" t="s">
        <v>32</v>
      </c>
      <c r="I11" s="48"/>
      <c r="J11" s="89"/>
      <c r="K11" s="89" t="s">
        <v>278</v>
      </c>
      <c r="L11" s="89"/>
    </row>
    <row r="12" ht="27.75" customHeight="1" hidden="1">
      <c r="A12" s="200"/>
      <c r="B12" s="200"/>
      <c r="C12" s="71" t="s">
        <v>33</v>
      </c>
      <c r="D12" s="47"/>
      <c r="E12" s="47"/>
      <c r="F12" s="49"/>
      <c r="G12" s="47" t="n">
        <v>45420</v>
      </c>
      <c r="H12" s="46" t="s">
        <v>34</v>
      </c>
      <c r="I12" s="46"/>
      <c r="J12" s="46"/>
      <c r="K12" s="46"/>
      <c r="L12" s="46"/>
    </row>
    <row r="13" ht="16.5" customHeight="1" hidden="1">
      <c r="A13" s="200"/>
      <c r="B13" s="200"/>
      <c r="C13" s="71" t="s">
        <v>35</v>
      </c>
      <c r="D13" s="47"/>
      <c r="E13" s="47"/>
      <c r="F13" s="49"/>
      <c r="G13" s="47" t="n">
        <v>45426</v>
      </c>
      <c r="H13" s="46" t="s">
        <v>34</v>
      </c>
      <c r="I13" s="46"/>
      <c r="J13" s="256"/>
      <c r="K13" s="256"/>
      <c r="L13" s="256"/>
    </row>
    <row r="14" ht="16.5" customHeight="1" hidden="1">
      <c r="A14" s="200"/>
      <c r="B14" s="46" t="s">
        <v>36</v>
      </c>
      <c r="C14" s="71" t="s">
        <v>37</v>
      </c>
      <c r="D14" s="47"/>
      <c r="E14" s="47" t="n">
        <v>45406</v>
      </c>
      <c r="F14" s="61"/>
      <c r="G14" s="47" t="n">
        <v>45457</v>
      </c>
      <c r="H14" s="48" t="s">
        <v>34</v>
      </c>
      <c r="I14" s="48"/>
      <c r="J14" s="46"/>
      <c r="K14" s="46"/>
      <c r="L14" s="46"/>
    </row>
    <row r="15" ht="16.5" customHeight="1" hidden="1">
      <c r="A15" s="200"/>
      <c r="B15" s="200"/>
      <c r="C15" s="47" t="s">
        <v>38</v>
      </c>
      <c r="D15" s="47"/>
      <c r="E15" s="47" t="n">
        <v>45412</v>
      </c>
      <c r="F15" s="49" t="n">
        <v>9</v>
      </c>
      <c r="G15" s="47" t="n">
        <v>45420</v>
      </c>
      <c r="H15" s="46" t="s">
        <v>39</v>
      </c>
      <c r="I15" s="46"/>
      <c r="J15" s="46" t="s">
        <v>40</v>
      </c>
      <c r="K15" s="46"/>
      <c r="L15" s="46"/>
    </row>
    <row r="16" ht="176.25" customHeight="1" hidden="1">
      <c r="A16" s="200"/>
      <c r="B16" s="200"/>
      <c r="C16" s="264" t="s">
        <v>41</v>
      </c>
      <c r="D16" s="47"/>
      <c r="E16" s="47" t="n">
        <v>45421</v>
      </c>
      <c r="F16" s="49" t="n">
        <v>7</v>
      </c>
      <c r="G16" s="47" t="n">
        <v>45427</v>
      </c>
      <c r="H16" s="46" t="s">
        <v>42</v>
      </c>
      <c r="I16" s="510" t="s">
        <v>43</v>
      </c>
      <c r="J16" s="511" t="s">
        <v>44</v>
      </c>
      <c r="K16" s="265"/>
      <c r="L16" s="265"/>
    </row>
    <row r="17" ht="16.5" customHeight="1" hidden="1">
      <c r="A17" s="200"/>
      <c r="B17" s="200"/>
      <c r="C17" s="46" t="s">
        <v>45</v>
      </c>
      <c r="D17" s="47"/>
      <c r="E17" s="47"/>
      <c r="F17" s="49"/>
      <c r="G17" s="47" t="n">
        <v>45420</v>
      </c>
      <c r="H17" s="48" t="s">
        <v>34</v>
      </c>
      <c r="I17" s="48"/>
      <c r="J17" s="89"/>
      <c r="K17" s="89"/>
      <c r="L17" s="89"/>
    </row>
    <row r="18" ht="16.5" customHeight="1" hidden="1">
      <c r="A18" s="200"/>
      <c r="B18" s="200"/>
      <c r="C18" s="47" t="s">
        <v>46</v>
      </c>
      <c r="D18" s="47"/>
      <c r="E18" s="47" t="n">
        <v>45424</v>
      </c>
      <c r="F18" s="49" t="n">
        <v>2</v>
      </c>
      <c r="G18" s="47" t="n">
        <v>45425</v>
      </c>
      <c r="H18" s="48" t="s">
        <v>47</v>
      </c>
      <c r="I18" s="48"/>
      <c r="J18" s="89"/>
      <c r="K18" s="89"/>
      <c r="L18" s="89"/>
    </row>
    <row r="19" ht="16.5" customHeight="1" hidden="1">
      <c r="A19" s="200"/>
      <c r="B19" s="200"/>
      <c r="C19" s="47" t="s">
        <v>48</v>
      </c>
      <c r="D19" s="47"/>
      <c r="E19" s="47" t="n">
        <v>45426</v>
      </c>
      <c r="F19" s="49" t="n">
        <v>3</v>
      </c>
      <c r="G19" s="47" t="n">
        <v>45428</v>
      </c>
      <c r="H19" s="48" t="s">
        <v>34</v>
      </c>
      <c r="I19" s="48"/>
      <c r="J19" s="89"/>
      <c r="K19" s="89"/>
      <c r="L19" s="89"/>
    </row>
    <row r="20" ht="27.75" customHeight="1" hidden="1">
      <c r="A20" s="200"/>
      <c r="B20" s="200"/>
      <c r="C20" s="46" t="s">
        <v>49</v>
      </c>
      <c r="D20" s="46" t="s">
        <v>50</v>
      </c>
      <c r="E20" s="47" t="n">
        <v>45428</v>
      </c>
      <c r="F20" s="49" t="n">
        <v>1</v>
      </c>
      <c r="G20" s="47" t="n">
        <v>45428</v>
      </c>
      <c r="H20" s="46" t="s">
        <v>51</v>
      </c>
      <c r="I20" s="46"/>
      <c r="J20" s="46"/>
      <c r="K20" s="46"/>
      <c r="L20" s="46"/>
    </row>
    <row r="21" ht="16.5" customHeight="1" hidden="1">
      <c r="A21" s="200"/>
      <c r="B21" s="200"/>
      <c r="C21" s="46" t="s">
        <v>52</v>
      </c>
      <c r="D21" s="46" t="s">
        <v>53</v>
      </c>
      <c r="E21" s="47" t="n">
        <v>45418</v>
      </c>
      <c r="F21" s="49" t="n">
        <v>2</v>
      </c>
      <c r="G21" s="47" t="n">
        <v>45419</v>
      </c>
      <c r="H21" s="46" t="s">
        <v>54</v>
      </c>
      <c r="I21" s="46"/>
      <c r="J21" s="46"/>
      <c r="K21" s="46"/>
      <c r="L21" s="46"/>
    </row>
    <row r="22" ht="16.5" customHeight="1" hidden="1">
      <c r="A22" s="200"/>
      <c r="B22" s="200"/>
      <c r="C22" s="46" t="s">
        <v>55</v>
      </c>
      <c r="D22" s="46" t="s">
        <v>56</v>
      </c>
      <c r="E22" s="47" t="n">
        <v>45420</v>
      </c>
      <c r="F22" s="49" t="n">
        <v>1</v>
      </c>
      <c r="G22" s="47" t="n">
        <v>45420</v>
      </c>
      <c r="H22" s="46" t="s">
        <v>54</v>
      </c>
      <c r="I22" s="46"/>
      <c r="J22" s="46"/>
      <c r="K22" s="46"/>
      <c r="L22" s="46"/>
    </row>
    <row r="23" ht="16.5" customHeight="1" hidden="1">
      <c r="A23" s="200"/>
      <c r="B23" s="200"/>
      <c r="C23" s="46" t="s">
        <v>57</v>
      </c>
      <c r="D23" s="46" t="s">
        <v>58</v>
      </c>
      <c r="E23" s="47" t="n">
        <v>45437</v>
      </c>
      <c r="F23" s="49" t="n">
        <v>21</v>
      </c>
      <c r="G23" s="47" t="n">
        <v>45457</v>
      </c>
      <c r="H23" s="46" t="s">
        <v>54</v>
      </c>
      <c r="I23" s="46"/>
      <c r="J23" s="46"/>
      <c r="K23" s="46"/>
      <c r="L23" s="46"/>
    </row>
    <row r="24" ht="16.5" customHeight="1" hidden="1">
      <c r="A24" s="200"/>
      <c r="B24" s="200"/>
      <c r="C24" s="46" t="s">
        <v>59</v>
      </c>
      <c r="D24" s="79" t="s">
        <v>60</v>
      </c>
      <c r="E24" s="47" t="n">
        <v>45426</v>
      </c>
      <c r="F24" s="49" t="n">
        <v>3</v>
      </c>
      <c r="G24" s="47" t="n">
        <v>45428</v>
      </c>
      <c r="H24" s="46" t="s">
        <v>54</v>
      </c>
      <c r="I24" s="46"/>
      <c r="J24" s="46" t="s">
        <v>61</v>
      </c>
      <c r="K24" s="46"/>
      <c r="L24" s="46"/>
    </row>
    <row r="25" ht="16.5" customHeight="1" hidden="1">
      <c r="A25" s="200"/>
      <c r="B25" s="200"/>
      <c r="C25" s="46" t="s">
        <v>62</v>
      </c>
      <c r="D25" s="251"/>
      <c r="E25" s="47" t="n">
        <v>45426</v>
      </c>
      <c r="F25" s="49" t="n">
        <v>7</v>
      </c>
      <c r="G25" s="47" t="n">
        <v>45432</v>
      </c>
      <c r="H25" s="46" t="s">
        <v>54</v>
      </c>
      <c r="I25" s="46"/>
      <c r="J25" s="46" t="s">
        <v>63</v>
      </c>
      <c r="K25" s="46"/>
      <c r="L25" s="46"/>
    </row>
    <row r="26" ht="16.5" customHeight="1" hidden="1">
      <c r="A26" s="200"/>
      <c r="B26" s="200"/>
      <c r="C26" s="79" t="s">
        <v>64</v>
      </c>
      <c r="D26" s="254"/>
      <c r="E26" s="59" t="n">
        <v>45429</v>
      </c>
      <c r="F26" s="49" t="n">
        <v>5</v>
      </c>
      <c r="G26" s="47" t="n">
        <v>45433</v>
      </c>
      <c r="H26" s="46" t="s">
        <v>65</v>
      </c>
      <c r="I26" s="46"/>
      <c r="J26" s="46"/>
      <c r="K26" s="46"/>
      <c r="L26" s="46"/>
    </row>
    <row r="27" ht="16.5" customHeight="1" hidden="1">
      <c r="A27" s="200"/>
      <c r="B27" s="200"/>
      <c r="C27" s="79" t="s">
        <v>66</v>
      </c>
      <c r="D27" s="105" t="s">
        <v>66</v>
      </c>
      <c r="E27" s="59" t="n">
        <v>45406</v>
      </c>
      <c r="F27" s="61" t="n">
        <v>15</v>
      </c>
      <c r="G27" s="47" t="n">
        <v>45420</v>
      </c>
      <c r="H27" s="46" t="s">
        <v>65</v>
      </c>
      <c r="I27" s="48"/>
      <c r="J27" s="89"/>
      <c r="K27" s="89"/>
      <c r="L27" s="89"/>
    </row>
    <row r="28" ht="16.5" customHeight="1" hidden="1">
      <c r="A28" s="200"/>
      <c r="B28" s="200"/>
      <c r="C28" s="263" t="s">
        <v>67</v>
      </c>
      <c r="D28" s="46" t="s">
        <v>68</v>
      </c>
      <c r="E28" s="47" t="n">
        <v>45428</v>
      </c>
      <c r="F28" s="61" t="n">
        <v>2</v>
      </c>
      <c r="G28" s="47" t="n">
        <v>45429</v>
      </c>
      <c r="H28" s="46" t="s">
        <v>65</v>
      </c>
      <c r="I28" s="48"/>
      <c r="J28" s="89"/>
      <c r="K28" s="89"/>
      <c r="L28" s="89"/>
    </row>
    <row r="29" ht="16.5" customHeight="1" hidden="1">
      <c r="A29" s="200"/>
      <c r="B29" s="266" t="s">
        <v>69</v>
      </c>
      <c r="C29" s="46" t="s">
        <v>70</v>
      </c>
      <c r="D29" s="254"/>
      <c r="E29" s="59" t="n">
        <v>45421</v>
      </c>
      <c r="F29" s="61" t="n">
        <v>10</v>
      </c>
      <c r="G29" s="47" t="n">
        <v>45430</v>
      </c>
      <c r="H29" s="48" t="s">
        <v>39</v>
      </c>
      <c r="I29" s="48"/>
      <c r="J29" s="89"/>
      <c r="K29" s="89"/>
      <c r="L29" s="89"/>
    </row>
    <row r="30" ht="16.5" customHeight="1" hidden="1">
      <c r="A30" s="200"/>
      <c r="B30" s="200"/>
      <c r="C30" s="106" t="s">
        <v>71</v>
      </c>
      <c r="D30" s="106" t="s">
        <v>72</v>
      </c>
      <c r="E30" s="47" t="n">
        <v>45413</v>
      </c>
      <c r="F30" s="49" t="n">
        <v>7</v>
      </c>
      <c r="G30" s="47" t="n">
        <v>45419</v>
      </c>
      <c r="H30" s="46" t="s">
        <v>73</v>
      </c>
      <c r="I30" s="46"/>
      <c r="J30" s="46"/>
      <c r="K30" s="46"/>
      <c r="L30" s="46"/>
    </row>
    <row r="31" ht="16.5" customHeight="1" hidden="1">
      <c r="A31" s="200"/>
      <c r="B31" s="200"/>
      <c r="C31" s="47" t="s">
        <v>74</v>
      </c>
      <c r="D31" s="47" t="s">
        <v>74</v>
      </c>
      <c r="E31" s="47" t="n">
        <v>45413</v>
      </c>
      <c r="F31" s="49" t="n">
        <v>7</v>
      </c>
      <c r="G31" s="47" t="n">
        <v>45419</v>
      </c>
      <c r="H31" s="46" t="s">
        <v>75</v>
      </c>
      <c r="I31" s="46"/>
      <c r="J31" s="71"/>
      <c r="K31" s="71"/>
      <c r="L31" s="71"/>
    </row>
    <row r="32" ht="27.75" customHeight="1" hidden="1">
      <c r="A32" s="200"/>
      <c r="B32" s="200"/>
      <c r="C32" s="46" t="s">
        <v>76</v>
      </c>
      <c r="D32" s="46" t="s">
        <v>77</v>
      </c>
      <c r="E32" s="47" t="n">
        <v>45420</v>
      </c>
      <c r="F32" s="49" t="n">
        <v>10</v>
      </c>
      <c r="G32" s="47" t="n">
        <v>45429</v>
      </c>
      <c r="H32" s="46" t="s">
        <v>39</v>
      </c>
      <c r="I32" s="46" t="s">
        <v>78</v>
      </c>
      <c r="J32" s="46"/>
      <c r="K32" s="46"/>
      <c r="L32" s="46"/>
    </row>
    <row r="33" ht="16.5" customHeight="1" hidden="1">
      <c r="A33" s="200"/>
      <c r="B33" s="46" t="s">
        <v>79</v>
      </c>
      <c r="C33" s="47" t="s">
        <v>80</v>
      </c>
      <c r="D33" s="47"/>
      <c r="E33" s="47" t="n">
        <v>45361</v>
      </c>
      <c r="F33" s="61"/>
      <c r="G33" s="47" t="n">
        <v>45360</v>
      </c>
      <c r="H33" s="46" t="s">
        <v>39</v>
      </c>
      <c r="I33" s="48"/>
      <c r="J33" s="89"/>
      <c r="K33" s="89"/>
      <c r="L33" s="89"/>
    </row>
    <row r="34" ht="16.5" customHeight="1" hidden="1">
      <c r="A34" s="200"/>
      <c r="B34" s="200"/>
      <c r="C34" s="47" t="s">
        <v>81</v>
      </c>
      <c r="D34" s="47"/>
      <c r="E34" s="47" t="n">
        <v>45406</v>
      </c>
      <c r="F34" s="49" t="n">
        <v>6</v>
      </c>
      <c r="G34" s="47" t="n">
        <v>45411</v>
      </c>
      <c r="H34" s="46" t="s">
        <v>39</v>
      </c>
      <c r="I34" s="46"/>
      <c r="J34" s="46"/>
      <c r="K34" s="46"/>
      <c r="L34" s="46"/>
    </row>
    <row r="35" ht="16.5" customHeight="1" hidden="1">
      <c r="A35" s="200"/>
      <c r="B35" s="200"/>
      <c r="C35" s="47" t="s">
        <v>82</v>
      </c>
      <c r="D35" s="47"/>
      <c r="E35" s="47" t="n">
        <v>45407</v>
      </c>
      <c r="F35" s="49" t="n">
        <v>6</v>
      </c>
      <c r="G35" s="47" t="n">
        <v>45412</v>
      </c>
      <c r="H35" s="46" t="s">
        <v>39</v>
      </c>
      <c r="I35" s="46"/>
      <c r="J35" s="46"/>
      <c r="K35" s="46"/>
      <c r="L35" s="46"/>
    </row>
    <row r="36" ht="16.5" customHeight="1" hidden="1">
      <c r="A36" s="200"/>
      <c r="B36" s="200"/>
      <c r="C36" s="47" t="s">
        <v>83</v>
      </c>
      <c r="D36" s="47"/>
      <c r="E36" s="47" t="n">
        <v>45412</v>
      </c>
      <c r="F36" s="49" t="n">
        <v>14</v>
      </c>
      <c r="G36" s="47" t="n">
        <v>45425</v>
      </c>
      <c r="H36" s="46" t="s">
        <v>84</v>
      </c>
      <c r="I36" s="46"/>
      <c r="J36" s="46"/>
      <c r="K36" s="46"/>
      <c r="L36" s="46"/>
    </row>
    <row r="37" ht="27.75" customHeight="1" hidden="1">
      <c r="A37" s="200"/>
      <c r="B37" s="263" t="s">
        <v>85</v>
      </c>
      <c r="C37" s="79" t="s">
        <v>86</v>
      </c>
      <c r="D37" s="47" t="s">
        <v>87</v>
      </c>
      <c r="E37" s="47" t="n">
        <v>45425</v>
      </c>
      <c r="F37" s="49" t="n">
        <v>3</v>
      </c>
      <c r="G37" s="47" t="n">
        <v>45427</v>
      </c>
      <c r="H37" s="46" t="s">
        <v>88</v>
      </c>
      <c r="I37" s="47"/>
      <c r="J37" s="46" t="s">
        <v>89</v>
      </c>
      <c r="K37" s="46"/>
      <c r="L37" s="46"/>
    </row>
    <row r="38" ht="16.5" customHeight="1" hidden="1">
      <c r="A38" s="200"/>
      <c r="B38" s="79" t="s">
        <v>90</v>
      </c>
      <c r="C38" s="46" t="s">
        <v>91</v>
      </c>
      <c r="D38" s="46"/>
      <c r="E38" s="47" t="n">
        <v>45427</v>
      </c>
      <c r="F38" s="49" t="n">
        <v>6</v>
      </c>
      <c r="G38" s="47" t="n">
        <v>45432</v>
      </c>
      <c r="H38" s="46"/>
      <c r="I38" s="46"/>
      <c r="J38" s="46"/>
      <c r="K38" s="46"/>
      <c r="L38" s="46"/>
    </row>
    <row r="39" ht="27.75" customHeight="1" hidden="1">
      <c r="A39" s="200"/>
      <c r="B39" s="200"/>
      <c r="C39" s="79" t="s">
        <v>92</v>
      </c>
      <c r="D39" s="47"/>
      <c r="E39" s="47" t="n">
        <v>45429</v>
      </c>
      <c r="F39" s="49" t="n">
        <v>7</v>
      </c>
      <c r="G39" s="267" t="n">
        <v>45435</v>
      </c>
      <c r="H39" s="46"/>
      <c r="I39" s="46"/>
      <c r="J39" s="46" t="s">
        <v>93</v>
      </c>
      <c r="K39" s="46"/>
      <c r="L39" s="46"/>
    </row>
    <row r="40" ht="27.75" customHeight="1" hidden="1">
      <c r="A40" s="200"/>
      <c r="B40" s="200"/>
      <c r="C40" s="79" t="s">
        <v>94</v>
      </c>
      <c r="D40" s="47"/>
      <c r="E40" s="47" t="n">
        <v>45429</v>
      </c>
      <c r="F40" s="49" t="n">
        <v>14</v>
      </c>
      <c r="G40" s="267" t="n">
        <v>45442</v>
      </c>
      <c r="H40" s="46"/>
      <c r="I40" s="46"/>
      <c r="J40" s="46" t="s">
        <v>93</v>
      </c>
      <c r="K40" s="46"/>
      <c r="L40" s="46"/>
    </row>
    <row r="41" ht="27.75" customHeight="1" hidden="1">
      <c r="A41" s="200"/>
      <c r="B41" s="200"/>
      <c r="C41" s="79" t="s">
        <v>95</v>
      </c>
      <c r="D41" s="47"/>
      <c r="E41" s="47" t="n">
        <v>45436</v>
      </c>
      <c r="F41" s="49" t="n">
        <v>7</v>
      </c>
      <c r="G41" s="267" t="n">
        <v>45442</v>
      </c>
      <c r="H41" s="46"/>
      <c r="I41" s="46"/>
      <c r="J41" s="46" t="s">
        <v>93</v>
      </c>
      <c r="K41" s="46"/>
      <c r="L41" s="46"/>
    </row>
    <row r="42" ht="27.75" customHeight="1" hidden="1">
      <c r="A42" s="200"/>
      <c r="B42" s="307" t="s">
        <v>96</v>
      </c>
      <c r="C42" s="307" t="s">
        <v>97</v>
      </c>
      <c r="D42" s="84"/>
      <c r="E42" s="24" t="n">
        <v>45432</v>
      </c>
      <c r="F42" s="32" t="n">
        <v>1</v>
      </c>
      <c r="G42" s="24" t="n">
        <v>45432</v>
      </c>
      <c r="H42" s="84" t="s">
        <v>24</v>
      </c>
      <c r="I42" s="46"/>
      <c r="J42" s="46" t="s">
        <v>98</v>
      </c>
      <c r="K42" s="46"/>
      <c r="L42" s="46"/>
    </row>
    <row r="43" ht="16.5" customHeight="1">
      <c r="A43" s="268" t="s">
        <v>99</v>
      </c>
      <c r="B43" s="269" t="s">
        <v>100</v>
      </c>
      <c r="C43" s="270" t="s">
        <v>101</v>
      </c>
      <c r="D43" s="270"/>
      <c r="E43" s="270" t="n">
        <v>45306</v>
      </c>
      <c r="F43" s="271"/>
      <c r="G43" s="270" t="n">
        <v>45305</v>
      </c>
      <c r="H43" s="272"/>
      <c r="I43" s="272"/>
      <c r="J43" s="273"/>
      <c r="K43" s="273"/>
      <c r="L43" s="273"/>
    </row>
    <row r="44" ht="27.75" customHeight="1">
      <c r="A44" s="200"/>
      <c r="B44" s="79" t="s">
        <v>102</v>
      </c>
      <c r="C44" s="79" t="s">
        <v>103</v>
      </c>
      <c r="D44" s="71"/>
      <c r="E44" s="47"/>
      <c r="F44" s="61"/>
      <c r="G44" s="47" t="n">
        <v>45421</v>
      </c>
      <c r="H44" s="46" t="s">
        <v>16</v>
      </c>
      <c r="I44" s="48"/>
      <c r="J44" s="46" t="s">
        <v>104</v>
      </c>
      <c r="K44" s="46"/>
      <c r="L44" s="46"/>
    </row>
    <row r="45" ht="16.5" customHeight="1">
      <c r="A45" s="200"/>
      <c r="B45" s="200"/>
      <c r="C45" s="79" t="s">
        <v>105</v>
      </c>
      <c r="D45" s="71"/>
      <c r="E45" s="47" t="n">
        <v>45422</v>
      </c>
      <c r="F45" s="61" t="n">
        <v>2</v>
      </c>
      <c r="G45" s="47" t="n">
        <v>45423</v>
      </c>
      <c r="H45" s="46" t="s">
        <v>16</v>
      </c>
      <c r="I45" s="48"/>
      <c r="J45" s="46"/>
      <c r="K45" s="46"/>
      <c r="L45" s="46"/>
    </row>
    <row r="46" ht="16.5" customHeight="1">
      <c r="A46" s="200"/>
      <c r="B46" s="79" t="s">
        <v>106</v>
      </c>
      <c r="C46" s="71" t="s">
        <v>107</v>
      </c>
      <c r="D46" s="71"/>
      <c r="E46" s="47" t="n">
        <v>45425</v>
      </c>
      <c r="F46" s="61" t="n">
        <v>3</v>
      </c>
      <c r="G46" s="47" t="n">
        <v>45427</v>
      </c>
      <c r="H46" s="46" t="s">
        <v>16</v>
      </c>
      <c r="I46" s="48"/>
      <c r="J46" s="46"/>
      <c r="K46" s="46"/>
      <c r="L46" s="46"/>
    </row>
    <row r="47" ht="16.5" customHeight="1">
      <c r="A47" s="200"/>
      <c r="B47" s="200"/>
      <c r="C47" s="263" t="s">
        <v>108</v>
      </c>
      <c r="D47" s="254"/>
      <c r="E47" s="47" t="n">
        <v>45428</v>
      </c>
      <c r="F47" s="49" t="n">
        <v>2</v>
      </c>
      <c r="G47" s="47" t="n">
        <v>45429</v>
      </c>
      <c r="H47" s="46" t="s">
        <v>16</v>
      </c>
      <c r="I47" s="46"/>
      <c r="J47" s="46"/>
      <c r="K47" s="46"/>
      <c r="L47" s="46"/>
    </row>
    <row r="48" ht="16.5" customHeight="1">
      <c r="A48" s="200"/>
      <c r="B48" s="200"/>
      <c r="C48" s="274" t="s">
        <v>109</v>
      </c>
      <c r="D48" s="275"/>
      <c r="E48" s="276" t="n">
        <v>45428</v>
      </c>
      <c r="F48" s="277" t="n">
        <v>3</v>
      </c>
      <c r="G48" s="274" t="n">
        <v>45430</v>
      </c>
      <c r="H48" s="46" t="s">
        <v>16</v>
      </c>
      <c r="I48" s="46"/>
      <c r="J48" s="46"/>
      <c r="K48" s="46"/>
      <c r="L48" s="46"/>
    </row>
    <row r="49" ht="16.5" customHeight="1">
      <c r="A49" s="200"/>
      <c r="B49" s="200"/>
      <c r="C49" s="263" t="s">
        <v>110</v>
      </c>
      <c r="D49" s="46"/>
      <c r="E49" s="47" t="n">
        <v>45431</v>
      </c>
      <c r="F49" s="49" t="n">
        <v>7</v>
      </c>
      <c r="G49" s="47" t="n">
        <v>45437</v>
      </c>
      <c r="H49" s="46" t="s">
        <v>19</v>
      </c>
      <c r="I49" s="46" t="s">
        <v>111</v>
      </c>
      <c r="J49" s="46"/>
      <c r="K49" s="46"/>
      <c r="L49" s="46"/>
    </row>
    <row r="50" ht="16.5" customHeight="1">
      <c r="A50" s="200"/>
      <c r="B50" s="200"/>
      <c r="C50" s="106" t="s">
        <v>112</v>
      </c>
      <c r="D50" s="106"/>
      <c r="E50" s="47"/>
      <c r="F50" s="49"/>
      <c r="G50" s="267" t="n">
        <v>45431</v>
      </c>
      <c r="H50" s="46" t="s">
        <v>16</v>
      </c>
      <c r="I50" s="46"/>
      <c r="J50" s="46"/>
      <c r="K50" s="46"/>
      <c r="L50" s="46"/>
    </row>
    <row r="51" ht="16.5" customHeight="1">
      <c r="A51" s="200"/>
      <c r="B51" s="200"/>
      <c r="C51" s="263"/>
      <c r="D51" s="46"/>
      <c r="E51" s="47"/>
      <c r="F51" s="49"/>
      <c r="G51" s="47"/>
      <c r="H51" s="46"/>
      <c r="I51" s="46"/>
      <c r="J51" s="46"/>
      <c r="K51" s="46"/>
      <c r="L51" s="46"/>
    </row>
    <row r="52" ht="16.5" customHeight="1">
      <c r="A52" s="200"/>
      <c r="B52" s="200"/>
      <c r="C52" s="263"/>
      <c r="D52" s="46"/>
      <c r="E52" s="47"/>
      <c r="F52" s="49"/>
      <c r="G52" s="47"/>
      <c r="H52" s="46"/>
      <c r="I52" s="46"/>
      <c r="J52" s="46"/>
      <c r="K52" s="46"/>
      <c r="L52" s="46"/>
    </row>
    <row r="53" ht="16.5" customHeight="1">
      <c r="A53" s="200"/>
      <c r="B53" s="200"/>
      <c r="C53" s="263" t="s">
        <v>113</v>
      </c>
      <c r="D53" s="46"/>
      <c r="E53" s="47" t="n">
        <v>45438</v>
      </c>
      <c r="F53" s="49" t="n">
        <v>1</v>
      </c>
      <c r="G53" s="47" t="n">
        <v>45438</v>
      </c>
      <c r="H53" s="46" t="s">
        <v>24</v>
      </c>
      <c r="I53" s="46"/>
      <c r="J53" s="46"/>
      <c r="K53" s="46"/>
      <c r="L53" s="46"/>
    </row>
    <row r="54" ht="16.5" customHeight="1">
      <c r="A54" s="200"/>
      <c r="B54" s="200"/>
      <c r="C54" s="278" t="s">
        <v>114</v>
      </c>
      <c r="D54" s="279"/>
      <c r="E54" s="280" t="n">
        <v>45439</v>
      </c>
      <c r="F54" s="281" t="n">
        <v>19</v>
      </c>
      <c r="G54" s="280" t="n">
        <v>45457</v>
      </c>
      <c r="H54" s="46" t="s">
        <v>16</v>
      </c>
      <c r="I54" s="46"/>
      <c r="J54" s="46"/>
      <c r="K54" s="46"/>
      <c r="L54" s="46"/>
    </row>
    <row r="55" ht="16.5" customHeight="1">
      <c r="A55" s="200"/>
      <c r="B55" s="200"/>
      <c r="C55" s="282" t="s">
        <v>115</v>
      </c>
      <c r="D55" s="283"/>
      <c r="E55" s="274" t="n">
        <v>45458</v>
      </c>
      <c r="F55" s="277" t="n">
        <v>8</v>
      </c>
      <c r="G55" s="274" t="n">
        <v>45465</v>
      </c>
      <c r="H55" s="46" t="s">
        <v>84</v>
      </c>
      <c r="I55" s="46"/>
      <c r="J55" s="46"/>
      <c r="K55" s="46"/>
      <c r="L55" s="46"/>
    </row>
    <row r="56" ht="27.75" customHeight="1">
      <c r="A56" s="200"/>
      <c r="B56" s="200"/>
      <c r="C56" s="282" t="s">
        <v>116</v>
      </c>
      <c r="D56" s="283"/>
      <c r="E56" s="274" t="n">
        <v>45466</v>
      </c>
      <c r="F56" s="277" t="n">
        <v>4</v>
      </c>
      <c r="G56" s="274" t="n">
        <v>45469</v>
      </c>
      <c r="H56" s="46" t="s">
        <v>117</v>
      </c>
      <c r="I56" s="46" t="s">
        <v>118</v>
      </c>
      <c r="J56" s="46"/>
      <c r="K56" s="46"/>
      <c r="L56" s="46"/>
    </row>
    <row r="57" ht="16.5" customHeight="1">
      <c r="A57" s="200"/>
      <c r="B57" s="200"/>
      <c r="C57" s="284" t="s">
        <v>119</v>
      </c>
      <c r="D57" s="284"/>
      <c r="E57" s="274" t="n">
        <v>45470</v>
      </c>
      <c r="F57" s="277" t="n">
        <v>1</v>
      </c>
      <c r="G57" s="274" t="n">
        <v>45470</v>
      </c>
      <c r="H57" s="46" t="s">
        <v>16</v>
      </c>
      <c r="I57" s="46"/>
      <c r="J57" s="46"/>
      <c r="K57" s="46"/>
      <c r="L57" s="46"/>
    </row>
    <row r="58" ht="16.5" customHeight="1">
      <c r="A58" s="200"/>
      <c r="B58" s="200"/>
      <c r="C58" s="263" t="s">
        <v>120</v>
      </c>
      <c r="D58" s="46" t="s">
        <v>60</v>
      </c>
      <c r="E58" s="47" t="n">
        <v>45471</v>
      </c>
      <c r="F58" s="49" t="n">
        <v>3</v>
      </c>
      <c r="G58" s="47" t="n">
        <v>45473</v>
      </c>
      <c r="H58" s="46" t="s">
        <v>54</v>
      </c>
      <c r="I58" s="46"/>
      <c r="J58" s="46"/>
      <c r="K58" s="46"/>
      <c r="L58" s="46"/>
    </row>
    <row r="59" ht="16.5" customHeight="1">
      <c r="A59" s="200"/>
      <c r="B59" s="200"/>
      <c r="C59" s="282" t="s">
        <v>62</v>
      </c>
      <c r="D59" s="283"/>
      <c r="E59" s="274" t="n">
        <v>45471</v>
      </c>
      <c r="F59" s="277" t="n">
        <v>7</v>
      </c>
      <c r="G59" s="274" t="n">
        <v>45477</v>
      </c>
      <c r="H59" s="46" t="s">
        <v>54</v>
      </c>
      <c r="I59" s="46"/>
      <c r="J59" s="46"/>
      <c r="K59" s="46"/>
      <c r="L59" s="46"/>
    </row>
    <row r="60" ht="16.5" customHeight="1">
      <c r="A60" s="200"/>
      <c r="B60" s="200"/>
      <c r="C60" s="282" t="s">
        <v>97</v>
      </c>
      <c r="D60" s="283"/>
      <c r="E60" s="274" t="n">
        <v>45478</v>
      </c>
      <c r="F60" s="277" t="n">
        <v>1</v>
      </c>
      <c r="G60" s="274" t="n">
        <v>45478</v>
      </c>
      <c r="H60" s="46"/>
      <c r="I60" s="46"/>
      <c r="J60" s="46"/>
      <c r="K60" s="46"/>
      <c r="L60" s="46"/>
    </row>
    <row r="61" ht="16.5" customHeight="1">
      <c r="A61" s="268" t="s">
        <v>121</v>
      </c>
      <c r="B61" s="269" t="s">
        <v>122</v>
      </c>
      <c r="C61" s="270" t="s">
        <v>123</v>
      </c>
      <c r="D61" s="270"/>
      <c r="E61" s="270" t="n">
        <v>45306</v>
      </c>
      <c r="F61" s="271"/>
      <c r="G61" s="270" t="n">
        <v>45305</v>
      </c>
      <c r="H61" s="272"/>
      <c r="I61" s="272"/>
      <c r="J61" s="273"/>
      <c r="K61" s="273"/>
      <c r="L61" s="273"/>
    </row>
    <row r="62" ht="16.5" customHeight="1">
      <c r="A62" s="200"/>
      <c r="B62" s="46" t="s">
        <v>124</v>
      </c>
      <c r="C62" s="47" t="s">
        <v>125</v>
      </c>
      <c r="D62" s="47"/>
      <c r="E62" s="47"/>
      <c r="F62" s="61"/>
      <c r="G62" s="47"/>
      <c r="H62" s="46" t="s">
        <v>126</v>
      </c>
      <c r="I62" s="48"/>
      <c r="J62" s="89"/>
      <c r="K62" s="89"/>
      <c r="L62" s="89"/>
    </row>
    <row r="63" ht="27.75" customHeight="1">
      <c r="A63" s="200"/>
      <c r="B63" s="200"/>
      <c r="C63" s="46" t="s">
        <v>127</v>
      </c>
      <c r="D63" s="46"/>
      <c r="E63" s="47"/>
      <c r="F63" s="49"/>
      <c r="G63" s="267" t="n">
        <v>45431</v>
      </c>
      <c r="H63" s="46" t="s">
        <v>128</v>
      </c>
      <c r="I63" s="46"/>
      <c r="J63" s="46" t="s">
        <v>129</v>
      </c>
      <c r="K63" s="46"/>
      <c r="L63" s="46"/>
    </row>
    <row r="64" ht="16.5" customHeight="1">
      <c r="A64" s="200"/>
      <c r="B64" s="200"/>
      <c r="C64" s="282" t="s">
        <v>130</v>
      </c>
      <c r="D64" s="283" t="s">
        <v>131</v>
      </c>
      <c r="E64" s="274" t="n">
        <v>45429</v>
      </c>
      <c r="F64" s="277" t="n">
        <v>5</v>
      </c>
      <c r="G64" s="274" t="n">
        <v>45433</v>
      </c>
      <c r="H64" s="46" t="s">
        <v>126</v>
      </c>
      <c r="I64" s="46"/>
      <c r="J64" s="46"/>
      <c r="K64" s="46"/>
      <c r="L64" s="46"/>
    </row>
    <row r="65" ht="16.5" customHeight="1">
      <c r="A65" s="200"/>
      <c r="B65" s="200"/>
      <c r="C65" s="282" t="s">
        <v>132</v>
      </c>
      <c r="D65" s="283" t="s">
        <v>133</v>
      </c>
      <c r="E65" s="274" t="n">
        <v>45433</v>
      </c>
      <c r="F65" s="277" t="n">
        <v>1</v>
      </c>
      <c r="G65" s="274" t="n">
        <v>45433</v>
      </c>
      <c r="H65" s="46" t="s">
        <v>134</v>
      </c>
      <c r="I65" s="46"/>
      <c r="J65" s="46"/>
      <c r="K65" s="46"/>
      <c r="L65" s="46"/>
    </row>
    <row r="66" ht="16.5" customHeight="1">
      <c r="A66" s="200"/>
      <c r="B66" s="200"/>
      <c r="C66" s="282" t="s">
        <v>135</v>
      </c>
      <c r="D66" s="283" t="s">
        <v>136</v>
      </c>
      <c r="E66" s="274" t="n">
        <v>45434</v>
      </c>
      <c r="F66" s="277" t="n">
        <v>12</v>
      </c>
      <c r="G66" s="274" t="n">
        <v>45445</v>
      </c>
      <c r="H66" s="46" t="s">
        <v>126</v>
      </c>
      <c r="I66" s="46"/>
      <c r="J66" s="46"/>
      <c r="K66" s="46"/>
      <c r="L66" s="46"/>
    </row>
    <row r="67" ht="16.5" customHeight="1">
      <c r="A67" s="200"/>
      <c r="B67" s="200"/>
      <c r="C67" s="282" t="s">
        <v>137</v>
      </c>
      <c r="D67" s="283" t="s">
        <v>138</v>
      </c>
      <c r="E67" s="274" t="n">
        <v>45423</v>
      </c>
      <c r="F67" s="277" t="n">
        <v>21</v>
      </c>
      <c r="G67" s="274" t="n">
        <v>45443</v>
      </c>
      <c r="H67" s="46" t="s">
        <v>126</v>
      </c>
      <c r="I67" s="46"/>
      <c r="J67" s="46" t="s">
        <v>139</v>
      </c>
      <c r="K67" s="46"/>
      <c r="L67" s="46"/>
    </row>
    <row r="68" ht="16.5" customHeight="1">
      <c r="A68" s="200"/>
      <c r="B68" s="200"/>
      <c r="C68" s="282" t="s">
        <v>140</v>
      </c>
      <c r="D68" s="283" t="s">
        <v>141</v>
      </c>
      <c r="E68" s="274" t="n">
        <v>45446</v>
      </c>
      <c r="F68" s="277" t="n">
        <v>14</v>
      </c>
      <c r="G68" s="274" t="n">
        <v>45459</v>
      </c>
      <c r="H68" s="46" t="s">
        <v>142</v>
      </c>
      <c r="I68" s="46"/>
      <c r="J68" s="46"/>
      <c r="K68" s="46"/>
      <c r="L68" s="46"/>
    </row>
    <row r="69" ht="16.5" customHeight="1">
      <c r="A69" s="200"/>
      <c r="B69" s="200"/>
      <c r="C69" s="282" t="s">
        <v>143</v>
      </c>
      <c r="D69" s="283"/>
      <c r="E69" s="274" t="n">
        <v>45434</v>
      </c>
      <c r="F69" s="277" t="n">
        <v>7</v>
      </c>
      <c r="G69" s="274" t="n">
        <v>45441</v>
      </c>
      <c r="H69" s="46" t="s">
        <v>144</v>
      </c>
      <c r="I69" s="46"/>
      <c r="J69" s="46"/>
      <c r="K69" s="46"/>
      <c r="L69" s="46"/>
    </row>
    <row r="70" ht="16.5" customHeight="1">
      <c r="A70" s="200"/>
      <c r="B70" s="200"/>
      <c r="C70" s="282" t="s">
        <v>144</v>
      </c>
      <c r="D70" s="283" t="s">
        <v>145</v>
      </c>
      <c r="E70" s="274" t="n">
        <v>45460</v>
      </c>
      <c r="F70" s="277" t="n">
        <v>21</v>
      </c>
      <c r="G70" s="274" t="n">
        <v>45480</v>
      </c>
      <c r="H70" s="46" t="s">
        <v>144</v>
      </c>
      <c r="I70" s="46"/>
      <c r="J70" s="46"/>
      <c r="K70" s="46"/>
      <c r="L70" s="46"/>
    </row>
    <row r="71" ht="27.75" customHeight="1">
      <c r="A71" s="200"/>
      <c r="B71" s="46" t="s">
        <v>146</v>
      </c>
      <c r="C71" s="46" t="s">
        <v>147</v>
      </c>
      <c r="D71" s="47"/>
      <c r="E71" s="47"/>
      <c r="F71" s="61"/>
      <c r="G71" s="47"/>
      <c r="H71" s="46" t="s">
        <v>34</v>
      </c>
      <c r="I71" s="48"/>
      <c r="J71" s="89"/>
      <c r="K71" s="89"/>
      <c r="L71" s="89"/>
    </row>
    <row r="72" ht="16.5" customHeight="1">
      <c r="A72" s="200"/>
      <c r="B72" s="200"/>
      <c r="C72" s="46" t="s">
        <v>148</v>
      </c>
      <c r="D72" s="47"/>
      <c r="E72" s="47"/>
      <c r="F72" s="61"/>
      <c r="G72" s="47"/>
      <c r="H72" s="46" t="s">
        <v>34</v>
      </c>
      <c r="I72" s="48"/>
      <c r="J72" s="89"/>
      <c r="K72" s="89"/>
      <c r="L72" s="89"/>
    </row>
    <row r="73" ht="16.5" customHeight="1">
      <c r="A73" s="200"/>
      <c r="B73" s="46" t="s">
        <v>149</v>
      </c>
      <c r="C73" s="47" t="s">
        <v>150</v>
      </c>
      <c r="D73" s="47"/>
      <c r="E73" s="47" t="n">
        <v>45397</v>
      </c>
      <c r="F73" s="61" t="n">
        <v>34</v>
      </c>
      <c r="G73" s="47" t="n">
        <v>45430</v>
      </c>
      <c r="H73" s="48"/>
      <c r="I73" s="48"/>
      <c r="J73" s="89"/>
      <c r="K73" s="89"/>
      <c r="L73" s="89"/>
    </row>
    <row r="74" ht="16.5" customHeight="1">
      <c r="A74" s="200"/>
      <c r="B74" s="200"/>
      <c r="C74" s="274" t="s">
        <v>151</v>
      </c>
      <c r="D74" s="283" t="s">
        <v>152</v>
      </c>
      <c r="E74" s="274" t="n">
        <v>45431</v>
      </c>
      <c r="F74" s="277" t="n">
        <v>33</v>
      </c>
      <c r="G74" s="274" t="n">
        <v>45463</v>
      </c>
      <c r="H74" s="46" t="s">
        <v>149</v>
      </c>
      <c r="I74" s="46"/>
      <c r="J74" s="46"/>
      <c r="K74" s="46"/>
      <c r="L74" s="46"/>
    </row>
    <row r="75" ht="16.5" customHeight="1">
      <c r="A75" s="200"/>
      <c r="B75" s="200"/>
      <c r="C75" s="274" t="s">
        <v>153</v>
      </c>
      <c r="D75" s="283"/>
      <c r="E75" s="274" t="n">
        <v>45464</v>
      </c>
      <c r="F75" s="277" t="n">
        <v>1</v>
      </c>
      <c r="G75" s="274" t="n">
        <v>45464</v>
      </c>
      <c r="H75" s="46"/>
      <c r="I75" s="46"/>
      <c r="J75" s="46"/>
      <c r="K75" s="46"/>
      <c r="L75" s="46"/>
    </row>
    <row r="76" ht="16.5" customHeight="1">
      <c r="A76" s="200"/>
      <c r="B76" s="200"/>
      <c r="C76" s="47" t="s">
        <v>154</v>
      </c>
      <c r="D76" s="46" t="s">
        <v>152</v>
      </c>
      <c r="E76" s="47" t="n">
        <v>45464</v>
      </c>
      <c r="F76" s="49" t="n">
        <v>7</v>
      </c>
      <c r="G76" s="47" t="n">
        <v>45470</v>
      </c>
      <c r="H76" s="46" t="s">
        <v>149</v>
      </c>
      <c r="I76" s="46"/>
      <c r="J76" s="46"/>
      <c r="K76" s="46"/>
      <c r="L76" s="46"/>
    </row>
    <row r="77" ht="16.5" customHeight="1">
      <c r="A77" s="200"/>
      <c r="B77" s="200"/>
      <c r="C77" s="46" t="s">
        <v>155</v>
      </c>
      <c r="D77" s="46" t="s">
        <v>156</v>
      </c>
      <c r="E77" s="47" t="n">
        <v>45464</v>
      </c>
      <c r="F77" s="49" t="n">
        <v>8</v>
      </c>
      <c r="G77" s="47" t="n">
        <v>45471</v>
      </c>
      <c r="H77" s="46" t="s">
        <v>157</v>
      </c>
      <c r="I77" s="46"/>
      <c r="J77" s="46"/>
      <c r="K77" s="46"/>
      <c r="L77" s="46"/>
    </row>
    <row r="78" ht="16.5" customHeight="1">
      <c r="A78" s="200"/>
      <c r="B78" s="200"/>
      <c r="C78" s="47" t="s">
        <v>158</v>
      </c>
      <c r="D78" s="47"/>
      <c r="E78" s="47" t="n">
        <v>45472</v>
      </c>
      <c r="F78" s="49" t="n">
        <v>9</v>
      </c>
      <c r="G78" s="47" t="n">
        <v>45480</v>
      </c>
      <c r="H78" s="46" t="s">
        <v>149</v>
      </c>
      <c r="I78" s="46"/>
      <c r="J78" s="46"/>
      <c r="K78" s="46"/>
      <c r="L78" s="46"/>
    </row>
    <row r="79" ht="16.5" customHeight="1">
      <c r="A79" s="200"/>
      <c r="B79" s="200"/>
      <c r="C79" s="46" t="s">
        <v>159</v>
      </c>
      <c r="D79" s="46" t="s">
        <v>160</v>
      </c>
      <c r="E79" s="47" t="n">
        <v>45481</v>
      </c>
      <c r="F79" s="49" t="n">
        <v>7</v>
      </c>
      <c r="G79" s="47" t="n">
        <v>45487</v>
      </c>
      <c r="H79" s="46" t="s">
        <v>157</v>
      </c>
      <c r="I79" s="46"/>
      <c r="J79" s="46"/>
      <c r="K79" s="46"/>
      <c r="L79" s="46"/>
    </row>
    <row r="80" ht="16.5" customHeight="1">
      <c r="A80" s="200"/>
      <c r="B80" s="200"/>
      <c r="C80" s="46" t="s">
        <v>161</v>
      </c>
      <c r="D80" s="46" t="s">
        <v>162</v>
      </c>
      <c r="E80" s="47" t="n">
        <v>45488</v>
      </c>
      <c r="F80" s="49" t="n">
        <v>1</v>
      </c>
      <c r="G80" s="47" t="n">
        <v>45488</v>
      </c>
      <c r="H80" s="46" t="s">
        <v>157</v>
      </c>
      <c r="I80" s="46"/>
      <c r="J80" s="46"/>
      <c r="K80" s="46"/>
      <c r="L80" s="46"/>
    </row>
    <row r="81" ht="16.5" customHeight="1">
      <c r="A81" s="200"/>
      <c r="B81" s="79" t="s">
        <v>163</v>
      </c>
      <c r="C81" s="47" t="s">
        <v>164</v>
      </c>
      <c r="D81" s="47"/>
      <c r="E81" s="47" t="n">
        <v>45465</v>
      </c>
      <c r="F81" s="49" t="n">
        <v>46</v>
      </c>
      <c r="G81" s="47" t="n">
        <v>45511</v>
      </c>
      <c r="H81" s="48"/>
      <c r="I81" s="48"/>
      <c r="J81" s="89"/>
      <c r="K81" s="89"/>
      <c r="L81" s="89"/>
    </row>
    <row r="82" ht="27.75" customHeight="1">
      <c r="A82" s="200"/>
      <c r="B82" s="200"/>
      <c r="C82" s="282" t="s">
        <v>165</v>
      </c>
      <c r="D82" s="283"/>
      <c r="E82" s="274" t="n">
        <v>45465</v>
      </c>
      <c r="F82" s="277" t="n">
        <v>10</v>
      </c>
      <c r="G82" s="274" t="n">
        <v>45475</v>
      </c>
      <c r="H82" s="46" t="s">
        <v>16</v>
      </c>
      <c r="I82" s="265" t="s">
        <v>166</v>
      </c>
      <c r="J82" s="46"/>
      <c r="K82" s="46"/>
      <c r="L82" s="46"/>
    </row>
    <row r="83" ht="27.75" customHeight="1">
      <c r="A83" s="200"/>
      <c r="B83" s="200"/>
      <c r="C83" s="282" t="s">
        <v>17</v>
      </c>
      <c r="D83" s="283"/>
      <c r="E83" s="274" t="n">
        <v>45476</v>
      </c>
      <c r="F83" s="277" t="n">
        <v>1</v>
      </c>
      <c r="G83" s="274" t="n">
        <v>45476</v>
      </c>
      <c r="H83" s="46" t="s">
        <v>167</v>
      </c>
      <c r="I83" s="265" t="s">
        <v>166</v>
      </c>
      <c r="J83" s="46"/>
      <c r="K83" s="46"/>
      <c r="L83" s="46"/>
    </row>
    <row r="84" ht="16.5" customHeight="1">
      <c r="A84" s="200"/>
      <c r="B84" s="200"/>
      <c r="C84" s="278" t="s">
        <v>20</v>
      </c>
      <c r="D84" s="279" t="s">
        <v>168</v>
      </c>
      <c r="E84" s="280" t="n">
        <v>45477</v>
      </c>
      <c r="F84" s="281" t="n">
        <v>4</v>
      </c>
      <c r="G84" s="280" t="n">
        <v>45480</v>
      </c>
      <c r="H84" s="46" t="s">
        <v>16</v>
      </c>
      <c r="I84" s="46"/>
      <c r="J84" s="46" t="s">
        <v>216</v>
      </c>
      <c r="K84" s="46"/>
      <c r="L84" s="46"/>
    </row>
    <row r="85" ht="16.5" customHeight="1">
      <c r="A85" s="200"/>
      <c r="B85" s="200"/>
      <c r="C85" s="46" t="s">
        <v>170</v>
      </c>
      <c r="D85" s="46" t="s">
        <v>171</v>
      </c>
      <c r="E85" s="47" t="n">
        <v>45478</v>
      </c>
      <c r="F85" s="49" t="n">
        <v>7</v>
      </c>
      <c r="G85" s="47" t="n">
        <v>45484</v>
      </c>
      <c r="H85" s="46" t="s">
        <v>24</v>
      </c>
      <c r="I85" s="46"/>
      <c r="J85" s="46"/>
      <c r="K85" s="46"/>
      <c r="L85" s="46"/>
    </row>
    <row r="86" ht="16.5" customHeight="1">
      <c r="A86" s="200"/>
      <c r="B86" s="200"/>
      <c r="C86" s="46" t="s">
        <v>172</v>
      </c>
      <c r="D86" s="46" t="s">
        <v>173</v>
      </c>
      <c r="E86" s="47" t="n">
        <v>45481</v>
      </c>
      <c r="F86" s="49" t="n">
        <v>7</v>
      </c>
      <c r="G86" s="47" t="n">
        <v>45487</v>
      </c>
      <c r="H86" s="46" t="s">
        <v>16</v>
      </c>
      <c r="I86" s="46"/>
      <c r="J86" s="46"/>
      <c r="K86" s="46"/>
      <c r="L86" s="46"/>
    </row>
    <row r="87" ht="16.5" customHeight="1">
      <c r="A87" s="200"/>
      <c r="B87" s="200"/>
      <c r="C87" s="46" t="s">
        <v>174</v>
      </c>
      <c r="D87" s="46" t="s">
        <v>175</v>
      </c>
      <c r="E87" s="47" t="n">
        <v>45488</v>
      </c>
      <c r="F87" s="49" t="n">
        <v>7</v>
      </c>
      <c r="G87" s="47" t="n">
        <v>45494</v>
      </c>
      <c r="H87" s="46" t="s">
        <v>16</v>
      </c>
      <c r="I87" s="46"/>
      <c r="J87" s="46"/>
      <c r="K87" s="46"/>
      <c r="L87" s="46"/>
    </row>
    <row r="88" ht="16.5" customHeight="1">
      <c r="A88" s="200"/>
      <c r="B88" s="200"/>
      <c r="C88" s="46" t="s">
        <v>176</v>
      </c>
      <c r="D88" s="46" t="s">
        <v>177</v>
      </c>
      <c r="E88" s="47" t="n">
        <v>45495</v>
      </c>
      <c r="F88" s="49" t="n">
        <v>3</v>
      </c>
      <c r="G88" s="47" t="n">
        <v>45497</v>
      </c>
      <c r="H88" s="46" t="s">
        <v>16</v>
      </c>
      <c r="I88" s="46"/>
      <c r="J88" s="46"/>
      <c r="K88" s="46"/>
      <c r="L88" s="46"/>
    </row>
    <row r="89" ht="16.5" customHeight="1">
      <c r="A89" s="200"/>
      <c r="B89" s="200"/>
      <c r="C89" s="46" t="s">
        <v>178</v>
      </c>
      <c r="D89" s="46" t="s">
        <v>179</v>
      </c>
      <c r="E89" s="47" t="n">
        <v>45497</v>
      </c>
      <c r="F89" s="49" t="n">
        <v>5</v>
      </c>
      <c r="G89" s="47" t="n">
        <v>45501</v>
      </c>
      <c r="H89" s="46" t="s">
        <v>16</v>
      </c>
      <c r="I89" s="46"/>
      <c r="J89" s="46"/>
      <c r="K89" s="46"/>
      <c r="L89" s="46"/>
    </row>
    <row r="90" ht="16.5" customHeight="1">
      <c r="A90" s="200"/>
      <c r="B90" s="200"/>
      <c r="C90" s="46" t="s">
        <v>180</v>
      </c>
      <c r="D90" s="46" t="s">
        <v>179</v>
      </c>
      <c r="E90" s="47" t="n">
        <v>45499</v>
      </c>
      <c r="F90" s="49" t="n">
        <v>6</v>
      </c>
      <c r="G90" s="47" t="n">
        <v>45504</v>
      </c>
      <c r="H90" s="79" t="s">
        <v>16</v>
      </c>
      <c r="I90" s="46"/>
      <c r="J90" s="46"/>
      <c r="K90" s="46"/>
      <c r="L90" s="46"/>
    </row>
    <row r="91" ht="27.75" customHeight="1">
      <c r="A91" s="200"/>
      <c r="B91" s="200"/>
      <c r="C91" s="46" t="s">
        <v>181</v>
      </c>
      <c r="D91" s="256"/>
      <c r="E91" s="47" t="n">
        <v>45505</v>
      </c>
      <c r="F91" s="49" t="n">
        <v>7</v>
      </c>
      <c r="G91" s="152" t="n">
        <v>45511</v>
      </c>
      <c r="H91" s="54" t="s">
        <v>16</v>
      </c>
      <c r="I91" s="15"/>
      <c r="J91" s="46" t="s">
        <v>182</v>
      </c>
      <c r="K91" s="46"/>
      <c r="L91" s="46"/>
    </row>
    <row r="92" ht="16.5" customHeight="1">
      <c r="A92" s="200"/>
      <c r="B92" s="46" t="s">
        <v>183</v>
      </c>
      <c r="C92" s="47" t="s">
        <v>184</v>
      </c>
      <c r="D92" s="47"/>
      <c r="E92" s="47" t="n">
        <v>45449</v>
      </c>
      <c r="F92" s="49" t="n">
        <v>53</v>
      </c>
      <c r="G92" s="47" t="n">
        <v>45502</v>
      </c>
      <c r="H92" s="29"/>
      <c r="I92" s="48"/>
      <c r="J92" s="89"/>
      <c r="K92" s="89"/>
      <c r="L92" s="89"/>
    </row>
    <row r="93" ht="16.5" customHeight="1">
      <c r="A93" s="200"/>
      <c r="B93" s="200"/>
      <c r="C93" s="46" t="s">
        <v>185</v>
      </c>
      <c r="D93" s="47"/>
      <c r="E93" s="47" t="n">
        <v>45449</v>
      </c>
      <c r="F93" s="49"/>
      <c r="G93" s="47" t="n">
        <v>45492</v>
      </c>
      <c r="H93" s="46"/>
      <c r="I93" s="46"/>
      <c r="J93" s="46"/>
      <c r="K93" s="46"/>
      <c r="L93" s="46"/>
    </row>
    <row r="94" ht="16.5" customHeight="1">
      <c r="A94" s="200"/>
      <c r="B94" s="200"/>
      <c r="C94" s="285" t="s">
        <v>186</v>
      </c>
      <c r="D94" s="274"/>
      <c r="E94" s="274" t="n">
        <v>45481</v>
      </c>
      <c r="F94" s="277" t="n">
        <v>8</v>
      </c>
      <c r="G94" s="274" t="n">
        <v>45488</v>
      </c>
      <c r="H94" s="46" t="s">
        <v>39</v>
      </c>
      <c r="I94" s="46"/>
      <c r="J94" s="46"/>
      <c r="K94" s="46"/>
      <c r="L94" s="46"/>
    </row>
    <row r="95" ht="16.5" customHeight="1">
      <c r="A95" s="200"/>
      <c r="B95" s="200"/>
      <c r="C95" s="285" t="s">
        <v>187</v>
      </c>
      <c r="D95" s="274"/>
      <c r="E95" s="274" t="n">
        <v>45481</v>
      </c>
      <c r="F95" s="277" t="n">
        <v>12</v>
      </c>
      <c r="G95" s="274" t="n">
        <v>45492</v>
      </c>
      <c r="H95" s="46"/>
      <c r="I95" s="46"/>
      <c r="J95" s="46"/>
      <c r="K95" s="46"/>
      <c r="L95" s="46"/>
    </row>
    <row r="96" ht="16.5" customHeight="1">
      <c r="A96" s="200"/>
      <c r="B96" s="200"/>
      <c r="C96" s="263" t="s">
        <v>188</v>
      </c>
      <c r="D96" s="263"/>
      <c r="E96" s="264" t="n">
        <v>45449</v>
      </c>
      <c r="F96" s="286" t="n">
        <v>30</v>
      </c>
      <c r="G96" s="264" t="n">
        <v>45478</v>
      </c>
      <c r="H96" s="46" t="s">
        <v>39</v>
      </c>
      <c r="I96" s="46"/>
      <c r="J96" s="287" t="s">
        <v>189</v>
      </c>
      <c r="K96" s="46"/>
      <c r="L96" s="46"/>
    </row>
    <row r="97" ht="27.75" customHeight="1">
      <c r="A97" s="200"/>
      <c r="B97" s="200"/>
      <c r="C97" s="263" t="s">
        <v>190</v>
      </c>
      <c r="D97" s="263"/>
      <c r="E97" s="264" t="n">
        <v>45457</v>
      </c>
      <c r="F97" s="288" t="n">
        <v>21</v>
      </c>
      <c r="G97" s="264" t="n">
        <v>45478</v>
      </c>
      <c r="H97" s="46" t="s">
        <v>39</v>
      </c>
      <c r="I97" s="46"/>
      <c r="J97" s="512" t="s">
        <v>191</v>
      </c>
      <c r="K97" s="287"/>
      <c r="L97" s="287"/>
    </row>
    <row r="98" ht="16.5" customHeight="1">
      <c r="A98" s="200"/>
      <c r="B98" s="200"/>
      <c r="C98" s="263" t="s">
        <v>192</v>
      </c>
      <c r="D98" s="263"/>
      <c r="E98" s="264" t="n">
        <v>45464</v>
      </c>
      <c r="F98" s="288" t="n">
        <v>14</v>
      </c>
      <c r="G98" s="264" t="n">
        <v>45478</v>
      </c>
      <c r="H98" s="46" t="s">
        <v>39</v>
      </c>
      <c r="I98" s="46"/>
      <c r="J98" s="46"/>
      <c r="K98" s="46"/>
      <c r="L98" s="46"/>
    </row>
    <row r="99" ht="16.5" customHeight="1">
      <c r="A99" s="200"/>
      <c r="B99" s="200"/>
      <c r="C99" s="282" t="s">
        <v>193</v>
      </c>
      <c r="D99" s="282" t="s">
        <v>194</v>
      </c>
      <c r="E99" s="285" t="n">
        <v>45489</v>
      </c>
      <c r="F99" s="289" t="n">
        <v>7</v>
      </c>
      <c r="G99" s="285" t="n">
        <v>45495</v>
      </c>
      <c r="H99" s="46" t="s">
        <v>88</v>
      </c>
      <c r="I99" s="46"/>
      <c r="J99" s="46"/>
      <c r="K99" s="46"/>
      <c r="L99" s="46"/>
    </row>
    <row r="100" ht="16.5" customHeight="1">
      <c r="A100" s="200"/>
      <c r="B100" s="200"/>
      <c r="C100" s="282" t="s">
        <v>195</v>
      </c>
      <c r="D100" s="282"/>
      <c r="E100" s="285" t="n">
        <v>45496</v>
      </c>
      <c r="F100" s="289" t="n">
        <v>7</v>
      </c>
      <c r="G100" s="285" t="n">
        <v>45502</v>
      </c>
      <c r="H100" s="46"/>
      <c r="I100" s="46"/>
      <c r="J100" s="46"/>
      <c r="K100" s="46"/>
      <c r="L100" s="46"/>
    </row>
    <row r="101" ht="27.75" customHeight="1">
      <c r="A101" s="200"/>
      <c r="B101" s="200"/>
      <c r="C101" s="264" t="s">
        <v>196</v>
      </c>
      <c r="D101" s="513" t="s">
        <v>197</v>
      </c>
      <c r="E101" s="264" t="n">
        <v>45496</v>
      </c>
      <c r="F101" s="288" t="n">
        <v>1</v>
      </c>
      <c r="G101" s="264" t="n">
        <v>45496</v>
      </c>
      <c r="H101" s="46" t="s">
        <v>198</v>
      </c>
      <c r="I101" s="46"/>
      <c r="J101" s="46"/>
      <c r="K101" s="46"/>
      <c r="L101" s="46"/>
    </row>
    <row r="102" ht="16.5" customHeight="1">
      <c r="A102" s="200"/>
      <c r="B102" s="200"/>
      <c r="C102" s="264" t="s">
        <v>199</v>
      </c>
      <c r="D102" s="264"/>
      <c r="E102" s="264" t="n">
        <v>45497</v>
      </c>
      <c r="F102" s="288" t="n">
        <v>2</v>
      </c>
      <c r="G102" s="264" t="n">
        <v>45498</v>
      </c>
      <c r="H102" s="46" t="s">
        <v>51</v>
      </c>
      <c r="I102" s="46"/>
      <c r="J102" s="46"/>
      <c r="K102" s="46"/>
      <c r="L102" s="46"/>
    </row>
    <row r="103" ht="16.5" customHeight="1">
      <c r="A103" s="200"/>
      <c r="B103" s="200"/>
      <c r="C103" s="264" t="s">
        <v>200</v>
      </c>
      <c r="D103" s="264"/>
      <c r="E103" s="264" t="n">
        <v>45484</v>
      </c>
      <c r="F103" s="288" t="n">
        <v>18</v>
      </c>
      <c r="G103" s="264" t="n">
        <v>45502</v>
      </c>
      <c r="H103" s="48"/>
      <c r="I103" s="48"/>
      <c r="J103" s="89"/>
      <c r="K103" s="89"/>
      <c r="L103" s="89"/>
    </row>
    <row r="104" ht="16.5" customHeight="1">
      <c r="A104" s="200"/>
      <c r="B104" s="200"/>
      <c r="C104" s="263" t="s">
        <v>201</v>
      </c>
      <c r="D104" s="263" t="s">
        <v>202</v>
      </c>
      <c r="E104" s="264" t="n">
        <v>45484</v>
      </c>
      <c r="F104" s="288" t="n">
        <v>7</v>
      </c>
      <c r="G104" s="264" t="n">
        <v>45490</v>
      </c>
      <c r="H104" s="46" t="s">
        <v>54</v>
      </c>
      <c r="I104" s="46"/>
      <c r="J104" s="46"/>
      <c r="K104" s="46"/>
      <c r="L104" s="46"/>
    </row>
    <row r="105" ht="16.5" customHeight="1">
      <c r="A105" s="200"/>
      <c r="B105" s="200"/>
      <c r="C105" s="264" t="s">
        <v>203</v>
      </c>
      <c r="D105" s="264"/>
      <c r="E105" s="264" t="n">
        <v>45491</v>
      </c>
      <c r="F105" s="288" t="n">
        <v>2</v>
      </c>
      <c r="G105" s="264" t="n">
        <v>45492</v>
      </c>
      <c r="H105" s="46" t="s">
        <v>54</v>
      </c>
      <c r="I105" s="46"/>
      <c r="J105" s="46"/>
      <c r="K105" s="46"/>
      <c r="L105" s="46"/>
    </row>
    <row r="106" ht="27.75" customHeight="1">
      <c r="A106" s="200"/>
      <c r="B106" s="200"/>
      <c r="C106" s="285" t="s">
        <v>204</v>
      </c>
      <c r="D106" s="285"/>
      <c r="E106" s="285" t="n">
        <v>45495</v>
      </c>
      <c r="F106" s="289" t="n">
        <v>4</v>
      </c>
      <c r="G106" s="285" t="n">
        <v>45498</v>
      </c>
      <c r="H106" s="46" t="s">
        <v>54</v>
      </c>
      <c r="I106" s="46"/>
      <c r="J106" s="46"/>
      <c r="K106" s="46"/>
      <c r="L106" s="46"/>
    </row>
    <row r="107" ht="16.5" customHeight="1">
      <c r="A107" s="200"/>
      <c r="B107" s="200"/>
      <c r="C107" s="264" t="s">
        <v>205</v>
      </c>
      <c r="D107" s="264"/>
      <c r="E107" s="264" t="n">
        <v>45498</v>
      </c>
      <c r="F107" s="288" t="n">
        <v>2</v>
      </c>
      <c r="G107" s="264" t="n">
        <v>45499</v>
      </c>
      <c r="H107" s="46" t="s">
        <v>65</v>
      </c>
      <c r="I107" s="46"/>
      <c r="J107" s="46"/>
      <c r="K107" s="46"/>
      <c r="L107" s="46"/>
    </row>
    <row r="108" ht="27.75" customHeight="1">
      <c r="A108" s="200"/>
      <c r="B108" s="200"/>
      <c r="C108" s="285" t="s">
        <v>206</v>
      </c>
      <c r="D108" s="285"/>
      <c r="E108" s="285" t="n">
        <v>45499</v>
      </c>
      <c r="F108" s="289" t="n">
        <v>3</v>
      </c>
      <c r="G108" s="285" t="n">
        <v>45502</v>
      </c>
      <c r="H108" s="46" t="s">
        <v>207</v>
      </c>
      <c r="I108" s="46"/>
      <c r="J108" s="46" t="s">
        <v>208</v>
      </c>
      <c r="K108" s="46"/>
      <c r="L108" s="46"/>
    </row>
    <row r="109" ht="27.75" customHeight="1">
      <c r="A109" s="200"/>
      <c r="B109" s="79" t="s">
        <v>209</v>
      </c>
      <c r="C109" s="264" t="s">
        <v>210</v>
      </c>
      <c r="D109" s="264"/>
      <c r="E109" s="264" t="n">
        <v>45496</v>
      </c>
      <c r="F109" s="290" t="n">
        <v>3</v>
      </c>
      <c r="G109" s="264" t="n">
        <v>45498</v>
      </c>
      <c r="H109" s="48"/>
      <c r="I109" s="48"/>
      <c r="J109" s="291" t="s">
        <v>211</v>
      </c>
      <c r="K109" s="291"/>
      <c r="L109" s="291"/>
    </row>
    <row r="110" ht="27.75" customHeight="1">
      <c r="A110" s="200"/>
      <c r="B110" s="200"/>
      <c r="C110" s="264" t="s">
        <v>212</v>
      </c>
      <c r="D110" s="264"/>
      <c r="E110" s="264" t="n">
        <v>45499</v>
      </c>
      <c r="F110" s="288" t="n">
        <v>7</v>
      </c>
      <c r="G110" s="264" t="n">
        <v>45505</v>
      </c>
      <c r="H110" s="46" t="s">
        <v>34</v>
      </c>
      <c r="I110" s="46"/>
      <c r="J110" s="265" t="s">
        <v>213</v>
      </c>
      <c r="K110" s="265"/>
      <c r="L110" s="265"/>
    </row>
    <row r="111" ht="16.5" customHeight="1">
      <c r="A111" s="200"/>
      <c r="B111" s="200"/>
      <c r="C111" s="264" t="s">
        <v>214</v>
      </c>
      <c r="D111" s="264"/>
      <c r="E111" s="264" t="n">
        <v>45506</v>
      </c>
      <c r="F111" s="288" t="n">
        <v>7</v>
      </c>
      <c r="G111" s="264" t="n">
        <v>45512</v>
      </c>
      <c r="H111" s="46" t="s">
        <v>34</v>
      </c>
      <c r="I111" s="46"/>
      <c r="J111" s="46"/>
      <c r="K111" s="46"/>
      <c r="L111" s="46"/>
    </row>
    <row r="112" ht="16.5" customHeight="1">
      <c r="A112" s="200"/>
      <c r="B112" s="46" t="s">
        <v>215</v>
      </c>
      <c r="C112" s="292" t="s">
        <v>164</v>
      </c>
      <c r="D112" s="264"/>
      <c r="E112" s="264" t="n">
        <v>45499</v>
      </c>
      <c r="F112" s="288" t="n">
        <v>10</v>
      </c>
      <c r="G112" s="264" t="n">
        <v>45509</v>
      </c>
      <c r="H112" s="48"/>
      <c r="I112" s="48"/>
      <c r="J112" s="89"/>
      <c r="K112" s="89"/>
      <c r="L112" s="89"/>
    </row>
    <row r="113" ht="16.5" customHeight="1">
      <c r="A113" s="200"/>
      <c r="B113" s="200"/>
      <c r="C113" s="292" t="s">
        <v>165</v>
      </c>
      <c r="D113" s="263"/>
      <c r="E113" s="264" t="n">
        <v>45499</v>
      </c>
      <c r="F113" s="288" t="n">
        <v>2</v>
      </c>
      <c r="G113" s="264" t="n">
        <v>45500</v>
      </c>
      <c r="H113" s="46" t="s">
        <v>16</v>
      </c>
      <c r="I113" s="46"/>
      <c r="J113" s="46"/>
      <c r="K113" s="46"/>
      <c r="L113" s="46"/>
    </row>
    <row r="114" ht="16.5" customHeight="1">
      <c r="A114" s="200"/>
      <c r="B114" s="200"/>
      <c r="C114" s="292" t="s">
        <v>17</v>
      </c>
      <c r="D114" s="264"/>
      <c r="E114" s="264" t="n">
        <v>45501</v>
      </c>
      <c r="F114" s="288" t="n">
        <v>0</v>
      </c>
      <c r="G114" s="264" t="n">
        <v>45500</v>
      </c>
      <c r="H114" s="46" t="s">
        <v>24</v>
      </c>
      <c r="I114" s="46"/>
      <c r="J114" s="46"/>
      <c r="K114" s="46"/>
      <c r="L114" s="46"/>
    </row>
    <row r="115" ht="16.5" customHeight="1">
      <c r="A115" s="200"/>
      <c r="B115" s="200"/>
      <c r="C115" s="292" t="s">
        <v>20</v>
      </c>
      <c r="D115" s="263" t="s">
        <v>168</v>
      </c>
      <c r="E115" s="264" t="n">
        <v>45501</v>
      </c>
      <c r="F115" s="288" t="n">
        <v>0</v>
      </c>
      <c r="G115" s="264" t="n">
        <v>45500</v>
      </c>
      <c r="H115" s="46" t="s">
        <v>16</v>
      </c>
      <c r="I115" s="46"/>
      <c r="J115" s="46" t="s">
        <v>216</v>
      </c>
      <c r="K115" s="46"/>
      <c r="L115" s="46"/>
    </row>
    <row r="116" ht="16.5" customHeight="1">
      <c r="A116" s="200"/>
      <c r="B116" s="200"/>
      <c r="C116" s="293" t="s">
        <v>217</v>
      </c>
      <c r="D116" s="263"/>
      <c r="E116" s="264" t="n">
        <v>45501</v>
      </c>
      <c r="F116" s="288" t="n">
        <v>5</v>
      </c>
      <c r="G116" s="264" t="n">
        <v>45505</v>
      </c>
      <c r="H116" s="46"/>
      <c r="I116" s="46"/>
      <c r="J116" s="46"/>
      <c r="K116" s="46"/>
      <c r="L116" s="46"/>
    </row>
    <row r="117" ht="16.5" customHeight="1">
      <c r="A117" s="200"/>
      <c r="B117" s="200"/>
      <c r="C117" s="293" t="s">
        <v>218</v>
      </c>
      <c r="D117" s="263"/>
      <c r="E117" s="264" t="n">
        <v>45506</v>
      </c>
      <c r="F117" s="288" t="n">
        <v>4</v>
      </c>
      <c r="G117" s="264" t="n">
        <v>45509</v>
      </c>
      <c r="H117" s="46"/>
      <c r="I117" s="46"/>
      <c r="J117" s="46"/>
      <c r="K117" s="46"/>
      <c r="L117" s="46"/>
    </row>
    <row r="118" ht="16.5" customHeight="1">
      <c r="A118" s="200"/>
      <c r="B118" s="200"/>
      <c r="C118" s="293" t="s">
        <v>219</v>
      </c>
      <c r="D118" s="263"/>
      <c r="E118" s="264"/>
      <c r="F118" s="288"/>
      <c r="G118" s="264"/>
      <c r="H118" s="46"/>
      <c r="I118" s="46"/>
      <c r="J118" s="46"/>
      <c r="K118" s="46"/>
      <c r="L118" s="46"/>
    </row>
    <row r="119" ht="27.75" customHeight="1">
      <c r="A119" s="256" t="s">
        <v>220</v>
      </c>
      <c r="B119" s="46" t="s">
        <v>57</v>
      </c>
      <c r="C119" s="46" t="s">
        <v>57</v>
      </c>
      <c r="D119" s="46" t="s">
        <v>58</v>
      </c>
      <c r="E119" s="264" t="n">
        <v>45458</v>
      </c>
      <c r="F119" s="288" t="n">
        <v>40</v>
      </c>
      <c r="G119" s="264" t="n">
        <v>45497</v>
      </c>
      <c r="H119" s="46" t="s">
        <v>54</v>
      </c>
      <c r="I119" s="46"/>
      <c r="J119" s="265" t="s">
        <v>221</v>
      </c>
      <c r="K119" s="265"/>
      <c r="L119" s="265"/>
    </row>
    <row r="120" ht="16.5" customHeight="1">
      <c r="A120" s="200"/>
      <c r="B120" s="46" t="s">
        <v>222</v>
      </c>
      <c r="C120" s="47" t="s">
        <v>223</v>
      </c>
      <c r="D120" s="47"/>
      <c r="E120" s="264" t="n">
        <v>45489</v>
      </c>
      <c r="F120" s="288" t="n">
        <v>14</v>
      </c>
      <c r="G120" s="264" t="n">
        <v>45502</v>
      </c>
      <c r="H120" s="48"/>
      <c r="I120" s="48"/>
      <c r="J120" s="89"/>
      <c r="K120" s="89"/>
      <c r="L120" s="89"/>
    </row>
    <row r="121" ht="16.5" customHeight="1">
      <c r="A121" s="200"/>
      <c r="B121" s="200"/>
      <c r="C121" s="46" t="s">
        <v>224</v>
      </c>
      <c r="D121" s="46" t="s">
        <v>225</v>
      </c>
      <c r="E121" s="264" t="n">
        <v>45489</v>
      </c>
      <c r="F121" s="288" t="n">
        <v>3</v>
      </c>
      <c r="G121" s="264" t="n">
        <v>45491</v>
      </c>
      <c r="H121" s="46" t="s">
        <v>16</v>
      </c>
      <c r="I121" s="46"/>
      <c r="J121" s="46"/>
      <c r="K121" s="46"/>
      <c r="L121" s="46"/>
    </row>
    <row r="122" ht="27.75" customHeight="1">
      <c r="A122" s="200"/>
      <c r="B122" s="200"/>
      <c r="C122" s="46" t="s">
        <v>226</v>
      </c>
      <c r="D122" s="46" t="s">
        <v>74</v>
      </c>
      <c r="E122" s="264" t="n">
        <v>45489</v>
      </c>
      <c r="F122" s="288" t="n">
        <v>10</v>
      </c>
      <c r="G122" s="264" t="n">
        <v>45498</v>
      </c>
      <c r="H122" s="46" t="s">
        <v>227</v>
      </c>
      <c r="I122" s="46"/>
      <c r="J122" s="46"/>
      <c r="K122" s="46"/>
      <c r="L122" s="46"/>
    </row>
    <row r="123" ht="16.5" customHeight="1">
      <c r="A123" s="200"/>
      <c r="B123" s="200"/>
      <c r="C123" s="46" t="s">
        <v>76</v>
      </c>
      <c r="D123" s="46" t="s">
        <v>228</v>
      </c>
      <c r="E123" s="264" t="n">
        <v>45489</v>
      </c>
      <c r="F123" s="288" t="n">
        <v>14</v>
      </c>
      <c r="G123" s="264" t="n">
        <v>45502</v>
      </c>
      <c r="H123" s="46" t="s">
        <v>39</v>
      </c>
      <c r="I123" s="46"/>
      <c r="J123" s="46"/>
      <c r="K123" s="46"/>
      <c r="L123" s="46"/>
    </row>
    <row r="124" ht="16.5" customHeight="1">
      <c r="A124" s="200"/>
      <c r="B124" s="46" t="s">
        <v>229</v>
      </c>
      <c r="C124" s="47" t="s">
        <v>230</v>
      </c>
      <c r="D124" s="47"/>
      <c r="E124" s="264" t="n">
        <v>45490</v>
      </c>
      <c r="F124" s="290"/>
      <c r="G124" s="264" t="n">
        <v>45498</v>
      </c>
      <c r="H124" s="48" t="s">
        <v>231</v>
      </c>
      <c r="I124" s="48"/>
      <c r="J124" s="89"/>
      <c r="K124" s="89"/>
      <c r="L124" s="89"/>
    </row>
    <row r="125" ht="16.5" customHeight="1">
      <c r="A125" s="200"/>
      <c r="B125" s="200"/>
      <c r="C125" s="46" t="s">
        <v>232</v>
      </c>
      <c r="D125" s="46" t="s">
        <v>233</v>
      </c>
      <c r="E125" s="264" t="n">
        <v>45490</v>
      </c>
      <c r="F125" s="288" t="n">
        <v>5</v>
      </c>
      <c r="G125" s="264" t="n">
        <v>45494</v>
      </c>
      <c r="H125" s="48" t="s">
        <v>231</v>
      </c>
      <c r="I125" s="46"/>
      <c r="J125" s="46"/>
      <c r="K125" s="46"/>
      <c r="L125" s="46"/>
    </row>
    <row r="126" ht="16.5" customHeight="1">
      <c r="A126" s="200"/>
      <c r="B126" s="200"/>
      <c r="C126" s="46" t="s">
        <v>234</v>
      </c>
      <c r="D126" s="46" t="s">
        <v>235</v>
      </c>
      <c r="E126" s="264" t="n">
        <v>45492</v>
      </c>
      <c r="F126" s="288" t="n">
        <v>5</v>
      </c>
      <c r="G126" s="264" t="n">
        <v>45496</v>
      </c>
      <c r="H126" s="48" t="s">
        <v>231</v>
      </c>
      <c r="I126" s="46"/>
      <c r="J126" s="46"/>
      <c r="K126" s="46"/>
      <c r="L126" s="46"/>
    </row>
    <row r="127" ht="16.5" customHeight="1">
      <c r="A127" s="200"/>
      <c r="B127" s="200"/>
      <c r="C127" s="48" t="s">
        <v>236</v>
      </c>
      <c r="D127" s="48" t="s">
        <v>236</v>
      </c>
      <c r="E127" s="264" t="n">
        <v>45492</v>
      </c>
      <c r="F127" s="290" t="n">
        <v>7</v>
      </c>
      <c r="G127" s="264" t="n">
        <v>45498</v>
      </c>
      <c r="H127" s="48" t="s">
        <v>231</v>
      </c>
      <c r="I127" s="46"/>
      <c r="J127" s="46"/>
      <c r="K127" s="46"/>
      <c r="L127" s="46"/>
    </row>
    <row r="128" ht="16.5" customHeight="1">
      <c r="A128" s="200"/>
      <c r="B128" s="200"/>
      <c r="C128" s="46" t="s">
        <v>237</v>
      </c>
      <c r="D128" s="46" t="s">
        <v>238</v>
      </c>
      <c r="E128" s="264" t="n">
        <v>45492</v>
      </c>
      <c r="F128" s="288" t="n">
        <v>3</v>
      </c>
      <c r="G128" s="264" t="n">
        <v>45494</v>
      </c>
      <c r="H128" s="48" t="s">
        <v>231</v>
      </c>
      <c r="I128" s="46"/>
      <c r="J128" s="46"/>
      <c r="K128" s="46"/>
      <c r="L128" s="46"/>
    </row>
    <row r="129" ht="16.5" customHeight="1">
      <c r="A129" s="200"/>
      <c r="B129" s="200"/>
      <c r="C129" s="46" t="s">
        <v>239</v>
      </c>
      <c r="D129" s="46" t="s">
        <v>239</v>
      </c>
      <c r="E129" s="264" t="n">
        <v>45495</v>
      </c>
      <c r="F129" s="288" t="n">
        <v>1</v>
      </c>
      <c r="G129" s="264" t="n">
        <v>45495</v>
      </c>
      <c r="H129" s="48" t="s">
        <v>231</v>
      </c>
      <c r="I129" s="46"/>
      <c r="J129" s="46"/>
      <c r="K129" s="46"/>
      <c r="L129" s="46"/>
    </row>
    <row r="130" ht="16.5" customHeight="1">
      <c r="A130" s="200"/>
      <c r="B130" s="200"/>
      <c r="C130" s="47" t="s">
        <v>240</v>
      </c>
      <c r="D130" s="47" t="s">
        <v>240</v>
      </c>
      <c r="E130" s="264" t="n">
        <v>45495</v>
      </c>
      <c r="F130" s="288" t="n">
        <v>2</v>
      </c>
      <c r="G130" s="264" t="n">
        <v>45496</v>
      </c>
      <c r="H130" s="48" t="s">
        <v>231</v>
      </c>
      <c r="I130" s="46"/>
      <c r="J130" s="46"/>
      <c r="K130" s="46"/>
      <c r="L130" s="46"/>
    </row>
    <row r="131" ht="16.5" customHeight="1">
      <c r="A131" s="200"/>
      <c r="B131" s="263" t="s">
        <v>241</v>
      </c>
      <c r="C131" s="264" t="s">
        <v>241</v>
      </c>
      <c r="D131" s="264"/>
      <c r="E131" s="264" t="n">
        <v>44817</v>
      </c>
      <c r="F131" s="290"/>
      <c r="G131" s="264" t="n">
        <v>44816</v>
      </c>
      <c r="H131" s="48"/>
      <c r="I131" s="48"/>
      <c r="J131" s="89"/>
      <c r="K131" s="89"/>
      <c r="L131" s="89"/>
    </row>
    <row r="132" ht="16.5" customHeight="1">
      <c r="A132" s="200"/>
      <c r="B132" s="200"/>
      <c r="C132" s="263" t="s">
        <v>242</v>
      </c>
      <c r="D132" s="263" t="s">
        <v>243</v>
      </c>
      <c r="E132" s="264" t="n">
        <v>45478</v>
      </c>
      <c r="F132" s="288" t="n">
        <v>7</v>
      </c>
      <c r="G132" s="264" t="n">
        <v>45484</v>
      </c>
      <c r="H132" s="46" t="s">
        <v>51</v>
      </c>
      <c r="I132" s="46"/>
      <c r="J132" s="46"/>
      <c r="K132" s="46"/>
      <c r="L132" s="46"/>
    </row>
    <row r="133" ht="16.5" customHeight="1">
      <c r="A133" s="200"/>
      <c r="B133" s="200"/>
      <c r="C133" s="263" t="s">
        <v>244</v>
      </c>
      <c r="D133" s="263" t="s">
        <v>245</v>
      </c>
      <c r="E133" s="264" t="n">
        <v>45485</v>
      </c>
      <c r="F133" s="288" t="n">
        <v>7</v>
      </c>
      <c r="G133" s="264" t="n">
        <v>45491</v>
      </c>
      <c r="H133" s="46" t="s">
        <v>51</v>
      </c>
      <c r="I133" s="46"/>
      <c r="J133" s="46"/>
      <c r="K133" s="46"/>
      <c r="L133" s="46"/>
    </row>
    <row r="134" ht="16.5" customHeight="1">
      <c r="A134" s="200"/>
      <c r="B134" s="200"/>
      <c r="C134" s="264" t="s">
        <v>246</v>
      </c>
      <c r="D134" s="264" t="s">
        <v>246</v>
      </c>
      <c r="E134" s="264" t="n">
        <v>45492</v>
      </c>
      <c r="F134" s="288" t="n">
        <v>7</v>
      </c>
      <c r="G134" s="264" t="n">
        <v>45498</v>
      </c>
      <c r="H134" s="46" t="s">
        <v>51</v>
      </c>
      <c r="I134" s="46"/>
      <c r="J134" s="46"/>
      <c r="K134" s="46"/>
      <c r="L134" s="46"/>
    </row>
    <row r="135" ht="16.5" customHeight="1">
      <c r="A135" s="200"/>
      <c r="B135" s="263" t="s">
        <v>247</v>
      </c>
      <c r="C135" s="263" t="s">
        <v>248</v>
      </c>
      <c r="D135" s="263" t="s">
        <v>249</v>
      </c>
      <c r="E135" s="264" t="n">
        <v>45412</v>
      </c>
      <c r="F135" s="290" t="n">
        <v>30</v>
      </c>
      <c r="G135" s="264" t="n">
        <v>45442</v>
      </c>
      <c r="H135" s="48" t="s">
        <v>250</v>
      </c>
      <c r="I135" s="48"/>
      <c r="J135" s="89"/>
      <c r="K135" s="89"/>
      <c r="L135" s="89"/>
    </row>
    <row r="136" ht="16.5" customHeight="1">
      <c r="A136" s="200"/>
      <c r="B136" s="263" t="s">
        <v>251</v>
      </c>
      <c r="C136" s="292" t="s">
        <v>252</v>
      </c>
      <c r="D136" s="264"/>
      <c r="E136" s="264" t="n">
        <v>45316</v>
      </c>
      <c r="F136" s="290"/>
      <c r="G136" s="264" t="n">
        <v>45315</v>
      </c>
      <c r="H136" s="48"/>
      <c r="I136" s="48"/>
      <c r="J136" s="89"/>
      <c r="K136" s="89"/>
      <c r="L136" s="89"/>
    </row>
    <row r="137" ht="16.5" customHeight="1">
      <c r="A137" s="200"/>
      <c r="B137" s="200"/>
      <c r="C137" s="292" t="s">
        <v>253</v>
      </c>
      <c r="D137" s="264"/>
      <c r="E137" s="264"/>
      <c r="F137" s="288" t="n">
        <v>7</v>
      </c>
      <c r="G137" s="264"/>
      <c r="H137" s="46" t="s">
        <v>254</v>
      </c>
      <c r="I137" s="46"/>
      <c r="J137" s="46"/>
      <c r="K137" s="46"/>
      <c r="L137" s="46"/>
    </row>
    <row r="138" ht="16.5" customHeight="1">
      <c r="A138" s="200"/>
      <c r="B138" s="200"/>
      <c r="C138" s="292" t="s">
        <v>255</v>
      </c>
      <c r="D138" s="264"/>
      <c r="E138" s="264"/>
      <c r="F138" s="288" t="n">
        <v>3</v>
      </c>
      <c r="G138" s="264"/>
      <c r="H138" s="46" t="s">
        <v>254</v>
      </c>
      <c r="I138" s="46"/>
      <c r="J138" s="46"/>
      <c r="K138" s="46"/>
      <c r="L138" s="46"/>
    </row>
    <row r="139" ht="16.5" customHeight="1">
      <c r="A139" s="200"/>
      <c r="B139" s="200"/>
      <c r="C139" s="292" t="s">
        <v>256</v>
      </c>
      <c r="D139" s="264"/>
      <c r="E139" s="264"/>
      <c r="F139" s="288" t="n">
        <v>1</v>
      </c>
      <c r="G139" s="264"/>
      <c r="H139" s="46" t="s">
        <v>254</v>
      </c>
      <c r="I139" s="46"/>
      <c r="J139" s="46"/>
      <c r="K139" s="46"/>
      <c r="L139" s="46"/>
    </row>
    <row r="140" ht="16.5" customHeight="1">
      <c r="A140" s="200"/>
      <c r="B140" s="200"/>
      <c r="C140" s="294" t="s">
        <v>257</v>
      </c>
      <c r="D140" s="285" t="s">
        <v>258</v>
      </c>
      <c r="E140" s="285" t="n">
        <v>45481</v>
      </c>
      <c r="F140" s="289" t="n">
        <v>7</v>
      </c>
      <c r="G140" s="285" t="n">
        <v>45487</v>
      </c>
      <c r="H140" s="46" t="s">
        <v>84</v>
      </c>
      <c r="I140" s="15"/>
      <c r="J140" s="46"/>
      <c r="K140" s="46"/>
      <c r="L140" s="46"/>
    </row>
    <row r="141" ht="16.5" customHeight="1">
      <c r="A141" s="200"/>
      <c r="B141" s="200"/>
      <c r="C141" s="294" t="s">
        <v>260</v>
      </c>
      <c r="D141" s="285"/>
      <c r="E141" s="285" t="n">
        <v>45488</v>
      </c>
      <c r="F141" s="289" t="n">
        <v>1</v>
      </c>
      <c r="G141" s="285" t="n">
        <v>45488</v>
      </c>
      <c r="H141" s="46" t="s">
        <v>254</v>
      </c>
      <c r="I141" s="46"/>
      <c r="J141" s="46"/>
      <c r="K141" s="46"/>
      <c r="L141" s="46"/>
    </row>
    <row r="142" ht="16.5" customHeight="1">
      <c r="A142" s="200"/>
      <c r="B142" s="295" t="s">
        <v>262</v>
      </c>
      <c r="C142" s="264" t="s">
        <v>263</v>
      </c>
      <c r="D142" s="263" t="s">
        <v>263</v>
      </c>
      <c r="E142" s="264"/>
      <c r="F142" s="288"/>
      <c r="G142" s="264"/>
      <c r="H142" s="46" t="s">
        <v>264</v>
      </c>
      <c r="I142" s="46"/>
      <c r="J142" s="46"/>
      <c r="K142" s="46"/>
      <c r="L142" s="46"/>
    </row>
    <row r="143" ht="16.5" customHeight="1">
      <c r="A143" s="200"/>
      <c r="B143" s="200"/>
      <c r="C143" s="264" t="s">
        <v>265</v>
      </c>
      <c r="D143" s="263" t="s">
        <v>263</v>
      </c>
      <c r="E143" s="264" t="n">
        <v>45480</v>
      </c>
      <c r="F143" s="288" t="n">
        <v>1</v>
      </c>
      <c r="G143" s="264" t="n">
        <v>45480</v>
      </c>
      <c r="H143" s="46" t="s">
        <v>264</v>
      </c>
      <c r="I143" s="46"/>
      <c r="J143" s="46"/>
      <c r="K143" s="46"/>
      <c r="L143" s="46"/>
    </row>
    <row r="144" ht="27.75" customHeight="1">
      <c r="A144" s="200"/>
      <c r="B144" s="200"/>
      <c r="C144" s="296" t="s">
        <v>266</v>
      </c>
      <c r="D144" s="278" t="s">
        <v>267</v>
      </c>
      <c r="E144" s="296" t="n">
        <v>45489</v>
      </c>
      <c r="F144" s="297" t="n">
        <v>7</v>
      </c>
      <c r="G144" s="296" t="n">
        <v>45495</v>
      </c>
      <c r="H144" s="46" t="s">
        <v>264</v>
      </c>
      <c r="I144" s="46" t="s">
        <v>268</v>
      </c>
      <c r="J144" s="46"/>
      <c r="K144" s="46"/>
      <c r="L144" s="46"/>
    </row>
    <row r="145" ht="27.75" customHeight="1">
      <c r="A145" s="200"/>
      <c r="B145" s="200"/>
      <c r="C145" s="285" t="s">
        <v>270</v>
      </c>
      <c r="D145" s="285"/>
      <c r="E145" s="285" t="n">
        <v>45491</v>
      </c>
      <c r="F145" s="289" t="n">
        <v>8</v>
      </c>
      <c r="G145" s="285" t="n">
        <v>45498</v>
      </c>
      <c r="H145" s="46" t="s">
        <v>264</v>
      </c>
      <c r="I145" s="46" t="s">
        <v>271</v>
      </c>
      <c r="J145" s="46"/>
      <c r="K145" s="46"/>
      <c r="L145" s="46"/>
    </row>
    <row r="146" ht="16.5" customHeight="1">
      <c r="A146" s="200"/>
      <c r="B146" s="200"/>
      <c r="C146" s="264" t="s">
        <v>272</v>
      </c>
      <c r="D146" s="263" t="s">
        <v>273</v>
      </c>
      <c r="E146" s="264" t="n">
        <v>45497</v>
      </c>
      <c r="F146" s="288"/>
      <c r="G146" s="264" t="n">
        <v>45504</v>
      </c>
      <c r="H146" s="46" t="s">
        <v>16</v>
      </c>
      <c r="I146" s="46"/>
      <c r="J146" s="46"/>
      <c r="K146" s="46"/>
      <c r="L146" s="46"/>
    </row>
    <row r="147" ht="16.5" customHeight="1">
      <c r="A147" s="200"/>
      <c r="B147" s="200"/>
      <c r="C147" s="285" t="s">
        <v>274</v>
      </c>
      <c r="D147" s="282" t="s">
        <v>275</v>
      </c>
      <c r="E147" s="285" t="n">
        <v>45496</v>
      </c>
      <c r="F147" s="289" t="n">
        <v>7</v>
      </c>
      <c r="G147" s="285" t="n">
        <v>45502</v>
      </c>
      <c r="H147" s="46" t="s">
        <v>264</v>
      </c>
      <c r="I147" s="46"/>
      <c r="J147" s="46"/>
      <c r="K147" s="46"/>
      <c r="L147" s="46"/>
    </row>
    <row r="148" ht="16.5" customHeight="1">
      <c r="A148" s="200"/>
      <c r="B148" s="200"/>
      <c r="C148" s="285" t="s">
        <v>276</v>
      </c>
      <c r="D148" s="285"/>
      <c r="E148" s="285" t="n">
        <v>45498</v>
      </c>
      <c r="F148" s="289" t="n">
        <v>7</v>
      </c>
      <c r="G148" s="285" t="n">
        <v>45504</v>
      </c>
      <c r="H148" s="46" t="s">
        <v>264</v>
      </c>
      <c r="I148" s="46"/>
      <c r="J148" s="46"/>
      <c r="K148" s="46"/>
      <c r="L148" s="46"/>
    </row>
    <row r="149" ht="16.5" customHeight="1">
      <c r="A149" s="200"/>
      <c r="B149" s="200"/>
      <c r="C149" s="285" t="s">
        <v>277</v>
      </c>
      <c r="D149" s="285"/>
      <c r="E149" s="285" t="n">
        <v>45499</v>
      </c>
      <c r="F149" s="289" t="n">
        <v>7</v>
      </c>
      <c r="G149" s="285" t="n">
        <v>45505</v>
      </c>
      <c r="H149" s="46" t="s">
        <v>254</v>
      </c>
      <c r="I149" s="46"/>
      <c r="J149" s="46"/>
      <c r="K149" s="46"/>
      <c r="L149" s="46"/>
    </row>
    <row r="150" ht="16.5" customHeight="1">
      <c r="A150" s="200"/>
      <c r="B150" s="200"/>
      <c r="C150" s="264" t="s">
        <v>279</v>
      </c>
      <c r="D150" s="264"/>
      <c r="E150" s="264" t="n">
        <v>45506</v>
      </c>
      <c r="F150" s="288" t="n">
        <v>45</v>
      </c>
      <c r="G150" s="264" t="n">
        <v>45550</v>
      </c>
      <c r="H150" s="46" t="s">
        <v>264</v>
      </c>
      <c r="I150" s="46"/>
      <c r="J150" s="46"/>
      <c r="K150" s="46"/>
      <c r="L150" s="46"/>
    </row>
    <row r="151" ht="16.5" customHeight="1">
      <c r="A151" s="200"/>
      <c r="B151" s="200"/>
      <c r="C151" s="264" t="s">
        <v>280</v>
      </c>
      <c r="D151" s="264"/>
      <c r="E151" s="264" t="n">
        <v>45503</v>
      </c>
      <c r="F151" s="288" t="n">
        <v>3</v>
      </c>
      <c r="G151" s="264" t="n">
        <v>45506</v>
      </c>
      <c r="H151" s="46" t="s">
        <v>281</v>
      </c>
      <c r="I151" s="46"/>
      <c r="J151" s="46"/>
      <c r="K151" s="46"/>
      <c r="L151" s="46"/>
    </row>
    <row r="152" ht="16.5" customHeight="1">
      <c r="A152" s="200"/>
      <c r="B152" s="200"/>
      <c r="C152" s="264" t="s">
        <v>282</v>
      </c>
      <c r="D152" s="263" t="s">
        <v>283</v>
      </c>
      <c r="E152" s="298" t="n">
        <v>45504</v>
      </c>
      <c r="F152" s="299" t="n">
        <v>7</v>
      </c>
      <c r="G152" s="298" t="n">
        <v>45510</v>
      </c>
      <c r="H152" s="46" t="s">
        <v>16</v>
      </c>
      <c r="I152" s="46"/>
      <c r="J152" s="46"/>
      <c r="K152" s="46"/>
      <c r="L152" s="46"/>
    </row>
    <row r="153" ht="16.5" customHeight="1">
      <c r="A153" s="200"/>
      <c r="B153" s="46" t="s">
        <v>96</v>
      </c>
      <c r="C153" s="47" t="s">
        <v>284</v>
      </c>
      <c r="D153" s="256"/>
      <c r="E153" s="264" t="n">
        <v>45417</v>
      </c>
      <c r="F153" s="288" t="n">
        <v>10</v>
      </c>
      <c r="G153" s="292" t="n">
        <v>45427</v>
      </c>
      <c r="H153" s="46" t="s">
        <v>285</v>
      </c>
      <c r="I153" s="46"/>
      <c r="J153" s="46"/>
      <c r="K153" s="46"/>
      <c r="L153" s="46"/>
    </row>
    <row r="154" ht="27.75" customHeight="1">
      <c r="A154" s="200"/>
      <c r="B154" s="200"/>
      <c r="C154" s="285" t="s">
        <v>286</v>
      </c>
      <c r="D154" s="274"/>
      <c r="E154" s="285" t="n">
        <v>45503</v>
      </c>
      <c r="F154" s="289" t="n">
        <v>1</v>
      </c>
      <c r="G154" s="285" t="n">
        <v>45503</v>
      </c>
      <c r="H154" s="46" t="s">
        <v>24</v>
      </c>
      <c r="I154" s="46"/>
      <c r="J154" s="514" t="s">
        <v>287</v>
      </c>
      <c r="K154" s="46"/>
      <c r="L154" s="46"/>
    </row>
    <row r="155" ht="16.5" customHeight="1">
      <c r="A155" s="200"/>
      <c r="B155" s="263" t="s">
        <v>288</v>
      </c>
      <c r="C155" s="285" t="s">
        <v>289</v>
      </c>
      <c r="D155" s="274"/>
      <c r="E155" s="274" t="n">
        <v>45504</v>
      </c>
      <c r="F155" s="277" t="n">
        <v>1</v>
      </c>
      <c r="G155" s="274" t="n">
        <v>45504</v>
      </c>
      <c r="H155" s="46" t="s">
        <v>290</v>
      </c>
      <c r="I155" s="46"/>
      <c r="J155" s="46" t="s">
        <v>546</v>
      </c>
      <c r="K155" s="46"/>
      <c r="L155" s="46"/>
    </row>
    <row r="156" ht="16.5" customHeight="1">
      <c r="A156" s="251"/>
      <c r="B156" s="263"/>
      <c r="C156" s="296" t="s">
        <v>279</v>
      </c>
      <c r="D156" s="280"/>
      <c r="E156" s="296" t="n">
        <v>45506</v>
      </c>
      <c r="F156" s="297" t="n">
        <v>45</v>
      </c>
      <c r="G156" s="296" t="n">
        <v>45550</v>
      </c>
      <c r="H156" s="46" t="s">
        <v>264</v>
      </c>
      <c r="I156" s="46"/>
      <c r="J156" s="46"/>
      <c r="K156" s="46"/>
      <c r="L156" s="46"/>
    </row>
    <row r="157" ht="16.5" customHeight="1">
      <c r="A157" s="254" t="s">
        <v>293</v>
      </c>
      <c r="B157" s="263" t="s">
        <v>293</v>
      </c>
      <c r="C157" s="264" t="s">
        <v>293</v>
      </c>
      <c r="D157" s="264"/>
      <c r="E157" s="264" t="n">
        <v>45431</v>
      </c>
      <c r="F157" s="290"/>
      <c r="G157" s="300" t="n">
        <v>45514</v>
      </c>
      <c r="H157" s="48"/>
      <c r="I157" s="175"/>
      <c r="J157" s="255"/>
      <c r="K157" s="255"/>
      <c r="L157" s="255"/>
    </row>
    <row r="158" ht="16.5" customHeight="1">
      <c r="A158" s="200"/>
      <c r="B158" s="200"/>
      <c r="C158" s="264" t="s">
        <v>294</v>
      </c>
      <c r="D158" s="264" t="s">
        <v>294</v>
      </c>
      <c r="E158" s="264" t="n">
        <v>45432</v>
      </c>
      <c r="F158" s="288" t="n">
        <v>7</v>
      </c>
      <c r="G158" s="300" t="n">
        <v>45438</v>
      </c>
      <c r="H158" s="46" t="s">
        <v>65</v>
      </c>
      <c r="I158" s="174"/>
      <c r="J158" s="255"/>
      <c r="K158" s="255"/>
      <c r="L158" s="255"/>
    </row>
    <row r="159" ht="16.5" customHeight="1">
      <c r="A159" s="200"/>
      <c r="B159" s="200"/>
      <c r="C159" s="263" t="s">
        <v>295</v>
      </c>
      <c r="D159" s="263" t="s">
        <v>295</v>
      </c>
      <c r="E159" s="264" t="n">
        <v>45431</v>
      </c>
      <c r="F159" s="288" t="n">
        <v>1</v>
      </c>
      <c r="G159" s="300" t="n">
        <v>45431</v>
      </c>
      <c r="H159" s="46" t="s">
        <v>65</v>
      </c>
      <c r="I159" s="174"/>
      <c r="J159" s="255"/>
      <c r="K159" s="255"/>
      <c r="L159" s="255"/>
    </row>
    <row r="160" ht="16.5" customHeight="1">
      <c r="A160" s="200"/>
      <c r="B160" s="200"/>
      <c r="C160" s="264" t="s">
        <v>296</v>
      </c>
      <c r="D160" s="264"/>
      <c r="E160" s="264" t="n">
        <v>45432</v>
      </c>
      <c r="F160" s="288" t="n">
        <v>3</v>
      </c>
      <c r="G160" s="300" t="n">
        <v>45434</v>
      </c>
      <c r="H160" s="46" t="s">
        <v>297</v>
      </c>
      <c r="I160" s="174"/>
      <c r="J160" s="255"/>
      <c r="K160" s="255"/>
      <c r="L160" s="255"/>
    </row>
    <row r="161" ht="16.5" customHeight="1">
      <c r="A161" s="200"/>
      <c r="B161" s="200"/>
      <c r="C161" s="264" t="s">
        <v>298</v>
      </c>
      <c r="D161" s="264"/>
      <c r="E161" s="264" t="n">
        <v>45471</v>
      </c>
      <c r="F161" s="288" t="n">
        <v>7</v>
      </c>
      <c r="G161" s="300" t="n">
        <v>45477</v>
      </c>
      <c r="H161" s="46" t="s">
        <v>297</v>
      </c>
      <c r="I161" s="174"/>
      <c r="J161" s="255"/>
      <c r="K161" s="255"/>
      <c r="L161" s="255"/>
    </row>
    <row r="162" ht="16.5" customHeight="1">
      <c r="A162" s="200"/>
      <c r="B162" s="200"/>
      <c r="C162" s="264" t="s">
        <v>299</v>
      </c>
      <c r="D162" s="263" t="s">
        <v>300</v>
      </c>
      <c r="E162" s="264" t="n">
        <v>45478</v>
      </c>
      <c r="F162" s="288" t="n">
        <v>1</v>
      </c>
      <c r="G162" s="300" t="n">
        <v>45478</v>
      </c>
      <c r="H162" s="46" t="s">
        <v>297</v>
      </c>
      <c r="I162" s="174"/>
      <c r="J162" s="255"/>
      <c r="K162" s="255"/>
      <c r="L162" s="255"/>
    </row>
    <row r="163" ht="16.5" customHeight="1">
      <c r="A163" s="200"/>
      <c r="B163" s="200"/>
      <c r="C163" s="264" t="s">
        <v>301</v>
      </c>
      <c r="D163" s="264"/>
      <c r="E163" s="264" t="n">
        <v>45479</v>
      </c>
      <c r="F163" s="288" t="n">
        <v>1</v>
      </c>
      <c r="G163" s="300" t="n">
        <v>45479</v>
      </c>
      <c r="H163" s="46" t="s">
        <v>297</v>
      </c>
      <c r="I163" s="174"/>
      <c r="J163" s="255"/>
      <c r="K163" s="255"/>
      <c r="L163" s="255"/>
    </row>
    <row r="164" ht="16.5" customHeight="1">
      <c r="A164" s="200"/>
      <c r="B164" s="200"/>
      <c r="C164" s="264" t="s">
        <v>302</v>
      </c>
      <c r="D164" s="264"/>
      <c r="E164" s="264" t="n">
        <v>45480</v>
      </c>
      <c r="F164" s="288" t="n">
        <v>1</v>
      </c>
      <c r="G164" s="300" t="n">
        <v>45480</v>
      </c>
      <c r="H164" s="46" t="s">
        <v>297</v>
      </c>
      <c r="I164" s="174"/>
      <c r="J164" s="255"/>
      <c r="K164" s="255"/>
      <c r="L164" s="255"/>
    </row>
    <row r="165" ht="16.5" customHeight="1">
      <c r="A165" s="200"/>
      <c r="B165" s="200"/>
      <c r="C165" s="264" t="s">
        <v>303</v>
      </c>
      <c r="D165" s="264"/>
      <c r="E165" s="264" t="n">
        <v>45481</v>
      </c>
      <c r="F165" s="288" t="n">
        <v>1</v>
      </c>
      <c r="G165" s="300" t="n">
        <v>45481</v>
      </c>
      <c r="H165" s="46" t="s">
        <v>297</v>
      </c>
      <c r="I165" s="174"/>
      <c r="J165" s="255"/>
      <c r="K165" s="255"/>
      <c r="L165" s="255"/>
    </row>
    <row r="166" ht="16.5" customHeight="1">
      <c r="A166" s="200"/>
      <c r="B166" s="200"/>
      <c r="C166" s="264" t="s">
        <v>304</v>
      </c>
      <c r="D166" s="263" t="s">
        <v>305</v>
      </c>
      <c r="E166" s="264" t="n">
        <v>45482</v>
      </c>
      <c r="F166" s="288" t="n">
        <v>10</v>
      </c>
      <c r="G166" s="300" t="n">
        <v>45491</v>
      </c>
      <c r="H166" s="46" t="s">
        <v>306</v>
      </c>
      <c r="I166" s="175"/>
      <c r="J166" s="255"/>
      <c r="K166" s="255"/>
      <c r="L166" s="255"/>
    </row>
    <row r="167" ht="16.5" customHeight="1">
      <c r="A167" s="200"/>
      <c r="B167" s="200"/>
      <c r="C167" s="263" t="s">
        <v>307</v>
      </c>
      <c r="D167" s="264"/>
      <c r="E167" s="264" t="n">
        <v>45432</v>
      </c>
      <c r="F167" s="290" t="n">
        <v>14</v>
      </c>
      <c r="G167" s="300" t="n">
        <v>45445</v>
      </c>
      <c r="H167" s="48"/>
      <c r="I167" s="175"/>
      <c r="J167" s="255"/>
      <c r="K167" s="255"/>
      <c r="L167" s="255"/>
    </row>
    <row r="168" ht="16.5" customHeight="1">
      <c r="A168" s="200"/>
      <c r="B168" s="200"/>
      <c r="C168" s="264" t="s">
        <v>308</v>
      </c>
      <c r="D168" s="264"/>
      <c r="E168" s="264" t="n">
        <v>45446</v>
      </c>
      <c r="F168" s="290"/>
      <c r="G168" s="300" t="n">
        <v>45514</v>
      </c>
      <c r="H168" s="48" t="s">
        <v>309</v>
      </c>
      <c r="I168" s="175"/>
      <c r="J168" s="255"/>
      <c r="K168" s="255"/>
      <c r="L168" s="255"/>
    </row>
    <row r="169" ht="16.5" customHeight="1">
      <c r="A169" s="200"/>
      <c r="B169" s="200"/>
      <c r="C169" s="264" t="s">
        <v>310</v>
      </c>
      <c r="D169" s="264"/>
      <c r="E169" s="264" t="n">
        <v>45446</v>
      </c>
      <c r="F169" s="288" t="n">
        <v>2</v>
      </c>
      <c r="G169" s="300" t="n">
        <v>45447</v>
      </c>
      <c r="H169" s="46" t="s">
        <v>311</v>
      </c>
      <c r="I169" s="174"/>
      <c r="J169" s="255"/>
      <c r="K169" s="255"/>
      <c r="L169" s="255"/>
    </row>
    <row r="170" ht="16.5" customHeight="1">
      <c r="A170" s="200"/>
      <c r="B170" s="200"/>
      <c r="C170" s="264" t="s">
        <v>312</v>
      </c>
      <c r="D170" s="264"/>
      <c r="E170" s="264" t="n">
        <v>45492</v>
      </c>
      <c r="F170" s="288" t="n">
        <v>22</v>
      </c>
      <c r="G170" s="300" t="n">
        <v>45514</v>
      </c>
      <c r="H170" s="46" t="s">
        <v>311</v>
      </c>
      <c r="I170" s="174"/>
      <c r="J170" s="255"/>
      <c r="K170" s="255"/>
      <c r="L170" s="255"/>
    </row>
    <row r="171" ht="16.5" customHeight="1">
      <c r="A171" s="200"/>
      <c r="B171" s="200"/>
      <c r="C171" s="264" t="s">
        <v>313</v>
      </c>
      <c r="D171" s="264"/>
      <c r="E171" s="264" t="n">
        <v>45492</v>
      </c>
      <c r="F171" s="288" t="n">
        <v>10</v>
      </c>
      <c r="G171" s="300" t="n">
        <v>45501</v>
      </c>
      <c r="H171" s="46" t="s">
        <v>314</v>
      </c>
      <c r="I171" s="174"/>
      <c r="J171" s="255"/>
      <c r="K171" s="255"/>
      <c r="L171" s="255"/>
    </row>
    <row r="172" ht="16.5" customHeight="1">
      <c r="A172" s="200"/>
      <c r="B172" s="200"/>
      <c r="C172" s="264" t="s">
        <v>315</v>
      </c>
      <c r="D172" s="264"/>
      <c r="E172" s="264" t="n">
        <v>45501</v>
      </c>
      <c r="F172" s="288" t="n">
        <v>1</v>
      </c>
      <c r="G172" s="300" t="n">
        <v>45501</v>
      </c>
      <c r="H172" s="46" t="s">
        <v>314</v>
      </c>
      <c r="I172" s="174"/>
      <c r="J172" s="255"/>
      <c r="K172" s="255"/>
      <c r="L172" s="255"/>
    </row>
    <row r="173" ht="16.5" customHeight="1">
      <c r="A173" s="200"/>
      <c r="B173" s="200"/>
      <c r="C173" s="264" t="s">
        <v>316</v>
      </c>
      <c r="D173" s="264"/>
      <c r="E173" s="264" t="n">
        <v>45502</v>
      </c>
      <c r="F173" s="288" t="n">
        <v>2</v>
      </c>
      <c r="G173" s="300" t="n">
        <v>45503</v>
      </c>
      <c r="H173" s="46" t="s">
        <v>314</v>
      </c>
      <c r="I173" s="174"/>
      <c r="J173" s="255"/>
      <c r="K173" s="255"/>
      <c r="L173" s="255"/>
    </row>
    <row r="174" ht="16.5" customHeight="1">
      <c r="A174" s="200"/>
      <c r="B174" s="200"/>
      <c r="C174" s="264" t="s">
        <v>317</v>
      </c>
      <c r="D174" s="264"/>
      <c r="E174" s="264" t="n">
        <v>45504</v>
      </c>
      <c r="F174" s="288" t="n">
        <v>3</v>
      </c>
      <c r="G174" s="300" t="n">
        <v>45506</v>
      </c>
      <c r="H174" s="46" t="s">
        <v>314</v>
      </c>
      <c r="I174" s="174"/>
      <c r="J174" s="255"/>
      <c r="K174" s="255"/>
      <c r="L174" s="255"/>
    </row>
    <row r="175" ht="16.5" customHeight="1">
      <c r="A175" s="200"/>
      <c r="B175" s="200"/>
      <c r="C175" s="264" t="s">
        <v>318</v>
      </c>
      <c r="D175" s="264"/>
      <c r="E175" s="264" t="n">
        <v>45507</v>
      </c>
      <c r="F175" s="288" t="n">
        <v>7</v>
      </c>
      <c r="G175" s="300" t="n">
        <v>45513</v>
      </c>
      <c r="H175" s="46" t="s">
        <v>314</v>
      </c>
      <c r="I175" s="174"/>
      <c r="J175" s="255"/>
      <c r="K175" s="255"/>
      <c r="L175" s="255"/>
    </row>
    <row r="176" ht="16.5" customHeight="1">
      <c r="A176" s="200"/>
      <c r="B176" s="200"/>
      <c r="C176" s="264" t="s">
        <v>319</v>
      </c>
      <c r="D176" s="264"/>
      <c r="E176" s="264" t="n">
        <v>45514</v>
      </c>
      <c r="F176" s="288" t="n">
        <v>1</v>
      </c>
      <c r="G176" s="300" t="n">
        <v>45514</v>
      </c>
      <c r="H176" s="46" t="s">
        <v>314</v>
      </c>
      <c r="I176" s="174"/>
      <c r="J176" s="255"/>
      <c r="K176" s="255"/>
      <c r="L176" s="255"/>
    </row>
    <row r="177" ht="16.5" customHeight="1">
      <c r="A177" s="200"/>
      <c r="B177" s="200"/>
      <c r="C177" s="264" t="s">
        <v>320</v>
      </c>
      <c r="D177" s="264"/>
      <c r="E177" s="264" t="n">
        <v>45502</v>
      </c>
      <c r="F177" s="288" t="n">
        <v>10</v>
      </c>
      <c r="G177" s="300" t="n">
        <v>45511</v>
      </c>
      <c r="H177" s="46" t="s">
        <v>314</v>
      </c>
      <c r="I177" s="174"/>
      <c r="J177" s="255"/>
      <c r="K177" s="255"/>
      <c r="L177" s="255"/>
    </row>
    <row r="178" ht="16.5" customHeight="1">
      <c r="A178" s="200"/>
      <c r="B178" s="200"/>
      <c r="C178" s="263" t="s">
        <v>321</v>
      </c>
      <c r="D178" s="264"/>
      <c r="E178" s="264" t="n">
        <v>45502</v>
      </c>
      <c r="F178" s="288" t="n">
        <v>10</v>
      </c>
      <c r="G178" s="300" t="n">
        <v>45511</v>
      </c>
      <c r="H178" s="46" t="s">
        <v>314</v>
      </c>
      <c r="I178" s="174"/>
      <c r="J178" s="255"/>
      <c r="K178" s="255"/>
      <c r="L178" s="255"/>
    </row>
    <row r="179" ht="16.5" customHeight="1">
      <c r="A179" s="256" t="s">
        <v>322</v>
      </c>
      <c r="B179" s="46" t="s">
        <v>323</v>
      </c>
      <c r="C179" s="47" t="s">
        <v>324</v>
      </c>
      <c r="D179" s="47"/>
      <c r="E179" s="47"/>
      <c r="F179" s="49"/>
      <c r="G179" s="47" t="n">
        <v>45444</v>
      </c>
      <c r="H179" s="46" t="s">
        <v>290</v>
      </c>
      <c r="I179" s="46"/>
      <c r="J179" s="46"/>
      <c r="K179" s="46"/>
      <c r="L179" s="46"/>
    </row>
    <row r="180" ht="16.5" customHeight="1">
      <c r="A180" s="200"/>
      <c r="B180" s="200"/>
      <c r="C180" s="48" t="s">
        <v>325</v>
      </c>
      <c r="D180" s="48" t="s">
        <v>326</v>
      </c>
      <c r="E180" s="80" t="n">
        <v>45481</v>
      </c>
      <c r="F180" s="61" t="n">
        <v>2</v>
      </c>
      <c r="G180" s="47" t="n">
        <v>45482</v>
      </c>
      <c r="H180" s="46" t="s">
        <v>16</v>
      </c>
      <c r="I180" s="46"/>
      <c r="J180" s="46"/>
      <c r="K180" s="46"/>
      <c r="L180" s="46"/>
    </row>
    <row r="181" ht="16.5" customHeight="1">
      <c r="A181" s="200"/>
      <c r="B181" s="200"/>
      <c r="C181" s="48" t="s">
        <v>327</v>
      </c>
      <c r="D181" s="48"/>
      <c r="E181" s="80" t="n">
        <v>45483</v>
      </c>
      <c r="F181" s="61" t="n">
        <v>50</v>
      </c>
      <c r="G181" s="47" t="n">
        <v>45532</v>
      </c>
      <c r="H181" s="46" t="s">
        <v>84</v>
      </c>
      <c r="I181" s="46"/>
      <c r="J181" s="46"/>
      <c r="K181" s="46"/>
      <c r="L181" s="46"/>
    </row>
    <row r="182" ht="16.5" customHeight="1">
      <c r="A182" s="200"/>
      <c r="B182" s="263" t="s">
        <v>328</v>
      </c>
      <c r="C182" s="263" t="s">
        <v>328</v>
      </c>
      <c r="D182" s="252"/>
      <c r="E182" s="264" t="n">
        <v>45551</v>
      </c>
      <c r="F182" s="290"/>
      <c r="G182" s="264" t="n">
        <v>45562</v>
      </c>
      <c r="H182" s="252"/>
      <c r="I182" s="301"/>
      <c r="J182" s="301"/>
      <c r="K182" s="255"/>
      <c r="L182" s="255"/>
    </row>
    <row r="183" ht="16.5" customHeight="1">
      <c r="A183" s="200"/>
      <c r="B183" s="200"/>
      <c r="C183" s="282" t="s">
        <v>329</v>
      </c>
      <c r="D183" s="302"/>
      <c r="E183" s="285" t="n">
        <v>45551</v>
      </c>
      <c r="F183" s="289" t="n">
        <v>3</v>
      </c>
      <c r="G183" s="285" t="n">
        <v>45553</v>
      </c>
      <c r="H183" s="303" t="s">
        <v>330</v>
      </c>
      <c r="I183" s="301"/>
      <c r="J183" s="301"/>
      <c r="K183" s="255"/>
      <c r="L183" s="255"/>
    </row>
    <row r="184" ht="16.5" customHeight="1">
      <c r="A184" s="200"/>
      <c r="B184" s="200"/>
      <c r="C184" s="263" t="s">
        <v>331</v>
      </c>
      <c r="D184" s="252"/>
      <c r="E184" s="264" t="n">
        <v>45551</v>
      </c>
      <c r="F184" s="288" t="n">
        <v>3</v>
      </c>
      <c r="G184" s="264" t="n">
        <v>45553</v>
      </c>
      <c r="H184" s="303" t="s">
        <v>264</v>
      </c>
      <c r="I184" s="301"/>
      <c r="J184" s="301"/>
      <c r="K184" s="255"/>
      <c r="L184" s="255"/>
    </row>
    <row r="185" ht="16.5" customHeight="1">
      <c r="A185" s="200"/>
      <c r="B185" s="200"/>
      <c r="C185" s="278" t="s">
        <v>332</v>
      </c>
      <c r="D185" s="304"/>
      <c r="E185" s="296" t="n">
        <v>45553</v>
      </c>
      <c r="F185" s="297" t="n">
        <v>3</v>
      </c>
      <c r="G185" s="296" t="n">
        <v>45555</v>
      </c>
      <c r="H185" s="263" t="s">
        <v>290</v>
      </c>
      <c r="I185" s="301" t="s">
        <v>1063</v>
      </c>
      <c r="J185" s="301"/>
      <c r="K185" s="255"/>
      <c r="L185" s="255"/>
    </row>
    <row r="186" ht="16.5" customHeight="1">
      <c r="A186" s="200"/>
      <c r="B186" s="200"/>
      <c r="C186" s="263" t="s">
        <v>334</v>
      </c>
      <c r="D186" s="252"/>
      <c r="E186" s="264" t="n">
        <v>45556</v>
      </c>
      <c r="F186" s="288" t="n">
        <v>1</v>
      </c>
      <c r="G186" s="264" t="n">
        <v>45556</v>
      </c>
      <c r="H186" s="303" t="s">
        <v>51</v>
      </c>
      <c r="I186" s="301"/>
      <c r="J186" s="301"/>
      <c r="K186" s="255"/>
      <c r="L186" s="255"/>
    </row>
    <row r="187" ht="16.5" customHeight="1">
      <c r="A187" s="200"/>
      <c r="B187" s="200"/>
      <c r="C187" s="263" t="s">
        <v>335</v>
      </c>
      <c r="D187" s="252"/>
      <c r="E187" s="264" t="n">
        <v>45556</v>
      </c>
      <c r="F187" s="288" t="n">
        <v>7</v>
      </c>
      <c r="G187" s="264" t="n">
        <v>45562</v>
      </c>
      <c r="H187" s="303" t="s">
        <v>54</v>
      </c>
      <c r="I187" s="301"/>
      <c r="J187" s="301"/>
      <c r="K187" s="255"/>
      <c r="L187" s="255"/>
    </row>
    <row r="188" ht="16.5" customHeight="1">
      <c r="A188" s="252" t="s">
        <v>336</v>
      </c>
      <c r="B188" s="252"/>
      <c r="C188" s="263" t="s">
        <v>337</v>
      </c>
      <c r="D188" s="252"/>
      <c r="E188" s="305"/>
      <c r="F188" s="290"/>
      <c r="G188" s="264" t="n">
        <v>-1</v>
      </c>
      <c r="H188" s="306"/>
      <c r="I188" s="301"/>
      <c r="J188" s="301"/>
      <c r="K188" s="255"/>
      <c r="L188" s="255"/>
    </row>
    <row r="189" ht="16.5" customHeight="1">
      <c r="A189" s="200"/>
      <c r="B189" s="263" t="s">
        <v>338</v>
      </c>
      <c r="C189" s="263" t="s">
        <v>338</v>
      </c>
      <c r="D189" s="252"/>
      <c r="E189" s="264" t="n">
        <v>45554</v>
      </c>
      <c r="F189" s="290"/>
      <c r="G189" s="264" t="n">
        <v>45570</v>
      </c>
      <c r="H189" s="306"/>
      <c r="I189" s="301"/>
      <c r="J189" s="301"/>
      <c r="K189" s="255"/>
      <c r="L189" s="255"/>
    </row>
    <row r="190" ht="16.5" customHeight="1">
      <c r="A190" s="200"/>
      <c r="B190" s="200"/>
      <c r="C190" s="263" t="s">
        <v>339</v>
      </c>
      <c r="D190" s="252"/>
      <c r="E190" s="264" t="n">
        <v>45554</v>
      </c>
      <c r="F190" s="288" t="n">
        <v>3</v>
      </c>
      <c r="G190" s="264" t="n">
        <v>45556</v>
      </c>
      <c r="H190" s="303" t="s">
        <v>264</v>
      </c>
      <c r="I190" s="301"/>
      <c r="J190" s="301"/>
      <c r="K190" s="255"/>
      <c r="L190" s="255"/>
    </row>
    <row r="191" ht="16.5" customHeight="1">
      <c r="A191" s="200"/>
      <c r="B191" s="200"/>
      <c r="C191" s="263" t="s">
        <v>340</v>
      </c>
      <c r="D191" s="252"/>
      <c r="E191" s="264" t="n">
        <v>45554</v>
      </c>
      <c r="F191" s="288" t="n">
        <v>3</v>
      </c>
      <c r="G191" s="264" t="n">
        <v>45556</v>
      </c>
      <c r="H191" s="303" t="s">
        <v>264</v>
      </c>
      <c r="I191" s="301"/>
      <c r="J191" s="301"/>
      <c r="K191" s="255"/>
      <c r="L191" s="255"/>
    </row>
    <row r="192" ht="16.5" customHeight="1">
      <c r="A192" s="200"/>
      <c r="B192" s="200"/>
      <c r="C192" s="263" t="s">
        <v>341</v>
      </c>
      <c r="D192" s="252"/>
      <c r="E192" s="264" t="n">
        <v>45554</v>
      </c>
      <c r="F192" s="288" t="n">
        <v>3</v>
      </c>
      <c r="G192" s="264" t="n">
        <v>45556</v>
      </c>
      <c r="H192" s="303" t="s">
        <v>264</v>
      </c>
      <c r="I192" s="301"/>
      <c r="J192" s="301"/>
      <c r="K192" s="255"/>
      <c r="L192" s="255"/>
    </row>
    <row r="193" ht="16.5" customHeight="1">
      <c r="A193" s="200"/>
      <c r="B193" s="200"/>
      <c r="C193" s="263" t="s">
        <v>342</v>
      </c>
      <c r="D193" s="252"/>
      <c r="E193" s="264" t="n">
        <v>45554</v>
      </c>
      <c r="F193" s="288" t="n">
        <v>3</v>
      </c>
      <c r="G193" s="264" t="n">
        <v>45556</v>
      </c>
      <c r="H193" s="303" t="s">
        <v>264</v>
      </c>
      <c r="I193" s="301"/>
      <c r="J193" s="301"/>
      <c r="K193" s="255"/>
      <c r="L193" s="255"/>
    </row>
    <row r="194" ht="16.5" customHeight="1">
      <c r="A194" s="200"/>
      <c r="B194" s="200"/>
      <c r="C194" s="282" t="s">
        <v>343</v>
      </c>
      <c r="D194" s="302"/>
      <c r="E194" s="285" t="n">
        <v>45556</v>
      </c>
      <c r="F194" s="289" t="n">
        <v>15</v>
      </c>
      <c r="G194" s="285" t="n">
        <v>45570</v>
      </c>
      <c r="H194" s="305" t="s">
        <v>264</v>
      </c>
      <c r="I194" s="301"/>
      <c r="J194" s="301"/>
      <c r="K194" s="255"/>
      <c r="L194" s="255"/>
    </row>
    <row r="195" ht="16.5" customHeight="1">
      <c r="A195" s="200"/>
      <c r="B195" s="263" t="s">
        <v>344</v>
      </c>
      <c r="C195" s="263" t="s">
        <v>344</v>
      </c>
      <c r="D195" s="252"/>
      <c r="E195" s="264" t="n">
        <v>45556</v>
      </c>
      <c r="F195" s="290"/>
      <c r="G195" s="264" t="n">
        <v>45556</v>
      </c>
      <c r="H195" s="306"/>
      <c r="I195" s="301"/>
      <c r="J195" s="301"/>
      <c r="K195" s="255"/>
      <c r="L195" s="255"/>
    </row>
    <row r="196" ht="16.5" customHeight="1">
      <c r="A196" s="200"/>
      <c r="B196" s="200"/>
      <c r="C196" s="263" t="s">
        <v>345</v>
      </c>
      <c r="D196" s="252"/>
      <c r="E196" s="264" t="n">
        <v>45556</v>
      </c>
      <c r="F196" s="288" t="n">
        <v>1</v>
      </c>
      <c r="G196" s="264" t="n">
        <v>45556</v>
      </c>
      <c r="H196" s="303" t="s">
        <v>39</v>
      </c>
      <c r="I196" s="301"/>
      <c r="J196" s="301"/>
      <c r="K196" s="255"/>
      <c r="L196" s="255"/>
    </row>
    <row r="197" ht="16.5" customHeight="1">
      <c r="A197" s="200"/>
      <c r="B197" s="200"/>
      <c r="C197" s="263" t="s">
        <v>346</v>
      </c>
      <c r="D197" s="252"/>
      <c r="E197" s="264" t="n">
        <v>45556</v>
      </c>
      <c r="F197" s="288" t="n">
        <v>1</v>
      </c>
      <c r="G197" s="264" t="n">
        <v>45556</v>
      </c>
      <c r="H197" s="303" t="s">
        <v>39</v>
      </c>
      <c r="I197" s="301"/>
      <c r="J197" s="301"/>
      <c r="K197" s="255"/>
      <c r="L197" s="255"/>
    </row>
    <row r="198" ht="16.5" customHeight="1">
      <c r="A198" s="200"/>
      <c r="B198" s="263" t="s">
        <v>347</v>
      </c>
      <c r="C198" s="263" t="s">
        <v>347</v>
      </c>
      <c r="D198" s="252"/>
      <c r="E198" s="264" t="n">
        <v>45556</v>
      </c>
      <c r="F198" s="288" t="n">
        <v>1</v>
      </c>
      <c r="G198" s="264" t="n">
        <v>45556</v>
      </c>
      <c r="H198" s="263" t="s">
        <v>39</v>
      </c>
      <c r="I198" s="301"/>
      <c r="J198" s="301"/>
      <c r="K198" s="255"/>
      <c r="L198" s="255"/>
    </row>
    <row r="199" ht="16.5" customHeight="1">
      <c r="A199" s="200"/>
      <c r="B199" s="200"/>
      <c r="C199" s="263" t="s">
        <v>348</v>
      </c>
      <c r="D199" s="252"/>
      <c r="E199" s="264" t="n">
        <v>45557</v>
      </c>
      <c r="F199" s="288" t="n">
        <v>2</v>
      </c>
      <c r="G199" s="264" t="n">
        <v>45558</v>
      </c>
      <c r="H199" s="303" t="s">
        <v>349</v>
      </c>
      <c r="I199" s="301"/>
      <c r="J199" s="301"/>
      <c r="K199" s="255"/>
      <c r="L199" s="255"/>
    </row>
    <row r="200" ht="16.5" customHeight="1">
      <c r="A200" s="200"/>
      <c r="B200" s="200"/>
      <c r="C200" s="282" t="s">
        <v>350</v>
      </c>
      <c r="D200" s="302"/>
      <c r="E200" s="285" t="n">
        <v>45571</v>
      </c>
      <c r="F200" s="289" t="n">
        <v>3</v>
      </c>
      <c r="G200" s="285" t="n">
        <v>45573</v>
      </c>
      <c r="H200" s="263" t="s">
        <v>349</v>
      </c>
      <c r="I200" s="301"/>
      <c r="J200" s="301"/>
      <c r="K200" s="255"/>
      <c r="L200" s="255"/>
    </row>
    <row r="201" ht="16.5" customHeight="1">
      <c r="A201" s="200"/>
      <c r="B201" s="252" t="s">
        <v>351</v>
      </c>
      <c r="C201" s="263" t="s">
        <v>352</v>
      </c>
      <c r="D201" s="252"/>
      <c r="E201" s="264" t="n">
        <v>44945</v>
      </c>
      <c r="F201" s="290"/>
      <c r="G201" s="264" t="n">
        <v>44944</v>
      </c>
      <c r="H201" s="305"/>
      <c r="I201" s="301"/>
      <c r="J201" s="301"/>
      <c r="K201" s="255"/>
      <c r="L201" s="255"/>
    </row>
    <row r="202" ht="16.5" customHeight="1">
      <c r="A202" s="200"/>
      <c r="B202" s="200"/>
      <c r="C202" s="263" t="s">
        <v>353</v>
      </c>
      <c r="D202" s="252"/>
      <c r="E202" s="264" t="n">
        <v>45488</v>
      </c>
      <c r="F202" s="288" t="n">
        <v>60</v>
      </c>
      <c r="G202" s="264" t="n">
        <v>45547</v>
      </c>
      <c r="H202" s="303" t="s">
        <v>231</v>
      </c>
      <c r="I202" s="301"/>
      <c r="J202" s="301"/>
      <c r="K202" s="255"/>
      <c r="L202" s="255"/>
    </row>
    <row r="203" ht="16.5" customHeight="1">
      <c r="A203" s="200"/>
      <c r="B203" s="200"/>
      <c r="C203" s="263" t="s">
        <v>354</v>
      </c>
      <c r="D203" s="252"/>
      <c r="E203" s="264" t="n">
        <v>45488</v>
      </c>
      <c r="F203" s="288" t="n">
        <v>60</v>
      </c>
      <c r="G203" s="264" t="n">
        <v>45547</v>
      </c>
      <c r="H203" s="303" t="s">
        <v>231</v>
      </c>
      <c r="I203" s="301"/>
      <c r="J203" s="301"/>
      <c r="K203" s="255"/>
      <c r="L203" s="255"/>
    </row>
    <row r="204" ht="16.5" customHeight="1">
      <c r="A204" s="200"/>
      <c r="B204" s="200"/>
      <c r="C204" s="282" t="s">
        <v>355</v>
      </c>
      <c r="D204" s="302"/>
      <c r="E204" s="285" t="n">
        <v>45574</v>
      </c>
      <c r="F204" s="289" t="n">
        <v>1</v>
      </c>
      <c r="G204" s="285" t="n">
        <v>45574</v>
      </c>
      <c r="H204" s="303" t="s">
        <v>231</v>
      </c>
      <c r="I204" s="301"/>
      <c r="J204" s="301"/>
      <c r="K204" s="255"/>
      <c r="L204" s="255"/>
    </row>
    <row r="205" ht="16.5" customHeight="1">
      <c r="A205" s="200"/>
      <c r="B205" s="263" t="s">
        <v>356</v>
      </c>
      <c r="C205" s="263" t="s">
        <v>356</v>
      </c>
      <c r="D205" s="252"/>
      <c r="E205" s="264"/>
      <c r="F205" s="290"/>
      <c r="G205" s="264"/>
      <c r="H205" s="306"/>
      <c r="I205" s="301"/>
      <c r="J205" s="301"/>
      <c r="K205" s="255"/>
      <c r="L205" s="255"/>
    </row>
    <row r="206" ht="16.5" customHeight="1">
      <c r="A206" s="200"/>
      <c r="B206" s="200"/>
      <c r="C206" s="282" t="s">
        <v>357</v>
      </c>
      <c r="D206" s="302"/>
      <c r="E206" s="285" t="n">
        <v>45575</v>
      </c>
      <c r="F206" s="289" t="n">
        <v>1</v>
      </c>
      <c r="G206" s="285" t="n">
        <v>45575</v>
      </c>
      <c r="H206" s="263" t="s">
        <v>290</v>
      </c>
      <c r="I206" s="301"/>
      <c r="J206" s="301"/>
      <c r="K206" s="255"/>
      <c r="L206" s="255"/>
    </row>
    <row r="207" ht="16.5" customHeight="1">
      <c r="A207" s="200"/>
      <c r="B207" s="200"/>
      <c r="C207" s="278" t="s">
        <v>356</v>
      </c>
      <c r="D207" s="304"/>
      <c r="E207" s="296" t="n">
        <v>45576</v>
      </c>
      <c r="F207" s="297" t="n">
        <v>4</v>
      </c>
      <c r="G207" s="296" t="n">
        <v>45579</v>
      </c>
      <c r="H207" s="263" t="s">
        <v>290</v>
      </c>
      <c r="I207" s="301"/>
      <c r="J207" s="301"/>
      <c r="K207" s="255" t="n">
        <v>23</v>
      </c>
      <c r="L207" s="255"/>
    </row>
    <row r="208" ht="16.5" customHeight="1">
      <c r="A208" s="200"/>
      <c r="B208" s="200"/>
      <c r="C208" s="282" t="s">
        <v>358</v>
      </c>
      <c r="D208" s="302"/>
      <c r="E208" s="285" t="n">
        <v>45580</v>
      </c>
      <c r="F208" s="289" t="n">
        <v>3</v>
      </c>
      <c r="G208" s="285" t="n">
        <v>45582</v>
      </c>
      <c r="H208" s="263" t="s">
        <v>231</v>
      </c>
      <c r="I208" s="301"/>
      <c r="J208" s="301"/>
      <c r="K208" s="255"/>
      <c r="L208" s="255"/>
    </row>
    <row r="209" ht="16.5" customHeight="1">
      <c r="A209" s="200"/>
      <c r="B209" s="263" t="s">
        <v>359</v>
      </c>
      <c r="C209" s="263" t="s">
        <v>360</v>
      </c>
      <c r="D209" s="252"/>
      <c r="E209" s="264" t="n">
        <v>45583</v>
      </c>
      <c r="F209" s="290"/>
      <c r="G209" s="264" t="n">
        <v>45594</v>
      </c>
      <c r="H209" s="306"/>
      <c r="I209" s="301"/>
      <c r="J209" s="301"/>
      <c r="K209" s="255"/>
      <c r="L209" s="255"/>
    </row>
    <row r="210" ht="27.75" customHeight="1">
      <c r="A210" s="200"/>
      <c r="B210" s="200"/>
      <c r="C210" s="282" t="s">
        <v>361</v>
      </c>
      <c r="D210" s="302"/>
      <c r="E210" s="285" t="n">
        <v>45583</v>
      </c>
      <c r="F210" s="289" t="n">
        <v>3</v>
      </c>
      <c r="G210" s="285" t="n">
        <v>45585</v>
      </c>
      <c r="H210" s="263" t="s">
        <v>73</v>
      </c>
      <c r="I210" s="301"/>
      <c r="J210" s="301"/>
      <c r="K210" s="255"/>
      <c r="L210" s="255"/>
    </row>
    <row r="211" ht="16.5" customHeight="1">
      <c r="A211" s="200"/>
      <c r="B211" s="200"/>
      <c r="C211" s="282" t="s">
        <v>362</v>
      </c>
      <c r="D211" s="302"/>
      <c r="E211" s="285" t="n">
        <v>45586</v>
      </c>
      <c r="F211" s="289" t="n">
        <v>9</v>
      </c>
      <c r="G211" s="285" t="n">
        <v>45594</v>
      </c>
      <c r="H211" s="263" t="s">
        <v>73</v>
      </c>
      <c r="I211" s="301"/>
      <c r="J211" s="301"/>
      <c r="K211" s="255"/>
      <c r="L211" s="255"/>
    </row>
    <row r="212" ht="16.5" customHeight="1">
      <c r="A212" s="200"/>
      <c r="B212" s="200"/>
      <c r="C212" s="263" t="s">
        <v>363</v>
      </c>
      <c r="D212" s="252"/>
      <c r="E212" s="264" t="n">
        <v>45595</v>
      </c>
      <c r="F212" s="288" t="n">
        <v>0</v>
      </c>
      <c r="G212" s="264" t="n">
        <v>45594</v>
      </c>
      <c r="H212" s="263" t="s">
        <v>264</v>
      </c>
      <c r="I212" s="301"/>
      <c r="J212" s="301"/>
      <c r="K212" s="255"/>
      <c r="L212" s="255"/>
    </row>
    <row r="213" ht="16.5" customHeight="1">
      <c r="A213" s="200"/>
      <c r="B213" s="200"/>
      <c r="C213" s="263" t="s">
        <v>364</v>
      </c>
      <c r="D213" s="252"/>
      <c r="E213" s="264" t="n">
        <v>45594</v>
      </c>
      <c r="F213" s="288" t="n">
        <v>0</v>
      </c>
      <c r="G213" s="264" t="n">
        <v>45593</v>
      </c>
      <c r="H213" s="263" t="s">
        <v>73</v>
      </c>
      <c r="I213" s="301"/>
      <c r="J213" s="301"/>
      <c r="K213" s="255"/>
      <c r="L213" s="255"/>
    </row>
    <row r="214" ht="16.5" customHeight="1">
      <c r="A214" s="200"/>
      <c r="B214" s="200"/>
      <c r="C214" s="263" t="s">
        <v>365</v>
      </c>
      <c r="D214" s="252"/>
      <c r="E214" s="264" t="n">
        <v>45583</v>
      </c>
      <c r="F214" s="288" t="n">
        <v>12</v>
      </c>
      <c r="G214" s="264" t="n">
        <v>45594</v>
      </c>
      <c r="H214" s="263" t="s">
        <v>366</v>
      </c>
      <c r="I214" s="301"/>
      <c r="J214" s="301"/>
      <c r="K214" s="255"/>
      <c r="L214" s="255"/>
    </row>
    <row r="215" ht="16.5" customHeight="1">
      <c r="A215" s="200"/>
      <c r="B215" s="307" t="s">
        <v>367</v>
      </c>
      <c r="C215" s="307" t="s">
        <v>367</v>
      </c>
      <c r="D215" s="308"/>
      <c r="E215" s="309" t="n">
        <v>45594</v>
      </c>
      <c r="F215" s="310"/>
      <c r="G215" s="309" t="n">
        <v>45610</v>
      </c>
      <c r="H215" s="311"/>
      <c r="I215" s="301"/>
      <c r="J215" s="301"/>
      <c r="K215" s="255"/>
      <c r="L215" s="255"/>
    </row>
    <row r="216" ht="16.5" customHeight="1">
      <c r="A216" s="200"/>
      <c r="B216" s="200"/>
      <c r="C216" s="307" t="s">
        <v>339</v>
      </c>
      <c r="D216" s="308"/>
      <c r="E216" s="309" t="n">
        <v>45608</v>
      </c>
      <c r="F216" s="312" t="n">
        <v>3</v>
      </c>
      <c r="G216" s="309" t="n">
        <v>45610</v>
      </c>
      <c r="H216" s="313" t="s">
        <v>264</v>
      </c>
      <c r="I216" s="301"/>
      <c r="J216" s="301"/>
      <c r="K216" s="255"/>
      <c r="L216" s="255"/>
    </row>
    <row r="217" ht="16.5" customHeight="1">
      <c r="A217" s="200"/>
      <c r="B217" s="200"/>
      <c r="C217" s="307" t="s">
        <v>340</v>
      </c>
      <c r="D217" s="308"/>
      <c r="E217" s="309" t="n">
        <v>45608</v>
      </c>
      <c r="F217" s="312" t="n">
        <v>3</v>
      </c>
      <c r="G217" s="309" t="n">
        <v>45610</v>
      </c>
      <c r="H217" s="313" t="s">
        <v>264</v>
      </c>
      <c r="I217" s="301"/>
      <c r="J217" s="301"/>
      <c r="K217" s="255"/>
      <c r="L217" s="255"/>
    </row>
    <row r="218" ht="16.5" customHeight="1">
      <c r="A218" s="200"/>
      <c r="B218" s="200"/>
      <c r="C218" s="307" t="s">
        <v>341</v>
      </c>
      <c r="D218" s="308"/>
      <c r="E218" s="309" t="n">
        <v>45608</v>
      </c>
      <c r="F218" s="312" t="n">
        <v>3</v>
      </c>
      <c r="G218" s="309" t="n">
        <v>45610</v>
      </c>
      <c r="H218" s="313" t="s">
        <v>264</v>
      </c>
      <c r="I218" s="301"/>
      <c r="J218" s="301"/>
      <c r="K218" s="255"/>
      <c r="L218" s="255"/>
    </row>
    <row r="219" ht="16.5" customHeight="1">
      <c r="A219" s="200"/>
      <c r="B219" s="200"/>
      <c r="C219" s="307" t="s">
        <v>342</v>
      </c>
      <c r="D219" s="308"/>
      <c r="E219" s="309" t="n">
        <v>45608</v>
      </c>
      <c r="F219" s="312" t="n">
        <v>3</v>
      </c>
      <c r="G219" s="309" t="n">
        <v>45610</v>
      </c>
      <c r="H219" s="313" t="s">
        <v>264</v>
      </c>
      <c r="I219" s="301"/>
      <c r="J219" s="301"/>
      <c r="K219" s="255"/>
      <c r="L219" s="255"/>
    </row>
    <row r="220" ht="16.5" customHeight="1">
      <c r="A220" s="200"/>
      <c r="B220" s="200"/>
      <c r="C220" s="307" t="s">
        <v>343</v>
      </c>
      <c r="D220" s="308"/>
      <c r="E220" s="309" t="n">
        <v>45594</v>
      </c>
      <c r="F220" s="314" t="n">
        <v>12</v>
      </c>
      <c r="G220" s="309" t="n">
        <v>45605</v>
      </c>
      <c r="H220" s="311"/>
      <c r="I220" s="301"/>
      <c r="J220" s="301"/>
      <c r="K220" s="255"/>
      <c r="L220" s="255"/>
    </row>
    <row r="221" ht="16.5" customHeight="1">
      <c r="A221" s="200"/>
      <c r="B221" s="263" t="s">
        <v>344</v>
      </c>
      <c r="C221" s="263" t="s">
        <v>344</v>
      </c>
      <c r="D221" s="252"/>
      <c r="E221" s="264" t="n">
        <v>45610</v>
      </c>
      <c r="F221" s="290"/>
      <c r="G221" s="264" t="n">
        <v>45610</v>
      </c>
      <c r="H221" s="306"/>
      <c r="I221" s="301"/>
      <c r="J221" s="301"/>
      <c r="K221" s="255"/>
      <c r="L221" s="255"/>
    </row>
    <row r="222" ht="16.5" customHeight="1">
      <c r="A222" s="200"/>
      <c r="B222" s="200"/>
      <c r="C222" s="263" t="s">
        <v>345</v>
      </c>
      <c r="D222" s="252"/>
      <c r="E222" s="264" t="n">
        <v>45610</v>
      </c>
      <c r="F222" s="288" t="n">
        <v>1</v>
      </c>
      <c r="G222" s="264" t="n">
        <v>45610</v>
      </c>
      <c r="H222" s="303" t="s">
        <v>39</v>
      </c>
      <c r="I222" s="301"/>
      <c r="J222" s="301"/>
      <c r="K222" s="255"/>
      <c r="L222" s="255"/>
    </row>
    <row r="223" ht="16.5" customHeight="1">
      <c r="A223" s="200"/>
      <c r="B223" s="200"/>
      <c r="C223" s="263" t="s">
        <v>346</v>
      </c>
      <c r="D223" s="252"/>
      <c r="E223" s="264" t="n">
        <v>45610</v>
      </c>
      <c r="F223" s="288" t="n">
        <v>1</v>
      </c>
      <c r="G223" s="264" t="n">
        <v>45610</v>
      </c>
      <c r="H223" s="303" t="s">
        <v>39</v>
      </c>
      <c r="I223" s="301"/>
      <c r="J223" s="301"/>
      <c r="K223" s="255"/>
      <c r="L223" s="255"/>
    </row>
    <row r="224" ht="16.5" customHeight="1">
      <c r="A224" s="200"/>
      <c r="B224" s="263" t="s">
        <v>347</v>
      </c>
      <c r="C224" s="263" t="s">
        <v>347</v>
      </c>
      <c r="D224" s="252"/>
      <c r="E224" s="264"/>
      <c r="F224" s="288"/>
      <c r="G224" s="264"/>
      <c r="H224" s="263" t="s">
        <v>39</v>
      </c>
      <c r="I224" s="301"/>
      <c r="J224" s="301"/>
      <c r="K224" s="255"/>
      <c r="L224" s="255"/>
    </row>
    <row r="225" ht="16.5" customHeight="1">
      <c r="A225" s="200"/>
      <c r="B225" s="200"/>
      <c r="C225" s="263" t="s">
        <v>348</v>
      </c>
      <c r="D225" s="252"/>
      <c r="E225" s="264" t="n">
        <v>2</v>
      </c>
      <c r="F225" s="288" t="n">
        <v>2</v>
      </c>
      <c r="G225" s="264" t="n">
        <v>3</v>
      </c>
      <c r="H225" s="303" t="s">
        <v>349</v>
      </c>
      <c r="I225" s="301"/>
      <c r="J225" s="301"/>
      <c r="K225" s="255"/>
      <c r="L225" s="255"/>
    </row>
    <row r="226" ht="16.5" customHeight="1">
      <c r="A226" s="200"/>
      <c r="B226" s="200"/>
      <c r="C226" s="263" t="s">
        <v>350</v>
      </c>
      <c r="D226" s="252"/>
      <c r="E226" s="264" t="n">
        <v>45595</v>
      </c>
      <c r="F226" s="288" t="n">
        <v>1</v>
      </c>
      <c r="G226" s="264" t="n">
        <v>45595</v>
      </c>
      <c r="H226" s="263" t="s">
        <v>349</v>
      </c>
      <c r="I226" s="301"/>
      <c r="J226" s="301"/>
      <c r="K226" s="255"/>
      <c r="L226" s="255"/>
    </row>
    <row r="227" ht="16.5" customHeight="1">
      <c r="A227" s="200"/>
      <c r="B227" s="252" t="s">
        <v>351</v>
      </c>
      <c r="C227" s="263" t="s">
        <v>352</v>
      </c>
      <c r="D227" s="252"/>
      <c r="E227" s="264" t="n">
        <v>45596</v>
      </c>
      <c r="F227" s="290" t="n">
        <v>1</v>
      </c>
      <c r="G227" s="264" t="n">
        <v>45596</v>
      </c>
      <c r="H227" s="305"/>
      <c r="I227" s="301"/>
      <c r="J227" s="301"/>
      <c r="K227" s="255"/>
      <c r="L227" s="255"/>
    </row>
    <row r="228" ht="16.5" customHeight="1">
      <c r="A228" s="200"/>
      <c r="B228" s="200"/>
      <c r="C228" s="263" t="s">
        <v>353</v>
      </c>
      <c r="D228" s="252"/>
      <c r="E228" s="264" t="n">
        <v>45583</v>
      </c>
      <c r="F228" s="288" t="n">
        <v>60</v>
      </c>
      <c r="G228" s="264" t="n">
        <v>45642</v>
      </c>
      <c r="H228" s="303" t="s">
        <v>231</v>
      </c>
      <c r="I228" s="301"/>
      <c r="J228" s="301"/>
      <c r="K228" s="255"/>
      <c r="L228" s="255"/>
    </row>
    <row r="229" ht="16.5" customHeight="1">
      <c r="A229" s="200"/>
      <c r="B229" s="200"/>
      <c r="C229" s="263" t="s">
        <v>354</v>
      </c>
      <c r="D229" s="252"/>
      <c r="E229" s="264" t="n">
        <v>45583</v>
      </c>
      <c r="F229" s="288" t="n">
        <v>60</v>
      </c>
      <c r="G229" s="264" t="n">
        <v>45642</v>
      </c>
      <c r="H229" s="303" t="s">
        <v>231</v>
      </c>
      <c r="I229" s="301"/>
      <c r="J229" s="301"/>
      <c r="K229" s="255"/>
      <c r="L229" s="255"/>
    </row>
    <row r="230" ht="16.5" customHeight="1">
      <c r="A230" s="200"/>
      <c r="B230" s="200"/>
      <c r="C230" s="263" t="s">
        <v>355</v>
      </c>
      <c r="D230" s="252"/>
      <c r="E230" s="264" t="n">
        <v>45596</v>
      </c>
      <c r="F230" s="288" t="n">
        <v>1</v>
      </c>
      <c r="G230" s="264" t="n">
        <v>45596</v>
      </c>
      <c r="H230" s="303" t="s">
        <v>231</v>
      </c>
      <c r="I230" s="301"/>
      <c r="J230" s="301"/>
      <c r="K230" s="255"/>
      <c r="L230" s="255"/>
    </row>
    <row r="231" ht="16.5" customHeight="1">
      <c r="A231" s="200"/>
      <c r="B231" s="263" t="s">
        <v>359</v>
      </c>
      <c r="C231" s="263" t="s">
        <v>356</v>
      </c>
      <c r="D231" s="252"/>
      <c r="E231" s="264" t="n">
        <v>45013</v>
      </c>
      <c r="F231" s="290"/>
      <c r="G231" s="264" t="n">
        <v>45012</v>
      </c>
      <c r="H231" s="306"/>
      <c r="I231" s="301"/>
      <c r="J231" s="301"/>
      <c r="K231" s="255"/>
      <c r="L231" s="255"/>
    </row>
    <row r="232" ht="16.5" customHeight="1">
      <c r="A232" s="200"/>
      <c r="B232" s="200"/>
      <c r="C232" s="263" t="s">
        <v>357</v>
      </c>
      <c r="D232" s="252"/>
      <c r="E232" s="264" t="n">
        <v>45596</v>
      </c>
      <c r="F232" s="288" t="n">
        <v>0</v>
      </c>
      <c r="G232" s="264" t="n">
        <v>45595</v>
      </c>
      <c r="H232" s="263" t="s">
        <v>290</v>
      </c>
      <c r="I232" s="301"/>
      <c r="J232" s="301"/>
      <c r="K232" s="255"/>
      <c r="L232" s="255"/>
    </row>
    <row r="233" ht="16.5" customHeight="1">
      <c r="A233" s="200"/>
      <c r="B233" s="200"/>
      <c r="C233" s="263" t="s">
        <v>368</v>
      </c>
      <c r="D233" s="252"/>
      <c r="E233" s="264" t="n">
        <v>45596</v>
      </c>
      <c r="F233" s="288" t="n">
        <v>3</v>
      </c>
      <c r="G233" s="264" t="n">
        <v>45598</v>
      </c>
      <c r="H233" s="263" t="s">
        <v>290</v>
      </c>
      <c r="I233" s="301"/>
      <c r="J233" s="301"/>
      <c r="K233" s="255"/>
      <c r="L233" s="255"/>
    </row>
    <row r="234" ht="16.5" customHeight="1">
      <c r="A234" s="200"/>
      <c r="B234" s="200"/>
      <c r="C234" s="263" t="s">
        <v>358</v>
      </c>
      <c r="D234" s="252"/>
      <c r="E234" s="264" t="n">
        <v>45598</v>
      </c>
      <c r="F234" s="288" t="n">
        <v>1</v>
      </c>
      <c r="G234" s="264" t="n">
        <v>45598</v>
      </c>
      <c r="H234" s="263"/>
      <c r="I234" s="301"/>
      <c r="J234" s="301"/>
      <c r="K234" s="255"/>
      <c r="L234" s="255"/>
    </row>
    <row r="235" ht="27.75" customHeight="1">
      <c r="A235" s="200"/>
      <c r="B235" s="263" t="s">
        <v>369</v>
      </c>
      <c r="C235" s="282" t="s">
        <v>370</v>
      </c>
      <c r="D235" s="302"/>
      <c r="E235" s="285" t="n">
        <v>45595</v>
      </c>
      <c r="F235" s="289" t="n">
        <v>3</v>
      </c>
      <c r="G235" s="285" t="n">
        <v>45597</v>
      </c>
      <c r="H235" s="263" t="s">
        <v>54</v>
      </c>
      <c r="I235" s="301"/>
      <c r="J235" s="301"/>
      <c r="K235" s="255"/>
      <c r="L235" s="255"/>
    </row>
    <row r="236" ht="16.5" customHeight="1">
      <c r="A236" s="200"/>
      <c r="B236" s="263" t="s">
        <v>371</v>
      </c>
      <c r="C236" s="263" t="s">
        <v>371</v>
      </c>
      <c r="D236" s="252"/>
      <c r="E236" s="264" t="n">
        <v>45580</v>
      </c>
      <c r="F236" s="290"/>
      <c r="G236" s="264" t="n">
        <v>45579</v>
      </c>
      <c r="H236" s="306"/>
      <c r="I236" s="301"/>
      <c r="J236" s="301"/>
      <c r="K236" s="255"/>
      <c r="L236" s="255"/>
    </row>
    <row r="237" ht="16.5" customHeight="1">
      <c r="A237" s="200"/>
      <c r="B237" s="200"/>
      <c r="C237" s="263" t="s">
        <v>372</v>
      </c>
      <c r="D237" s="252"/>
      <c r="E237" s="264" t="n">
        <v>45583</v>
      </c>
      <c r="F237" s="290"/>
      <c r="G237" s="264" t="n">
        <v>45582</v>
      </c>
      <c r="H237" s="306"/>
      <c r="I237" s="301"/>
      <c r="J237" s="301"/>
      <c r="K237" s="255"/>
      <c r="L237" s="255"/>
    </row>
    <row r="238" ht="16.5" customHeight="1">
      <c r="A238" s="200"/>
      <c r="B238" s="200"/>
      <c r="C238" s="282" t="s">
        <v>373</v>
      </c>
      <c r="D238" s="302"/>
      <c r="E238" s="285" t="n">
        <v>45580</v>
      </c>
      <c r="F238" s="289" t="n">
        <v>14</v>
      </c>
      <c r="G238" s="285" t="n">
        <v>45593</v>
      </c>
      <c r="H238" s="263" t="s">
        <v>54</v>
      </c>
      <c r="I238" s="301"/>
      <c r="J238" s="301"/>
      <c r="K238" s="255"/>
      <c r="L238" s="255"/>
    </row>
    <row r="239" ht="16.5" customHeight="1">
      <c r="A239" s="200"/>
      <c r="B239" s="200"/>
      <c r="C239" s="263" t="s">
        <v>374</v>
      </c>
      <c r="D239" s="252"/>
      <c r="E239" s="264" t="n">
        <v>45583</v>
      </c>
      <c r="F239" s="288" t="n">
        <v>14</v>
      </c>
      <c r="G239" s="264" t="n">
        <v>45596</v>
      </c>
      <c r="H239" s="303" t="s">
        <v>375</v>
      </c>
      <c r="I239" s="301"/>
      <c r="J239" s="301"/>
      <c r="K239" s="255"/>
      <c r="L239" s="255"/>
    </row>
    <row r="240" ht="16.5" customHeight="1">
      <c r="A240" s="200"/>
      <c r="B240" s="200"/>
      <c r="C240" s="263" t="s">
        <v>376</v>
      </c>
      <c r="D240" s="252"/>
      <c r="E240" s="264" t="n">
        <v>45583</v>
      </c>
      <c r="F240" s="288" t="n">
        <v>7</v>
      </c>
      <c r="G240" s="264" t="n">
        <v>45589</v>
      </c>
      <c r="H240" s="303" t="s">
        <v>377</v>
      </c>
      <c r="I240" s="301"/>
      <c r="J240" s="301"/>
      <c r="K240" s="255"/>
      <c r="L240" s="255"/>
    </row>
    <row r="241" ht="16.5" customHeight="1">
      <c r="A241" s="200"/>
      <c r="B241" s="200"/>
      <c r="C241" s="263" t="s">
        <v>378</v>
      </c>
      <c r="D241" s="252"/>
      <c r="E241" s="264" t="n">
        <v>45583</v>
      </c>
      <c r="F241" s="288" t="n">
        <v>20</v>
      </c>
      <c r="G241" s="264" t="n">
        <v>45602</v>
      </c>
      <c r="H241" s="303" t="s">
        <v>65</v>
      </c>
      <c r="I241" s="301"/>
      <c r="J241" s="301"/>
      <c r="K241" s="255"/>
      <c r="L241" s="255"/>
    </row>
    <row r="242" ht="16.5" customHeight="1">
      <c r="A242" s="200"/>
      <c r="B242" s="200"/>
      <c r="C242" s="263" t="s">
        <v>379</v>
      </c>
      <c r="D242" s="252"/>
      <c r="E242" s="264" t="n">
        <v>45583</v>
      </c>
      <c r="F242" s="288" t="n">
        <v>1</v>
      </c>
      <c r="G242" s="264" t="n">
        <v>45583</v>
      </c>
      <c r="H242" s="303" t="s">
        <v>349</v>
      </c>
      <c r="I242" s="301"/>
      <c r="J242" s="301"/>
      <c r="K242" s="255"/>
      <c r="L242" s="255"/>
    </row>
    <row r="243" ht="16.5" customHeight="1">
      <c r="A243" s="200"/>
      <c r="B243" s="200"/>
      <c r="C243" s="263" t="s">
        <v>380</v>
      </c>
      <c r="D243" s="252"/>
      <c r="E243" s="264" t="n">
        <v>45583</v>
      </c>
      <c r="F243" s="288" t="n">
        <v>3</v>
      </c>
      <c r="G243" s="264" t="n">
        <v>45585</v>
      </c>
      <c r="H243" s="303" t="s">
        <v>381</v>
      </c>
      <c r="I243" s="301"/>
      <c r="J243" s="301"/>
      <c r="K243" s="255"/>
      <c r="L243" s="255"/>
    </row>
    <row r="244" ht="16.5" customHeight="1">
      <c r="A244" s="200"/>
      <c r="B244" s="200"/>
      <c r="C244" s="282" t="s">
        <v>382</v>
      </c>
      <c r="D244" s="302"/>
      <c r="E244" s="285" t="n">
        <v>45583</v>
      </c>
      <c r="F244" s="289" t="n">
        <v>3</v>
      </c>
      <c r="G244" s="285" t="n">
        <v>45585</v>
      </c>
      <c r="H244" s="303" t="s">
        <v>54</v>
      </c>
      <c r="I244" s="301"/>
      <c r="J244" s="301"/>
      <c r="K244" s="255"/>
      <c r="L244" s="255"/>
    </row>
    <row r="245" ht="16.5" customHeight="1">
      <c r="A245" s="200"/>
      <c r="B245" s="200"/>
      <c r="C245" s="263" t="s">
        <v>383</v>
      </c>
      <c r="D245" s="252"/>
      <c r="E245" s="264" t="n">
        <v>45583</v>
      </c>
      <c r="F245" s="288" t="n">
        <v>1</v>
      </c>
      <c r="G245" s="264" t="n">
        <v>45583</v>
      </c>
      <c r="H245" s="303" t="s">
        <v>51</v>
      </c>
      <c r="I245" s="301"/>
      <c r="J245" s="301"/>
      <c r="K245" s="255"/>
      <c r="L245" s="255"/>
    </row>
    <row r="246" ht="16.5" customHeight="1">
      <c r="A246" s="200"/>
      <c r="B246" s="263" t="s">
        <v>360</v>
      </c>
      <c r="C246" s="263" t="s">
        <v>360</v>
      </c>
      <c r="D246" s="252"/>
      <c r="E246" s="264" t="n">
        <v>45581</v>
      </c>
      <c r="F246" s="290"/>
      <c r="G246" s="264" t="n">
        <v>45608</v>
      </c>
      <c r="H246" s="306"/>
      <c r="I246" s="301"/>
      <c r="J246" s="301"/>
      <c r="K246" s="255"/>
      <c r="L246" s="255"/>
    </row>
    <row r="247" ht="16.5" customHeight="1">
      <c r="A247" s="200"/>
      <c r="B247" s="200"/>
      <c r="C247" s="282" t="s">
        <v>384</v>
      </c>
      <c r="D247" s="302"/>
      <c r="E247" s="285" t="n">
        <v>45583</v>
      </c>
      <c r="F247" s="289" t="n">
        <v>11</v>
      </c>
      <c r="G247" s="285" t="n">
        <v>45593</v>
      </c>
      <c r="H247" s="263" t="s">
        <v>73</v>
      </c>
      <c r="I247" s="301"/>
      <c r="J247" s="301"/>
      <c r="K247" s="255"/>
      <c r="L247" s="255"/>
    </row>
    <row r="248" ht="16.5" customHeight="1">
      <c r="A248" s="200"/>
      <c r="B248" s="200"/>
      <c r="C248" s="282" t="s">
        <v>385</v>
      </c>
      <c r="D248" s="302"/>
      <c r="E248" s="285" t="n">
        <v>45594</v>
      </c>
      <c r="F248" s="289" t="n">
        <v>15</v>
      </c>
      <c r="G248" s="285" t="n">
        <v>45608</v>
      </c>
      <c r="H248" s="263" t="s">
        <v>264</v>
      </c>
      <c r="I248" s="301"/>
      <c r="J248" s="301"/>
      <c r="K248" s="255"/>
      <c r="L248" s="255"/>
    </row>
    <row r="249" ht="41.25" customHeight="1">
      <c r="A249" s="200"/>
      <c r="B249" s="200"/>
      <c r="C249" s="282" t="s">
        <v>363</v>
      </c>
      <c r="D249" s="302"/>
      <c r="E249" s="285" t="n">
        <v>45608</v>
      </c>
      <c r="F249" s="289" t="n">
        <v>0</v>
      </c>
      <c r="G249" s="285" t="n">
        <v>45607</v>
      </c>
      <c r="H249" s="263" t="s">
        <v>264</v>
      </c>
      <c r="I249" s="301" t="s">
        <v>386</v>
      </c>
      <c r="J249" s="301"/>
      <c r="K249" s="255"/>
      <c r="L249" s="255"/>
    </row>
    <row r="250" ht="16.5" customHeight="1">
      <c r="A250" s="200"/>
      <c r="B250" s="200"/>
      <c r="C250" s="282" t="s">
        <v>364</v>
      </c>
      <c r="D250" s="302"/>
      <c r="E250" s="285" t="n">
        <v>45608</v>
      </c>
      <c r="F250" s="289" t="n">
        <v>1</v>
      </c>
      <c r="G250" s="285" t="n">
        <v>45608</v>
      </c>
      <c r="H250" s="263" t="s">
        <v>73</v>
      </c>
      <c r="I250" s="301"/>
      <c r="J250" s="301"/>
      <c r="K250" s="255"/>
      <c r="L250" s="255"/>
    </row>
    <row r="251" ht="16.5" customHeight="1">
      <c r="A251" s="200"/>
      <c r="B251" s="200"/>
      <c r="C251" s="282" t="s">
        <v>365</v>
      </c>
      <c r="D251" s="302"/>
      <c r="E251" s="285" t="n">
        <v>45581</v>
      </c>
      <c r="F251" s="289" t="n">
        <v>14</v>
      </c>
      <c r="G251" s="285" t="n">
        <v>45594</v>
      </c>
      <c r="H251" s="263" t="s">
        <v>366</v>
      </c>
      <c r="I251" s="301"/>
      <c r="J251" s="301"/>
      <c r="K251" s="255"/>
      <c r="L251" s="255"/>
    </row>
    <row r="252" ht="16.5" customHeight="1">
      <c r="A252" s="200"/>
      <c r="B252" s="200"/>
      <c r="C252" s="263" t="s">
        <v>387</v>
      </c>
      <c r="D252" s="252"/>
      <c r="E252" s="264" t="n">
        <v>45597</v>
      </c>
      <c r="F252" s="288" t="n">
        <v>7</v>
      </c>
      <c r="G252" s="264" t="n">
        <v>45603</v>
      </c>
      <c r="H252" s="303" t="s">
        <v>388</v>
      </c>
      <c r="I252" s="301"/>
      <c r="J252" s="301"/>
      <c r="K252" s="255"/>
      <c r="L252" s="255"/>
    </row>
    <row r="253" ht="16.5" customHeight="1">
      <c r="A253" s="200"/>
      <c r="B253" s="252" t="s">
        <v>367</v>
      </c>
      <c r="C253" s="263" t="s">
        <v>343</v>
      </c>
      <c r="D253" s="252"/>
      <c r="E253" s="264" t="n">
        <v>45594</v>
      </c>
      <c r="F253" s="288" t="n">
        <v>10</v>
      </c>
      <c r="G253" s="264" t="n">
        <v>45603</v>
      </c>
      <c r="H253" s="305"/>
      <c r="I253" s="301"/>
      <c r="J253" s="301"/>
      <c r="K253" s="255"/>
      <c r="L253" s="255"/>
    </row>
    <row r="254" ht="16.5" customHeight="1">
      <c r="A254" s="200"/>
      <c r="B254" s="252" t="s">
        <v>96</v>
      </c>
      <c r="C254" s="282" t="s">
        <v>389</v>
      </c>
      <c r="D254" s="302"/>
      <c r="E254" s="285" t="n">
        <v>45596</v>
      </c>
      <c r="F254" s="289" t="n">
        <v>1</v>
      </c>
      <c r="G254" s="285" t="n">
        <v>45596</v>
      </c>
      <c r="H254" s="263" t="s">
        <v>390</v>
      </c>
      <c r="I254" s="301"/>
      <c r="J254" s="301"/>
      <c r="K254" s="255"/>
      <c r="L254" s="255"/>
    </row>
    <row r="255" ht="16.5" customHeight="1">
      <c r="A255" s="200"/>
      <c r="B255" s="315" t="s">
        <v>391</v>
      </c>
      <c r="C255" s="263" t="s">
        <v>392</v>
      </c>
      <c r="D255" s="252"/>
      <c r="E255" s="264" t="n">
        <v>45554</v>
      </c>
      <c r="F255" s="290"/>
      <c r="G255" s="264" t="n">
        <v>45553</v>
      </c>
      <c r="H255" s="306"/>
      <c r="I255" s="301"/>
      <c r="J255" s="301"/>
      <c r="K255" s="255"/>
      <c r="L255" s="255"/>
    </row>
    <row r="256" ht="16.5" customHeight="1">
      <c r="A256" s="200"/>
      <c r="B256" s="200"/>
      <c r="C256" s="263" t="s">
        <v>232</v>
      </c>
      <c r="D256" s="252"/>
      <c r="E256" s="264" t="n">
        <v>45554</v>
      </c>
      <c r="F256" s="288" t="n">
        <v>7</v>
      </c>
      <c r="G256" s="264" t="n">
        <v>45560</v>
      </c>
      <c r="H256" s="303" t="s">
        <v>381</v>
      </c>
      <c r="I256" s="301"/>
      <c r="J256" s="301"/>
      <c r="K256" s="255"/>
      <c r="L256" s="255"/>
    </row>
    <row r="257" ht="16.5" customHeight="1">
      <c r="A257" s="200"/>
      <c r="B257" s="200"/>
      <c r="C257" s="263" t="s">
        <v>393</v>
      </c>
      <c r="D257" s="252"/>
      <c r="E257" s="264" t="n">
        <v>45554</v>
      </c>
      <c r="F257" s="288" t="n">
        <v>7</v>
      </c>
      <c r="G257" s="264" t="n">
        <v>45560</v>
      </c>
      <c r="H257" s="303" t="s">
        <v>381</v>
      </c>
      <c r="I257" s="301"/>
      <c r="J257" s="301"/>
      <c r="K257" s="255"/>
      <c r="L257" s="255"/>
    </row>
    <row r="258" ht="16.5" customHeight="1">
      <c r="A258" s="200"/>
      <c r="B258" s="200"/>
      <c r="C258" s="263" t="s">
        <v>239</v>
      </c>
      <c r="D258" s="252"/>
      <c r="E258" s="264" t="n">
        <v>45554</v>
      </c>
      <c r="F258" s="288" t="n">
        <v>7</v>
      </c>
      <c r="G258" s="264" t="n">
        <v>45560</v>
      </c>
      <c r="H258" s="303" t="s">
        <v>381</v>
      </c>
      <c r="I258" s="301"/>
      <c r="J258" s="301"/>
      <c r="K258" s="255"/>
      <c r="L258" s="255"/>
    </row>
    <row r="259" ht="16.5" customHeight="1">
      <c r="A259" s="200"/>
      <c r="B259" s="200"/>
      <c r="C259" s="263" t="s">
        <v>394</v>
      </c>
      <c r="D259" s="252"/>
      <c r="E259" s="264" t="n">
        <v>45554</v>
      </c>
      <c r="F259" s="288" t="n">
        <v>7</v>
      </c>
      <c r="G259" s="264" t="n">
        <v>45560</v>
      </c>
      <c r="H259" s="303" t="s">
        <v>381</v>
      </c>
      <c r="I259" s="301"/>
      <c r="J259" s="301"/>
      <c r="K259" s="255"/>
      <c r="L259" s="255"/>
    </row>
    <row r="260" ht="16.5" customHeight="1">
      <c r="A260" s="200"/>
      <c r="B260" s="200"/>
      <c r="C260" s="263" t="s">
        <v>395</v>
      </c>
      <c r="D260" s="252"/>
      <c r="E260" s="264" t="n">
        <v>45554</v>
      </c>
      <c r="F260" s="288" t="n">
        <v>7</v>
      </c>
      <c r="G260" s="264" t="n">
        <v>45560</v>
      </c>
      <c r="H260" s="303" t="s">
        <v>51</v>
      </c>
      <c r="I260" s="301"/>
      <c r="J260" s="301"/>
      <c r="K260" s="255"/>
      <c r="L260" s="255"/>
    </row>
    <row r="261" ht="16.5" customHeight="1">
      <c r="A261" s="200"/>
      <c r="B261" s="200"/>
      <c r="C261" s="263" t="s">
        <v>396</v>
      </c>
      <c r="D261" s="252"/>
      <c r="E261" s="264" t="n">
        <v>45554</v>
      </c>
      <c r="F261" s="288" t="n">
        <v>7</v>
      </c>
      <c r="G261" s="264" t="n">
        <v>45560</v>
      </c>
      <c r="H261" s="303" t="s">
        <v>51</v>
      </c>
      <c r="I261" s="301"/>
      <c r="J261" s="301"/>
      <c r="K261" s="255"/>
      <c r="L261" s="255"/>
    </row>
    <row r="262" ht="16.5" customHeight="1">
      <c r="A262" s="200"/>
      <c r="B262" s="252" t="s">
        <v>80</v>
      </c>
      <c r="C262" s="263" t="s">
        <v>397</v>
      </c>
      <c r="D262" s="252"/>
      <c r="E262" s="264" t="n">
        <v>45554</v>
      </c>
      <c r="F262" s="288" t="n">
        <v>7</v>
      </c>
      <c r="G262" s="264" t="n">
        <v>45560</v>
      </c>
      <c r="H262" s="303" t="s">
        <v>39</v>
      </c>
      <c r="I262" s="301"/>
      <c r="J262" s="301"/>
      <c r="K262" s="255"/>
      <c r="L262" s="255"/>
    </row>
    <row r="263" ht="16.5" customHeight="1">
      <c r="A263" s="200"/>
      <c r="B263" s="200"/>
      <c r="C263" s="263" t="s">
        <v>398</v>
      </c>
      <c r="D263" s="252"/>
      <c r="E263" s="264" t="n">
        <v>45554</v>
      </c>
      <c r="F263" s="288" t="n">
        <v>7</v>
      </c>
      <c r="G263" s="264" t="n">
        <v>45560</v>
      </c>
      <c r="H263" s="303" t="s">
        <v>381</v>
      </c>
      <c r="I263" s="301"/>
      <c r="J263" s="301"/>
      <c r="K263" s="255"/>
      <c r="L263" s="255"/>
    </row>
    <row r="264" ht="16.5" customHeight="1">
      <c r="A264" s="200"/>
      <c r="B264" s="252"/>
      <c r="C264" s="263" t="s">
        <v>399</v>
      </c>
      <c r="D264" s="252"/>
      <c r="E264" s="264" t="n">
        <v>45594</v>
      </c>
      <c r="F264" s="288" t="n">
        <v>14</v>
      </c>
      <c r="G264" s="264" t="n">
        <v>45607</v>
      </c>
      <c r="H264" s="303" t="s">
        <v>73</v>
      </c>
      <c r="I264" s="301"/>
      <c r="J264" s="301"/>
      <c r="K264" s="255"/>
      <c r="L264" s="255"/>
    </row>
    <row r="265" ht="16.5" customHeight="1">
      <c r="A265" s="200"/>
      <c r="B265" s="252"/>
      <c r="C265" s="263" t="s">
        <v>400</v>
      </c>
      <c r="D265" s="252"/>
      <c r="E265" s="264" t="n">
        <v>45554</v>
      </c>
      <c r="F265" s="288" t="n">
        <v>14</v>
      </c>
      <c r="G265" s="264" t="n">
        <v>45567</v>
      </c>
      <c r="H265" s="303" t="s">
        <v>250</v>
      </c>
      <c r="I265" s="301"/>
      <c r="J265" s="301"/>
      <c r="K265" s="255"/>
      <c r="L265" s="255"/>
    </row>
    <row r="266" ht="16.5" customHeight="1">
      <c r="A266" s="200"/>
      <c r="B266" s="252" t="s">
        <v>401</v>
      </c>
      <c r="C266" s="263" t="s">
        <v>402</v>
      </c>
      <c r="D266" s="252"/>
      <c r="E266" s="264" t="n">
        <v>45594</v>
      </c>
      <c r="F266" s="290"/>
      <c r="G266" s="264" t="n">
        <v>45593</v>
      </c>
      <c r="H266" s="306"/>
      <c r="I266" s="301"/>
      <c r="J266" s="301"/>
      <c r="K266" s="255"/>
      <c r="L266" s="255"/>
    </row>
    <row r="267" ht="16.5" customHeight="1">
      <c r="A267" s="200"/>
      <c r="B267" s="200"/>
      <c r="C267" s="263" t="s">
        <v>403</v>
      </c>
      <c r="D267" s="252"/>
      <c r="E267" s="264" t="n">
        <v>45594</v>
      </c>
      <c r="F267" s="288" t="n">
        <v>3</v>
      </c>
      <c r="G267" s="264" t="n">
        <v>45596</v>
      </c>
      <c r="H267" s="303" t="s">
        <v>404</v>
      </c>
      <c r="I267" s="301"/>
      <c r="J267" s="301"/>
      <c r="K267" s="255"/>
      <c r="L267" s="255"/>
    </row>
    <row r="268" ht="16.5" customHeight="1">
      <c r="A268" s="200"/>
      <c r="B268" s="200"/>
      <c r="C268" s="263" t="s">
        <v>405</v>
      </c>
      <c r="D268" s="252"/>
      <c r="E268" s="264" t="n">
        <v>45597</v>
      </c>
      <c r="F268" s="288" t="n">
        <v>7</v>
      </c>
      <c r="G268" s="264" t="n">
        <v>45603</v>
      </c>
      <c r="H268" s="303" t="s">
        <v>84</v>
      </c>
      <c r="I268" s="301"/>
      <c r="J268" s="301"/>
      <c r="K268" s="255"/>
      <c r="L268" s="255"/>
    </row>
    <row r="269" ht="16.5" customHeight="1">
      <c r="A269" s="252"/>
      <c r="B269" s="252" t="s">
        <v>80</v>
      </c>
      <c r="C269" s="263" t="s">
        <v>397</v>
      </c>
      <c r="D269" s="252"/>
      <c r="E269" s="264" t="n">
        <v>45554</v>
      </c>
      <c r="F269" s="288" t="n">
        <v>7</v>
      </c>
      <c r="G269" s="264" t="n">
        <v>45560</v>
      </c>
      <c r="H269" s="303" t="s">
        <v>39</v>
      </c>
      <c r="I269" s="301"/>
      <c r="J269" s="301"/>
      <c r="K269" s="255"/>
      <c r="L269" s="255"/>
    </row>
    <row r="270" ht="16.5" customHeight="1">
      <c r="A270" s="200"/>
      <c r="B270" s="200"/>
      <c r="C270" s="263" t="s">
        <v>398</v>
      </c>
      <c r="D270" s="252"/>
      <c r="E270" s="264" t="n">
        <v>45554</v>
      </c>
      <c r="F270" s="288" t="n">
        <v>7</v>
      </c>
      <c r="G270" s="264" t="n">
        <v>45560</v>
      </c>
      <c r="H270" s="303" t="s">
        <v>381</v>
      </c>
      <c r="I270" s="301"/>
      <c r="J270" s="301"/>
      <c r="K270" s="255"/>
      <c r="L270" s="255"/>
    </row>
    <row r="271" ht="16.5" customHeight="1">
      <c r="A271" s="200"/>
      <c r="B271" s="252"/>
      <c r="C271" s="263" t="s">
        <v>399</v>
      </c>
      <c r="D271" s="252"/>
      <c r="E271" s="264" t="n">
        <v>45586</v>
      </c>
      <c r="F271" s="288" t="n">
        <v>14</v>
      </c>
      <c r="G271" s="264" t="n">
        <v>45599</v>
      </c>
      <c r="H271" s="303" t="s">
        <v>73</v>
      </c>
      <c r="I271" s="301"/>
      <c r="J271" s="301"/>
      <c r="K271" s="255"/>
      <c r="L271" s="255"/>
    </row>
    <row r="272" ht="16.5" customHeight="1">
      <c r="A272" s="200"/>
      <c r="B272" s="252"/>
      <c r="C272" s="263" t="s">
        <v>400</v>
      </c>
      <c r="D272" s="252"/>
      <c r="E272" s="264" t="n">
        <v>45554</v>
      </c>
      <c r="F272" s="288" t="n">
        <v>14</v>
      </c>
      <c r="G272" s="264" t="n">
        <v>45567</v>
      </c>
      <c r="H272" s="303" t="s">
        <v>250</v>
      </c>
      <c r="I272" s="301"/>
      <c r="J272" s="301"/>
      <c r="K272" s="255"/>
      <c r="L272" s="255"/>
    </row>
    <row r="273" ht="16.5" customHeight="1">
      <c r="A273" s="200"/>
      <c r="B273" s="316"/>
      <c r="C273" s="263" t="s">
        <v>403</v>
      </c>
      <c r="D273" s="252"/>
      <c r="E273" s="264" t="n">
        <v>45586</v>
      </c>
      <c r="F273" s="288" t="n">
        <v>3</v>
      </c>
      <c r="G273" s="264" t="n">
        <v>45588</v>
      </c>
      <c r="H273" s="303" t="s">
        <v>404</v>
      </c>
      <c r="I273" s="301"/>
      <c r="J273" s="301"/>
      <c r="K273" s="255"/>
      <c r="L273" s="255"/>
    </row>
    <row r="274" ht="16.5" customHeight="1">
      <c r="A274" s="200"/>
      <c r="B274" s="200"/>
      <c r="C274" s="263" t="s">
        <v>405</v>
      </c>
      <c r="D274" s="252"/>
      <c r="E274" s="264" t="n">
        <v>45589</v>
      </c>
      <c r="F274" s="288" t="n">
        <v>7</v>
      </c>
      <c r="G274" s="264" t="n">
        <v>45595</v>
      </c>
      <c r="H274" s="303" t="s">
        <v>84</v>
      </c>
      <c r="I274" s="301"/>
      <c r="J274" s="301"/>
      <c r="K274" s="255"/>
      <c r="L274" s="255"/>
    </row>
    <row r="275" ht="16.5" customHeight="1">
      <c r="A275" s="315" t="s">
        <v>406</v>
      </c>
      <c r="B275" s="252"/>
      <c r="C275" s="263" t="s">
        <v>407</v>
      </c>
      <c r="D275" s="252"/>
      <c r="E275" s="305"/>
      <c r="F275" s="290"/>
      <c r="G275" s="264" t="n">
        <v>-1</v>
      </c>
      <c r="H275" s="306"/>
      <c r="I275" s="301"/>
      <c r="J275" s="301"/>
      <c r="K275" s="255"/>
      <c r="L275" s="255"/>
    </row>
    <row r="276" ht="16.5" customHeight="1">
      <c r="A276" s="315" t="s">
        <v>406</v>
      </c>
      <c r="B276" s="263" t="s">
        <v>367</v>
      </c>
      <c r="C276" s="263" t="s">
        <v>367</v>
      </c>
      <c r="D276" s="252"/>
      <c r="E276" s="317" t="n">
        <v>45609</v>
      </c>
      <c r="F276" s="290"/>
      <c r="G276" s="317" t="n">
        <v>45612</v>
      </c>
      <c r="H276" s="306"/>
      <c r="I276" s="301"/>
      <c r="J276" s="301"/>
      <c r="K276" s="255"/>
      <c r="L276" s="255"/>
    </row>
    <row r="277" ht="16.5" customHeight="1">
      <c r="A277" s="315" t="s">
        <v>406</v>
      </c>
      <c r="B277" s="200"/>
      <c r="C277" s="263" t="s">
        <v>408</v>
      </c>
      <c r="D277" s="252"/>
      <c r="E277" s="317" t="n">
        <v>45609</v>
      </c>
      <c r="F277" s="288" t="n">
        <v>1</v>
      </c>
      <c r="G277" s="264" t="n">
        <v>45609</v>
      </c>
      <c r="H277" s="303" t="s">
        <v>264</v>
      </c>
      <c r="I277" s="301"/>
      <c r="J277" s="301"/>
      <c r="K277" s="255"/>
      <c r="L277" s="255"/>
    </row>
    <row r="278" ht="16.5" customHeight="1">
      <c r="A278" s="315" t="s">
        <v>406</v>
      </c>
      <c r="B278" s="200"/>
      <c r="C278" s="263" t="s">
        <v>340</v>
      </c>
      <c r="D278" s="252"/>
      <c r="E278" s="317" t="n">
        <v>45610</v>
      </c>
      <c r="F278" s="288" t="n">
        <v>1</v>
      </c>
      <c r="G278" s="264" t="n">
        <v>45610</v>
      </c>
      <c r="H278" s="303" t="s">
        <v>264</v>
      </c>
      <c r="I278" s="301"/>
      <c r="J278" s="301"/>
      <c r="K278" s="255"/>
      <c r="L278" s="255"/>
    </row>
    <row r="279" ht="16.5" customHeight="1">
      <c r="A279" s="315" t="s">
        <v>406</v>
      </c>
      <c r="B279" s="200"/>
      <c r="C279" s="263" t="s">
        <v>341</v>
      </c>
      <c r="D279" s="252"/>
      <c r="E279" s="317" t="n">
        <v>45610</v>
      </c>
      <c r="F279" s="288" t="n">
        <v>1</v>
      </c>
      <c r="G279" s="264" t="n">
        <v>45610</v>
      </c>
      <c r="H279" s="303" t="s">
        <v>264</v>
      </c>
      <c r="I279" s="301"/>
      <c r="J279" s="301"/>
      <c r="K279" s="255"/>
      <c r="L279" s="255"/>
    </row>
    <row r="280" ht="16.5" customHeight="1">
      <c r="A280" s="315" t="s">
        <v>406</v>
      </c>
      <c r="B280" s="200"/>
      <c r="C280" s="263" t="s">
        <v>342</v>
      </c>
      <c r="D280" s="252"/>
      <c r="E280" s="317" t="n">
        <v>45610</v>
      </c>
      <c r="F280" s="288" t="n">
        <v>1</v>
      </c>
      <c r="G280" s="264" t="n">
        <v>45610</v>
      </c>
      <c r="H280" s="303" t="s">
        <v>264</v>
      </c>
      <c r="I280" s="301"/>
      <c r="J280" s="301"/>
      <c r="K280" s="255"/>
      <c r="L280" s="255"/>
    </row>
    <row r="281" ht="16.5" customHeight="1">
      <c r="A281" s="315" t="s">
        <v>406</v>
      </c>
      <c r="B281" s="200"/>
      <c r="C281" s="263" t="s">
        <v>409</v>
      </c>
      <c r="D281" s="252"/>
      <c r="E281" s="317" t="n">
        <v>45610</v>
      </c>
      <c r="F281" s="288" t="n">
        <v>3</v>
      </c>
      <c r="G281" s="264" t="n">
        <v>45612</v>
      </c>
      <c r="H281" s="303" t="s">
        <v>264</v>
      </c>
      <c r="I281" s="301"/>
      <c r="J281" s="301"/>
      <c r="K281" s="255"/>
      <c r="L281" s="255"/>
    </row>
    <row r="282" ht="16.5" customHeight="1">
      <c r="A282" s="315" t="s">
        <v>406</v>
      </c>
      <c r="B282" s="263" t="s">
        <v>344</v>
      </c>
      <c r="C282" s="263" t="s">
        <v>344</v>
      </c>
      <c r="D282" s="252"/>
      <c r="E282" s="317" t="n">
        <v>45017</v>
      </c>
      <c r="F282" s="290"/>
      <c r="G282" s="264" t="n">
        <v>45016</v>
      </c>
      <c r="H282" s="306"/>
      <c r="I282" s="301"/>
      <c r="J282" s="301"/>
      <c r="K282" s="255"/>
      <c r="L282" s="255"/>
    </row>
    <row r="283" ht="16.5" customHeight="1">
      <c r="A283" s="315" t="s">
        <v>406</v>
      </c>
      <c r="B283" s="200"/>
      <c r="C283" s="263" t="s">
        <v>345</v>
      </c>
      <c r="D283" s="252"/>
      <c r="E283" s="317" t="n">
        <v>45580</v>
      </c>
      <c r="F283" s="288" t="n">
        <v>3</v>
      </c>
      <c r="G283" s="264" t="n">
        <v>45582</v>
      </c>
      <c r="H283" s="303" t="s">
        <v>39</v>
      </c>
      <c r="I283" s="301"/>
      <c r="J283" s="301"/>
      <c r="K283" s="255"/>
      <c r="L283" s="255"/>
    </row>
    <row r="284" ht="16.5" customHeight="1">
      <c r="A284" s="315" t="s">
        <v>406</v>
      </c>
      <c r="B284" s="200"/>
      <c r="C284" s="263" t="s">
        <v>410</v>
      </c>
      <c r="D284" s="252"/>
      <c r="E284" s="317" t="n">
        <v>45583</v>
      </c>
      <c r="F284" s="288" t="n">
        <v>1</v>
      </c>
      <c r="G284" s="264" t="n">
        <v>45583</v>
      </c>
      <c r="H284" s="303" t="s">
        <v>39</v>
      </c>
      <c r="I284" s="301"/>
      <c r="J284" s="301"/>
      <c r="K284" s="255"/>
      <c r="L284" s="255"/>
    </row>
    <row r="285" ht="16.5" customHeight="1">
      <c r="A285" s="315" t="s">
        <v>406</v>
      </c>
      <c r="B285" s="263" t="s">
        <v>347</v>
      </c>
      <c r="C285" s="263" t="s">
        <v>347</v>
      </c>
      <c r="D285" s="252"/>
      <c r="E285" s="317" t="n">
        <v>45584</v>
      </c>
      <c r="F285" s="288" t="n">
        <v>2</v>
      </c>
      <c r="G285" s="264" t="n">
        <v>45585</v>
      </c>
      <c r="H285" s="303" t="s">
        <v>39</v>
      </c>
      <c r="I285" s="301"/>
      <c r="J285" s="301"/>
      <c r="K285" s="255"/>
      <c r="L285" s="255"/>
    </row>
    <row r="286" ht="16.5" customHeight="1">
      <c r="A286" s="315" t="s">
        <v>406</v>
      </c>
      <c r="B286" s="200"/>
      <c r="C286" s="263" t="s">
        <v>411</v>
      </c>
      <c r="D286" s="252"/>
      <c r="E286" s="317" t="n">
        <v>45586</v>
      </c>
      <c r="F286" s="288" t="n">
        <v>1</v>
      </c>
      <c r="G286" s="264" t="n">
        <v>45586</v>
      </c>
      <c r="H286" s="303" t="s">
        <v>349</v>
      </c>
      <c r="I286" s="301"/>
      <c r="J286" s="301"/>
      <c r="K286" s="255"/>
      <c r="L286" s="255"/>
    </row>
    <row r="287" ht="16.5" customHeight="1">
      <c r="A287" s="315" t="s">
        <v>406</v>
      </c>
      <c r="B287" s="200"/>
      <c r="C287" s="263" t="s">
        <v>350</v>
      </c>
      <c r="D287" s="252"/>
      <c r="E287" s="317" t="n">
        <v>45586</v>
      </c>
      <c r="F287" s="288" t="n">
        <v>18</v>
      </c>
      <c r="G287" s="264" t="n">
        <v>45603</v>
      </c>
      <c r="H287" s="263" t="s">
        <v>349</v>
      </c>
      <c r="I287" s="301"/>
      <c r="J287" s="301"/>
      <c r="K287" s="255"/>
      <c r="L287" s="255"/>
    </row>
    <row r="288" ht="16.5" customHeight="1">
      <c r="A288" s="315" t="s">
        <v>406</v>
      </c>
      <c r="B288" s="200"/>
      <c r="C288" s="282" t="s">
        <v>412</v>
      </c>
      <c r="D288" s="302"/>
      <c r="E288" s="318" t="n">
        <v>45609</v>
      </c>
      <c r="F288" s="289" t="n">
        <v>3</v>
      </c>
      <c r="G288" s="285" t="n">
        <v>45611</v>
      </c>
      <c r="H288" s="263" t="s">
        <v>84</v>
      </c>
      <c r="I288" s="301"/>
      <c r="J288" s="301"/>
      <c r="K288" s="255"/>
      <c r="L288" s="255"/>
    </row>
    <row r="289" ht="16.5" customHeight="1">
      <c r="A289" s="315" t="s">
        <v>406</v>
      </c>
      <c r="B289" s="263" t="s">
        <v>413</v>
      </c>
      <c r="C289" s="263" t="s">
        <v>413</v>
      </c>
      <c r="D289" s="252"/>
      <c r="E289" s="317" t="n">
        <v>45603</v>
      </c>
      <c r="F289" s="290"/>
      <c r="G289" s="317" t="n">
        <v>45612</v>
      </c>
      <c r="H289" s="306"/>
      <c r="I289" s="301"/>
      <c r="J289" s="301"/>
      <c r="K289" s="255"/>
      <c r="L289" s="255"/>
    </row>
    <row r="290" ht="16.5" customHeight="1">
      <c r="A290" s="315" t="s">
        <v>406</v>
      </c>
      <c r="B290" s="200"/>
      <c r="C290" s="263" t="s">
        <v>414</v>
      </c>
      <c r="D290" s="252"/>
      <c r="E290" s="317" t="n">
        <v>45603</v>
      </c>
      <c r="F290" s="288" t="n">
        <v>2</v>
      </c>
      <c r="G290" s="264" t="n">
        <v>45604</v>
      </c>
      <c r="H290" s="303" t="s">
        <v>381</v>
      </c>
      <c r="I290" s="301"/>
      <c r="J290" s="301"/>
      <c r="K290" s="255"/>
      <c r="L290" s="255"/>
    </row>
    <row r="291" ht="16.5" customHeight="1">
      <c r="A291" s="315" t="s">
        <v>406</v>
      </c>
      <c r="B291" s="200"/>
      <c r="C291" s="263" t="s">
        <v>415</v>
      </c>
      <c r="D291" s="252"/>
      <c r="E291" s="317" t="n">
        <v>45603</v>
      </c>
      <c r="F291" s="288" t="n">
        <v>2</v>
      </c>
      <c r="G291" s="264" t="n">
        <v>45604</v>
      </c>
      <c r="H291" s="303" t="s">
        <v>381</v>
      </c>
      <c r="I291" s="301"/>
      <c r="J291" s="301"/>
      <c r="K291" s="255"/>
      <c r="L291" s="255"/>
    </row>
    <row r="292" ht="16.5" customHeight="1">
      <c r="A292" s="315" t="s">
        <v>406</v>
      </c>
      <c r="B292" s="200"/>
      <c r="C292" s="282" t="s">
        <v>355</v>
      </c>
      <c r="D292" s="302"/>
      <c r="E292" s="318" t="n">
        <v>45612</v>
      </c>
      <c r="F292" s="289" t="n">
        <v>1</v>
      </c>
      <c r="G292" s="285" t="n">
        <v>45612</v>
      </c>
      <c r="H292" s="263" t="s">
        <v>381</v>
      </c>
      <c r="I292" s="301"/>
      <c r="J292" s="301"/>
      <c r="K292" s="255"/>
      <c r="L292" s="255"/>
    </row>
    <row r="293" ht="16.5" customHeight="1">
      <c r="A293" s="315" t="s">
        <v>406</v>
      </c>
      <c r="B293" s="263" t="s">
        <v>416</v>
      </c>
      <c r="C293" s="263" t="s">
        <v>416</v>
      </c>
      <c r="D293" s="252"/>
      <c r="E293" s="317" t="n">
        <v>45043</v>
      </c>
      <c r="F293" s="290"/>
      <c r="G293" s="264" t="n">
        <v>45042</v>
      </c>
      <c r="H293" s="306"/>
      <c r="I293" s="301"/>
      <c r="J293" s="301"/>
      <c r="K293" s="255"/>
      <c r="L293" s="255"/>
    </row>
    <row r="294" ht="16.5" customHeight="1">
      <c r="A294" s="315" t="s">
        <v>406</v>
      </c>
      <c r="B294" s="200"/>
      <c r="C294" s="282" t="s">
        <v>357</v>
      </c>
      <c r="D294" s="302"/>
      <c r="E294" s="318" t="n">
        <v>45612</v>
      </c>
      <c r="F294" s="289" t="n">
        <v>1</v>
      </c>
      <c r="G294" s="285" t="n">
        <v>45612</v>
      </c>
      <c r="H294" s="263" t="s">
        <v>290</v>
      </c>
      <c r="I294" s="301"/>
      <c r="J294" s="301"/>
      <c r="K294" s="255"/>
      <c r="L294" s="255"/>
    </row>
    <row r="295" ht="16.5" customHeight="1">
      <c r="A295" s="315" t="s">
        <v>406</v>
      </c>
      <c r="B295" s="200"/>
      <c r="C295" s="278" t="s">
        <v>416</v>
      </c>
      <c r="D295" s="319" t="s">
        <v>417</v>
      </c>
      <c r="E295" s="296" t="n">
        <v>45613</v>
      </c>
      <c r="F295" s="297" t="n">
        <v>4</v>
      </c>
      <c r="G295" s="296" t="n">
        <v>45616</v>
      </c>
      <c r="H295" s="263" t="s">
        <v>290</v>
      </c>
      <c r="I295" s="301"/>
      <c r="J295" s="320" t="s">
        <v>417</v>
      </c>
      <c r="K295" s="255" t="n">
        <v>37</v>
      </c>
      <c r="L295" s="255"/>
    </row>
    <row r="296" ht="16.5" customHeight="1">
      <c r="A296" s="315" t="s">
        <v>406</v>
      </c>
      <c r="B296" s="200"/>
      <c r="C296" s="282" t="s">
        <v>358</v>
      </c>
      <c r="D296" s="321" t="s">
        <v>417</v>
      </c>
      <c r="E296" s="285" t="n">
        <v>45617</v>
      </c>
      <c r="F296" s="289" t="n">
        <v>3</v>
      </c>
      <c r="G296" s="285" t="n">
        <v>45619</v>
      </c>
      <c r="H296" s="263" t="s">
        <v>231</v>
      </c>
      <c r="I296" s="301"/>
      <c r="J296" s="320" t="s">
        <v>417</v>
      </c>
      <c r="K296" s="255"/>
      <c r="L296" s="255"/>
    </row>
    <row r="297" ht="16.5" customHeight="1">
      <c r="A297" s="315" t="s">
        <v>406</v>
      </c>
      <c r="B297" s="263" t="s">
        <v>418</v>
      </c>
      <c r="C297" s="263" t="s">
        <v>360</v>
      </c>
      <c r="D297" s="252"/>
      <c r="E297" s="264" t="n">
        <v>45620</v>
      </c>
      <c r="F297" s="290"/>
      <c r="G297" s="264" t="n">
        <v>45629</v>
      </c>
      <c r="H297" s="306"/>
      <c r="I297" s="301"/>
      <c r="J297" s="301"/>
      <c r="K297" s="255"/>
      <c r="L297" s="255"/>
    </row>
    <row r="298" ht="27.75" customHeight="1">
      <c r="A298" s="315" t="s">
        <v>406</v>
      </c>
      <c r="B298" s="200"/>
      <c r="C298" s="263" t="s">
        <v>361</v>
      </c>
      <c r="D298" s="252"/>
      <c r="E298" s="264" t="n">
        <v>45620</v>
      </c>
      <c r="F298" s="288" t="n">
        <v>3</v>
      </c>
      <c r="G298" s="264" t="n">
        <v>45622</v>
      </c>
      <c r="H298" s="263" t="s">
        <v>73</v>
      </c>
      <c r="I298" s="301"/>
      <c r="J298" s="301"/>
      <c r="K298" s="255"/>
      <c r="L298" s="255"/>
    </row>
    <row r="299" ht="16.5" customHeight="1">
      <c r="A299" s="315" t="s">
        <v>406</v>
      </c>
      <c r="B299" s="200"/>
      <c r="C299" s="263" t="s">
        <v>419</v>
      </c>
      <c r="D299" s="252"/>
      <c r="E299" s="264" t="n">
        <v>45623</v>
      </c>
      <c r="F299" s="288" t="n">
        <v>7</v>
      </c>
      <c r="G299" s="264" t="n">
        <v>45629</v>
      </c>
      <c r="H299" s="263" t="s">
        <v>73</v>
      </c>
      <c r="I299" s="301"/>
      <c r="J299" s="301"/>
      <c r="K299" s="255"/>
      <c r="L299" s="255"/>
    </row>
    <row r="300" ht="16.5" customHeight="1">
      <c r="A300" s="315" t="s">
        <v>406</v>
      </c>
      <c r="B300" s="200"/>
      <c r="C300" s="263" t="s">
        <v>363</v>
      </c>
      <c r="D300" s="252"/>
      <c r="E300" s="264" t="n">
        <v>45630</v>
      </c>
      <c r="F300" s="288" t="n">
        <v>0</v>
      </c>
      <c r="G300" s="264" t="n">
        <v>45629</v>
      </c>
      <c r="H300" s="263" t="s">
        <v>264</v>
      </c>
      <c r="I300" s="301"/>
      <c r="J300" s="301"/>
      <c r="K300" s="255"/>
      <c r="L300" s="255"/>
    </row>
    <row r="301" ht="16.5" customHeight="1">
      <c r="A301" s="315" t="s">
        <v>406</v>
      </c>
      <c r="B301" s="200"/>
      <c r="C301" s="263" t="s">
        <v>364</v>
      </c>
      <c r="D301" s="252"/>
      <c r="E301" s="264" t="n">
        <v>45629</v>
      </c>
      <c r="F301" s="288" t="n">
        <v>1</v>
      </c>
      <c r="G301" s="264" t="n">
        <v>45629</v>
      </c>
      <c r="H301" s="263" t="s">
        <v>73</v>
      </c>
      <c r="I301" s="301"/>
      <c r="J301" s="301"/>
      <c r="K301" s="255"/>
      <c r="L301" s="255"/>
    </row>
    <row r="302" ht="16.5" customHeight="1">
      <c r="A302" s="315" t="s">
        <v>406</v>
      </c>
      <c r="B302" s="200"/>
      <c r="C302" s="263" t="s">
        <v>365</v>
      </c>
      <c r="D302" s="252"/>
      <c r="E302" s="264" t="n">
        <v>45620</v>
      </c>
      <c r="F302" s="288" t="n">
        <v>10</v>
      </c>
      <c r="G302" s="264" t="n">
        <v>45629</v>
      </c>
      <c r="H302" s="263" t="s">
        <v>366</v>
      </c>
      <c r="I302" s="301"/>
      <c r="J302" s="301"/>
      <c r="K302" s="255"/>
      <c r="L302" s="255"/>
    </row>
    <row r="303" ht="16.5" customHeight="1">
      <c r="A303" s="315" t="s">
        <v>406</v>
      </c>
      <c r="B303" s="263" t="s">
        <v>367</v>
      </c>
      <c r="C303" s="263" t="s">
        <v>367</v>
      </c>
      <c r="D303" s="252"/>
      <c r="E303" s="264" t="n">
        <v>45620</v>
      </c>
      <c r="F303" s="290"/>
      <c r="G303" s="264" t="n">
        <v>45629</v>
      </c>
      <c r="H303" s="306"/>
      <c r="I303" s="301"/>
      <c r="J303" s="301"/>
      <c r="K303" s="255"/>
      <c r="L303" s="255"/>
    </row>
    <row r="304" ht="16.5" customHeight="1">
      <c r="A304" s="315" t="s">
        <v>406</v>
      </c>
      <c r="B304" s="200"/>
      <c r="C304" s="263" t="s">
        <v>339</v>
      </c>
      <c r="D304" s="252"/>
      <c r="E304" s="264" t="n">
        <v>45620</v>
      </c>
      <c r="F304" s="288" t="n">
        <v>3</v>
      </c>
      <c r="G304" s="264" t="n">
        <v>45622</v>
      </c>
      <c r="H304" s="303" t="s">
        <v>264</v>
      </c>
      <c r="I304" s="301"/>
      <c r="J304" s="301"/>
      <c r="K304" s="255"/>
      <c r="L304" s="255"/>
    </row>
    <row r="305" ht="16.5" customHeight="1">
      <c r="A305" s="315" t="s">
        <v>406</v>
      </c>
      <c r="B305" s="200"/>
      <c r="C305" s="263" t="s">
        <v>340</v>
      </c>
      <c r="D305" s="252"/>
      <c r="E305" s="264" t="n">
        <v>45620</v>
      </c>
      <c r="F305" s="288" t="n">
        <v>3</v>
      </c>
      <c r="G305" s="264" t="n">
        <v>45622</v>
      </c>
      <c r="H305" s="303" t="s">
        <v>264</v>
      </c>
      <c r="I305" s="301"/>
      <c r="J305" s="301"/>
      <c r="K305" s="255"/>
      <c r="L305" s="255"/>
    </row>
    <row r="306" ht="16.5" customHeight="1">
      <c r="A306" s="315" t="s">
        <v>406</v>
      </c>
      <c r="B306" s="200"/>
      <c r="C306" s="263" t="s">
        <v>341</v>
      </c>
      <c r="D306" s="252"/>
      <c r="E306" s="264" t="n">
        <v>45620</v>
      </c>
      <c r="F306" s="288" t="n">
        <v>3</v>
      </c>
      <c r="G306" s="264" t="n">
        <v>45622</v>
      </c>
      <c r="H306" s="303" t="s">
        <v>264</v>
      </c>
      <c r="I306" s="301"/>
      <c r="J306" s="301"/>
      <c r="K306" s="255"/>
      <c r="L306" s="255"/>
    </row>
    <row r="307" ht="16.5" customHeight="1">
      <c r="A307" s="315" t="s">
        <v>406</v>
      </c>
      <c r="B307" s="200"/>
      <c r="C307" s="263" t="s">
        <v>342</v>
      </c>
      <c r="D307" s="252"/>
      <c r="E307" s="264" t="n">
        <v>45620</v>
      </c>
      <c r="F307" s="288" t="n">
        <v>3</v>
      </c>
      <c r="G307" s="264" t="n">
        <v>45622</v>
      </c>
      <c r="H307" s="303" t="s">
        <v>264</v>
      </c>
      <c r="I307" s="301"/>
      <c r="J307" s="301"/>
      <c r="K307" s="255"/>
      <c r="L307" s="255"/>
    </row>
    <row r="308" ht="16.5" customHeight="1">
      <c r="A308" s="315" t="s">
        <v>406</v>
      </c>
      <c r="B308" s="200"/>
      <c r="C308" s="263" t="s">
        <v>343</v>
      </c>
      <c r="D308" s="252"/>
      <c r="E308" s="264" t="n">
        <v>45623</v>
      </c>
      <c r="F308" s="286" t="n">
        <v>7</v>
      </c>
      <c r="G308" s="264" t="n">
        <v>45629</v>
      </c>
      <c r="H308" s="306"/>
      <c r="I308" s="301"/>
      <c r="J308" s="301"/>
      <c r="K308" s="255"/>
      <c r="L308" s="255"/>
    </row>
    <row r="309" ht="16.5" customHeight="1">
      <c r="A309" s="315" t="s">
        <v>406</v>
      </c>
      <c r="B309" s="263" t="s">
        <v>344</v>
      </c>
      <c r="C309" s="263" t="s">
        <v>344</v>
      </c>
      <c r="D309" s="252"/>
      <c r="E309" s="264" t="n">
        <v>45622</v>
      </c>
      <c r="F309" s="290"/>
      <c r="G309" s="264" t="n">
        <v>45622</v>
      </c>
      <c r="H309" s="306"/>
      <c r="I309" s="301"/>
      <c r="J309" s="301"/>
      <c r="K309" s="255"/>
      <c r="L309" s="255"/>
    </row>
    <row r="310" ht="16.5" customHeight="1">
      <c r="A310" s="315" t="s">
        <v>406</v>
      </c>
      <c r="B310" s="200"/>
      <c r="C310" s="263" t="s">
        <v>345</v>
      </c>
      <c r="D310" s="252"/>
      <c r="E310" s="264" t="n">
        <v>45622</v>
      </c>
      <c r="F310" s="288" t="n">
        <v>1</v>
      </c>
      <c r="G310" s="264" t="n">
        <v>45622</v>
      </c>
      <c r="H310" s="303" t="s">
        <v>39</v>
      </c>
      <c r="I310" s="301"/>
      <c r="J310" s="301"/>
      <c r="K310" s="255"/>
      <c r="L310" s="255"/>
    </row>
    <row r="311" ht="16.5" customHeight="1">
      <c r="A311" s="315" t="s">
        <v>406</v>
      </c>
      <c r="B311" s="200"/>
      <c r="C311" s="263" t="s">
        <v>346</v>
      </c>
      <c r="D311" s="252"/>
      <c r="E311" s="264" t="n">
        <v>45622</v>
      </c>
      <c r="F311" s="288" t="n">
        <v>1</v>
      </c>
      <c r="G311" s="264" t="n">
        <v>45622</v>
      </c>
      <c r="H311" s="303" t="s">
        <v>39</v>
      </c>
      <c r="I311" s="301"/>
      <c r="J311" s="301"/>
      <c r="K311" s="255"/>
      <c r="L311" s="255"/>
    </row>
    <row r="312" ht="16.5" customHeight="1">
      <c r="A312" s="315" t="s">
        <v>406</v>
      </c>
      <c r="B312" s="263" t="s">
        <v>347</v>
      </c>
      <c r="C312" s="263" t="s">
        <v>347</v>
      </c>
      <c r="D312" s="252"/>
      <c r="E312" s="264"/>
      <c r="F312" s="288"/>
      <c r="G312" s="264"/>
      <c r="H312" s="263" t="s">
        <v>39</v>
      </c>
      <c r="I312" s="301"/>
      <c r="J312" s="301"/>
      <c r="K312" s="255"/>
      <c r="L312" s="255"/>
    </row>
    <row r="313" ht="16.5" customHeight="1">
      <c r="A313" s="315" t="s">
        <v>406</v>
      </c>
      <c r="B313" s="200"/>
      <c r="C313" s="263" t="s">
        <v>348</v>
      </c>
      <c r="D313" s="252"/>
      <c r="E313" s="264" t="n">
        <v>2</v>
      </c>
      <c r="F313" s="288" t="n">
        <v>2</v>
      </c>
      <c r="G313" s="264" t="n">
        <v>3</v>
      </c>
      <c r="H313" s="303" t="s">
        <v>349</v>
      </c>
      <c r="I313" s="301"/>
      <c r="J313" s="301"/>
      <c r="K313" s="255"/>
      <c r="L313" s="255"/>
    </row>
    <row r="314" ht="16.5" customHeight="1">
      <c r="A314" s="315" t="s">
        <v>406</v>
      </c>
      <c r="B314" s="200"/>
      <c r="C314" s="263" t="s">
        <v>350</v>
      </c>
      <c r="D314" s="252"/>
      <c r="E314" s="264" t="n">
        <v>45630</v>
      </c>
      <c r="F314" s="288" t="n">
        <v>2</v>
      </c>
      <c r="G314" s="264" t="n">
        <v>45631</v>
      </c>
      <c r="H314" s="263" t="s">
        <v>349</v>
      </c>
      <c r="I314" s="301"/>
      <c r="J314" s="301"/>
      <c r="K314" s="255"/>
      <c r="L314" s="255"/>
    </row>
    <row r="315" ht="16.5" customHeight="1">
      <c r="A315" s="315" t="s">
        <v>406</v>
      </c>
      <c r="B315" s="252" t="s">
        <v>351</v>
      </c>
      <c r="C315" s="263" t="s">
        <v>352</v>
      </c>
      <c r="D315" s="252"/>
      <c r="E315" s="264" t="n">
        <v>45632</v>
      </c>
      <c r="F315" s="290"/>
      <c r="G315" s="264" t="n">
        <v>45631</v>
      </c>
      <c r="H315" s="305"/>
      <c r="I315" s="301"/>
      <c r="J315" s="301"/>
      <c r="K315" s="255"/>
      <c r="L315" s="255"/>
    </row>
    <row r="316" ht="16.5" customHeight="1">
      <c r="A316" s="315" t="s">
        <v>406</v>
      </c>
      <c r="B316" s="200"/>
      <c r="C316" s="263" t="s">
        <v>353</v>
      </c>
      <c r="D316" s="252"/>
      <c r="E316" s="264" t="s">
        <v>420</v>
      </c>
      <c r="F316" s="288" t="n">
        <v>60</v>
      </c>
      <c r="G316" s="264" t="s">
        <v>420</v>
      </c>
      <c r="H316" s="303" t="s">
        <v>231</v>
      </c>
      <c r="I316" s="301"/>
      <c r="J316" s="301"/>
      <c r="K316" s="255"/>
      <c r="L316" s="255"/>
    </row>
    <row r="317" ht="16.5" customHeight="1">
      <c r="A317" s="315" t="s">
        <v>406</v>
      </c>
      <c r="B317" s="200"/>
      <c r="C317" s="263" t="s">
        <v>354</v>
      </c>
      <c r="D317" s="252"/>
      <c r="E317" s="264" t="s">
        <v>420</v>
      </c>
      <c r="F317" s="288" t="n">
        <v>60</v>
      </c>
      <c r="G317" s="264" t="s">
        <v>420</v>
      </c>
      <c r="H317" s="303" t="s">
        <v>231</v>
      </c>
      <c r="I317" s="301"/>
      <c r="J317" s="301"/>
      <c r="K317" s="255"/>
      <c r="L317" s="255"/>
    </row>
    <row r="318" ht="16.5" customHeight="1">
      <c r="A318" s="315" t="s">
        <v>406</v>
      </c>
      <c r="B318" s="200"/>
      <c r="C318" s="263" t="s">
        <v>355</v>
      </c>
      <c r="D318" s="252"/>
      <c r="E318" s="264" t="n">
        <v>45632</v>
      </c>
      <c r="F318" s="288" t="n">
        <v>1</v>
      </c>
      <c r="G318" s="264" t="n">
        <v>45632</v>
      </c>
      <c r="H318" s="303" t="s">
        <v>231</v>
      </c>
      <c r="I318" s="301"/>
      <c r="J318" s="301"/>
      <c r="K318" s="255"/>
      <c r="L318" s="255"/>
    </row>
    <row r="319" ht="16.5" customHeight="1">
      <c r="A319" s="315" t="s">
        <v>406</v>
      </c>
      <c r="B319" s="263" t="s">
        <v>421</v>
      </c>
      <c r="C319" s="263" t="s">
        <v>422</v>
      </c>
      <c r="D319" s="252"/>
      <c r="E319" s="264" t="n">
        <v>45013</v>
      </c>
      <c r="F319" s="290"/>
      <c r="G319" s="264" t="n">
        <v>45012</v>
      </c>
      <c r="H319" s="306"/>
      <c r="I319" s="301"/>
      <c r="J319" s="301"/>
      <c r="K319" s="255"/>
      <c r="L319" s="255"/>
    </row>
    <row r="320" ht="16.5" customHeight="1">
      <c r="A320" s="315" t="s">
        <v>406</v>
      </c>
      <c r="B320" s="200"/>
      <c r="C320" s="263" t="s">
        <v>357</v>
      </c>
      <c r="D320" s="252"/>
      <c r="E320" s="264" t="n">
        <v>45632</v>
      </c>
      <c r="F320" s="288" t="n">
        <v>1</v>
      </c>
      <c r="G320" s="264" t="n">
        <v>45632</v>
      </c>
      <c r="H320" s="263" t="s">
        <v>290</v>
      </c>
      <c r="I320" s="301"/>
      <c r="J320" s="301"/>
      <c r="K320" s="255"/>
      <c r="L320" s="255"/>
    </row>
    <row r="321" ht="16.5" customHeight="1">
      <c r="A321" s="315" t="s">
        <v>406</v>
      </c>
      <c r="B321" s="200"/>
      <c r="C321" s="263" t="s">
        <v>423</v>
      </c>
      <c r="D321" s="322"/>
      <c r="E321" s="323" t="n">
        <v>45633</v>
      </c>
      <c r="F321" s="286" t="n">
        <v>3</v>
      </c>
      <c r="G321" s="323" t="n">
        <v>45635</v>
      </c>
      <c r="H321" s="263" t="s">
        <v>290</v>
      </c>
      <c r="I321" s="301"/>
      <c r="J321" s="301"/>
      <c r="K321" s="255"/>
      <c r="L321" s="255"/>
    </row>
    <row r="322" ht="16.5" customHeight="1">
      <c r="A322" s="315" t="s">
        <v>406</v>
      </c>
      <c r="B322" s="200"/>
      <c r="C322" s="263" t="s">
        <v>358</v>
      </c>
      <c r="D322" s="252"/>
      <c r="E322" s="264" t="n">
        <v>45636</v>
      </c>
      <c r="F322" s="288" t="n">
        <v>1</v>
      </c>
      <c r="G322" s="264" t="n">
        <v>45636</v>
      </c>
      <c r="H322" s="263"/>
      <c r="I322" s="301"/>
      <c r="J322" s="301"/>
      <c r="K322" s="255"/>
      <c r="L322" s="255"/>
    </row>
    <row r="323" ht="27.75" customHeight="1">
      <c r="A323" s="315" t="s">
        <v>406</v>
      </c>
      <c r="B323" s="263" t="s">
        <v>424</v>
      </c>
      <c r="C323" s="263" t="s">
        <v>425</v>
      </c>
      <c r="D323" s="252"/>
      <c r="E323" s="264" t="n">
        <v>45636</v>
      </c>
      <c r="F323" s="288" t="n">
        <v>7</v>
      </c>
      <c r="G323" s="264" t="n">
        <v>45642</v>
      </c>
      <c r="H323" s="263" t="s">
        <v>54</v>
      </c>
      <c r="I323" s="301"/>
      <c r="J323" s="301"/>
      <c r="K323" s="255"/>
      <c r="L323" s="255"/>
    </row>
    <row r="324" ht="16.5" customHeight="1">
      <c r="A324" s="315" t="s">
        <v>406</v>
      </c>
      <c r="B324" s="263" t="s">
        <v>426</v>
      </c>
      <c r="C324" s="263" t="s">
        <v>426</v>
      </c>
      <c r="D324" s="252"/>
      <c r="E324" s="305"/>
      <c r="F324" s="290"/>
      <c r="G324" s="264" t="n">
        <v>45632</v>
      </c>
      <c r="H324" s="306"/>
      <c r="I324" s="301"/>
      <c r="J324" s="301"/>
      <c r="K324" s="255"/>
      <c r="L324" s="255"/>
    </row>
    <row r="325" ht="16.5" customHeight="1">
      <c r="A325" s="315" t="s">
        <v>406</v>
      </c>
      <c r="B325" s="200"/>
      <c r="C325" s="263" t="s">
        <v>427</v>
      </c>
      <c r="D325" s="252"/>
      <c r="E325" s="317" t="n">
        <v>45047</v>
      </c>
      <c r="F325" s="290"/>
      <c r="G325" s="264" t="n">
        <v>45632</v>
      </c>
      <c r="H325" s="306"/>
      <c r="I325" s="301"/>
      <c r="J325" s="301"/>
      <c r="K325" s="255"/>
      <c r="L325" s="255"/>
    </row>
    <row r="326" ht="16.5" customHeight="1">
      <c r="A326" s="315" t="s">
        <v>406</v>
      </c>
      <c r="B326" s="200"/>
      <c r="C326" s="282" t="s">
        <v>428</v>
      </c>
      <c r="D326" s="302"/>
      <c r="E326" s="285" t="n">
        <v>45617</v>
      </c>
      <c r="F326" s="289" t="n">
        <v>14</v>
      </c>
      <c r="G326" s="285" t="n">
        <v>45630</v>
      </c>
      <c r="H326" s="263" t="s">
        <v>54</v>
      </c>
      <c r="I326" s="301"/>
      <c r="J326" s="301"/>
      <c r="K326" s="255"/>
      <c r="L326" s="255"/>
    </row>
    <row r="327" ht="16.5" customHeight="1">
      <c r="A327" s="315" t="s">
        <v>406</v>
      </c>
      <c r="B327" s="200"/>
      <c r="C327" s="263" t="s">
        <v>429</v>
      </c>
      <c r="D327" s="252"/>
      <c r="E327" s="317" t="n">
        <v>45619</v>
      </c>
      <c r="F327" s="288" t="n">
        <v>14</v>
      </c>
      <c r="G327" s="264" t="n">
        <v>45632</v>
      </c>
      <c r="H327" s="303" t="s">
        <v>375</v>
      </c>
      <c r="I327" s="301"/>
      <c r="J327" s="301"/>
      <c r="K327" s="255"/>
      <c r="L327" s="255"/>
    </row>
    <row r="328" ht="16.5" customHeight="1">
      <c r="A328" s="315" t="s">
        <v>406</v>
      </c>
      <c r="B328" s="200"/>
      <c r="C328" s="263" t="s">
        <v>430</v>
      </c>
      <c r="D328" s="252"/>
      <c r="E328" s="317" t="n">
        <v>45617</v>
      </c>
      <c r="F328" s="288" t="n">
        <v>10</v>
      </c>
      <c r="G328" s="264" t="n">
        <v>45626</v>
      </c>
      <c r="H328" s="303" t="s">
        <v>377</v>
      </c>
      <c r="I328" s="301"/>
      <c r="J328" s="301"/>
      <c r="K328" s="255"/>
      <c r="L328" s="255"/>
    </row>
    <row r="329" ht="16.5" customHeight="1">
      <c r="A329" s="315" t="s">
        <v>406</v>
      </c>
      <c r="B329" s="200"/>
      <c r="C329" s="263" t="s">
        <v>431</v>
      </c>
      <c r="D329" s="252"/>
      <c r="E329" s="317" t="n">
        <v>45619</v>
      </c>
      <c r="F329" s="288" t="n">
        <v>1</v>
      </c>
      <c r="G329" s="264" t="n">
        <v>45619</v>
      </c>
      <c r="H329" s="303" t="s">
        <v>65</v>
      </c>
      <c r="I329" s="301"/>
      <c r="J329" s="301"/>
      <c r="K329" s="255"/>
      <c r="L329" s="255"/>
    </row>
    <row r="330" ht="16.5" customHeight="1">
      <c r="A330" s="315" t="s">
        <v>406</v>
      </c>
      <c r="B330" s="200"/>
      <c r="C330" s="263" t="s">
        <v>432</v>
      </c>
      <c r="D330" s="252"/>
      <c r="E330" s="317" t="n">
        <v>45619</v>
      </c>
      <c r="F330" s="288" t="n">
        <v>1</v>
      </c>
      <c r="G330" s="264" t="n">
        <v>45619</v>
      </c>
      <c r="H330" s="303" t="s">
        <v>349</v>
      </c>
      <c r="I330" s="301"/>
      <c r="J330" s="301"/>
      <c r="K330" s="255"/>
      <c r="L330" s="255"/>
    </row>
    <row r="331" ht="16.5" customHeight="1">
      <c r="A331" s="315" t="s">
        <v>406</v>
      </c>
      <c r="B331" s="200"/>
      <c r="C331" s="263" t="s">
        <v>433</v>
      </c>
      <c r="D331" s="252"/>
      <c r="E331" s="317" t="n">
        <v>45619</v>
      </c>
      <c r="F331" s="288" t="n">
        <v>3</v>
      </c>
      <c r="G331" s="264" t="n">
        <v>45621</v>
      </c>
      <c r="H331" s="303" t="s">
        <v>381</v>
      </c>
      <c r="I331" s="301"/>
      <c r="J331" s="301"/>
      <c r="K331" s="255"/>
      <c r="L331" s="255"/>
    </row>
    <row r="332" ht="16.5" customHeight="1">
      <c r="A332" s="315" t="s">
        <v>406</v>
      </c>
      <c r="B332" s="200"/>
      <c r="C332" s="263" t="s">
        <v>382</v>
      </c>
      <c r="D332" s="252"/>
      <c r="E332" s="317" t="n">
        <v>45619</v>
      </c>
      <c r="F332" s="288" t="n">
        <v>1</v>
      </c>
      <c r="G332" s="264" t="n">
        <v>45619</v>
      </c>
      <c r="H332" s="303" t="s">
        <v>54</v>
      </c>
      <c r="I332" s="301"/>
      <c r="J332" s="301"/>
      <c r="K332" s="255"/>
      <c r="L332" s="255"/>
    </row>
    <row r="333" ht="16.5" customHeight="1">
      <c r="A333" s="315" t="s">
        <v>406</v>
      </c>
      <c r="B333" s="200"/>
      <c r="C333" s="263" t="s">
        <v>434</v>
      </c>
      <c r="D333" s="252"/>
      <c r="E333" s="264" t="n">
        <v>45619</v>
      </c>
      <c r="F333" s="288" t="n">
        <v>7</v>
      </c>
      <c r="G333" s="264" t="n">
        <v>45625</v>
      </c>
      <c r="H333" s="303" t="s">
        <v>297</v>
      </c>
      <c r="I333" s="301"/>
      <c r="J333" s="301"/>
      <c r="K333" s="255"/>
      <c r="L333" s="255"/>
    </row>
    <row r="334" ht="16.5" customHeight="1">
      <c r="A334" s="315" t="s">
        <v>406</v>
      </c>
      <c r="B334" s="263" t="s">
        <v>435</v>
      </c>
      <c r="C334" s="263" t="s">
        <v>435</v>
      </c>
      <c r="D334" s="252"/>
      <c r="E334" s="264" t="n">
        <v>45612</v>
      </c>
      <c r="F334" s="290"/>
      <c r="G334" s="264" t="n">
        <v>45635</v>
      </c>
      <c r="H334" s="306"/>
      <c r="I334" s="301"/>
      <c r="J334" s="301"/>
      <c r="K334" s="255"/>
      <c r="L334" s="255"/>
    </row>
    <row r="335" ht="16.5" customHeight="1">
      <c r="A335" s="315" t="s">
        <v>406</v>
      </c>
      <c r="B335" s="200"/>
      <c r="C335" s="263" t="s">
        <v>436</v>
      </c>
      <c r="D335" s="252"/>
      <c r="E335" s="264" t="n">
        <v>45612</v>
      </c>
      <c r="F335" s="288" t="n">
        <v>3</v>
      </c>
      <c r="G335" s="264" t="n">
        <v>45614</v>
      </c>
      <c r="H335" s="303" t="s">
        <v>65</v>
      </c>
      <c r="I335" s="301"/>
      <c r="J335" s="301"/>
      <c r="K335" s="255"/>
      <c r="L335" s="255"/>
    </row>
    <row r="336" ht="16.5" customHeight="1">
      <c r="A336" s="315" t="s">
        <v>406</v>
      </c>
      <c r="B336" s="200"/>
      <c r="C336" s="263" t="s">
        <v>437</v>
      </c>
      <c r="D336" s="252"/>
      <c r="E336" s="264" t="n">
        <v>45615</v>
      </c>
      <c r="F336" s="288" t="n">
        <v>3</v>
      </c>
      <c r="G336" s="264" t="n">
        <v>45617</v>
      </c>
      <c r="H336" s="303" t="s">
        <v>65</v>
      </c>
      <c r="I336" s="301"/>
      <c r="J336" s="301"/>
      <c r="K336" s="255"/>
      <c r="L336" s="255"/>
    </row>
    <row r="337" ht="16.5" customHeight="1">
      <c r="A337" s="315" t="s">
        <v>406</v>
      </c>
      <c r="B337" s="200"/>
      <c r="C337" s="263" t="s">
        <v>438</v>
      </c>
      <c r="D337" s="252"/>
      <c r="E337" s="264" t="n">
        <v>45618</v>
      </c>
      <c r="F337" s="288" t="n">
        <v>18</v>
      </c>
      <c r="G337" s="264" t="n">
        <v>45635</v>
      </c>
      <c r="H337" s="263" t="s">
        <v>439</v>
      </c>
      <c r="I337" s="301"/>
      <c r="J337" s="301"/>
      <c r="K337" s="255"/>
      <c r="L337" s="255"/>
    </row>
    <row r="338" ht="16.5" customHeight="1">
      <c r="A338" s="315" t="s">
        <v>406</v>
      </c>
      <c r="B338" s="252"/>
      <c r="C338" s="263" t="s">
        <v>440</v>
      </c>
      <c r="D338" s="252"/>
      <c r="E338" s="264" t="n">
        <v>45616</v>
      </c>
      <c r="F338" s="288" t="n">
        <v>1</v>
      </c>
      <c r="G338" s="264" t="n">
        <v>45616</v>
      </c>
      <c r="H338" s="303" t="s">
        <v>51</v>
      </c>
      <c r="I338" s="301"/>
      <c r="J338" s="301"/>
      <c r="K338" s="255"/>
      <c r="L338" s="255"/>
    </row>
    <row r="339" ht="16.5" customHeight="1">
      <c r="A339" s="315" t="s">
        <v>406</v>
      </c>
      <c r="B339" s="252"/>
      <c r="C339" s="263" t="s">
        <v>441</v>
      </c>
      <c r="D339" s="252"/>
      <c r="E339" s="305"/>
      <c r="F339" s="290"/>
      <c r="G339" s="264" t="n">
        <v>45646</v>
      </c>
      <c r="H339" s="306"/>
      <c r="I339" s="301"/>
      <c r="J339" s="301"/>
      <c r="K339" s="255"/>
      <c r="L339" s="255"/>
    </row>
    <row r="340" ht="16.5" customHeight="1">
      <c r="A340" s="315" t="s">
        <v>406</v>
      </c>
      <c r="B340" s="252"/>
      <c r="C340" s="263" t="s">
        <v>442</v>
      </c>
      <c r="D340" s="252"/>
      <c r="E340" s="264"/>
      <c r="F340" s="290"/>
      <c r="G340" s="264" t="n">
        <v>45646</v>
      </c>
      <c r="H340" s="306"/>
      <c r="I340" s="301"/>
      <c r="J340" s="301"/>
      <c r="K340" s="255"/>
      <c r="L340" s="255"/>
    </row>
    <row r="341" ht="16.5" customHeight="1">
      <c r="A341" s="315" t="s">
        <v>406</v>
      </c>
      <c r="B341" s="252" t="s">
        <v>443</v>
      </c>
      <c r="C341" s="263" t="s">
        <v>444</v>
      </c>
      <c r="D341" s="252"/>
      <c r="E341" s="264" t="n">
        <v>45620</v>
      </c>
      <c r="F341" s="290"/>
      <c r="G341" s="264" t="n">
        <v>45646</v>
      </c>
      <c r="H341" s="306"/>
      <c r="I341" s="301"/>
      <c r="J341" s="301"/>
      <c r="K341" s="255"/>
      <c r="L341" s="255"/>
    </row>
    <row r="342" ht="16.5" customHeight="1">
      <c r="A342" s="315" t="s">
        <v>406</v>
      </c>
      <c r="B342" s="200"/>
      <c r="C342" s="282" t="s">
        <v>445</v>
      </c>
      <c r="D342" s="302"/>
      <c r="E342" s="285" t="n">
        <v>45620</v>
      </c>
      <c r="F342" s="289" t="n">
        <v>11</v>
      </c>
      <c r="G342" s="285" t="n">
        <v>45630</v>
      </c>
      <c r="H342" s="263" t="s">
        <v>73</v>
      </c>
      <c r="I342" s="301"/>
      <c r="J342" s="301"/>
      <c r="K342" s="255"/>
      <c r="L342" s="255"/>
    </row>
    <row r="343" ht="16.5" customHeight="1">
      <c r="A343" s="315" t="s">
        <v>406</v>
      </c>
      <c r="B343" s="200"/>
      <c r="C343" s="282" t="s">
        <v>446</v>
      </c>
      <c r="D343" s="302"/>
      <c r="E343" s="285" t="n">
        <v>45631</v>
      </c>
      <c r="F343" s="289" t="n">
        <v>10</v>
      </c>
      <c r="G343" s="285" t="n">
        <v>45640</v>
      </c>
      <c r="H343" s="263" t="s">
        <v>264</v>
      </c>
      <c r="I343" s="301"/>
      <c r="J343" s="301"/>
      <c r="K343" s="255"/>
      <c r="L343" s="255"/>
    </row>
    <row r="344" ht="54.75" customHeight="1">
      <c r="A344" s="315" t="s">
        <v>406</v>
      </c>
      <c r="B344" s="200"/>
      <c r="C344" s="282" t="s">
        <v>363</v>
      </c>
      <c r="D344" s="302"/>
      <c r="E344" s="285" t="n">
        <v>45641</v>
      </c>
      <c r="F344" s="289" t="n">
        <v>5</v>
      </c>
      <c r="G344" s="285" t="n">
        <v>45645</v>
      </c>
      <c r="H344" s="263" t="s">
        <v>264</v>
      </c>
      <c r="I344" s="301" t="s">
        <v>447</v>
      </c>
      <c r="J344" s="301"/>
      <c r="K344" s="255"/>
      <c r="L344" s="255"/>
    </row>
    <row r="345" ht="16.5" customHeight="1">
      <c r="A345" s="315" t="s">
        <v>406</v>
      </c>
      <c r="B345" s="200"/>
      <c r="C345" s="282" t="s">
        <v>364</v>
      </c>
      <c r="D345" s="302"/>
      <c r="E345" s="285" t="n">
        <v>45645</v>
      </c>
      <c r="F345" s="289" t="n">
        <v>1</v>
      </c>
      <c r="G345" s="285" t="n">
        <v>45645</v>
      </c>
      <c r="H345" s="263" t="s">
        <v>73</v>
      </c>
      <c r="I345" s="301"/>
      <c r="J345" s="301"/>
      <c r="K345" s="255"/>
      <c r="L345" s="255"/>
    </row>
    <row r="346" ht="16.5" customHeight="1">
      <c r="A346" s="315" t="s">
        <v>406</v>
      </c>
      <c r="B346" s="200"/>
      <c r="C346" s="282" t="s">
        <v>448</v>
      </c>
      <c r="D346" s="302"/>
      <c r="E346" s="285" t="n">
        <v>45646</v>
      </c>
      <c r="F346" s="289" t="n">
        <v>1</v>
      </c>
      <c r="G346" s="285" t="n">
        <v>45646</v>
      </c>
      <c r="H346" s="263" t="s">
        <v>73</v>
      </c>
      <c r="I346" s="301"/>
      <c r="J346" s="301"/>
      <c r="K346" s="255"/>
      <c r="L346" s="255"/>
    </row>
    <row r="347" ht="16.5" customHeight="1">
      <c r="A347" s="315" t="s">
        <v>406</v>
      </c>
      <c r="B347" s="263" t="s">
        <v>449</v>
      </c>
      <c r="C347" s="263" t="s">
        <v>449</v>
      </c>
      <c r="D347" s="252"/>
      <c r="E347" s="264" t="n">
        <v>45620</v>
      </c>
      <c r="F347" s="290"/>
      <c r="G347" s="264" t="n">
        <v>45635</v>
      </c>
      <c r="H347" s="306"/>
      <c r="I347" s="301"/>
      <c r="J347" s="301"/>
      <c r="K347" s="255"/>
      <c r="L347" s="255"/>
    </row>
    <row r="348" ht="16.5" customHeight="1">
      <c r="A348" s="315" t="s">
        <v>406</v>
      </c>
      <c r="B348" s="200"/>
      <c r="C348" s="282" t="s">
        <v>450</v>
      </c>
      <c r="D348" s="302"/>
      <c r="E348" s="285" t="n">
        <v>45620</v>
      </c>
      <c r="F348" s="289" t="n">
        <v>15</v>
      </c>
      <c r="G348" s="285" t="n">
        <v>45634</v>
      </c>
      <c r="H348" s="263" t="s">
        <v>366</v>
      </c>
      <c r="I348" s="301"/>
      <c r="J348" s="301"/>
      <c r="K348" s="255"/>
      <c r="L348" s="255"/>
    </row>
    <row r="349" ht="16.5" customHeight="1">
      <c r="A349" s="315" t="s">
        <v>406</v>
      </c>
      <c r="B349" s="200"/>
      <c r="C349" s="282" t="s">
        <v>451</v>
      </c>
      <c r="D349" s="302"/>
      <c r="E349" s="285" t="n">
        <v>45635</v>
      </c>
      <c r="F349" s="289" t="n">
        <v>1</v>
      </c>
      <c r="G349" s="285" t="n">
        <v>45635</v>
      </c>
      <c r="H349" s="263" t="s">
        <v>366</v>
      </c>
      <c r="I349" s="301"/>
      <c r="J349" s="301"/>
      <c r="K349" s="255"/>
      <c r="L349" s="255"/>
    </row>
    <row r="350" ht="16.5" customHeight="1">
      <c r="A350" s="315" t="s">
        <v>406</v>
      </c>
      <c r="B350" s="200"/>
      <c r="C350" s="263" t="s">
        <v>452</v>
      </c>
      <c r="D350" s="252"/>
      <c r="E350" s="264" t="n">
        <v>45633</v>
      </c>
      <c r="F350" s="288" t="n">
        <v>3</v>
      </c>
      <c r="G350" s="264" t="n">
        <v>45635</v>
      </c>
      <c r="H350" s="303" t="s">
        <v>388</v>
      </c>
      <c r="I350" s="301"/>
      <c r="J350" s="301"/>
      <c r="K350" s="255"/>
      <c r="L350" s="255"/>
    </row>
    <row r="351" ht="16.5" customHeight="1">
      <c r="A351" s="315" t="s">
        <v>406</v>
      </c>
      <c r="B351" s="252" t="s">
        <v>453</v>
      </c>
      <c r="C351" s="263" t="s">
        <v>454</v>
      </c>
      <c r="D351" s="252"/>
      <c r="E351" s="264" t="n">
        <v>45610</v>
      </c>
      <c r="F351" s="288" t="n">
        <v>10</v>
      </c>
      <c r="G351" s="264" t="n">
        <v>45619</v>
      </c>
      <c r="H351" s="303" t="s">
        <v>455</v>
      </c>
      <c r="I351" s="301"/>
      <c r="J351" s="301"/>
      <c r="K351" s="255"/>
      <c r="L351" s="255"/>
    </row>
    <row r="352" ht="16.5" customHeight="1">
      <c r="A352" s="315" t="s">
        <v>406</v>
      </c>
      <c r="B352" s="200"/>
      <c r="C352" s="263" t="s">
        <v>456</v>
      </c>
      <c r="D352" s="252"/>
      <c r="E352" s="264" t="n">
        <v>45610</v>
      </c>
      <c r="F352" s="288" t="n">
        <v>10</v>
      </c>
      <c r="G352" s="264" t="n">
        <v>45619</v>
      </c>
      <c r="H352" s="303" t="s">
        <v>51</v>
      </c>
      <c r="I352" s="301"/>
      <c r="J352" s="301"/>
      <c r="K352" s="255"/>
      <c r="L352" s="255"/>
    </row>
    <row r="353" ht="16.5" customHeight="1">
      <c r="A353" s="315" t="s">
        <v>406</v>
      </c>
      <c r="B353" s="252" t="s">
        <v>457</v>
      </c>
      <c r="C353" s="263" t="s">
        <v>458</v>
      </c>
      <c r="D353" s="252"/>
      <c r="E353" s="264" t="n">
        <v>45620</v>
      </c>
      <c r="F353" s="288" t="n">
        <v>3</v>
      </c>
      <c r="G353" s="264" t="n">
        <v>45622</v>
      </c>
      <c r="H353" s="303" t="s">
        <v>73</v>
      </c>
      <c r="I353" s="301"/>
      <c r="J353" s="301"/>
      <c r="K353" s="255"/>
      <c r="L353" s="255"/>
    </row>
    <row r="354" ht="16.5" customHeight="1">
      <c r="A354" s="315" t="s">
        <v>406</v>
      </c>
      <c r="B354" s="200"/>
      <c r="C354" s="263" t="s">
        <v>459</v>
      </c>
      <c r="D354" s="252"/>
      <c r="E354" s="264" t="n">
        <v>45633</v>
      </c>
      <c r="F354" s="288" t="n">
        <v>1</v>
      </c>
      <c r="G354" s="264" t="n">
        <v>45633</v>
      </c>
      <c r="H354" s="303" t="s">
        <v>388</v>
      </c>
      <c r="I354" s="301"/>
      <c r="J354" s="301"/>
      <c r="K354" s="255"/>
      <c r="L354" s="255"/>
    </row>
    <row r="355" ht="16.5" customHeight="1">
      <c r="A355" s="315" t="s">
        <v>406</v>
      </c>
      <c r="B355" s="200"/>
      <c r="C355" s="263" t="s">
        <v>460</v>
      </c>
      <c r="D355" s="252"/>
      <c r="E355" s="264" t="n">
        <v>45649</v>
      </c>
      <c r="F355" s="288" t="n">
        <v>1</v>
      </c>
      <c r="G355" s="264" t="n">
        <v>45649</v>
      </c>
      <c r="H355" s="303" t="s">
        <v>73</v>
      </c>
      <c r="I355" s="301"/>
      <c r="J355" s="301"/>
      <c r="K355" s="255"/>
      <c r="L355" s="255"/>
    </row>
    <row r="356" ht="16.5" customHeight="1">
      <c r="A356" s="315" t="s">
        <v>406</v>
      </c>
      <c r="B356" s="263" t="s">
        <v>461</v>
      </c>
      <c r="C356" s="263" t="s">
        <v>462</v>
      </c>
      <c r="D356" s="252"/>
      <c r="E356" s="264" t="n">
        <v>45616</v>
      </c>
      <c r="F356" s="290" t="n">
        <v>15</v>
      </c>
      <c r="G356" s="264" t="n">
        <v>45630</v>
      </c>
      <c r="H356" s="305" t="s">
        <v>349</v>
      </c>
      <c r="I356" s="301"/>
      <c r="J356" s="301"/>
      <c r="K356" s="255"/>
      <c r="L356" s="255"/>
    </row>
    <row r="357" ht="16.5" customHeight="1">
      <c r="A357" s="315" t="s">
        <v>406</v>
      </c>
      <c r="B357" s="263" t="s">
        <v>463</v>
      </c>
      <c r="C357" s="263" t="s">
        <v>463</v>
      </c>
      <c r="D357" s="252"/>
      <c r="E357" s="264" t="n">
        <v>45619</v>
      </c>
      <c r="F357" s="290"/>
      <c r="G357" s="264" t="n">
        <v>45628</v>
      </c>
      <c r="H357" s="305"/>
      <c r="I357" s="301"/>
      <c r="J357" s="301"/>
      <c r="K357" s="255"/>
      <c r="L357" s="255"/>
    </row>
    <row r="358" ht="16.5" customHeight="1">
      <c r="A358" s="315" t="s">
        <v>406</v>
      </c>
      <c r="B358" s="200"/>
      <c r="C358" s="263" t="s">
        <v>464</v>
      </c>
      <c r="D358" s="252"/>
      <c r="E358" s="264" t="n">
        <v>45619</v>
      </c>
      <c r="F358" s="288" t="n">
        <v>3</v>
      </c>
      <c r="G358" s="264" t="n">
        <v>45621</v>
      </c>
      <c r="H358" s="303" t="s">
        <v>73</v>
      </c>
      <c r="I358" s="301"/>
      <c r="J358" s="301"/>
      <c r="K358" s="255"/>
      <c r="L358" s="255"/>
    </row>
    <row r="359" ht="16.5" customHeight="1">
      <c r="A359" s="315" t="s">
        <v>406</v>
      </c>
      <c r="B359" s="200"/>
      <c r="C359" s="263" t="s">
        <v>465</v>
      </c>
      <c r="D359" s="252"/>
      <c r="E359" s="264" t="n">
        <v>45622</v>
      </c>
      <c r="F359" s="288" t="n">
        <v>7</v>
      </c>
      <c r="G359" s="264" t="n">
        <v>45628</v>
      </c>
      <c r="H359" s="303" t="s">
        <v>39</v>
      </c>
      <c r="I359" s="301"/>
      <c r="J359" s="301"/>
      <c r="K359" s="255"/>
      <c r="L359" s="255"/>
    </row>
    <row r="360" ht="16.5" customHeight="1">
      <c r="A360" s="315" t="s">
        <v>406</v>
      </c>
      <c r="B360" s="263" t="s">
        <v>466</v>
      </c>
      <c r="C360" s="263" t="s">
        <v>466</v>
      </c>
      <c r="D360" s="252"/>
      <c r="E360" s="264" t="n">
        <v>45586</v>
      </c>
      <c r="F360" s="290"/>
      <c r="G360" s="264" t="n">
        <v>45655</v>
      </c>
      <c r="H360" s="305"/>
      <c r="I360" s="301"/>
      <c r="J360" s="301"/>
      <c r="K360" s="255"/>
      <c r="L360" s="255"/>
    </row>
    <row r="361" ht="16.5" customHeight="1">
      <c r="A361" s="315" t="s">
        <v>406</v>
      </c>
      <c r="B361" s="200"/>
      <c r="C361" s="282" t="s">
        <v>467</v>
      </c>
      <c r="D361" s="302"/>
      <c r="E361" s="285" t="n">
        <v>45586</v>
      </c>
      <c r="F361" s="289" t="n">
        <v>3</v>
      </c>
      <c r="G361" s="285" t="n">
        <v>45588</v>
      </c>
      <c r="H361" s="303" t="s">
        <v>54</v>
      </c>
      <c r="I361" s="301"/>
      <c r="J361" s="301"/>
      <c r="K361" s="255"/>
      <c r="L361" s="255"/>
    </row>
    <row r="362" ht="16.5" customHeight="1">
      <c r="A362" s="315" t="s">
        <v>406</v>
      </c>
      <c r="B362" s="200"/>
      <c r="C362" s="282" t="s">
        <v>468</v>
      </c>
      <c r="D362" s="302"/>
      <c r="E362" s="285" t="n">
        <v>45589</v>
      </c>
      <c r="F362" s="289" t="n">
        <v>60</v>
      </c>
      <c r="G362" s="285" t="n">
        <v>45648</v>
      </c>
      <c r="H362" s="303" t="s">
        <v>54</v>
      </c>
      <c r="I362" s="301" t="s">
        <v>469</v>
      </c>
      <c r="J362" s="301"/>
      <c r="K362" s="255"/>
      <c r="L362" s="255"/>
    </row>
    <row r="363" ht="16.5" customHeight="1">
      <c r="A363" s="315" t="s">
        <v>406</v>
      </c>
      <c r="B363" s="200"/>
      <c r="C363" s="263" t="s">
        <v>470</v>
      </c>
      <c r="D363" s="324" t="s">
        <v>417</v>
      </c>
      <c r="E363" s="264" t="n">
        <v>45649</v>
      </c>
      <c r="F363" s="288" t="n">
        <v>7</v>
      </c>
      <c r="G363" s="264" t="n">
        <v>45655</v>
      </c>
      <c r="H363" s="303" t="s">
        <v>54</v>
      </c>
      <c r="I363" s="301"/>
      <c r="J363" s="301"/>
      <c r="K363" s="255"/>
      <c r="L363" s="255"/>
    </row>
    <row r="364" ht="16.5" customHeight="1">
      <c r="A364" s="315" t="s">
        <v>406</v>
      </c>
      <c r="B364" s="263" t="s">
        <v>392</v>
      </c>
      <c r="C364" s="263" t="s">
        <v>392</v>
      </c>
      <c r="D364" s="252"/>
      <c r="E364" s="305"/>
      <c r="F364" s="290"/>
      <c r="G364" s="264" t="n">
        <v>45641</v>
      </c>
      <c r="H364" s="306"/>
      <c r="I364" s="301"/>
      <c r="J364" s="301"/>
      <c r="K364" s="255"/>
      <c r="L364" s="255"/>
    </row>
    <row r="365" ht="16.5" customHeight="1">
      <c r="A365" s="315" t="s">
        <v>406</v>
      </c>
      <c r="B365" s="200"/>
      <c r="C365" s="263" t="s">
        <v>232</v>
      </c>
      <c r="D365" s="252"/>
      <c r="E365" s="264" t="n">
        <v>45617</v>
      </c>
      <c r="F365" s="288" t="n">
        <v>7</v>
      </c>
      <c r="G365" s="264" t="n">
        <v>45623</v>
      </c>
      <c r="H365" s="303" t="s">
        <v>471</v>
      </c>
      <c r="I365" s="301"/>
      <c r="J365" s="301"/>
      <c r="K365" s="255"/>
      <c r="L365" s="255"/>
    </row>
    <row r="366" ht="16.5" customHeight="1">
      <c r="A366" s="315" t="s">
        <v>406</v>
      </c>
      <c r="B366" s="200"/>
      <c r="C366" s="263" t="s">
        <v>393</v>
      </c>
      <c r="D366" s="252"/>
      <c r="E366" s="264" t="n">
        <v>45636</v>
      </c>
      <c r="F366" s="288" t="n">
        <v>2</v>
      </c>
      <c r="G366" s="264" t="n">
        <v>45637</v>
      </c>
      <c r="H366" s="303" t="s">
        <v>471</v>
      </c>
      <c r="I366" s="301"/>
      <c r="J366" s="301"/>
      <c r="K366" s="255"/>
      <c r="L366" s="255"/>
    </row>
    <row r="367" ht="16.5" customHeight="1">
      <c r="A367" s="315" t="s">
        <v>406</v>
      </c>
      <c r="B367" s="200"/>
      <c r="C367" s="263" t="s">
        <v>239</v>
      </c>
      <c r="D367" s="252"/>
      <c r="E367" s="264" t="n">
        <v>45636</v>
      </c>
      <c r="F367" s="288" t="n">
        <v>2</v>
      </c>
      <c r="G367" s="264" t="n">
        <v>45637</v>
      </c>
      <c r="H367" s="303" t="s">
        <v>471</v>
      </c>
      <c r="I367" s="301"/>
      <c r="J367" s="301"/>
      <c r="K367" s="255"/>
      <c r="L367" s="255"/>
    </row>
    <row r="368" ht="16.5" customHeight="1">
      <c r="A368" s="315" t="s">
        <v>406</v>
      </c>
      <c r="B368" s="200"/>
      <c r="C368" s="263" t="s">
        <v>394</v>
      </c>
      <c r="D368" s="252"/>
      <c r="E368" s="264" t="n">
        <v>45638</v>
      </c>
      <c r="F368" s="288" t="n">
        <v>2</v>
      </c>
      <c r="G368" s="264" t="n">
        <v>45639</v>
      </c>
      <c r="H368" s="303" t="s">
        <v>471</v>
      </c>
      <c r="I368" s="301"/>
      <c r="J368" s="301"/>
      <c r="K368" s="255"/>
      <c r="L368" s="255"/>
    </row>
    <row r="369" ht="16.5" customHeight="1">
      <c r="A369" s="315" t="s">
        <v>406</v>
      </c>
      <c r="B369" s="200"/>
      <c r="C369" s="263" t="s">
        <v>395</v>
      </c>
      <c r="D369" s="252"/>
      <c r="E369" s="264" t="n">
        <v>45640</v>
      </c>
      <c r="F369" s="288" t="n">
        <v>2</v>
      </c>
      <c r="G369" s="264" t="n">
        <v>45641</v>
      </c>
      <c r="H369" s="303" t="s">
        <v>51</v>
      </c>
      <c r="I369" s="301"/>
      <c r="J369" s="301"/>
      <c r="K369" s="255"/>
      <c r="L369" s="255"/>
    </row>
    <row r="370" ht="16.5" customHeight="1">
      <c r="A370" s="315" t="s">
        <v>406</v>
      </c>
      <c r="B370" s="200"/>
      <c r="C370" s="263" t="s">
        <v>472</v>
      </c>
      <c r="D370" s="252"/>
      <c r="E370" s="264" t="n">
        <v>45059</v>
      </c>
      <c r="F370" s="288" t="n">
        <v>1</v>
      </c>
      <c r="G370" s="264" t="n">
        <v>45059</v>
      </c>
      <c r="H370" s="303" t="s">
        <v>51</v>
      </c>
      <c r="I370" s="301"/>
      <c r="J370" s="301"/>
      <c r="K370" s="255"/>
      <c r="L370" s="255"/>
    </row>
    <row r="371" ht="16.5" customHeight="1">
      <c r="A371" s="315" t="s">
        <v>406</v>
      </c>
      <c r="B371" s="252"/>
      <c r="C371" s="263" t="s">
        <v>473</v>
      </c>
      <c r="D371" s="252"/>
      <c r="E371" s="264" t="n">
        <v>45647</v>
      </c>
      <c r="F371" s="288" t="n">
        <v>1</v>
      </c>
      <c r="G371" s="264" t="n">
        <v>45647</v>
      </c>
      <c r="H371" s="263" t="s">
        <v>51</v>
      </c>
      <c r="I371" s="301"/>
      <c r="J371" s="301"/>
      <c r="K371" s="255"/>
      <c r="L371" s="255"/>
    </row>
    <row r="372" ht="16.5" customHeight="1">
      <c r="A372" s="315" t="s">
        <v>406</v>
      </c>
      <c r="B372" s="252" t="s">
        <v>96</v>
      </c>
      <c r="C372" s="282" t="s">
        <v>474</v>
      </c>
      <c r="D372" s="302"/>
      <c r="E372" s="285" t="n">
        <v>45633</v>
      </c>
      <c r="F372" s="289" t="n">
        <v>1</v>
      </c>
      <c r="G372" s="285" t="n">
        <v>45633</v>
      </c>
      <c r="H372" s="263" t="s">
        <v>390</v>
      </c>
      <c r="I372" s="301"/>
      <c r="J372" s="301"/>
      <c r="K372" s="255"/>
      <c r="L372" s="255"/>
    </row>
    <row r="373" ht="16.5" customHeight="1">
      <c r="A373" s="252" t="s">
        <v>475</v>
      </c>
      <c r="B373" s="316"/>
      <c r="C373" s="263" t="s">
        <v>475</v>
      </c>
      <c r="D373" s="252"/>
      <c r="E373" s="305"/>
      <c r="F373" s="290"/>
      <c r="G373" s="264" t="n">
        <v>-1</v>
      </c>
      <c r="H373" s="306"/>
      <c r="I373" s="301"/>
      <c r="J373" s="301"/>
      <c r="K373" s="255"/>
      <c r="L373" s="255"/>
    </row>
    <row r="374" ht="16.5" customHeight="1">
      <c r="A374" s="200"/>
      <c r="B374" s="252" t="s">
        <v>475</v>
      </c>
      <c r="C374" s="263" t="s">
        <v>476</v>
      </c>
      <c r="D374" s="252"/>
      <c r="E374" s="264" t="n">
        <v>45072</v>
      </c>
      <c r="F374" s="290"/>
      <c r="G374" s="264" t="n">
        <v>45071</v>
      </c>
      <c r="H374" s="306"/>
      <c r="I374" s="301"/>
      <c r="J374" s="301"/>
      <c r="K374" s="255"/>
      <c r="L374" s="255"/>
    </row>
    <row r="375" ht="27.75" customHeight="1">
      <c r="A375" s="200"/>
      <c r="B375" s="200"/>
      <c r="C375" s="263" t="s">
        <v>477</v>
      </c>
      <c r="D375" s="252"/>
      <c r="E375" s="264" t="n">
        <v>45647</v>
      </c>
      <c r="F375" s="288" t="n">
        <v>2</v>
      </c>
      <c r="G375" s="264" t="n">
        <v>45648</v>
      </c>
      <c r="H375" s="303" t="s">
        <v>478</v>
      </c>
      <c r="I375" s="301"/>
      <c r="J375" s="301"/>
      <c r="K375" s="255"/>
      <c r="L375" s="255"/>
    </row>
    <row r="376" ht="16.5" customHeight="1">
      <c r="A376" s="200"/>
      <c r="B376" s="200"/>
      <c r="C376" s="263" t="s">
        <v>479</v>
      </c>
      <c r="D376" s="252"/>
      <c r="E376" s="264" t="n">
        <v>45648</v>
      </c>
      <c r="F376" s="288" t="n">
        <v>1</v>
      </c>
      <c r="G376" s="264"/>
      <c r="H376" s="303" t="s">
        <v>39</v>
      </c>
      <c r="I376" s="301"/>
      <c r="J376" s="301"/>
      <c r="K376" s="255"/>
      <c r="L376" s="255"/>
    </row>
    <row r="377" ht="27.75" customHeight="1">
      <c r="A377" s="200"/>
      <c r="B377" s="200"/>
      <c r="C377" s="282" t="s">
        <v>480</v>
      </c>
      <c r="D377" s="302"/>
      <c r="E377" s="285" t="n">
        <v>45611</v>
      </c>
      <c r="F377" s="289" t="n">
        <v>35</v>
      </c>
      <c r="G377" s="285" t="n">
        <v>45646</v>
      </c>
      <c r="H377" s="263" t="s">
        <v>39</v>
      </c>
      <c r="I377" s="301" t="s">
        <v>481</v>
      </c>
      <c r="J377" s="301"/>
      <c r="K377" s="255"/>
      <c r="L377" s="255"/>
    </row>
    <row r="378" ht="16.5" customHeight="1">
      <c r="A378" s="200"/>
      <c r="B378" s="200"/>
      <c r="C378" s="282" t="s">
        <v>482</v>
      </c>
      <c r="D378" s="302"/>
      <c r="E378" s="285" t="n">
        <v>45647</v>
      </c>
      <c r="F378" s="289" t="n">
        <v>3</v>
      </c>
      <c r="G378" s="285" t="n">
        <v>45649</v>
      </c>
      <c r="H378" s="263" t="s">
        <v>349</v>
      </c>
      <c r="I378" s="301"/>
      <c r="J378" s="301"/>
      <c r="K378" s="255"/>
      <c r="L378" s="255"/>
    </row>
    <row r="379" ht="16.5" customHeight="1">
      <c r="A379" s="200"/>
      <c r="B379" s="200"/>
      <c r="C379" s="263" t="s">
        <v>483</v>
      </c>
      <c r="D379" s="252"/>
      <c r="E379" s="264" t="n">
        <v>45629</v>
      </c>
      <c r="F379" s="288" t="n">
        <v>1</v>
      </c>
      <c r="G379" s="264" t="n">
        <v>45629</v>
      </c>
      <c r="H379" s="303" t="s">
        <v>388</v>
      </c>
      <c r="I379" s="301"/>
      <c r="J379" s="301"/>
      <c r="K379" s="255"/>
      <c r="L379" s="255"/>
    </row>
    <row r="380" ht="16.5" customHeight="1">
      <c r="A380" s="200"/>
      <c r="B380" s="200"/>
      <c r="C380" s="263" t="s">
        <v>484</v>
      </c>
      <c r="D380" s="252"/>
      <c r="E380" s="264" t="n">
        <v>45629</v>
      </c>
      <c r="F380" s="288" t="n">
        <v>1</v>
      </c>
      <c r="G380" s="264" t="n">
        <v>45629</v>
      </c>
      <c r="H380" s="325" t="s">
        <v>388</v>
      </c>
      <c r="I380" s="301"/>
      <c r="J380" s="301"/>
      <c r="K380" s="255"/>
      <c r="L380" s="255"/>
    </row>
    <row r="381" ht="16.5" customHeight="1">
      <c r="A381" s="200"/>
      <c r="B381" s="200"/>
      <c r="C381" s="278" t="s">
        <v>485</v>
      </c>
      <c r="D381" s="319" t="s">
        <v>417</v>
      </c>
      <c r="E381" s="296" t="n">
        <v>45650</v>
      </c>
      <c r="F381" s="297" t="n">
        <v>7</v>
      </c>
      <c r="G381" s="296" t="n">
        <v>45656</v>
      </c>
      <c r="H381" s="263" t="s">
        <v>290</v>
      </c>
      <c r="I381" s="301"/>
      <c r="J381" s="320" t="s">
        <v>417</v>
      </c>
      <c r="K381" s="255" t="n">
        <v>37</v>
      </c>
      <c r="L381" s="255"/>
    </row>
    <row r="382" ht="16.5" customHeight="1">
      <c r="A382" s="200"/>
      <c r="B382" s="200"/>
      <c r="C382" s="282" t="s">
        <v>486</v>
      </c>
      <c r="D382" s="302"/>
      <c r="E382" s="285" t="n">
        <v>45653</v>
      </c>
      <c r="F382" s="289" t="n">
        <v>9</v>
      </c>
      <c r="G382" s="285" t="n">
        <v>45661</v>
      </c>
      <c r="H382" s="263" t="s">
        <v>54</v>
      </c>
      <c r="I382" s="301"/>
      <c r="J382" s="301"/>
      <c r="K382" s="255"/>
      <c r="L382" s="255"/>
    </row>
    <row r="383" ht="16.5" customHeight="1">
      <c r="A383" s="200"/>
      <c r="B383" s="200"/>
      <c r="C383" s="263" t="s">
        <v>487</v>
      </c>
      <c r="D383" s="252"/>
      <c r="E383" s="264" t="n">
        <v>45662</v>
      </c>
      <c r="F383" s="288" t="n">
        <v>1</v>
      </c>
      <c r="G383" s="264" t="n">
        <v>45662</v>
      </c>
      <c r="H383" s="303" t="s">
        <v>65</v>
      </c>
      <c r="I383" s="301"/>
      <c r="J383" s="301"/>
      <c r="K383" s="255"/>
      <c r="L383" s="255"/>
    </row>
    <row r="384" ht="16.5" customHeight="1">
      <c r="A384" s="200"/>
      <c r="B384" s="200"/>
      <c r="C384" s="263" t="s">
        <v>488</v>
      </c>
      <c r="D384" s="252"/>
      <c r="E384" s="264" t="n">
        <v>45657</v>
      </c>
      <c r="F384" s="288" t="n">
        <v>1</v>
      </c>
      <c r="G384" s="264" t="n">
        <v>45657</v>
      </c>
      <c r="H384" s="263" t="s">
        <v>51</v>
      </c>
      <c r="I384" s="301"/>
      <c r="J384" s="301"/>
      <c r="K384" s="255"/>
      <c r="L384" s="255"/>
    </row>
    <row r="385" ht="16.5" customHeight="1">
      <c r="A385" s="252" t="s">
        <v>489</v>
      </c>
      <c r="B385" s="263" t="s">
        <v>490</v>
      </c>
      <c r="C385" s="263" t="s">
        <v>490</v>
      </c>
      <c r="D385" s="252"/>
      <c r="E385" s="264" t="n">
        <v>45077</v>
      </c>
      <c r="F385" s="290"/>
      <c r="G385" s="264" t="n">
        <v>45076</v>
      </c>
      <c r="H385" s="306"/>
      <c r="I385" s="301"/>
      <c r="J385" s="301"/>
      <c r="K385" s="255"/>
      <c r="L385" s="255"/>
    </row>
    <row r="386" ht="16.5" customHeight="1">
      <c r="A386" s="200"/>
      <c r="B386" s="200"/>
      <c r="C386" s="263" t="s">
        <v>491</v>
      </c>
      <c r="D386" s="252"/>
      <c r="E386" s="264" t="n">
        <v>45077</v>
      </c>
      <c r="F386" s="288" t="n">
        <v>3</v>
      </c>
      <c r="G386" s="264" t="n">
        <v>45079</v>
      </c>
      <c r="H386" s="303" t="s">
        <v>73</v>
      </c>
      <c r="I386" s="301"/>
      <c r="J386" s="301"/>
      <c r="K386" s="255"/>
      <c r="L386" s="255"/>
    </row>
    <row r="387" ht="16.5" customHeight="1">
      <c r="A387" s="200"/>
      <c r="B387" s="200"/>
      <c r="C387" s="263" t="s">
        <v>492</v>
      </c>
      <c r="D387" s="252"/>
      <c r="E387" s="264" t="n">
        <v>45077</v>
      </c>
      <c r="F387" s="288" t="n">
        <v>1</v>
      </c>
      <c r="G387" s="264" t="n">
        <v>45077</v>
      </c>
      <c r="H387" s="303" t="s">
        <v>65</v>
      </c>
      <c r="I387" s="301"/>
      <c r="J387" s="301"/>
      <c r="K387" s="255"/>
      <c r="L387" s="255"/>
    </row>
    <row r="388" ht="16.5" customHeight="1">
      <c r="A388" s="200"/>
      <c r="B388" s="200"/>
      <c r="C388" s="263" t="s">
        <v>493</v>
      </c>
      <c r="D388" s="252"/>
      <c r="E388" s="264" t="n">
        <v>45077</v>
      </c>
      <c r="F388" s="288" t="n">
        <v>1</v>
      </c>
      <c r="G388" s="264" t="n">
        <v>45077</v>
      </c>
      <c r="H388" s="303" t="s">
        <v>494</v>
      </c>
      <c r="I388" s="301"/>
      <c r="J388" s="301"/>
      <c r="K388" s="255"/>
      <c r="L388" s="255"/>
    </row>
    <row r="389" ht="16.5" customHeight="1">
      <c r="A389" s="200"/>
      <c r="B389" s="200"/>
      <c r="C389" s="263" t="s">
        <v>495</v>
      </c>
      <c r="D389" s="252"/>
      <c r="E389" s="264" t="n">
        <v>45077</v>
      </c>
      <c r="F389" s="288" t="n">
        <v>1</v>
      </c>
      <c r="G389" s="264" t="n">
        <v>45077</v>
      </c>
      <c r="H389" s="303" t="s">
        <v>297</v>
      </c>
      <c r="I389" s="301"/>
      <c r="J389" s="301"/>
      <c r="K389" s="255"/>
      <c r="L389" s="255"/>
    </row>
    <row r="390" ht="16.5" customHeight="1">
      <c r="A390" s="200"/>
      <c r="B390" s="200"/>
      <c r="C390" s="263" t="s">
        <v>496</v>
      </c>
      <c r="D390" s="252"/>
      <c r="E390" s="264" t="n">
        <v>45658</v>
      </c>
      <c r="F390" s="288" t="n">
        <v>1</v>
      </c>
      <c r="G390" s="264" t="n">
        <v>45658</v>
      </c>
      <c r="H390" s="303" t="s">
        <v>388</v>
      </c>
      <c r="I390" s="301"/>
      <c r="J390" s="301"/>
      <c r="K390" s="255"/>
      <c r="L390" s="255"/>
    </row>
    <row r="391" ht="27.75" customHeight="1">
      <c r="A391" s="200"/>
      <c r="B391" s="200"/>
      <c r="C391" s="282" t="s">
        <v>497</v>
      </c>
      <c r="D391" s="302"/>
      <c r="E391" s="285" t="n">
        <v>45656</v>
      </c>
      <c r="F391" s="289" t="n">
        <v>1</v>
      </c>
      <c r="G391" s="285" t="n">
        <v>45656</v>
      </c>
      <c r="H391" s="263" t="s">
        <v>290</v>
      </c>
      <c r="I391" s="301"/>
      <c r="J391" s="301"/>
      <c r="K391" s="255"/>
      <c r="L391" s="255"/>
    </row>
    <row r="392" ht="16.5" customHeight="1">
      <c r="A392" s="200"/>
      <c r="B392" s="263"/>
      <c r="C392" s="282" t="s">
        <v>498</v>
      </c>
      <c r="D392" s="302"/>
      <c r="E392" s="285" t="n">
        <v>45656</v>
      </c>
      <c r="F392" s="289" t="n">
        <v>0</v>
      </c>
      <c r="G392" s="285" t="n">
        <v>45656</v>
      </c>
      <c r="H392" s="263" t="s">
        <v>390</v>
      </c>
      <c r="I392" s="301"/>
      <c r="J392" s="301"/>
      <c r="K392" s="255"/>
      <c r="L392" s="255"/>
    </row>
    <row r="393" ht="16.5" customHeight="1">
      <c r="A393" s="200"/>
      <c r="B393" s="315" t="s">
        <v>499</v>
      </c>
      <c r="C393" s="263" t="s">
        <v>500</v>
      </c>
      <c r="D393" s="252"/>
      <c r="E393" s="264"/>
      <c r="F393" s="288" t="n">
        <v>7</v>
      </c>
      <c r="G393" s="264" t="n">
        <v>7</v>
      </c>
      <c r="H393" s="303" t="s">
        <v>39</v>
      </c>
      <c r="I393" s="301"/>
      <c r="J393" s="301"/>
      <c r="K393" s="255"/>
      <c r="L393" s="255"/>
    </row>
    <row r="394" ht="16.5" customHeight="1">
      <c r="A394" s="200"/>
      <c r="B394" s="200"/>
      <c r="C394" s="263" t="s">
        <v>501</v>
      </c>
      <c r="D394" s="252"/>
      <c r="E394" s="264"/>
      <c r="F394" s="288" t="n">
        <v>2</v>
      </c>
      <c r="G394" s="264" t="n">
        <v>2</v>
      </c>
      <c r="H394" s="303" t="s">
        <v>250</v>
      </c>
      <c r="I394" s="301"/>
      <c r="J394" s="301"/>
      <c r="K394" s="255"/>
      <c r="L394" s="255"/>
    </row>
    <row r="395" ht="16.5" customHeight="1">
      <c r="A395" s="200"/>
      <c r="B395" s="200"/>
      <c r="C395" s="263" t="s">
        <v>502</v>
      </c>
      <c r="D395" s="252"/>
      <c r="E395" s="264"/>
      <c r="F395" s="288" t="n">
        <v>1</v>
      </c>
      <c r="G395" s="264" t="s">
        <v>503</v>
      </c>
      <c r="H395" s="303" t="s">
        <v>504</v>
      </c>
      <c r="I395" s="301"/>
      <c r="J395" s="301"/>
      <c r="K395" s="255"/>
      <c r="L395" s="255"/>
    </row>
    <row r="396" ht="16.5" customHeight="1">
      <c r="A396" s="200"/>
      <c r="B396" s="200"/>
      <c r="C396" s="263" t="s">
        <v>505</v>
      </c>
      <c r="D396" s="252"/>
      <c r="E396" s="264"/>
      <c r="F396" s="288" t="n">
        <v>3</v>
      </c>
      <c r="G396" s="264" t="n">
        <v>3</v>
      </c>
      <c r="H396" s="303" t="s">
        <v>264</v>
      </c>
      <c r="I396" s="301"/>
      <c r="J396" s="301"/>
      <c r="K396" s="255"/>
      <c r="L396" s="255"/>
    </row>
    <row r="397" ht="16.5" customHeight="1">
      <c r="A397" s="200"/>
      <c r="B397" s="252" t="s">
        <v>96</v>
      </c>
      <c r="C397" s="282" t="s">
        <v>506</v>
      </c>
      <c r="D397" s="302"/>
      <c r="E397" s="285" t="n">
        <v>45662</v>
      </c>
      <c r="F397" s="289" t="n">
        <v>1</v>
      </c>
      <c r="G397" s="285" t="n">
        <v>45662</v>
      </c>
      <c r="H397" s="263" t="s">
        <v>390</v>
      </c>
      <c r="I397" s="301"/>
      <c r="J397" s="301"/>
      <c r="K397" s="255"/>
      <c r="L397" s="255"/>
    </row>
    <row r="398" ht="16.5" customHeight="1">
      <c r="A398" s="200"/>
      <c r="B398" s="252" t="s">
        <v>507</v>
      </c>
      <c r="C398" s="278" t="s">
        <v>508</v>
      </c>
      <c r="D398" s="304"/>
      <c r="E398" s="296"/>
      <c r="F398" s="297" t="n">
        <v>1</v>
      </c>
      <c r="G398" s="296" t="n">
        <v>45663</v>
      </c>
      <c r="H398" s="263" t="s">
        <v>290</v>
      </c>
      <c r="I398" s="301"/>
      <c r="J398" s="301"/>
      <c r="K398" s="255"/>
      <c r="L398" s="255"/>
    </row>
    <row r="399" ht="16.5" customHeight="1">
      <c r="A399" s="200"/>
      <c r="B399" s="252"/>
      <c r="C399" s="263" t="s">
        <v>509</v>
      </c>
      <c r="D399" s="252"/>
      <c r="E399" s="305"/>
      <c r="F399" s="290"/>
      <c r="G399" s="264" t="n">
        <v>-1</v>
      </c>
      <c r="H399" s="306"/>
      <c r="I399" s="301"/>
      <c r="J399" s="301"/>
      <c r="K399" s="255"/>
      <c r="L399" s="255"/>
    </row>
    <row r="400" ht="16.5" customHeight="1">
      <c r="A400" s="200"/>
      <c r="B400" s="263" t="s">
        <v>510</v>
      </c>
      <c r="C400" s="263" t="s">
        <v>510</v>
      </c>
      <c r="D400" s="252"/>
      <c r="E400" s="264" t="n">
        <v>45073</v>
      </c>
      <c r="F400" s="290"/>
      <c r="G400" s="264" t="n">
        <v>45665</v>
      </c>
      <c r="H400" s="306"/>
      <c r="I400" s="301"/>
      <c r="J400" s="301"/>
      <c r="K400" s="255"/>
      <c r="L400" s="255"/>
    </row>
    <row r="401" ht="16.5" customHeight="1">
      <c r="A401" s="200"/>
      <c r="B401" s="200"/>
      <c r="C401" s="263" t="s">
        <v>511</v>
      </c>
      <c r="D401" s="252"/>
      <c r="E401" s="264" t="n">
        <v>45073</v>
      </c>
      <c r="F401" s="288" t="n">
        <v>1</v>
      </c>
      <c r="G401" s="264" t="n">
        <v>45073</v>
      </c>
      <c r="H401" s="303" t="s">
        <v>512</v>
      </c>
      <c r="I401" s="301"/>
      <c r="J401" s="301"/>
      <c r="K401" s="255"/>
      <c r="L401" s="255"/>
    </row>
    <row r="402" ht="16.5" customHeight="1">
      <c r="A402" s="200"/>
      <c r="B402" s="200"/>
      <c r="C402" s="263" t="s">
        <v>513</v>
      </c>
      <c r="D402" s="252"/>
      <c r="E402" s="264" t="n">
        <v>45598</v>
      </c>
      <c r="F402" s="288" t="n">
        <v>60</v>
      </c>
      <c r="G402" s="264" t="n">
        <v>45658</v>
      </c>
      <c r="H402" s="263" t="s">
        <v>39</v>
      </c>
      <c r="I402" s="301"/>
      <c r="J402" s="301"/>
      <c r="K402" s="255"/>
      <c r="L402" s="255"/>
    </row>
    <row r="403" ht="16.5" customHeight="1">
      <c r="A403" s="200"/>
      <c r="B403" s="200"/>
      <c r="C403" s="263" t="s">
        <v>514</v>
      </c>
      <c r="D403" s="252"/>
      <c r="E403" s="264" t="n">
        <v>45657</v>
      </c>
      <c r="F403" s="288" t="n">
        <v>2</v>
      </c>
      <c r="G403" s="264" t="n">
        <v>45658</v>
      </c>
      <c r="H403" s="263" t="s">
        <v>39</v>
      </c>
      <c r="I403" s="301"/>
      <c r="J403" s="301"/>
      <c r="K403" s="255"/>
      <c r="L403" s="255"/>
    </row>
    <row r="404" ht="16.5" customHeight="1">
      <c r="A404" s="200"/>
      <c r="B404" s="200"/>
      <c r="C404" s="263" t="s">
        <v>515</v>
      </c>
      <c r="D404" s="252"/>
      <c r="E404" s="264" t="n">
        <v>45076</v>
      </c>
      <c r="F404" s="288" t="n">
        <v>1</v>
      </c>
      <c r="G404" s="264" t="n">
        <v>45076</v>
      </c>
      <c r="H404" s="303" t="s">
        <v>516</v>
      </c>
      <c r="I404" s="301"/>
      <c r="J404" s="301"/>
      <c r="K404" s="255"/>
      <c r="L404" s="255"/>
    </row>
    <row r="405" ht="16.5" customHeight="1">
      <c r="A405" s="200"/>
      <c r="B405" s="200"/>
      <c r="C405" s="263" t="s">
        <v>517</v>
      </c>
      <c r="D405" s="252"/>
      <c r="E405" s="264" t="n">
        <v>45659</v>
      </c>
      <c r="F405" s="288" t="n">
        <v>7</v>
      </c>
      <c r="G405" s="264" t="n">
        <v>45665</v>
      </c>
      <c r="H405" s="263" t="s">
        <v>39</v>
      </c>
      <c r="I405" s="301"/>
      <c r="J405" s="301"/>
      <c r="K405" s="255"/>
      <c r="L405" s="255"/>
    </row>
    <row r="406" ht="16.5" customHeight="1">
      <c r="A406" s="200"/>
      <c r="B406" s="263" t="s">
        <v>518</v>
      </c>
      <c r="C406" s="263" t="s">
        <v>518</v>
      </c>
      <c r="D406" s="252"/>
      <c r="E406" s="305"/>
      <c r="F406" s="290"/>
      <c r="G406" s="264" t="n">
        <v>45663</v>
      </c>
      <c r="H406" s="306"/>
      <c r="I406" s="301"/>
      <c r="J406" s="301"/>
      <c r="K406" s="255"/>
      <c r="L406" s="255"/>
    </row>
    <row r="407" ht="16.5" customHeight="1">
      <c r="A407" s="200"/>
      <c r="B407" s="200"/>
      <c r="C407" s="263" t="s">
        <v>351</v>
      </c>
      <c r="D407" s="252"/>
      <c r="E407" s="264"/>
      <c r="F407" s="288"/>
      <c r="G407" s="264"/>
      <c r="H407" s="303" t="s">
        <v>349</v>
      </c>
      <c r="I407" s="301"/>
      <c r="J407" s="301"/>
      <c r="K407" s="255"/>
      <c r="L407" s="255"/>
    </row>
    <row r="408" ht="16.5" customHeight="1">
      <c r="A408" s="200"/>
      <c r="B408" s="200"/>
      <c r="C408" s="263" t="s">
        <v>351</v>
      </c>
      <c r="D408" s="252"/>
      <c r="E408" s="264" t="n">
        <v>45657</v>
      </c>
      <c r="F408" s="288" t="n">
        <v>7</v>
      </c>
      <c r="G408" s="264" t="n">
        <v>45663</v>
      </c>
      <c r="H408" s="303" t="s">
        <v>381</v>
      </c>
      <c r="I408" s="301"/>
      <c r="J408" s="301"/>
      <c r="K408" s="255"/>
      <c r="L408" s="255"/>
    </row>
    <row r="409" ht="16.5" customHeight="1">
      <c r="A409" s="200"/>
      <c r="B409" s="200"/>
      <c r="C409" s="263" t="s">
        <v>519</v>
      </c>
      <c r="D409" s="252"/>
      <c r="E409" s="264" t="n">
        <v>45657</v>
      </c>
      <c r="F409" s="288" t="n">
        <v>7</v>
      </c>
      <c r="G409" s="264" t="n">
        <v>45663</v>
      </c>
      <c r="H409" s="303" t="s">
        <v>381</v>
      </c>
      <c r="I409" s="301"/>
      <c r="J409" s="301"/>
      <c r="K409" s="255"/>
      <c r="L409" s="255"/>
    </row>
    <row r="410" ht="16.5" customHeight="1">
      <c r="A410" s="200"/>
      <c r="B410" s="200"/>
      <c r="C410" s="263" t="s">
        <v>520</v>
      </c>
      <c r="D410" s="252"/>
      <c r="E410" s="264" t="n">
        <v>45657</v>
      </c>
      <c r="F410" s="288" t="n">
        <v>7</v>
      </c>
      <c r="G410" s="264" t="n">
        <v>45663</v>
      </c>
      <c r="H410" s="303" t="s">
        <v>381</v>
      </c>
      <c r="I410" s="301"/>
      <c r="J410" s="301"/>
      <c r="K410" s="255"/>
      <c r="L410" s="255"/>
    </row>
    <row r="411" ht="16.5" customHeight="1">
      <c r="A411" s="200"/>
      <c r="B411" s="252" t="s">
        <v>489</v>
      </c>
      <c r="C411" s="263" t="s">
        <v>521</v>
      </c>
      <c r="D411" s="252"/>
      <c r="E411" s="264"/>
      <c r="F411" s="288"/>
      <c r="G411" s="264"/>
      <c r="H411" s="263" t="s">
        <v>522</v>
      </c>
      <c r="I411" s="301"/>
      <c r="J411" s="301"/>
      <c r="K411" s="255"/>
      <c r="L411" s="255"/>
    </row>
    <row r="412" ht="16.5" customHeight="1">
      <c r="A412" s="200"/>
      <c r="B412" s="200"/>
      <c r="C412" s="278" t="s">
        <v>820</v>
      </c>
      <c r="D412" s="319" t="s">
        <v>417</v>
      </c>
      <c r="E412" s="296" t="n">
        <v>45664</v>
      </c>
      <c r="F412" s="297" t="n">
        <v>10</v>
      </c>
      <c r="G412" s="296" t="n">
        <v>45673</v>
      </c>
      <c r="H412" s="263" t="s">
        <v>516</v>
      </c>
      <c r="I412" s="301"/>
      <c r="J412" s="320" t="s">
        <v>417</v>
      </c>
      <c r="K412" s="255"/>
      <c r="L412" s="255"/>
    </row>
    <row r="413" ht="16.5" customHeight="1">
      <c r="A413" s="200"/>
      <c r="B413" s="200"/>
      <c r="C413" s="263" t="s">
        <v>524</v>
      </c>
      <c r="D413" s="252"/>
      <c r="E413" s="264" t="n">
        <v>45674</v>
      </c>
      <c r="F413" s="288" t="n">
        <v>5</v>
      </c>
      <c r="G413" s="264" t="n">
        <v>45678</v>
      </c>
      <c r="H413" s="263" t="s">
        <v>525</v>
      </c>
      <c r="I413" s="301"/>
      <c r="J413" s="301"/>
      <c r="K413" s="255"/>
      <c r="L413" s="255"/>
    </row>
    <row r="414" ht="16.5" customHeight="1">
      <c r="A414" s="200"/>
      <c r="B414" s="200"/>
      <c r="C414" s="263" t="s">
        <v>526</v>
      </c>
      <c r="D414" s="252"/>
      <c r="E414" s="264" t="n">
        <v>45679</v>
      </c>
      <c r="F414" s="288"/>
      <c r="G414" s="264"/>
      <c r="H414" s="263" t="s">
        <v>527</v>
      </c>
      <c r="I414" s="301"/>
      <c r="J414" s="301"/>
      <c r="K414" s="255"/>
      <c r="L414" s="255"/>
    </row>
    <row r="415" ht="16.5" customHeight="1">
      <c r="A415" s="200"/>
      <c r="B415" s="252"/>
      <c r="C415" s="278" t="s">
        <v>528</v>
      </c>
      <c r="D415" s="304"/>
      <c r="E415" s="296" t="n">
        <v>45674</v>
      </c>
      <c r="F415" s="297" t="n">
        <v>5</v>
      </c>
      <c r="G415" s="296" t="n">
        <v>45678</v>
      </c>
      <c r="H415" s="263" t="s">
        <v>529</v>
      </c>
      <c r="I415" s="301"/>
      <c r="J415" s="301"/>
      <c r="K415" s="255"/>
      <c r="L415" s="255"/>
    </row>
    <row r="416" ht="16.5" customHeight="1">
      <c r="A416" s="200"/>
      <c r="B416" s="252" t="s">
        <v>530</v>
      </c>
      <c r="C416" s="278" t="s">
        <v>531</v>
      </c>
      <c r="D416" s="304"/>
      <c r="E416" s="296" t="n">
        <v>45681</v>
      </c>
      <c r="F416" s="326" t="n">
        <v>1</v>
      </c>
      <c r="G416" s="296" t="n">
        <v>45681</v>
      </c>
      <c r="H416" s="263" t="s">
        <v>290</v>
      </c>
      <c r="I416" s="301"/>
      <c r="J416" s="301"/>
      <c r="K416" s="255"/>
      <c r="L416" s="255"/>
    </row>
    <row r="417" ht="16.5" customHeight="1">
      <c r="A417" s="254"/>
      <c r="B417" s="46" t="s">
        <v>532</v>
      </c>
      <c r="C417" s="47" t="s">
        <v>533</v>
      </c>
      <c r="D417" s="47"/>
      <c r="E417" s="47" t="n">
        <v>45512</v>
      </c>
      <c r="F417" s="61"/>
      <c r="G417" s="152" t="n">
        <v>45511</v>
      </c>
      <c r="H417" s="48"/>
      <c r="I417" s="175"/>
      <c r="J417" s="255"/>
      <c r="K417" s="255"/>
      <c r="L417" s="255"/>
    </row>
    <row r="418" ht="16.5" customHeight="1">
      <c r="A418" s="254"/>
      <c r="B418" s="200"/>
      <c r="C418" s="47" t="s">
        <v>534</v>
      </c>
      <c r="D418" s="47"/>
      <c r="E418" s="47" t="n">
        <v>45512</v>
      </c>
      <c r="F418" s="49" t="n">
        <v>1</v>
      </c>
      <c r="G418" s="152" t="n">
        <v>45512</v>
      </c>
      <c r="H418" s="46" t="s">
        <v>535</v>
      </c>
      <c r="I418" s="174"/>
      <c r="J418" s="255"/>
      <c r="K418" s="255"/>
      <c r="L418" s="255"/>
    </row>
    <row r="419" ht="16.5" customHeight="1">
      <c r="A419" s="254"/>
      <c r="B419" s="200"/>
      <c r="C419" s="47" t="s">
        <v>245</v>
      </c>
      <c r="D419" s="47"/>
      <c r="E419" s="47" t="n">
        <v>45513</v>
      </c>
      <c r="F419" s="49" t="n">
        <v>2</v>
      </c>
      <c r="G419" s="152" t="n">
        <v>45514</v>
      </c>
      <c r="H419" s="46" t="s">
        <v>535</v>
      </c>
      <c r="I419" s="174"/>
      <c r="J419" s="255"/>
      <c r="K419" s="255"/>
      <c r="L419" s="255"/>
    </row>
    <row r="420" ht="16.5" customHeight="1">
      <c r="A420" s="254"/>
      <c r="B420" s="200"/>
      <c r="C420" s="47" t="s">
        <v>536</v>
      </c>
      <c r="D420" s="47"/>
      <c r="E420" s="47" t="n">
        <v>45432</v>
      </c>
      <c r="F420" s="49" t="n">
        <v>7</v>
      </c>
      <c r="G420" s="152" t="n">
        <v>45438</v>
      </c>
      <c r="H420" s="46" t="s">
        <v>65</v>
      </c>
      <c r="I420" s="174"/>
      <c r="J420" s="255"/>
      <c r="K420" s="255"/>
      <c r="L420" s="255"/>
    </row>
    <row r="421" ht="16.5" customHeight="1">
      <c r="A421" s="254"/>
      <c r="B421" s="200"/>
      <c r="C421" s="47" t="s">
        <v>537</v>
      </c>
      <c r="D421" s="47"/>
      <c r="E421" s="47" t="n">
        <v>45439</v>
      </c>
      <c r="F421" s="49" t="n">
        <v>1</v>
      </c>
      <c r="G421" s="152" t="n">
        <v>45439</v>
      </c>
      <c r="H421" s="46" t="s">
        <v>512</v>
      </c>
      <c r="I421" s="174"/>
      <c r="J421" s="255"/>
      <c r="K421" s="255"/>
      <c r="L421" s="255"/>
    </row>
    <row r="422" ht="16.5" customHeight="1">
      <c r="A422" s="254"/>
      <c r="B422" s="200"/>
      <c r="C422" s="48" t="s">
        <v>538</v>
      </c>
      <c r="D422" s="48"/>
      <c r="E422" s="82"/>
      <c r="F422" s="61"/>
      <c r="G422" s="152"/>
      <c r="H422" s="46" t="s">
        <v>516</v>
      </c>
      <c r="I422" s="174"/>
      <c r="J422" s="255"/>
      <c r="K422" s="255"/>
      <c r="L422" s="255"/>
    </row>
    <row r="423" ht="16.5" customHeight="1">
      <c r="A423" s="254"/>
      <c r="B423" s="200"/>
      <c r="C423" s="48" t="s">
        <v>539</v>
      </c>
      <c r="D423" s="48"/>
      <c r="E423" s="82"/>
      <c r="F423" s="61"/>
      <c r="G423" s="152"/>
      <c r="H423" s="46" t="s">
        <v>512</v>
      </c>
      <c r="I423" s="174"/>
      <c r="J423" s="255"/>
      <c r="K423" s="255"/>
      <c r="L423" s="255"/>
    </row>
    <row r="424" ht="16.5" customHeight="1">
      <c r="A424" s="254"/>
      <c r="B424" s="200"/>
      <c r="C424" s="48" t="s">
        <v>540</v>
      </c>
      <c r="D424" s="48"/>
      <c r="E424" s="82"/>
      <c r="F424" s="61"/>
      <c r="G424" s="152"/>
      <c r="H424" s="46" t="s">
        <v>512</v>
      </c>
      <c r="I424" s="174"/>
      <c r="J424" s="255"/>
      <c r="K424" s="255"/>
      <c r="L424" s="255"/>
    </row>
    <row r="425" ht="16.5" customHeight="1">
      <c r="A425" s="254"/>
      <c r="B425" s="200"/>
      <c r="C425" s="47" t="s">
        <v>541</v>
      </c>
      <c r="D425" s="47"/>
      <c r="E425" s="47" t="n">
        <v>45355</v>
      </c>
      <c r="F425" s="49" t="n">
        <v>2</v>
      </c>
      <c r="G425" s="152" t="n">
        <v>45356</v>
      </c>
      <c r="H425" s="46" t="s">
        <v>512</v>
      </c>
      <c r="I425" s="176"/>
      <c r="J425" s="255"/>
      <c r="K425" s="255"/>
      <c r="L425" s="255"/>
    </row>
    <row r="426" ht="16.5" customHeight="1">
      <c r="A426" s="254"/>
      <c r="B426" s="46"/>
      <c r="C426" s="47"/>
      <c r="D426" s="47"/>
      <c r="E426" s="47"/>
      <c r="F426" s="49"/>
      <c r="G426" s="152"/>
      <c r="H426" s="46"/>
      <c r="I426" s="176"/>
      <c r="J426" s="255"/>
      <c r="K426" s="255"/>
      <c r="L426" s="255"/>
    </row>
    <row r="427" ht="16.5" customHeight="1">
      <c r="A427" s="254"/>
      <c r="B427" s="46"/>
      <c r="C427" s="47"/>
      <c r="D427" s="47"/>
      <c r="E427" s="47"/>
      <c r="F427" s="49"/>
      <c r="G427" s="152"/>
      <c r="H427" s="46"/>
      <c r="I427" s="176"/>
      <c r="J427" s="255"/>
      <c r="K427" s="255"/>
      <c r="L427" s="255"/>
    </row>
    <row r="428" ht="16.5" customHeight="1">
      <c r="A428" s="254"/>
      <c r="B428" s="46"/>
      <c r="C428" s="47"/>
      <c r="D428" s="47"/>
      <c r="E428" s="47" t="n">
        <v>45475</v>
      </c>
      <c r="F428" s="49" t="n">
        <f>G428-E428</f>
        <v>30</v>
      </c>
      <c r="G428" s="152" t="n">
        <v>45505</v>
      </c>
      <c r="H428" s="46"/>
      <c r="I428" s="176"/>
      <c r="J428" s="255"/>
      <c r="K428" s="255"/>
      <c r="L428" s="255"/>
    </row>
    <row r="429" ht="16.5" customHeight="1">
      <c r="A429" s="254"/>
      <c r="B429" s="46"/>
      <c r="C429" s="47"/>
      <c r="D429" s="47"/>
      <c r="E429" s="47" t="n">
        <v>45475</v>
      </c>
      <c r="F429" s="49" t="n">
        <f>G429-E429</f>
        <v>0</v>
      </c>
      <c r="G429" s="152" t="n">
        <v>45475</v>
      </c>
      <c r="H429" s="46"/>
      <c r="I429" s="176"/>
      <c r="J429" s="255"/>
      <c r="K429" s="255"/>
      <c r="L429" s="255"/>
    </row>
    <row r="430" ht="16.5" customHeight="1">
      <c r="A430" s="254"/>
      <c r="B430" s="46"/>
      <c r="C430" s="47"/>
      <c r="D430" s="47"/>
      <c r="E430" s="47"/>
      <c r="F430" s="49"/>
      <c r="G430" s="152"/>
      <c r="H430" s="46"/>
      <c r="I430" s="176"/>
      <c r="J430" s="255"/>
      <c r="K430" s="255"/>
      <c r="L430" s="255"/>
    </row>
    <row r="431" ht="16.5" customHeight="1">
      <c r="A431" s="254"/>
      <c r="B431" s="46"/>
      <c r="C431" s="47"/>
      <c r="D431" s="47"/>
      <c r="E431" s="47"/>
      <c r="F431" s="49"/>
      <c r="G431" s="152"/>
      <c r="H431" s="46"/>
      <c r="I431" s="176"/>
      <c r="J431" s="255"/>
      <c r="K431" s="255"/>
      <c r="L431" s="255"/>
    </row>
    <row r="432" ht="16.5" customHeight="1">
      <c r="A432" s="254"/>
      <c r="B432" s="46"/>
      <c r="C432" s="47"/>
      <c r="D432" s="47"/>
      <c r="E432" s="47"/>
      <c r="F432" s="49"/>
      <c r="G432" s="152"/>
      <c r="H432" s="46"/>
      <c r="I432" s="176"/>
      <c r="J432" s="255"/>
      <c r="K432" s="255"/>
      <c r="L432" s="255"/>
    </row>
    <row r="433" ht="16.5" customHeight="1">
      <c r="A433" s="254"/>
      <c r="B433" s="46"/>
      <c r="C433" s="47"/>
      <c r="D433" s="47"/>
      <c r="E433" s="47"/>
      <c r="F433" s="49"/>
      <c r="G433" s="152"/>
      <c r="H433" s="46"/>
      <c r="I433" s="176"/>
      <c r="J433" s="255"/>
      <c r="K433" s="255"/>
      <c r="L433" s="255"/>
    </row>
    <row r="434" ht="16.5" customHeight="1">
      <c r="A434" s="254"/>
      <c r="B434" s="46"/>
      <c r="C434" s="47"/>
      <c r="D434" s="47"/>
      <c r="E434" s="47"/>
      <c r="F434" s="49"/>
      <c r="G434" s="152"/>
      <c r="H434" s="46"/>
      <c r="I434" s="176"/>
      <c r="J434" s="255"/>
      <c r="K434" s="255"/>
      <c r="L434" s="255"/>
    </row>
    <row r="435" ht="16.5" customHeight="1">
      <c r="A435" s="254"/>
      <c r="B435" s="46"/>
      <c r="C435" s="47"/>
      <c r="D435" s="47"/>
      <c r="E435" s="47"/>
      <c r="F435" s="49"/>
      <c r="G435" s="152"/>
      <c r="H435" s="46"/>
      <c r="I435" s="176"/>
      <c r="J435" s="255"/>
      <c r="K435" s="255"/>
      <c r="L435" s="255"/>
    </row>
    <row r="436" ht="16.5" customHeight="1">
      <c r="A436" s="254"/>
      <c r="B436" s="46"/>
      <c r="C436" s="47"/>
      <c r="D436" s="47"/>
      <c r="E436" s="47"/>
      <c r="F436" s="49"/>
      <c r="G436" s="152"/>
      <c r="H436" s="46"/>
      <c r="I436" s="176"/>
      <c r="J436" s="255"/>
      <c r="K436" s="255"/>
      <c r="L436" s="255"/>
    </row>
    <row r="437" ht="16.5" customHeight="1">
      <c r="A437" s="254"/>
      <c r="B437" s="46"/>
      <c r="C437" s="47"/>
      <c r="D437" s="47"/>
      <c r="E437" s="47"/>
      <c r="F437" s="49"/>
      <c r="G437" s="152"/>
      <c r="H437" s="46"/>
      <c r="I437" s="176"/>
      <c r="J437" s="255"/>
      <c r="K437" s="255"/>
      <c r="L437" s="255"/>
    </row>
    <row r="438" ht="16.5" customHeight="1">
      <c r="A438" s="254"/>
      <c r="B438" s="46"/>
      <c r="C438" s="47"/>
      <c r="D438" s="47"/>
      <c r="E438" s="47"/>
      <c r="F438" s="49"/>
      <c r="G438" s="152"/>
      <c r="H438" s="46"/>
      <c r="I438" s="176"/>
      <c r="J438" s="255"/>
      <c r="K438" s="255"/>
      <c r="L438" s="255"/>
    </row>
    <row r="439" ht="16.5" customHeight="1">
      <c r="A439" s="254"/>
      <c r="B439" s="46"/>
      <c r="C439" s="47"/>
      <c r="D439" s="47"/>
      <c r="E439" s="47"/>
      <c r="F439" s="49"/>
      <c r="G439" s="152"/>
      <c r="H439" s="46"/>
      <c r="I439" s="176"/>
      <c r="J439" s="255"/>
      <c r="K439" s="255"/>
      <c r="L439" s="255"/>
    </row>
    <row r="440" ht="16.5" customHeight="1">
      <c r="A440" s="254"/>
      <c r="B440" s="46"/>
      <c r="C440" s="47"/>
      <c r="D440" s="47"/>
      <c r="E440" s="47"/>
      <c r="F440" s="49"/>
      <c r="G440" s="152"/>
      <c r="H440" s="46"/>
      <c r="I440" s="176"/>
      <c r="J440" s="255"/>
      <c r="K440" s="255"/>
      <c r="L440" s="255"/>
    </row>
    <row r="441" ht="16.5" customHeight="1">
      <c r="A441" s="254"/>
      <c r="B441" s="46"/>
      <c r="C441" s="47"/>
      <c r="D441" s="47"/>
      <c r="E441" s="47"/>
      <c r="F441" s="49"/>
      <c r="G441" s="152"/>
      <c r="H441" s="46"/>
      <c r="I441" s="176"/>
      <c r="J441" s="255"/>
      <c r="K441" s="255"/>
      <c r="L441" s="255"/>
    </row>
    <row r="442" ht="16.5" customHeight="1">
      <c r="A442" s="254"/>
      <c r="B442" s="46"/>
      <c r="C442" s="47"/>
      <c r="D442" s="47"/>
      <c r="E442" s="47"/>
      <c r="F442" s="49"/>
      <c r="G442" s="152"/>
      <c r="H442" s="46"/>
      <c r="I442" s="176"/>
      <c r="J442" s="255"/>
      <c r="K442" s="255"/>
      <c r="L442" s="255"/>
    </row>
    <row r="443" ht="16.5" customHeight="1">
      <c r="A443" s="254"/>
      <c r="B443" s="46"/>
      <c r="C443" s="47"/>
      <c r="D443" s="47"/>
      <c r="E443" s="47"/>
      <c r="F443" s="49"/>
      <c r="G443" s="152"/>
      <c r="H443" s="46"/>
      <c r="I443" s="176"/>
      <c r="J443" s="255"/>
      <c r="K443" s="255"/>
      <c r="L443" s="255"/>
    </row>
    <row r="444" ht="16.5" customHeight="1">
      <c r="A444" s="254"/>
      <c r="B444" s="46"/>
      <c r="C444" s="47"/>
      <c r="D444" s="47"/>
      <c r="E444" s="47"/>
      <c r="F444" s="49"/>
      <c r="G444" s="152"/>
      <c r="H444" s="46"/>
      <c r="I444" s="176"/>
      <c r="J444" s="255"/>
      <c r="K444" s="255"/>
      <c r="L444" s="255"/>
    </row>
    <row r="445" ht="16.5" customHeight="1">
      <c r="A445" s="254"/>
      <c r="B445" s="46"/>
      <c r="C445" s="47"/>
      <c r="D445" s="47"/>
      <c r="E445" s="47"/>
      <c r="F445" s="49"/>
      <c r="G445" s="152"/>
      <c r="H445" s="46"/>
      <c r="I445" s="176"/>
      <c r="J445" s="255"/>
      <c r="K445" s="255"/>
      <c r="L445" s="255"/>
    </row>
    <row r="446" ht="16.5" customHeight="1">
      <c r="A446" s="254"/>
      <c r="B446" s="46"/>
      <c r="C446" s="47"/>
      <c r="D446" s="47"/>
      <c r="E446" s="47"/>
      <c r="F446" s="49"/>
      <c r="G446" s="152"/>
      <c r="H446" s="46"/>
      <c r="I446" s="176"/>
      <c r="J446" s="255"/>
      <c r="K446" s="255"/>
      <c r="L446" s="255"/>
    </row>
    <row r="447" ht="16.5" customHeight="1">
      <c r="A447" s="254"/>
      <c r="B447" s="46"/>
      <c r="C447" s="47"/>
      <c r="D447" s="47"/>
      <c r="E447" s="47"/>
      <c r="F447" s="49"/>
      <c r="G447" s="152"/>
      <c r="H447" s="46"/>
      <c r="I447" s="176"/>
      <c r="J447" s="255"/>
      <c r="K447" s="255"/>
      <c r="L447" s="255"/>
    </row>
    <row r="448" ht="16.5" customHeight="1">
      <c r="A448" s="254"/>
      <c r="B448" s="46"/>
      <c r="C448" s="47"/>
      <c r="D448" s="47"/>
      <c r="E448" s="47"/>
      <c r="F448" s="49"/>
      <c r="G448" s="152"/>
      <c r="H448" s="46"/>
      <c r="I448" s="176"/>
      <c r="J448" s="255"/>
      <c r="K448" s="255"/>
      <c r="L448" s="255"/>
    </row>
    <row r="449" ht="16.5" customHeight="1">
      <c r="A449" s="254"/>
      <c r="B449" s="46"/>
      <c r="C449" s="47"/>
      <c r="D449" s="47"/>
      <c r="E449" s="47"/>
      <c r="F449" s="49"/>
      <c r="G449" s="152"/>
      <c r="H449" s="46"/>
      <c r="I449" s="176"/>
      <c r="J449" s="255"/>
      <c r="K449" s="255"/>
      <c r="L449" s="255"/>
    </row>
    <row r="450" ht="16.5" customHeight="1">
      <c r="A450" s="254"/>
      <c r="B450" s="46"/>
      <c r="C450" s="47"/>
      <c r="D450" s="47"/>
      <c r="E450" s="47"/>
      <c r="F450" s="49"/>
      <c r="G450" s="152"/>
      <c r="H450" s="46"/>
      <c r="I450" s="176"/>
      <c r="J450" s="255"/>
      <c r="K450" s="255"/>
      <c r="L450" s="255"/>
    </row>
    <row r="451" ht="16.5" customHeight="1">
      <c r="A451" s="254"/>
      <c r="B451" s="46"/>
      <c r="C451" s="47"/>
      <c r="D451" s="47"/>
      <c r="E451" s="47"/>
      <c r="F451" s="49"/>
      <c r="G451" s="152"/>
      <c r="H451" s="46"/>
      <c r="I451" s="176"/>
      <c r="J451" s="255"/>
      <c r="K451" s="255"/>
      <c r="L451" s="255"/>
    </row>
    <row r="452" ht="16.5" customHeight="1">
      <c r="A452" s="254"/>
      <c r="B452" s="46"/>
      <c r="C452" s="47"/>
      <c r="D452" s="47"/>
      <c r="E452" s="47"/>
      <c r="F452" s="49"/>
      <c r="G452" s="152"/>
      <c r="H452" s="46"/>
      <c r="I452" s="176"/>
      <c r="J452" s="255"/>
      <c r="K452" s="255"/>
      <c r="L452" s="255"/>
    </row>
    <row r="453" ht="16.5" customHeight="1">
      <c r="A453" s="254"/>
      <c r="B453" s="46"/>
      <c r="C453" s="47"/>
      <c r="D453" s="47"/>
      <c r="E453" s="47"/>
      <c r="F453" s="49"/>
      <c r="G453" s="152"/>
      <c r="H453" s="46"/>
      <c r="I453" s="176"/>
      <c r="J453" s="255"/>
      <c r="K453" s="255"/>
      <c r="L453" s="255"/>
    </row>
    <row r="454" ht="16.5" customHeight="1">
      <c r="A454" s="254"/>
      <c r="B454" s="46"/>
      <c r="C454" s="47"/>
      <c r="D454" s="47"/>
      <c r="E454" s="47"/>
      <c r="F454" s="49"/>
      <c r="G454" s="152"/>
      <c r="H454" s="46"/>
      <c r="I454" s="176"/>
      <c r="J454" s="255"/>
      <c r="K454" s="255"/>
      <c r="L454" s="255"/>
    </row>
    <row r="455" ht="16.5" customHeight="1">
      <c r="A455" s="254"/>
      <c r="B455" s="46"/>
      <c r="C455" s="47"/>
      <c r="D455" s="47"/>
      <c r="E455" s="47"/>
      <c r="F455" s="49"/>
      <c r="G455" s="152"/>
      <c r="H455" s="46"/>
      <c r="I455" s="176"/>
      <c r="J455" s="255"/>
      <c r="K455" s="255"/>
      <c r="L455" s="255"/>
    </row>
    <row r="456" ht="16.5" customHeight="1">
      <c r="A456" s="254"/>
      <c r="B456" s="46"/>
      <c r="C456" s="47"/>
      <c r="D456" s="47"/>
      <c r="E456" s="47"/>
      <c r="F456" s="49"/>
      <c r="G456" s="152"/>
      <c r="H456" s="46"/>
      <c r="I456" s="176"/>
      <c r="J456" s="255"/>
      <c r="K456" s="255"/>
      <c r="L456" s="255"/>
    </row>
    <row r="457" ht="16.5" customHeight="1">
      <c r="A457" s="254"/>
      <c r="B457" s="46"/>
      <c r="C457" s="47"/>
      <c r="D457" s="47"/>
      <c r="E457" s="47"/>
      <c r="F457" s="49"/>
      <c r="G457" s="152"/>
      <c r="H457" s="46"/>
      <c r="I457" s="176"/>
      <c r="J457" s="255"/>
      <c r="K457" s="255"/>
      <c r="L457" s="255"/>
    </row>
    <row r="458" ht="16.5" customHeight="1">
      <c r="A458" s="254"/>
      <c r="B458" s="46"/>
      <c r="C458" s="47"/>
      <c r="D458" s="47"/>
      <c r="E458" s="47"/>
      <c r="F458" s="49"/>
      <c r="G458" s="152"/>
      <c r="H458" s="46"/>
      <c r="I458" s="176"/>
      <c r="J458" s="255"/>
      <c r="K458" s="255"/>
      <c r="L458" s="255"/>
    </row>
    <row r="459" ht="16.5" customHeight="1">
      <c r="A459" s="254"/>
      <c r="B459" s="46"/>
      <c r="C459" s="47"/>
      <c r="D459" s="47"/>
      <c r="E459" s="47"/>
      <c r="F459" s="49"/>
      <c r="G459" s="152"/>
      <c r="H459" s="46"/>
      <c r="I459" s="176"/>
      <c r="J459" s="255"/>
      <c r="K459" s="255"/>
      <c r="L459" s="255"/>
    </row>
    <row r="460" ht="16.5" customHeight="1">
      <c r="A460" s="254"/>
      <c r="B460" s="46"/>
      <c r="C460" s="47"/>
      <c r="D460" s="47"/>
      <c r="E460" s="47"/>
      <c r="F460" s="49"/>
      <c r="G460" s="152"/>
      <c r="H460" s="46"/>
      <c r="I460" s="176"/>
      <c r="J460" s="255"/>
      <c r="K460" s="255"/>
      <c r="L460" s="255"/>
    </row>
    <row r="461" ht="16.5" customHeight="1">
      <c r="A461" s="254"/>
      <c r="B461" s="46"/>
      <c r="C461" s="47"/>
      <c r="D461" s="47"/>
      <c r="E461" s="47"/>
      <c r="F461" s="49"/>
      <c r="G461" s="152"/>
      <c r="H461" s="46"/>
      <c r="I461" s="176"/>
      <c r="J461" s="255"/>
      <c r="K461" s="255"/>
      <c r="L461" s="255"/>
    </row>
    <row r="462" ht="16.5" customHeight="1">
      <c r="A462" s="254"/>
      <c r="B462" s="46"/>
      <c r="C462" s="47"/>
      <c r="D462" s="47"/>
      <c r="E462" s="47"/>
      <c r="F462" s="49"/>
      <c r="G462" s="152"/>
      <c r="H462" s="46"/>
      <c r="I462" s="176"/>
      <c r="J462" s="255"/>
      <c r="K462" s="255"/>
      <c r="L462" s="255"/>
    </row>
    <row r="463" ht="16.5" customHeight="1">
      <c r="A463" s="254"/>
      <c r="B463" s="46"/>
      <c r="C463" s="47"/>
      <c r="D463" s="47"/>
      <c r="E463" s="47"/>
      <c r="F463" s="49"/>
      <c r="G463" s="152"/>
      <c r="H463" s="46"/>
      <c r="I463" s="176"/>
      <c r="J463" s="255"/>
      <c r="K463" s="255"/>
      <c r="L463" s="255"/>
    </row>
    <row r="464" ht="16.5" customHeight="1">
      <c r="A464" s="254"/>
      <c r="B464" s="46"/>
      <c r="C464" s="47"/>
      <c r="D464" s="47"/>
      <c r="E464" s="47"/>
      <c r="F464" s="49"/>
      <c r="G464" s="152"/>
      <c r="H464" s="46"/>
      <c r="I464" s="176"/>
      <c r="J464" s="255"/>
      <c r="K464" s="255"/>
      <c r="L464" s="255"/>
    </row>
    <row r="465" ht="16.5" customHeight="1">
      <c r="A465" s="254"/>
      <c r="B465" s="46"/>
      <c r="C465" s="47"/>
      <c r="D465" s="47"/>
      <c r="E465" s="47"/>
      <c r="F465" s="49"/>
      <c r="G465" s="152"/>
      <c r="H465" s="46"/>
      <c r="I465" s="176"/>
      <c r="J465" s="255"/>
      <c r="K465" s="255"/>
      <c r="L465" s="255"/>
    </row>
    <row r="466" ht="16.5" customHeight="1">
      <c r="A466" s="254"/>
      <c r="B466" s="46"/>
      <c r="C466" s="47"/>
      <c r="D466" s="47"/>
      <c r="E466" s="47"/>
      <c r="F466" s="49"/>
      <c r="G466" s="152"/>
      <c r="H466" s="46"/>
      <c r="I466" s="176"/>
      <c r="J466" s="255"/>
      <c r="K466" s="255"/>
      <c r="L466" s="255"/>
    </row>
    <row r="467" ht="16.5" customHeight="1">
      <c r="A467" s="254"/>
      <c r="B467" s="46"/>
      <c r="C467" s="47"/>
      <c r="D467" s="47"/>
      <c r="E467" s="47"/>
      <c r="F467" s="49"/>
      <c r="G467" s="152"/>
      <c r="H467" s="46"/>
      <c r="I467" s="176"/>
      <c r="J467" s="255"/>
      <c r="K467" s="255"/>
      <c r="L467" s="255"/>
    </row>
    <row r="468" ht="16.5" customHeight="1">
      <c r="A468" s="254"/>
      <c r="B468" s="46"/>
      <c r="C468" s="47"/>
      <c r="D468" s="47"/>
      <c r="E468" s="47"/>
      <c r="F468" s="49"/>
      <c r="G468" s="152"/>
      <c r="H468" s="46"/>
      <c r="I468" s="176"/>
      <c r="J468" s="255"/>
      <c r="K468" s="255"/>
      <c r="L468" s="255"/>
    </row>
    <row r="469" ht="16.5" customHeight="1">
      <c r="A469" s="254"/>
      <c r="B469" s="46"/>
      <c r="C469" s="47"/>
      <c r="D469" s="47"/>
      <c r="E469" s="47"/>
      <c r="F469" s="49"/>
      <c r="G469" s="152"/>
      <c r="H469" s="46"/>
      <c r="I469" s="176"/>
      <c r="J469" s="255"/>
      <c r="K469" s="255"/>
      <c r="L469" s="255"/>
    </row>
    <row r="470" ht="16.5" customHeight="1">
      <c r="A470" s="254"/>
      <c r="B470" s="46"/>
      <c r="C470" s="47"/>
      <c r="D470" s="47"/>
      <c r="E470" s="47"/>
      <c r="F470" s="49"/>
      <c r="G470" s="152"/>
      <c r="H470" s="46"/>
      <c r="I470" s="176"/>
      <c r="J470" s="255"/>
      <c r="K470" s="255"/>
      <c r="L470" s="255"/>
    </row>
    <row r="471" ht="16.5" customHeight="1">
      <c r="A471" s="254"/>
      <c r="B471" s="46"/>
      <c r="C471" s="47"/>
      <c r="D471" s="47"/>
      <c r="E471" s="47"/>
      <c r="F471" s="49"/>
      <c r="G471" s="152"/>
      <c r="H471" s="46"/>
      <c r="I471" s="176"/>
      <c r="J471" s="255"/>
      <c r="K471" s="255"/>
      <c r="L471" s="255"/>
    </row>
    <row r="472" ht="16.5" customHeight="1">
      <c r="A472" s="254"/>
      <c r="B472" s="46"/>
      <c r="C472" s="47"/>
      <c r="D472" s="47"/>
      <c r="E472" s="47"/>
      <c r="F472" s="49"/>
      <c r="G472" s="152"/>
      <c r="H472" s="46"/>
      <c r="I472" s="176"/>
      <c r="J472" s="255"/>
      <c r="K472" s="255"/>
      <c r="L472" s="255"/>
    </row>
    <row r="473" ht="16.5" customHeight="1">
      <c r="A473" s="254"/>
      <c r="B473" s="46"/>
      <c r="C473" s="47"/>
      <c r="D473" s="47"/>
      <c r="E473" s="47"/>
      <c r="F473" s="49"/>
      <c r="G473" s="152"/>
      <c r="H473" s="46"/>
      <c r="I473" s="176"/>
      <c r="J473" s="255"/>
      <c r="K473" s="255"/>
      <c r="L473" s="255"/>
    </row>
    <row r="474" ht="16.5" customHeight="1">
      <c r="A474" s="254"/>
      <c r="B474" s="46"/>
      <c r="C474" s="47"/>
      <c r="D474" s="47"/>
      <c r="E474" s="47"/>
      <c r="F474" s="49"/>
      <c r="G474" s="152"/>
      <c r="H474" s="46"/>
      <c r="I474" s="176"/>
      <c r="J474" s="255"/>
      <c r="K474" s="255"/>
      <c r="L474" s="255"/>
    </row>
    <row r="475" ht="16.5" customHeight="1">
      <c r="A475" s="254"/>
      <c r="B475" s="46"/>
      <c r="C475" s="47"/>
      <c r="D475" s="47"/>
      <c r="E475" s="47"/>
      <c r="F475" s="49"/>
      <c r="G475" s="152"/>
      <c r="H475" s="46"/>
      <c r="I475" s="176"/>
      <c r="J475" s="255"/>
      <c r="K475" s="255"/>
      <c r="L475" s="255"/>
    </row>
    <row r="476" ht="16.5" customHeight="1">
      <c r="A476" s="254"/>
      <c r="B476" s="46"/>
      <c r="C476" s="47"/>
      <c r="D476" s="47"/>
      <c r="E476" s="47"/>
      <c r="F476" s="49"/>
      <c r="G476" s="152"/>
      <c r="H476" s="46"/>
      <c r="I476" s="176"/>
      <c r="J476" s="255"/>
      <c r="K476" s="255"/>
      <c r="L476" s="255"/>
    </row>
    <row r="477" ht="16.5" customHeight="1">
      <c r="A477" s="254"/>
      <c r="B477" s="46"/>
      <c r="C477" s="47"/>
      <c r="D477" s="47"/>
      <c r="E477" s="47"/>
      <c r="F477" s="49"/>
      <c r="G477" s="152"/>
      <c r="H477" s="46"/>
      <c r="I477" s="176"/>
      <c r="J477" s="255"/>
      <c r="K477" s="255"/>
      <c r="L477" s="255"/>
    </row>
    <row r="478" ht="16.5" customHeight="1">
      <c r="A478" s="254"/>
      <c r="B478" s="46"/>
      <c r="C478" s="47"/>
      <c r="D478" s="47"/>
      <c r="E478" s="47"/>
      <c r="F478" s="49"/>
      <c r="G478" s="152"/>
      <c r="H478" s="46"/>
      <c r="I478" s="176"/>
      <c r="J478" s="255"/>
      <c r="K478" s="255"/>
      <c r="L478" s="255"/>
    </row>
    <row r="479" ht="16.5" customHeight="1">
      <c r="A479" s="254"/>
      <c r="B479" s="46"/>
      <c r="C479" s="47"/>
      <c r="D479" s="47"/>
      <c r="E479" s="47"/>
      <c r="F479" s="49"/>
      <c r="G479" s="152"/>
      <c r="H479" s="46"/>
      <c r="I479" s="176"/>
      <c r="J479" s="255"/>
      <c r="K479" s="255"/>
      <c r="L479" s="255"/>
    </row>
    <row r="480" ht="16.5" customHeight="1">
      <c r="A480" s="254"/>
      <c r="B480" s="46"/>
      <c r="C480" s="47"/>
      <c r="D480" s="47"/>
      <c r="E480" s="47"/>
      <c r="F480" s="49"/>
      <c r="G480" s="152"/>
      <c r="H480" s="46"/>
      <c r="I480" s="176"/>
      <c r="J480" s="255"/>
      <c r="K480" s="255"/>
      <c r="L480" s="255"/>
    </row>
    <row r="481" ht="16.5" customHeight="1">
      <c r="A481" s="254"/>
      <c r="B481" s="46"/>
      <c r="C481" s="47"/>
      <c r="D481" s="47"/>
      <c r="E481" s="47"/>
      <c r="F481" s="49"/>
      <c r="G481" s="152"/>
      <c r="H481" s="46"/>
      <c r="I481" s="176"/>
      <c r="J481" s="255"/>
      <c r="K481" s="255"/>
      <c r="L481" s="255"/>
    </row>
    <row r="482" ht="16.5" customHeight="1">
      <c r="A482" s="254"/>
      <c r="B482" s="46"/>
      <c r="C482" s="47"/>
      <c r="D482" s="47"/>
      <c r="E482" s="47"/>
      <c r="F482" s="49"/>
      <c r="G482" s="152"/>
      <c r="H482" s="46"/>
      <c r="I482" s="176"/>
      <c r="J482" s="255"/>
      <c r="K482" s="255"/>
      <c r="L482" s="255"/>
    </row>
    <row r="483" ht="16.5" customHeight="1">
      <c r="A483" s="254"/>
      <c r="B483" s="46"/>
      <c r="C483" s="47"/>
      <c r="D483" s="47"/>
      <c r="E483" s="47"/>
      <c r="F483" s="49"/>
      <c r="G483" s="152"/>
      <c r="H483" s="46"/>
      <c r="I483" s="176"/>
      <c r="J483" s="255"/>
      <c r="K483" s="255"/>
      <c r="L483" s="255"/>
    </row>
    <row r="484" ht="16.5" customHeight="1">
      <c r="A484" s="254"/>
      <c r="B484" s="46"/>
      <c r="C484" s="47"/>
      <c r="D484" s="47"/>
      <c r="E484" s="47"/>
      <c r="F484" s="49"/>
      <c r="G484" s="152"/>
      <c r="H484" s="46"/>
      <c r="I484" s="176"/>
      <c r="J484" s="255"/>
      <c r="K484" s="255"/>
      <c r="L484" s="255"/>
    </row>
    <row r="485" ht="16.5" customHeight="1">
      <c r="A485" s="254"/>
      <c r="B485" s="46"/>
      <c r="C485" s="47"/>
      <c r="D485" s="47"/>
      <c r="E485" s="47"/>
      <c r="F485" s="49"/>
      <c r="G485" s="152"/>
      <c r="H485" s="46"/>
      <c r="I485" s="176"/>
      <c r="J485" s="255"/>
      <c r="K485" s="255"/>
      <c r="L485" s="255"/>
    </row>
    <row r="486" ht="16.5" customHeight="1">
      <c r="A486" s="254"/>
      <c r="B486" s="46"/>
      <c r="C486" s="47"/>
      <c r="D486" s="47"/>
      <c r="E486" s="47"/>
      <c r="F486" s="49"/>
      <c r="G486" s="152"/>
      <c r="H486" s="46"/>
      <c r="I486" s="176"/>
      <c r="J486" s="255"/>
      <c r="K486" s="255"/>
      <c r="L486" s="255"/>
    </row>
    <row r="487" ht="16.5" customHeight="1">
      <c r="A487" s="254"/>
      <c r="B487" s="46"/>
      <c r="C487" s="47"/>
      <c r="D487" s="47"/>
      <c r="E487" s="47"/>
      <c r="F487" s="49"/>
      <c r="G487" s="152"/>
      <c r="H487" s="46"/>
      <c r="I487" s="176"/>
      <c r="J487" s="255"/>
      <c r="K487" s="255"/>
      <c r="L487" s="255"/>
    </row>
    <row r="488" ht="16.5" customHeight="1">
      <c r="A488" s="254"/>
      <c r="B488" s="46"/>
      <c r="C488" s="47"/>
      <c r="D488" s="47"/>
      <c r="E488" s="47"/>
      <c r="F488" s="49"/>
      <c r="G488" s="152"/>
      <c r="H488" s="46"/>
      <c r="I488" s="176"/>
      <c r="J488" s="255"/>
      <c r="K488" s="255"/>
      <c r="L488" s="255"/>
    </row>
    <row r="489" ht="16.5" customHeight="1">
      <c r="A489" s="254"/>
      <c r="B489" s="46"/>
      <c r="C489" s="47"/>
      <c r="D489" s="47"/>
      <c r="E489" s="47"/>
      <c r="F489" s="49"/>
      <c r="G489" s="152"/>
      <c r="H489" s="46"/>
      <c r="I489" s="176"/>
      <c r="J489" s="255"/>
      <c r="K489" s="255"/>
      <c r="L489" s="255"/>
    </row>
    <row r="490" ht="16.5" customHeight="1">
      <c r="A490" s="254"/>
      <c r="B490" s="46"/>
      <c r="C490" s="47"/>
      <c r="D490" s="47"/>
      <c r="E490" s="47"/>
      <c r="F490" s="49"/>
      <c r="G490" s="152"/>
      <c r="H490" s="46"/>
      <c r="I490" s="176"/>
      <c r="J490" s="255"/>
      <c r="K490" s="255"/>
      <c r="L490" s="255"/>
    </row>
    <row r="491" ht="16.5" customHeight="1">
      <c r="A491" s="254"/>
      <c r="B491" s="46"/>
      <c r="C491" s="47"/>
      <c r="D491" s="47"/>
      <c r="E491" s="47"/>
      <c r="F491" s="49"/>
      <c r="G491" s="152"/>
      <c r="H491" s="46"/>
      <c r="I491" s="176"/>
      <c r="J491" s="255"/>
      <c r="K491" s="255"/>
      <c r="L491" s="255"/>
    </row>
    <row r="492" ht="16.5" customHeight="1">
      <c r="A492" s="254"/>
      <c r="B492" s="46"/>
      <c r="C492" s="47"/>
      <c r="D492" s="47"/>
      <c r="E492" s="47"/>
      <c r="F492" s="49"/>
      <c r="G492" s="152"/>
      <c r="H492" s="46"/>
      <c r="I492" s="176"/>
      <c r="J492" s="255"/>
      <c r="K492" s="255"/>
      <c r="L492" s="255"/>
    </row>
    <row r="493" ht="16.5" customHeight="1">
      <c r="A493" s="254"/>
      <c r="B493" s="46"/>
      <c r="C493" s="47"/>
      <c r="D493" s="47"/>
      <c r="E493" s="47"/>
      <c r="F493" s="49"/>
      <c r="G493" s="152"/>
      <c r="H493" s="46"/>
      <c r="I493" s="176"/>
      <c r="J493" s="255"/>
      <c r="K493" s="255"/>
      <c r="L493" s="255"/>
    </row>
    <row r="494" ht="16.5" customHeight="1">
      <c r="A494" s="254"/>
      <c r="B494" s="46"/>
      <c r="C494" s="47"/>
      <c r="D494" s="47"/>
      <c r="E494" s="47"/>
      <c r="F494" s="49"/>
      <c r="G494" s="152"/>
      <c r="H494" s="46"/>
      <c r="I494" s="176"/>
      <c r="J494" s="255"/>
      <c r="K494" s="255"/>
      <c r="L494" s="255"/>
    </row>
    <row r="495" ht="16.5" customHeight="1">
      <c r="A495" s="254"/>
      <c r="B495" s="46"/>
      <c r="C495" s="47"/>
      <c r="D495" s="47"/>
      <c r="E495" s="47"/>
      <c r="F495" s="49"/>
      <c r="G495" s="152"/>
      <c r="H495" s="46"/>
      <c r="I495" s="176"/>
      <c r="J495" s="255"/>
      <c r="K495" s="255"/>
      <c r="L495" s="255"/>
    </row>
    <row r="496" ht="16.5" customHeight="1">
      <c r="A496" s="254"/>
      <c r="B496" s="46"/>
      <c r="C496" s="47"/>
      <c r="D496" s="47"/>
      <c r="E496" s="47"/>
      <c r="F496" s="49"/>
      <c r="G496" s="152"/>
      <c r="H496" s="46"/>
      <c r="I496" s="176"/>
      <c r="J496" s="255"/>
      <c r="K496" s="255"/>
      <c r="L496" s="255"/>
    </row>
    <row r="497" ht="16.5" customHeight="1">
      <c r="A497" s="254"/>
      <c r="B497" s="46"/>
      <c r="C497" s="47"/>
      <c r="D497" s="47"/>
      <c r="E497" s="47"/>
      <c r="F497" s="49"/>
      <c r="G497" s="152"/>
      <c r="H497" s="46"/>
      <c r="I497" s="176"/>
      <c r="J497" s="255"/>
      <c r="K497" s="255"/>
      <c r="L497" s="255"/>
    </row>
    <row r="498" ht="16.5" customHeight="1">
      <c r="A498" s="254"/>
      <c r="B498" s="46"/>
      <c r="C498" s="47"/>
      <c r="D498" s="47"/>
      <c r="E498" s="47"/>
      <c r="F498" s="49"/>
      <c r="G498" s="152"/>
      <c r="H498" s="46"/>
      <c r="I498" s="176"/>
      <c r="J498" s="255"/>
      <c r="K498" s="255"/>
      <c r="L498" s="255"/>
    </row>
    <row r="499" ht="16.5" customHeight="1">
      <c r="A499" s="254"/>
      <c r="B499" s="46"/>
      <c r="C499" s="47"/>
      <c r="D499" s="47"/>
      <c r="E499" s="47"/>
      <c r="F499" s="49"/>
      <c r="G499" s="152"/>
      <c r="H499" s="46"/>
      <c r="I499" s="176"/>
      <c r="J499" s="255"/>
      <c r="K499" s="255"/>
      <c r="L499" s="255"/>
    </row>
    <row r="500" ht="16.5" customHeight="1">
      <c r="A500" s="254"/>
      <c r="B500" s="46"/>
      <c r="C500" s="47"/>
      <c r="D500" s="47"/>
      <c r="E500" s="47"/>
      <c r="F500" s="49"/>
      <c r="G500" s="152"/>
      <c r="H500" s="46"/>
      <c r="I500" s="176"/>
      <c r="J500" s="255"/>
      <c r="K500" s="255"/>
      <c r="L500" s="255"/>
    </row>
    <row r="501" ht="16.5" customHeight="1">
      <c r="A501" s="254"/>
      <c r="B501" s="46"/>
      <c r="C501" s="47"/>
      <c r="D501" s="47"/>
      <c r="E501" s="47"/>
      <c r="F501" s="49"/>
      <c r="G501" s="152"/>
      <c r="H501" s="46"/>
      <c r="I501" s="176"/>
      <c r="J501" s="255"/>
      <c r="K501" s="255"/>
      <c r="L501" s="255"/>
    </row>
    <row r="502" ht="16.5" customHeight="1">
      <c r="A502" s="254"/>
      <c r="B502" s="46"/>
      <c r="C502" s="47"/>
      <c r="D502" s="47"/>
      <c r="E502" s="47"/>
      <c r="F502" s="49"/>
      <c r="G502" s="152"/>
      <c r="H502" s="46"/>
      <c r="I502" s="176"/>
      <c r="J502" s="255"/>
      <c r="K502" s="255"/>
      <c r="L502" s="255"/>
    </row>
    <row r="503" ht="16.5" customHeight="1">
      <c r="A503" s="254"/>
      <c r="B503" s="46"/>
      <c r="C503" s="47"/>
      <c r="D503" s="47"/>
      <c r="E503" s="47"/>
      <c r="F503" s="49"/>
      <c r="G503" s="152"/>
      <c r="H503" s="46"/>
      <c r="I503" s="176"/>
      <c r="J503" s="255"/>
      <c r="K503" s="255"/>
      <c r="L503" s="255"/>
    </row>
    <row r="504" ht="16.5" customHeight="1">
      <c r="A504" s="254"/>
      <c r="B504" s="46"/>
      <c r="C504" s="47"/>
      <c r="D504" s="47"/>
      <c r="E504" s="47"/>
      <c r="F504" s="49"/>
      <c r="G504" s="152"/>
      <c r="H504" s="46"/>
      <c r="I504" s="176"/>
      <c r="J504" s="255"/>
      <c r="K504" s="255"/>
      <c r="L504" s="255"/>
    </row>
    <row r="505" ht="16.5" customHeight="1">
      <c r="A505" s="254"/>
      <c r="B505" s="46"/>
      <c r="C505" s="47"/>
      <c r="D505" s="47"/>
      <c r="E505" s="47"/>
      <c r="F505" s="49"/>
      <c r="G505" s="152"/>
      <c r="H505" s="46"/>
      <c r="I505" s="176"/>
      <c r="J505" s="255"/>
      <c r="K505" s="255"/>
      <c r="L505" s="255"/>
    </row>
    <row r="506" ht="16.5" customHeight="1">
      <c r="A506" s="254"/>
      <c r="B506" s="46"/>
      <c r="C506" s="47"/>
      <c r="D506" s="47"/>
      <c r="E506" s="47"/>
      <c r="F506" s="49"/>
      <c r="G506" s="152"/>
      <c r="H506" s="46"/>
      <c r="I506" s="176"/>
      <c r="J506" s="255"/>
      <c r="K506" s="255"/>
      <c r="L506" s="255"/>
    </row>
    <row r="507" ht="16.5" customHeight="1">
      <c r="A507" s="254"/>
      <c r="B507" s="46"/>
      <c r="C507" s="47"/>
      <c r="D507" s="47"/>
      <c r="E507" s="47"/>
      <c r="F507" s="49"/>
      <c r="G507" s="152"/>
      <c r="H507" s="46"/>
      <c r="I507" s="176"/>
      <c r="J507" s="255"/>
      <c r="K507" s="255"/>
      <c r="L507" s="255"/>
    </row>
    <row r="508" ht="16.5" customHeight="1">
      <c r="A508" s="254"/>
      <c r="B508" s="46"/>
      <c r="C508" s="47"/>
      <c r="D508" s="47"/>
      <c r="E508" s="47"/>
      <c r="F508" s="49"/>
      <c r="G508" s="152"/>
      <c r="H508" s="46"/>
      <c r="I508" s="176"/>
      <c r="J508" s="255"/>
      <c r="K508" s="255"/>
      <c r="L508" s="255"/>
    </row>
    <row r="509" ht="16.5" customHeight="1">
      <c r="A509" s="254"/>
      <c r="B509" s="46"/>
      <c r="C509" s="47"/>
      <c r="D509" s="47"/>
      <c r="E509" s="47"/>
      <c r="F509" s="49"/>
      <c r="G509" s="152"/>
      <c r="H509" s="46"/>
      <c r="I509" s="176"/>
      <c r="J509" s="255"/>
      <c r="K509" s="255"/>
      <c r="L509" s="255"/>
    </row>
    <row r="510" ht="16.5" customHeight="1">
      <c r="A510" s="254"/>
      <c r="B510" s="46"/>
      <c r="C510" s="47"/>
      <c r="D510" s="47"/>
      <c r="E510" s="47"/>
      <c r="F510" s="49"/>
      <c r="G510" s="152"/>
      <c r="H510" s="46"/>
      <c r="I510" s="176"/>
      <c r="J510" s="255"/>
      <c r="K510" s="255"/>
      <c r="L510" s="255"/>
    </row>
    <row r="511" ht="16.5" customHeight="1">
      <c r="A511" s="254"/>
      <c r="B511" s="46"/>
      <c r="C511" s="47"/>
      <c r="D511" s="47"/>
      <c r="E511" s="47"/>
      <c r="F511" s="49"/>
      <c r="G511" s="152"/>
      <c r="H511" s="46"/>
      <c r="I511" s="176"/>
      <c r="J511" s="255"/>
      <c r="K511" s="255"/>
      <c r="L511" s="255"/>
    </row>
    <row r="512" ht="16.5" customHeight="1">
      <c r="A512" s="254"/>
      <c r="B512" s="46"/>
      <c r="C512" s="47"/>
      <c r="D512" s="47"/>
      <c r="E512" s="47"/>
      <c r="F512" s="49"/>
      <c r="G512" s="152"/>
      <c r="H512" s="46"/>
      <c r="I512" s="176"/>
      <c r="J512" s="255"/>
      <c r="K512" s="255"/>
      <c r="L512" s="255"/>
    </row>
    <row r="513" ht="16.5" customHeight="1">
      <c r="A513" s="254"/>
      <c r="B513" s="46"/>
      <c r="C513" s="47"/>
      <c r="D513" s="47"/>
      <c r="E513" s="47"/>
      <c r="F513" s="49"/>
      <c r="G513" s="152"/>
      <c r="H513" s="46"/>
      <c r="I513" s="176"/>
      <c r="J513" s="255"/>
      <c r="K513" s="255"/>
      <c r="L513" s="255"/>
    </row>
    <row r="514" ht="16.5" customHeight="1">
      <c r="A514" s="254"/>
      <c r="B514" s="46"/>
      <c r="C514" s="47"/>
      <c r="D514" s="47"/>
      <c r="E514" s="47"/>
      <c r="F514" s="49"/>
      <c r="G514" s="152"/>
      <c r="H514" s="46"/>
      <c r="I514" s="176"/>
      <c r="J514" s="255"/>
      <c r="K514" s="255"/>
      <c r="L514" s="255"/>
    </row>
    <row r="515" ht="16.5" customHeight="1">
      <c r="A515" s="254"/>
      <c r="B515" s="46"/>
      <c r="C515" s="47"/>
      <c r="D515" s="47"/>
      <c r="E515" s="47"/>
      <c r="F515" s="49"/>
      <c r="G515" s="152"/>
      <c r="H515" s="46"/>
      <c r="I515" s="176"/>
      <c r="J515" s="255"/>
      <c r="K515" s="255"/>
      <c r="L515" s="255"/>
    </row>
    <row r="516" ht="16.5" customHeight="1">
      <c r="A516" s="254"/>
      <c r="B516" s="46"/>
      <c r="C516" s="47"/>
      <c r="D516" s="47"/>
      <c r="E516" s="47"/>
      <c r="F516" s="49"/>
      <c r="G516" s="152"/>
      <c r="H516" s="46"/>
      <c r="I516" s="176"/>
      <c r="J516" s="255"/>
      <c r="K516" s="255"/>
      <c r="L516" s="255"/>
    </row>
    <row r="517" ht="16.5" customHeight="1">
      <c r="A517" s="254"/>
      <c r="B517" s="46"/>
      <c r="C517" s="47"/>
      <c r="D517" s="47"/>
      <c r="E517" s="47"/>
      <c r="F517" s="49"/>
      <c r="G517" s="152"/>
      <c r="H517" s="46"/>
      <c r="I517" s="176"/>
      <c r="J517" s="255"/>
      <c r="K517" s="255"/>
      <c r="L517" s="255"/>
    </row>
    <row r="518" ht="16.5" customHeight="1">
      <c r="A518" s="254"/>
      <c r="B518" s="46"/>
      <c r="C518" s="47"/>
      <c r="D518" s="47"/>
      <c r="E518" s="47"/>
      <c r="F518" s="49"/>
      <c r="G518" s="152"/>
      <c r="H518" s="46"/>
      <c r="I518" s="176"/>
      <c r="J518" s="255"/>
      <c r="K518" s="255"/>
      <c r="L518" s="255"/>
    </row>
    <row r="519" ht="16.5" customHeight="1">
      <c r="A519" s="254"/>
      <c r="B519" s="46"/>
      <c r="C519" s="47"/>
      <c r="D519" s="47"/>
      <c r="E519" s="47"/>
      <c r="F519" s="49"/>
      <c r="G519" s="152"/>
      <c r="H519" s="46"/>
      <c r="I519" s="176"/>
      <c r="J519" s="255"/>
      <c r="K519" s="255"/>
      <c r="L519" s="255"/>
    </row>
    <row r="520" ht="16.5" customHeight="1">
      <c r="A520" s="254"/>
      <c r="B520" s="46"/>
      <c r="C520" s="47"/>
      <c r="D520" s="47"/>
      <c r="E520" s="47"/>
      <c r="F520" s="49"/>
      <c r="G520" s="152"/>
      <c r="H520" s="46"/>
      <c r="I520" s="176"/>
      <c r="J520" s="255"/>
      <c r="K520" s="255"/>
      <c r="L520" s="255"/>
    </row>
    <row r="521" ht="16.5" customHeight="1">
      <c r="A521" s="254"/>
      <c r="B521" s="46"/>
      <c r="C521" s="47"/>
      <c r="D521" s="47"/>
      <c r="E521" s="47"/>
      <c r="F521" s="49"/>
      <c r="G521" s="152"/>
      <c r="H521" s="46"/>
      <c r="I521" s="176"/>
      <c r="J521" s="255"/>
      <c r="K521" s="255"/>
      <c r="L521" s="255"/>
    </row>
    <row r="522" ht="16.5" customHeight="1">
      <c r="A522" s="254"/>
      <c r="B522" s="46"/>
      <c r="C522" s="47"/>
      <c r="D522" s="47"/>
      <c r="E522" s="47"/>
      <c r="F522" s="49"/>
      <c r="G522" s="152"/>
      <c r="H522" s="46"/>
      <c r="I522" s="176"/>
      <c r="J522" s="255"/>
      <c r="K522" s="255"/>
      <c r="L522" s="255"/>
    </row>
    <row r="523" ht="16.5" customHeight="1">
      <c r="A523" s="254"/>
      <c r="B523" s="46"/>
      <c r="C523" s="47"/>
      <c r="D523" s="47"/>
      <c r="E523" s="47"/>
      <c r="F523" s="49"/>
      <c r="G523" s="152"/>
      <c r="H523" s="46"/>
      <c r="I523" s="176"/>
      <c r="J523" s="255"/>
      <c r="K523" s="255"/>
      <c r="L523" s="255"/>
    </row>
    <row r="524" ht="16.5" customHeight="1">
      <c r="A524" s="254"/>
      <c r="B524" s="46"/>
      <c r="C524" s="47"/>
      <c r="D524" s="47"/>
      <c r="E524" s="47"/>
      <c r="F524" s="49"/>
      <c r="G524" s="152"/>
      <c r="H524" s="46"/>
      <c r="I524" s="176"/>
      <c r="J524" s="255"/>
      <c r="K524" s="255"/>
      <c r="L524" s="255"/>
    </row>
    <row r="525" ht="16.5" customHeight="1">
      <c r="A525" s="254"/>
      <c r="B525" s="46"/>
      <c r="C525" s="47"/>
      <c r="D525" s="47"/>
      <c r="E525" s="47"/>
      <c r="F525" s="49"/>
      <c r="G525" s="152"/>
      <c r="H525" s="46"/>
      <c r="I525" s="176"/>
      <c r="J525" s="255"/>
      <c r="K525" s="255"/>
      <c r="L525" s="255"/>
    </row>
  </sheetData>
  <mergeCells count="80">
    <mergeCell ref="E1:G1"/>
    <mergeCell ref="A3:A42"/>
    <mergeCell ref="B46:B60"/>
    <mergeCell ref="A61:A118"/>
    <mergeCell ref="B62:B70"/>
    <mergeCell ref="B71:B72"/>
    <mergeCell ref="B73:B80"/>
    <mergeCell ref="B81:B91"/>
    <mergeCell ref="B92:B108"/>
    <mergeCell ref="B109:B111"/>
    <mergeCell ref="B112:B118"/>
    <mergeCell ref="A119:A155"/>
    <mergeCell ref="B4:B10"/>
    <mergeCell ref="B120:B123"/>
    <mergeCell ref="B124:B130"/>
    <mergeCell ref="B131:B134"/>
    <mergeCell ref="B136:B141"/>
    <mergeCell ref="B142:B152"/>
    <mergeCell ref="B153:B154"/>
    <mergeCell ref="A157:A178"/>
    <mergeCell ref="B157:B178"/>
    <mergeCell ref="A179:A187"/>
    <mergeCell ref="B179:B181"/>
    <mergeCell ref="B11:B13"/>
    <mergeCell ref="B182:B187"/>
    <mergeCell ref="A188:A268"/>
    <mergeCell ref="B189:B194"/>
    <mergeCell ref="B195:B197"/>
    <mergeCell ref="B198:B200"/>
    <mergeCell ref="B201:B204"/>
    <mergeCell ref="B205:B208"/>
    <mergeCell ref="B209:B214"/>
    <mergeCell ref="B215:B220"/>
    <mergeCell ref="B221:B223"/>
    <mergeCell ref="B14:B28"/>
    <mergeCell ref="B224:B226"/>
    <mergeCell ref="B227:B230"/>
    <mergeCell ref="B231:B234"/>
    <mergeCell ref="B236:B245"/>
    <mergeCell ref="B246:B252"/>
    <mergeCell ref="B255:B261"/>
    <mergeCell ref="B262:B263"/>
    <mergeCell ref="B266:B268"/>
    <mergeCell ref="A269:A274"/>
    <mergeCell ref="B269:B270"/>
    <mergeCell ref="B29:B32"/>
    <mergeCell ref="B273:B274"/>
    <mergeCell ref="B276:B281"/>
    <mergeCell ref="B282:B284"/>
    <mergeCell ref="B285:B288"/>
    <mergeCell ref="B289:B292"/>
    <mergeCell ref="B293:B296"/>
    <mergeCell ref="B297:B302"/>
    <mergeCell ref="B303:B308"/>
    <mergeCell ref="B309:B311"/>
    <mergeCell ref="B312:B314"/>
    <mergeCell ref="B33:B36"/>
    <mergeCell ref="B315:B318"/>
    <mergeCell ref="B319:B322"/>
    <mergeCell ref="B324:B333"/>
    <mergeCell ref="B334:B337"/>
    <mergeCell ref="B341:B346"/>
    <mergeCell ref="B347:B350"/>
    <mergeCell ref="B351:B352"/>
    <mergeCell ref="B353:B355"/>
    <mergeCell ref="B357:B359"/>
    <mergeCell ref="B360:B363"/>
    <mergeCell ref="B38:B41"/>
    <mergeCell ref="B364:B370"/>
    <mergeCell ref="A373:A384"/>
    <mergeCell ref="B374:B384"/>
    <mergeCell ref="A385:A416"/>
    <mergeCell ref="B385:B391"/>
    <mergeCell ref="B393:B396"/>
    <mergeCell ref="B400:B405"/>
    <mergeCell ref="B406:B410"/>
    <mergeCell ref="B411:B414"/>
    <mergeCell ref="B417:B425"/>
    <mergeCell ref="A43:A60"/>
    <mergeCell ref="B44:B4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D3" activePane="bottomRight" state="frozen" xSplit="3" ySplit="2"/>
    </sheetView>
  </sheetViews>
  <sheetFormatPr baseColWidth="10" defaultColWidth="9.9990234375" defaultRowHeight="16.5" customHeight="1"/>
  <cols>
    <col min="1" max="1" width="9.2548828125" customWidth="1"/>
    <col min="2" max="2" width="11.578125" customWidth="1" style="129"/>
    <col min="3" max="3" width="28.1103515625" customWidth="1" style="129"/>
    <col min="4" max="4" width="23.923828125" customWidth="1"/>
    <col min="5" max="5" width="12.287109375" customWidth="1" style="81"/>
    <col min="6" max="6" width="7.125" customWidth="1" style="68"/>
    <col min="7" max="7" width="11.37890625" customWidth="1" style="70"/>
    <col min="8" max="9" width="18.9990234375" style="70"/>
    <col min="12" max="12" width="19.822265625" customWidth="1"/>
    <col min="13" max="13" width="9" hidden="1"/>
    <col min="14" max="14" width="18.966796875" hidden="1" customWidth="1"/>
    <col min="15" max="15" width="18.966796875" customWidth="1"/>
    <col min="16" max="18" width="21.849609375" customWidth="1" style="70"/>
  </cols>
  <sheetData>
    <row r="1" ht="16.5" customHeight="1">
      <c r="E1" s="202" t="s">
        <v>804</v>
      </c>
      <c r="F1" s="17"/>
      <c r="G1" s="107"/>
      <c r="L1" s="72"/>
      <c r="M1" s="72"/>
      <c r="N1" s="72"/>
      <c r="O1" s="72"/>
      <c r="P1" s="87"/>
      <c r="Q1" s="87"/>
      <c r="R1" s="87"/>
    </row>
    <row r="2" s="5" customFormat="1" ht="20.78571428571429" customHeight="1">
      <c r="B2" s="129" t="s">
        <v>1</v>
      </c>
      <c r="C2" s="129" t="s">
        <v>2</v>
      </c>
      <c r="D2" s="34" t="s">
        <v>3</v>
      </c>
      <c r="E2" s="81" t="s">
        <v>4</v>
      </c>
      <c r="F2" s="68" t="s">
        <v>5</v>
      </c>
      <c r="G2" s="70" t="s">
        <v>6</v>
      </c>
      <c r="H2" s="70"/>
      <c r="I2" s="70" t="s">
        <v>806</v>
      </c>
      <c r="J2" s="34" t="s">
        <v>807</v>
      </c>
      <c r="K2" s="34" t="s">
        <v>808</v>
      </c>
      <c r="L2" s="72" t="s">
        <v>7</v>
      </c>
      <c r="M2" s="72" t="s">
        <v>1064</v>
      </c>
      <c r="N2" s="72" t="s">
        <v>1065</v>
      </c>
      <c r="O2" s="72" t="s">
        <v>8</v>
      </c>
      <c r="P2" s="87" t="s">
        <v>9</v>
      </c>
      <c r="Q2" s="87" t="s">
        <v>10</v>
      </c>
      <c r="R2" s="87" t="s">
        <v>11</v>
      </c>
    </row>
    <row r="3" s="52" customFormat="1" ht="16.5" customHeight="1">
      <c r="A3" s="181" t="s">
        <v>12</v>
      </c>
      <c r="B3" s="65"/>
      <c r="C3" s="65" t="s">
        <v>13</v>
      </c>
      <c r="D3" s="65"/>
      <c r="E3" s="65"/>
      <c r="F3" s="67"/>
      <c r="G3" s="65"/>
      <c r="H3" s="65"/>
      <c r="I3" s="65"/>
      <c r="J3" s="66"/>
      <c r="K3" s="66"/>
      <c r="L3" s="66"/>
      <c r="M3" s="66"/>
      <c r="N3" s="66"/>
      <c r="O3" s="66"/>
      <c r="P3" s="88"/>
      <c r="Q3" s="88"/>
      <c r="R3" s="88"/>
    </row>
    <row r="4" s="5" customFormat="1" ht="16.5" customHeight="1">
      <c r="A4" s="75"/>
      <c r="B4" s="79" t="s">
        <v>14</v>
      </c>
      <c r="C4" s="71" t="s">
        <v>15</v>
      </c>
      <c r="D4" s="71"/>
      <c r="E4" s="47" t="n">
        <f>MIN(E5:E8)</f>
        <v>45399</v>
      </c>
      <c r="F4" s="61"/>
      <c r="G4" s="47" t="n">
        <f>E4+F4-1</f>
        <v>45398</v>
      </c>
      <c r="H4" s="47"/>
      <c r="I4" s="47"/>
      <c r="J4" s="48"/>
      <c r="K4" s="48"/>
      <c r="L4" s="46" t="s">
        <v>16</v>
      </c>
      <c r="M4" s="48"/>
      <c r="N4" s="48"/>
      <c r="O4" s="48"/>
      <c r="P4" s="89"/>
      <c r="Q4" s="89"/>
      <c r="R4" s="89"/>
    </row>
    <row r="5" s="5" customFormat="1" ht="16.5" customHeight="1">
      <c r="A5" s="75"/>
      <c r="B5" s="74"/>
      <c r="C5" s="16" t="s">
        <v>15</v>
      </c>
      <c r="D5" s="34"/>
      <c r="E5" s="59" t="n">
        <v>45399</v>
      </c>
      <c r="F5" s="49" t="n">
        <v>9</v>
      </c>
      <c r="G5" s="47" t="n">
        <f>E5+F5-1</f>
        <v>45407</v>
      </c>
      <c r="H5" s="47"/>
      <c r="I5" s="47"/>
      <c r="J5" s="48"/>
      <c r="K5" s="48"/>
      <c r="L5" s="46" t="s">
        <v>16</v>
      </c>
      <c r="M5" s="46"/>
      <c r="N5" s="46"/>
      <c r="O5" s="46"/>
      <c r="P5" s="46"/>
      <c r="Q5" s="46"/>
      <c r="R5" s="46"/>
    </row>
    <row r="6" s="5" customFormat="1" ht="16.5" customHeight="1">
      <c r="A6" s="75"/>
      <c r="B6" s="74"/>
      <c r="C6" s="64" t="s">
        <v>17</v>
      </c>
      <c r="D6" s="64" t="s">
        <v>18</v>
      </c>
      <c r="E6" s="14" t="n">
        <f>G5+1</f>
        <v>45408</v>
      </c>
      <c r="F6" s="49" t="n">
        <v>1</v>
      </c>
      <c r="G6" s="47" t="n">
        <f>E6+F6-1</f>
        <v>45408</v>
      </c>
      <c r="H6" s="47"/>
      <c r="I6" s="47"/>
      <c r="J6" s="48"/>
      <c r="K6" s="48"/>
      <c r="L6" s="46" t="s">
        <v>19</v>
      </c>
      <c r="M6" s="46"/>
      <c r="N6" s="46"/>
      <c r="O6" s="46"/>
      <c r="P6" s="46"/>
      <c r="Q6" s="46"/>
      <c r="R6" s="46"/>
    </row>
    <row r="7" ht="16.5" customHeight="1">
      <c r="C7" s="187" t="s">
        <v>20</v>
      </c>
      <c r="D7" s="64" t="s">
        <v>21</v>
      </c>
      <c r="E7" s="122" t="n">
        <f>G6+1</f>
        <v>45409</v>
      </c>
      <c r="F7" s="19" t="n">
        <v>3</v>
      </c>
      <c r="G7" s="16" t="n">
        <f>E7+F7-1</f>
        <v>45411</v>
      </c>
      <c r="H7" s="16"/>
      <c r="I7" s="16" t="n">
        <v>45412</v>
      </c>
      <c r="J7" s="117" t="s">
        <v>811</v>
      </c>
      <c r="K7" s="117" t="s">
        <v>811</v>
      </c>
      <c r="L7" s="54" t="s">
        <v>16</v>
      </c>
      <c r="M7" s="54"/>
      <c r="N7" s="54"/>
      <c r="O7" s="54"/>
      <c r="P7" s="54"/>
      <c r="Q7" s="54"/>
      <c r="R7" s="54"/>
    </row>
    <row r="8" s="5" customFormat="1" ht="16.5" customHeight="1">
      <c r="A8" s="75"/>
      <c r="B8" s="75"/>
      <c r="C8" s="71" t="s">
        <v>22</v>
      </c>
      <c r="D8" s="50" t="s">
        <v>23</v>
      </c>
      <c r="E8" s="51" t="n">
        <f>G7+1</f>
        <v>45412</v>
      </c>
      <c r="F8" s="49" t="n">
        <v>30</v>
      </c>
      <c r="G8" s="47" t="n">
        <f>E8+F8-1</f>
        <v>45441</v>
      </c>
      <c r="H8" s="47"/>
      <c r="I8" s="47"/>
      <c r="J8" s="48"/>
      <c r="K8" s="48"/>
      <c r="L8" s="46" t="s">
        <v>24</v>
      </c>
      <c r="M8" s="46"/>
      <c r="N8" s="46"/>
      <c r="O8" s="46"/>
      <c r="P8" s="46"/>
      <c r="Q8" s="46"/>
      <c r="R8" s="46"/>
    </row>
    <row r="9" s="5" customFormat="1" ht="16.5" customHeight="1">
      <c r="A9" s="75"/>
      <c r="B9" s="75"/>
      <c r="C9" s="71" t="s">
        <v>25</v>
      </c>
      <c r="D9" s="50"/>
      <c r="E9" s="51" t="n">
        <f>G24+1</f>
        <v>45429</v>
      </c>
      <c r="F9" s="49" t="n">
        <v>4</v>
      </c>
      <c r="G9" s="47" t="n">
        <f>E9+F9-1</f>
        <v>45432</v>
      </c>
      <c r="H9" s="47"/>
      <c r="I9" s="47"/>
      <c r="J9" s="48"/>
      <c r="K9" s="48"/>
      <c r="L9" s="46" t="s">
        <v>16</v>
      </c>
      <c r="M9" s="71"/>
      <c r="N9" s="71"/>
      <c r="O9" s="71" t="s">
        <v>26</v>
      </c>
      <c r="P9" s="46" t="s">
        <v>278</v>
      </c>
      <c r="Q9" s="46"/>
      <c r="R9" s="46"/>
    </row>
    <row r="10" s="5" customFormat="1" ht="16.5" customHeight="1">
      <c r="A10" s="75"/>
      <c r="B10" s="75"/>
      <c r="C10" s="50" t="s">
        <v>27</v>
      </c>
      <c r="D10" s="50"/>
      <c r="E10" s="51" t="n">
        <f>G37+1</f>
        <v>45428</v>
      </c>
      <c r="F10" s="49" t="n">
        <v>5</v>
      </c>
      <c r="G10" s="47" t="n">
        <f>E10+F10-1</f>
        <v>45432</v>
      </c>
      <c r="H10" s="47"/>
      <c r="I10" s="47"/>
      <c r="J10" s="48"/>
      <c r="K10" s="48"/>
      <c r="L10" s="46" t="s">
        <v>16</v>
      </c>
      <c r="M10" s="71"/>
      <c r="N10" s="71"/>
      <c r="O10" s="71" t="s">
        <v>28</v>
      </c>
      <c r="P10" s="46" t="s">
        <v>29</v>
      </c>
      <c r="Q10" s="46"/>
      <c r="R10" s="46"/>
    </row>
    <row r="11" s="5" customFormat="1" ht="27.75" customHeight="1">
      <c r="A11" s="75"/>
      <c r="B11" s="79" t="s">
        <v>30</v>
      </c>
      <c r="C11" s="71" t="s">
        <v>31</v>
      </c>
      <c r="D11" s="47"/>
      <c r="E11" s="47"/>
      <c r="F11" s="49" t="n">
        <v>7</v>
      </c>
      <c r="G11" s="47" t="n">
        <v>45420</v>
      </c>
      <c r="H11" s="47"/>
      <c r="I11" s="47"/>
      <c r="J11" s="48"/>
      <c r="K11" s="48"/>
      <c r="L11" s="46" t="s">
        <v>32</v>
      </c>
      <c r="M11" s="48" t="n">
        <v>4</v>
      </c>
      <c r="N11" s="48"/>
      <c r="O11" s="48"/>
      <c r="P11" s="89"/>
      <c r="Q11" s="89"/>
      <c r="R11" s="89"/>
    </row>
    <row r="12" s="5" customFormat="1" ht="16.5" customHeight="1">
      <c r="A12" s="75"/>
      <c r="B12" s="75"/>
      <c r="C12" s="71" t="s">
        <v>33</v>
      </c>
      <c r="D12" s="47"/>
      <c r="E12" s="47"/>
      <c r="F12" s="49"/>
      <c r="G12" s="47" t="n">
        <v>45420</v>
      </c>
      <c r="H12" s="47"/>
      <c r="I12" s="47"/>
      <c r="J12" s="48"/>
      <c r="K12" s="48"/>
      <c r="L12" s="46" t="s">
        <v>34</v>
      </c>
      <c r="M12" s="46"/>
      <c r="N12" s="46"/>
      <c r="O12" s="46"/>
      <c r="P12" s="46"/>
      <c r="Q12" s="46"/>
      <c r="R12" s="46"/>
    </row>
    <row r="13" s="5" customFormat="1" ht="16.5" customHeight="1">
      <c r="A13" s="75"/>
      <c r="B13" s="75"/>
      <c r="C13" s="71" t="s">
        <v>35</v>
      </c>
      <c r="D13" s="47"/>
      <c r="E13" s="47"/>
      <c r="F13" s="49"/>
      <c r="G13" s="47" t="n">
        <v>45426</v>
      </c>
      <c r="H13" s="47"/>
      <c r="I13" s="47"/>
      <c r="J13" s="48"/>
      <c r="K13" s="48"/>
      <c r="L13" s="46" t="s">
        <v>34</v>
      </c>
      <c r="M13" s="46"/>
      <c r="N13" s="46"/>
      <c r="O13" s="46"/>
      <c r="P13" s="5"/>
      <c r="Q13" s="5"/>
      <c r="R13" s="5"/>
    </row>
    <row r="14" s="5" customFormat="1" ht="16.5" customHeight="1">
      <c r="A14" s="75"/>
      <c r="B14" s="79" t="s">
        <v>36</v>
      </c>
      <c r="C14" s="71" t="s">
        <v>37</v>
      </c>
      <c r="D14" s="47"/>
      <c r="E14" s="47" t="n">
        <f>MIN(E15:E28)</f>
        <v>45406</v>
      </c>
      <c r="F14" s="61"/>
      <c r="G14" s="47" t="n">
        <f>MAX(G15:G28)</f>
        <v>45457</v>
      </c>
      <c r="H14" s="47"/>
      <c r="I14" s="47"/>
      <c r="J14" s="48"/>
      <c r="K14" s="48"/>
      <c r="L14" s="48" t="s">
        <v>34</v>
      </c>
      <c r="M14" s="48"/>
      <c r="N14" s="48"/>
      <c r="O14" s="48"/>
      <c r="P14" s="46"/>
      <c r="Q14" s="46"/>
      <c r="R14" s="46"/>
    </row>
    <row r="15" s="5" customFormat="1" ht="16.5" customHeight="1">
      <c r="A15" s="75"/>
      <c r="B15" s="75"/>
      <c r="C15" s="47" t="s">
        <v>38</v>
      </c>
      <c r="D15" s="47"/>
      <c r="E15" s="51" t="n">
        <f>G7+1</f>
        <v>45412</v>
      </c>
      <c r="F15" s="49" t="n">
        <v>9</v>
      </c>
      <c r="G15" s="47" t="n">
        <f>E15+F15-1</f>
        <v>45420</v>
      </c>
      <c r="H15" s="47"/>
      <c r="I15" s="47"/>
      <c r="J15" s="48"/>
      <c r="K15" s="48"/>
      <c r="L15" s="46" t="s">
        <v>39</v>
      </c>
      <c r="M15" s="46"/>
      <c r="N15" s="46"/>
      <c r="O15" s="46"/>
      <c r="P15" s="46" t="s">
        <v>40</v>
      </c>
      <c r="Q15" s="46"/>
      <c r="R15" s="46"/>
    </row>
    <row r="16" ht="135.75" customHeight="1">
      <c r="C16" s="131" t="s">
        <v>41</v>
      </c>
      <c r="D16" s="16"/>
      <c r="E16" s="16" t="n">
        <f>G15+1</f>
        <v>45421</v>
      </c>
      <c r="F16" s="19" t="n">
        <v>7</v>
      </c>
      <c r="G16" s="16" t="n">
        <f>E16+F16-1</f>
        <v>45427</v>
      </c>
      <c r="H16" s="16"/>
      <c r="I16" s="16" t="n">
        <v>45429</v>
      </c>
      <c r="J16" s="117" t="s">
        <v>811</v>
      </c>
      <c r="K16" s="117"/>
      <c r="L16" s="54" t="s">
        <v>42</v>
      </c>
      <c r="M16" s="54" t="n">
        <v>2</v>
      </c>
      <c r="N16" s="249" t="n">
        <f>M16*F16</f>
        <v>14</v>
      </c>
      <c r="O16" s="515" t="s">
        <v>43</v>
      </c>
      <c r="P16" s="516" t="s">
        <v>44</v>
      </c>
      <c r="Q16" s="123"/>
      <c r="R16" s="123"/>
    </row>
    <row r="17" s="5" customFormat="1" ht="16.5" customHeight="1">
      <c r="A17" s="75"/>
      <c r="B17" s="75"/>
      <c r="C17" s="46" t="s">
        <v>45</v>
      </c>
      <c r="D17" s="47"/>
      <c r="E17" s="47"/>
      <c r="F17" s="49"/>
      <c r="G17" s="47" t="n">
        <f>G15</f>
        <v>45420</v>
      </c>
      <c r="H17" s="47"/>
      <c r="I17" s="47" t="n">
        <v>45421</v>
      </c>
      <c r="J17" s="48"/>
      <c r="K17" s="48"/>
      <c r="L17" s="48" t="s">
        <v>34</v>
      </c>
      <c r="M17" s="48"/>
      <c r="N17" s="48"/>
      <c r="O17" s="48"/>
      <c r="P17" s="89" t="s">
        <v>278</v>
      </c>
      <c r="Q17" s="89"/>
      <c r="R17" s="89"/>
    </row>
    <row r="18" s="5" customFormat="1" ht="16.5" customHeight="1">
      <c r="A18" s="75"/>
      <c r="B18" s="75"/>
      <c r="C18" s="47" t="s">
        <v>46</v>
      </c>
      <c r="D18" s="47"/>
      <c r="E18" s="47" t="n">
        <f>E16+3</f>
        <v>45424</v>
      </c>
      <c r="F18" s="49" t="n">
        <v>2</v>
      </c>
      <c r="G18" s="47" t="n">
        <f>E18+F18-1</f>
        <v>45425</v>
      </c>
      <c r="H18" s="47"/>
      <c r="I18" s="47"/>
      <c r="J18" s="48"/>
      <c r="K18" s="48"/>
      <c r="L18" s="48" t="s">
        <v>47</v>
      </c>
      <c r="M18" s="48"/>
      <c r="N18" s="249" t="n">
        <f>M18*F18</f>
        <v>0</v>
      </c>
      <c r="O18" s="48"/>
      <c r="P18" s="89"/>
      <c r="Q18" s="89"/>
      <c r="R18" s="89"/>
    </row>
    <row r="19" s="5" customFormat="1" ht="16.5" customHeight="1">
      <c r="A19" s="75"/>
      <c r="B19" s="75"/>
      <c r="C19" s="47" t="s">
        <v>48</v>
      </c>
      <c r="D19" s="47"/>
      <c r="E19" s="47" t="n">
        <f>G18+1</f>
        <v>45426</v>
      </c>
      <c r="F19" s="49" t="n">
        <v>3</v>
      </c>
      <c r="G19" s="47" t="n">
        <f>E19+F19-1</f>
        <v>45428</v>
      </c>
      <c r="H19" s="47"/>
      <c r="I19" s="47"/>
      <c r="J19" s="48"/>
      <c r="K19" s="48"/>
      <c r="L19" s="48" t="s">
        <v>34</v>
      </c>
      <c r="M19" s="48"/>
      <c r="N19" s="48"/>
      <c r="O19" s="48"/>
      <c r="P19" s="89"/>
      <c r="Q19" s="89"/>
      <c r="R19" s="89"/>
    </row>
    <row r="20" s="5" customFormat="1" ht="38.60526315789475" customHeight="1">
      <c r="A20" s="75"/>
      <c r="B20" s="75"/>
      <c r="C20" s="50" t="s">
        <v>49</v>
      </c>
      <c r="D20" s="50" t="s">
        <v>50</v>
      </c>
      <c r="E20" s="47" t="n">
        <f>G16+1</f>
        <v>45428</v>
      </c>
      <c r="F20" s="49" t="n">
        <v>1</v>
      </c>
      <c r="G20" s="47" t="n">
        <f>E20+F20-1</f>
        <v>45428</v>
      </c>
      <c r="H20" s="47"/>
      <c r="I20" s="47"/>
      <c r="J20" s="48"/>
      <c r="K20" s="48"/>
      <c r="L20" s="46" t="s">
        <v>51</v>
      </c>
      <c r="M20" s="46"/>
      <c r="N20" s="46"/>
      <c r="O20" s="46"/>
      <c r="P20" s="46"/>
      <c r="Q20" s="46"/>
      <c r="R20" s="46"/>
    </row>
    <row r="21" s="5" customFormat="1" ht="16.5" customHeight="1">
      <c r="A21" s="75"/>
      <c r="B21" s="75"/>
      <c r="C21" s="50" t="s">
        <v>52</v>
      </c>
      <c r="D21" s="50" t="s">
        <v>53</v>
      </c>
      <c r="E21" s="47" t="n">
        <v>45418</v>
      </c>
      <c r="F21" s="49" t="n">
        <v>2</v>
      </c>
      <c r="G21" s="47" t="n">
        <f>E21+F21-1</f>
        <v>45419</v>
      </c>
      <c r="H21" s="47"/>
      <c r="I21" s="47"/>
      <c r="J21" s="48"/>
      <c r="K21" s="48"/>
      <c r="L21" s="46" t="s">
        <v>54</v>
      </c>
      <c r="M21" s="46"/>
      <c r="N21" s="249" t="n">
        <f>M21*F21</f>
        <v>0</v>
      </c>
      <c r="O21" s="46"/>
      <c r="P21" s="46"/>
      <c r="Q21" s="46"/>
      <c r="R21" s="46"/>
    </row>
    <row r="22" s="5" customFormat="1" ht="16.5" customHeight="1">
      <c r="A22" s="75"/>
      <c r="B22" s="75"/>
      <c r="C22" s="50" t="s">
        <v>55</v>
      </c>
      <c r="D22" s="50" t="s">
        <v>56</v>
      </c>
      <c r="E22" s="47" t="n">
        <f>G21+1</f>
        <v>45420</v>
      </c>
      <c r="F22" s="49" t="n">
        <v>1</v>
      </c>
      <c r="G22" s="47" t="n">
        <f>E22+F22-1</f>
        <v>45420</v>
      </c>
      <c r="H22" s="47"/>
      <c r="I22" s="47"/>
      <c r="J22" s="48"/>
      <c r="K22" s="48"/>
      <c r="L22" s="46" t="s">
        <v>54</v>
      </c>
      <c r="M22" s="46"/>
      <c r="N22" s="249" t="n">
        <f>M22*F22</f>
        <v>0</v>
      </c>
      <c r="O22" s="46"/>
      <c r="P22" s="46"/>
      <c r="Q22" s="46"/>
      <c r="R22" s="46"/>
    </row>
    <row r="23" s="5" customFormat="1" ht="16.5" customHeight="1">
      <c r="A23" s="75"/>
      <c r="B23" s="75"/>
      <c r="C23" s="50" t="s">
        <v>57</v>
      </c>
      <c r="D23" s="50" t="s">
        <v>58</v>
      </c>
      <c r="E23" s="47" t="n">
        <v>45437</v>
      </c>
      <c r="F23" s="49" t="n">
        <v>21</v>
      </c>
      <c r="G23" s="47" t="n">
        <f>E23+F23-1</f>
        <v>45457</v>
      </c>
      <c r="H23" s="47"/>
      <c r="I23" s="47"/>
      <c r="J23" s="48"/>
      <c r="K23" s="48"/>
      <c r="L23" s="46" t="s">
        <v>54</v>
      </c>
      <c r="M23" s="46"/>
      <c r="N23" s="249" t="n">
        <f>M23*F23</f>
        <v>0</v>
      </c>
      <c r="O23" s="46"/>
      <c r="P23" s="46"/>
      <c r="Q23" s="46"/>
      <c r="R23" s="46"/>
    </row>
    <row r="24" s="5" customFormat="1" ht="27.75" customHeight="1">
      <c r="A24" s="75"/>
      <c r="B24" s="75"/>
      <c r="C24" s="50" t="s">
        <v>59</v>
      </c>
      <c r="D24" s="57" t="s">
        <v>60</v>
      </c>
      <c r="E24" s="47" t="n">
        <f>G18+1</f>
        <v>45426</v>
      </c>
      <c r="F24" s="49" t="n">
        <v>3</v>
      </c>
      <c r="G24" s="47" t="n">
        <f>E24+F24-1</f>
        <v>45428</v>
      </c>
      <c r="H24" s="47"/>
      <c r="I24" s="47"/>
      <c r="J24" s="48"/>
      <c r="K24" s="48"/>
      <c r="L24" s="46" t="s">
        <v>54</v>
      </c>
      <c r="M24" s="46" t="n">
        <v>3</v>
      </c>
      <c r="N24" s="249" t="n">
        <f>M24*F24</f>
        <v>9</v>
      </c>
      <c r="O24" s="46"/>
      <c r="P24" s="46" t="s">
        <v>61</v>
      </c>
      <c r="Q24" s="46"/>
      <c r="R24" s="46"/>
    </row>
    <row r="25" ht="27.75" customHeight="1">
      <c r="C25" s="50" t="s">
        <v>62</v>
      </c>
      <c r="E25" s="16" t="n">
        <f>E24</f>
        <v>45426</v>
      </c>
      <c r="F25" s="19" t="n">
        <v>7</v>
      </c>
      <c r="G25" s="16" t="n">
        <f>E25+F25-1</f>
        <v>45432</v>
      </c>
      <c r="H25" s="64" t="s">
        <v>812</v>
      </c>
      <c r="I25" s="16"/>
      <c r="J25" s="117" t="s">
        <v>811</v>
      </c>
      <c r="K25" s="117" t="s">
        <v>811</v>
      </c>
      <c r="L25" s="54" t="s">
        <v>54</v>
      </c>
      <c r="M25" s="54" t="n">
        <v>3</v>
      </c>
      <c r="N25" s="249" t="n">
        <v>15</v>
      </c>
      <c r="O25" s="54"/>
      <c r="P25" s="54" t="s">
        <v>63</v>
      </c>
      <c r="Q25" s="54"/>
      <c r="R25" s="54"/>
    </row>
    <row r="26" s="5" customFormat="1" ht="16.5" customHeight="1">
      <c r="A26" s="75"/>
      <c r="B26" s="75"/>
      <c r="C26" s="57" t="s">
        <v>64</v>
      </c>
      <c r="D26" s="34"/>
      <c r="E26" s="59" t="n">
        <f>G24+1</f>
        <v>45429</v>
      </c>
      <c r="F26" s="49" t="n">
        <v>5</v>
      </c>
      <c r="G26" s="47" t="n">
        <f>E26+F26-1</f>
        <v>45433</v>
      </c>
      <c r="H26" s="47"/>
      <c r="I26" s="47"/>
      <c r="J26" s="48"/>
      <c r="K26" s="48"/>
      <c r="L26" s="46" t="s">
        <v>65</v>
      </c>
      <c r="M26" s="46"/>
      <c r="N26" s="46"/>
      <c r="O26" s="46"/>
      <c r="P26" s="46"/>
      <c r="Q26" s="46"/>
      <c r="R26" s="46"/>
    </row>
    <row r="27" s="5" customFormat="1" ht="16.5" customHeight="1">
      <c r="A27" s="75"/>
      <c r="B27" s="75"/>
      <c r="C27" s="57" t="s">
        <v>66</v>
      </c>
      <c r="D27" s="73" t="s">
        <v>66</v>
      </c>
      <c r="E27" s="59" t="n">
        <v>45406</v>
      </c>
      <c r="F27" s="61" t="n">
        <v>15</v>
      </c>
      <c r="G27" s="47" t="n">
        <f>E27+F27-1</f>
        <v>45420</v>
      </c>
      <c r="H27" s="47"/>
      <c r="I27" s="47"/>
      <c r="J27" s="48"/>
      <c r="K27" s="48"/>
      <c r="L27" s="46" t="s">
        <v>65</v>
      </c>
      <c r="M27" s="48"/>
      <c r="N27" s="48"/>
      <c r="O27" s="48"/>
      <c r="P27" s="89"/>
      <c r="Q27" s="89"/>
      <c r="R27" s="89"/>
    </row>
    <row r="28" ht="16.5" customHeight="1">
      <c r="C28" s="187" t="s">
        <v>67</v>
      </c>
      <c r="D28" s="64" t="s">
        <v>68</v>
      </c>
      <c r="E28" s="16" t="n">
        <f>G16+1</f>
        <v>45428</v>
      </c>
      <c r="F28" s="166" t="n">
        <v>2</v>
      </c>
      <c r="G28" s="16" t="n">
        <f>E28+F28-1</f>
        <v>45429</v>
      </c>
      <c r="H28" s="16"/>
      <c r="I28" s="16"/>
      <c r="J28" s="117" t="s">
        <v>811</v>
      </c>
      <c r="K28" s="117"/>
      <c r="L28" s="54" t="s">
        <v>65</v>
      </c>
      <c r="M28" s="117"/>
      <c r="N28" s="117"/>
      <c r="O28" s="117"/>
      <c r="P28" s="130"/>
      <c r="Q28" s="130"/>
      <c r="R28" s="130"/>
    </row>
    <row r="29" s="5" customFormat="1" ht="16.5" customHeight="1">
      <c r="A29" s="75"/>
      <c r="B29" s="77" t="s">
        <v>69</v>
      </c>
      <c r="C29" s="64" t="s">
        <v>70</v>
      </c>
      <c r="D29" s="34"/>
      <c r="E29" s="59" t="n">
        <f>G15+1</f>
        <v>45421</v>
      </c>
      <c r="F29" s="61" t="n">
        <v>10</v>
      </c>
      <c r="G29" s="47" t="n">
        <f>E29+F29-1</f>
        <v>45430</v>
      </c>
      <c r="H29" s="47"/>
      <c r="I29" s="47"/>
      <c r="J29" s="48"/>
      <c r="K29" s="48"/>
      <c r="L29" s="48" t="s">
        <v>39</v>
      </c>
      <c r="M29" s="48"/>
      <c r="N29" s="48"/>
      <c r="O29" s="48"/>
      <c r="P29" s="89"/>
      <c r="Q29" s="89"/>
      <c r="R29" s="89"/>
    </row>
    <row r="30" s="5" customFormat="1" ht="16.5" customHeight="1">
      <c r="A30" s="75"/>
      <c r="B30" s="74"/>
      <c r="C30" s="63" t="s">
        <v>71</v>
      </c>
      <c r="D30" s="63" t="s">
        <v>72</v>
      </c>
      <c r="E30" s="47" t="n">
        <f>E15+1</f>
        <v>45413</v>
      </c>
      <c r="F30" s="49" t="n">
        <v>7</v>
      </c>
      <c r="G30" s="47" t="n">
        <f>E30+F30-1</f>
        <v>45419</v>
      </c>
      <c r="H30" s="47"/>
      <c r="I30" s="47"/>
      <c r="J30" s="48" t="s">
        <v>278</v>
      </c>
      <c r="K30" s="48" t="s">
        <v>278</v>
      </c>
      <c r="L30" s="46" t="s">
        <v>73</v>
      </c>
      <c r="M30" s="46"/>
      <c r="N30" s="46"/>
      <c r="O30" s="46"/>
      <c r="P30" s="46"/>
      <c r="Q30" s="46"/>
      <c r="R30" s="46"/>
    </row>
    <row r="31" s="5" customFormat="1" ht="16.5" customHeight="1">
      <c r="A31" s="75"/>
      <c r="B31" s="74"/>
      <c r="C31" s="47" t="s">
        <v>74</v>
      </c>
      <c r="D31" s="47" t="s">
        <v>74</v>
      </c>
      <c r="E31" s="47" t="n">
        <f>E30</f>
        <v>45413</v>
      </c>
      <c r="F31" s="49" t="n">
        <v>7</v>
      </c>
      <c r="G31" s="47" t="n">
        <f>E31+F31-1</f>
        <v>45419</v>
      </c>
      <c r="H31" s="47"/>
      <c r="I31" s="47"/>
      <c r="J31" s="48"/>
      <c r="K31" s="48"/>
      <c r="L31" s="46" t="s">
        <v>75</v>
      </c>
      <c r="M31" s="46"/>
      <c r="N31" s="46"/>
      <c r="O31" s="46"/>
      <c r="P31" s="71"/>
      <c r="Q31" s="71"/>
      <c r="R31" s="71"/>
    </row>
    <row r="32" s="5" customFormat="1" ht="27.75" customHeight="1">
      <c r="A32" s="75"/>
      <c r="B32" s="78"/>
      <c r="C32" s="50" t="s">
        <v>76</v>
      </c>
      <c r="D32" s="50" t="s">
        <v>77</v>
      </c>
      <c r="E32" s="47" t="n">
        <f>G30+1</f>
        <v>45420</v>
      </c>
      <c r="F32" s="49" t="n">
        <v>10</v>
      </c>
      <c r="G32" s="47" t="n">
        <f>E32+F32-1</f>
        <v>45429</v>
      </c>
      <c r="H32" s="47"/>
      <c r="I32" s="47"/>
      <c r="J32" s="48"/>
      <c r="K32" s="48"/>
      <c r="L32" s="46" t="s">
        <v>39</v>
      </c>
      <c r="M32" s="46"/>
      <c r="N32" s="46"/>
      <c r="O32" s="46" t="s">
        <v>78</v>
      </c>
      <c r="P32" s="46"/>
      <c r="Q32" s="46"/>
      <c r="R32" s="46"/>
    </row>
    <row r="33" s="5" customFormat="1" ht="16.5" customHeight="1">
      <c r="A33" s="75"/>
      <c r="B33" s="79" t="s">
        <v>79</v>
      </c>
      <c r="C33" s="47" t="s">
        <v>80</v>
      </c>
      <c r="D33" s="47" t="s">
        <v>278</v>
      </c>
      <c r="E33" s="47" t="n">
        <v>45361</v>
      </c>
      <c r="F33" s="61"/>
      <c r="G33" s="47" t="n">
        <f>E33+F33-1</f>
        <v>45360</v>
      </c>
      <c r="H33" s="47"/>
      <c r="I33" s="47"/>
      <c r="J33" s="48"/>
      <c r="K33" s="48"/>
      <c r="L33" s="46" t="s">
        <v>39</v>
      </c>
      <c r="M33" s="48"/>
      <c r="N33" s="48"/>
      <c r="O33" s="48"/>
      <c r="P33" s="89"/>
      <c r="Q33" s="89"/>
      <c r="R33" s="89"/>
    </row>
    <row r="34" s="5" customFormat="1" ht="16.5" customHeight="1">
      <c r="A34" s="75"/>
      <c r="B34" s="75"/>
      <c r="C34" s="47" t="s">
        <v>81</v>
      </c>
      <c r="D34" s="47"/>
      <c r="E34" s="47" t="n">
        <v>45406</v>
      </c>
      <c r="F34" s="49" t="n">
        <v>6</v>
      </c>
      <c r="G34" s="47" t="n">
        <f>E34+F34-1</f>
        <v>45411</v>
      </c>
      <c r="H34" s="47"/>
      <c r="I34" s="47"/>
      <c r="J34" s="48"/>
      <c r="K34" s="48"/>
      <c r="L34" s="46" t="s">
        <v>39</v>
      </c>
      <c r="M34" s="46"/>
      <c r="N34" s="46"/>
      <c r="O34" s="46"/>
      <c r="P34" s="46"/>
      <c r="Q34" s="46"/>
      <c r="R34" s="46"/>
    </row>
    <row r="35" s="5" customFormat="1" ht="16.5" customHeight="1">
      <c r="A35" s="75"/>
      <c r="B35" s="75"/>
      <c r="C35" s="47" t="s">
        <v>82</v>
      </c>
      <c r="D35" s="47"/>
      <c r="E35" s="47" t="n">
        <v>45407</v>
      </c>
      <c r="F35" s="49" t="n">
        <v>6</v>
      </c>
      <c r="G35" s="47" t="n">
        <f>E35+F35-1</f>
        <v>45412</v>
      </c>
      <c r="H35" s="47"/>
      <c r="I35" s="47"/>
      <c r="J35" s="48"/>
      <c r="K35" s="48"/>
      <c r="L35" s="46" t="s">
        <v>39</v>
      </c>
      <c r="M35" s="46"/>
      <c r="N35" s="46"/>
      <c r="O35" s="46"/>
      <c r="P35" s="46"/>
      <c r="Q35" s="46"/>
      <c r="R35" s="46"/>
    </row>
    <row r="36" s="5" customFormat="1" ht="16.5" customHeight="1">
      <c r="A36" s="75"/>
      <c r="B36" s="76"/>
      <c r="C36" s="47" t="s">
        <v>83</v>
      </c>
      <c r="D36" s="47" t="s">
        <v>278</v>
      </c>
      <c r="E36" s="47" t="n">
        <f>G34+1</f>
        <v>45412</v>
      </c>
      <c r="F36" s="49" t="n">
        <v>14</v>
      </c>
      <c r="G36" s="47" t="n">
        <f>E36+F36-1</f>
        <v>45425</v>
      </c>
      <c r="H36" s="47"/>
      <c r="I36" s="47"/>
      <c r="J36" s="48"/>
      <c r="K36" s="48"/>
      <c r="L36" s="46" t="s">
        <v>84</v>
      </c>
      <c r="M36" s="46"/>
      <c r="N36" s="46"/>
      <c r="O36" s="46"/>
      <c r="P36" s="46"/>
      <c r="Q36" s="46"/>
      <c r="R36" s="46"/>
    </row>
    <row r="37" ht="41.25" customHeight="1">
      <c r="B37" s="140" t="s">
        <v>85</v>
      </c>
      <c r="C37" s="57" t="s">
        <v>86</v>
      </c>
      <c r="D37" s="16" t="s">
        <v>87</v>
      </c>
      <c r="E37" s="16" t="n">
        <f>E18+1</f>
        <v>45425</v>
      </c>
      <c r="F37" s="19" t="n">
        <v>3</v>
      </c>
      <c r="G37" s="16" t="n">
        <f>E37+F37-1</f>
        <v>45427</v>
      </c>
      <c r="H37" s="16"/>
      <c r="I37" s="16"/>
      <c r="J37" s="117" t="s">
        <v>811</v>
      </c>
      <c r="K37" s="117"/>
      <c r="L37" s="54" t="s">
        <v>88</v>
      </c>
      <c r="M37" s="16"/>
      <c r="N37" s="16"/>
      <c r="O37" s="16"/>
      <c r="P37" s="54" t="s">
        <v>89</v>
      </c>
      <c r="Q37" s="54"/>
      <c r="R37" s="54"/>
    </row>
    <row r="38" s="5" customFormat="1" ht="16.5" customHeight="1">
      <c r="A38" s="75"/>
      <c r="B38" s="79" t="s">
        <v>90</v>
      </c>
      <c r="C38" s="50" t="s">
        <v>91</v>
      </c>
      <c r="D38" s="50"/>
      <c r="E38" s="47" t="n">
        <f>E24+1</f>
        <v>45427</v>
      </c>
      <c r="F38" s="49" t="n">
        <v>6</v>
      </c>
      <c r="G38" s="47" t="n">
        <f>E38+F38-1</f>
        <v>45432</v>
      </c>
      <c r="H38" s="47"/>
      <c r="I38" s="47"/>
      <c r="J38" s="48"/>
      <c r="K38" s="48"/>
      <c r="L38" s="46"/>
      <c r="M38" s="46"/>
      <c r="N38" s="46"/>
      <c r="O38" s="46"/>
      <c r="P38" s="46"/>
      <c r="Q38" s="46"/>
      <c r="R38" s="46"/>
    </row>
    <row r="39" s="5" customFormat="1" ht="27.75" customHeight="1">
      <c r="A39" s="75"/>
      <c r="B39" s="75"/>
      <c r="C39" s="57" t="s">
        <v>92</v>
      </c>
      <c r="D39" s="47"/>
      <c r="E39" s="47" t="n">
        <f>G19+1</f>
        <v>45429</v>
      </c>
      <c r="F39" s="49" t="n">
        <v>7</v>
      </c>
      <c r="G39" s="83" t="n">
        <f>E39+F39-1</f>
        <v>45435</v>
      </c>
      <c r="H39" s="47"/>
      <c r="I39" s="47"/>
      <c r="J39" s="48"/>
      <c r="K39" s="48"/>
      <c r="L39" s="46"/>
      <c r="M39" s="46"/>
      <c r="N39" s="46"/>
      <c r="O39" s="46"/>
      <c r="P39" s="46" t="s">
        <v>93</v>
      </c>
      <c r="Q39" s="46"/>
      <c r="R39" s="46"/>
    </row>
    <row r="40" s="5" customFormat="1" ht="27.75" customHeight="1">
      <c r="A40" s="75"/>
      <c r="B40" s="75"/>
      <c r="C40" s="57" t="s">
        <v>94</v>
      </c>
      <c r="D40" s="47"/>
      <c r="E40" s="47" t="n">
        <f>E39</f>
        <v>45429</v>
      </c>
      <c r="F40" s="49" t="n">
        <v>14</v>
      </c>
      <c r="G40" s="83" t="n">
        <f>E40+F40-1</f>
        <v>45442</v>
      </c>
      <c r="H40" s="47"/>
      <c r="I40" s="47"/>
      <c r="J40" s="48"/>
      <c r="K40" s="48"/>
      <c r="L40" s="46"/>
      <c r="M40" s="46"/>
      <c r="N40" s="46"/>
      <c r="O40" s="46"/>
      <c r="P40" s="46" t="s">
        <v>93</v>
      </c>
      <c r="Q40" s="46"/>
      <c r="R40" s="46"/>
    </row>
    <row r="41" s="5" customFormat="1" ht="27.75" customHeight="1">
      <c r="A41" s="75"/>
      <c r="B41" s="75"/>
      <c r="C41" s="57" t="s">
        <v>95</v>
      </c>
      <c r="D41" s="47"/>
      <c r="E41" s="47" t="n">
        <f>G39+1</f>
        <v>45436</v>
      </c>
      <c r="F41" s="49" t="n">
        <v>7</v>
      </c>
      <c r="G41" s="83" t="n">
        <f>E41+F41-1</f>
        <v>45442</v>
      </c>
      <c r="H41" s="47"/>
      <c r="I41" s="47"/>
      <c r="J41" s="48"/>
      <c r="K41" s="48"/>
      <c r="L41" s="46"/>
      <c r="M41" s="46"/>
      <c r="N41" s="46"/>
      <c r="O41" s="46"/>
      <c r="P41" s="46" t="s">
        <v>93</v>
      </c>
      <c r="Q41" s="46"/>
      <c r="R41" s="46"/>
    </row>
    <row r="42" ht="41.25" customHeight="1">
      <c r="B42" s="140" t="s">
        <v>96</v>
      </c>
      <c r="C42" s="187" t="s">
        <v>97</v>
      </c>
      <c r="D42" s="64"/>
      <c r="E42" s="16" t="n">
        <f>G25</f>
        <v>45432</v>
      </c>
      <c r="F42" s="19" t="n">
        <v>1</v>
      </c>
      <c r="G42" s="16" t="n">
        <f>E42+F42-1</f>
        <v>45432</v>
      </c>
      <c r="H42" s="16"/>
      <c r="I42" s="16"/>
      <c r="J42" s="117" t="s">
        <v>811</v>
      </c>
      <c r="K42" s="117"/>
      <c r="L42" s="54" t="s">
        <v>24</v>
      </c>
      <c r="M42" s="54"/>
      <c r="N42" s="54"/>
      <c r="O42" s="54"/>
      <c r="P42" s="54" t="s">
        <v>98</v>
      </c>
      <c r="Q42" s="54"/>
      <c r="R42" s="54"/>
    </row>
    <row r="43" s="52" customFormat="1" ht="16.5" customHeight="1">
      <c r="A43" s="186" t="s">
        <v>99</v>
      </c>
      <c r="B43" s="69" t="n">
        <v>3.5</v>
      </c>
      <c r="C43" s="55" t="s">
        <v>101</v>
      </c>
      <c r="D43" s="55"/>
      <c r="E43" s="55" t="n">
        <v>45306</v>
      </c>
      <c r="F43" s="62"/>
      <c r="G43" s="55" t="n">
        <f>E43+F43-1</f>
        <v>45305</v>
      </c>
      <c r="H43" s="56"/>
      <c r="I43" s="56"/>
      <c r="J43" s="56"/>
      <c r="K43" s="56"/>
      <c r="L43" s="56"/>
      <c r="M43" s="56"/>
      <c r="N43" s="56"/>
      <c r="O43" s="56"/>
      <c r="P43" s="90"/>
      <c r="Q43" s="90"/>
      <c r="R43" s="90"/>
    </row>
    <row r="44" s="5" customFormat="1" ht="41.25" customHeight="1">
      <c r="A44" s="75"/>
      <c r="B44" s="79" t="s">
        <v>102</v>
      </c>
      <c r="C44" s="57" t="s">
        <v>103</v>
      </c>
      <c r="D44" s="71"/>
      <c r="E44" s="47"/>
      <c r="F44" s="61"/>
      <c r="G44" s="47" t="n">
        <v>45421</v>
      </c>
      <c r="H44" s="47"/>
      <c r="I44" s="47"/>
      <c r="J44" s="48"/>
      <c r="K44" s="48"/>
      <c r="L44" s="46" t="s">
        <v>16</v>
      </c>
      <c r="M44" s="48"/>
      <c r="N44" s="48"/>
      <c r="O44" s="48"/>
      <c r="P44" s="46" t="s">
        <v>104</v>
      </c>
      <c r="Q44" s="46"/>
      <c r="R44" s="46"/>
    </row>
    <row r="45" s="5" customFormat="1" ht="16.5" customHeight="1">
      <c r="A45" s="75"/>
      <c r="B45" s="75"/>
      <c r="C45" s="57" t="s">
        <v>105</v>
      </c>
      <c r="D45" s="71"/>
      <c r="E45" s="47" t="n">
        <f>G44+1</f>
        <v>45422</v>
      </c>
      <c r="F45" s="61" t="n">
        <v>2</v>
      </c>
      <c r="G45" s="47" t="n">
        <f>E45+F45-1</f>
        <v>45423</v>
      </c>
      <c r="H45" s="47"/>
      <c r="I45" s="47"/>
      <c r="J45" s="48"/>
      <c r="K45" s="48"/>
      <c r="L45" s="46" t="s">
        <v>16</v>
      </c>
      <c r="M45" s="48"/>
      <c r="N45" s="48"/>
      <c r="O45" s="48"/>
      <c r="P45" s="46"/>
      <c r="Q45" s="46"/>
      <c r="R45" s="46"/>
    </row>
    <row r="46" s="5" customFormat="1" ht="16.5" customHeight="1">
      <c r="A46" s="75"/>
      <c r="B46" s="79" t="s">
        <v>1066</v>
      </c>
      <c r="C46" s="33" t="s">
        <v>107</v>
      </c>
      <c r="D46" s="33"/>
      <c r="E46" s="35" t="n">
        <f>G45+2</f>
        <v>45425</v>
      </c>
      <c r="F46" s="37" t="n">
        <v>3</v>
      </c>
      <c r="G46" s="47" t="n">
        <f>E46+F46-1</f>
        <v>45427</v>
      </c>
      <c r="H46" s="35"/>
      <c r="I46" s="35"/>
      <c r="J46" s="36"/>
      <c r="K46" s="36"/>
      <c r="L46" s="38" t="s">
        <v>16</v>
      </c>
      <c r="M46" s="48"/>
      <c r="N46" s="48"/>
      <c r="O46" s="48"/>
      <c r="P46" s="46"/>
      <c r="Q46" s="46"/>
      <c r="R46" s="46"/>
    </row>
    <row r="47" ht="16.5" customHeight="1">
      <c r="A47" s="75"/>
      <c r="B47" s="75"/>
      <c r="C47" s="188" t="s">
        <v>108</v>
      </c>
      <c r="D47" s="40"/>
      <c r="E47" s="39" t="n">
        <f>G46+1</f>
        <v>45428</v>
      </c>
      <c r="F47" s="155" t="n">
        <v>2</v>
      </c>
      <c r="G47" s="16" t="n">
        <f>E47+F47-1</f>
        <v>45429</v>
      </c>
      <c r="H47" s="39"/>
      <c r="I47" s="39"/>
      <c r="J47" s="156" t="s">
        <v>811</v>
      </c>
      <c r="K47" s="156"/>
      <c r="L47" s="163" t="s">
        <v>16</v>
      </c>
      <c r="M47" s="54"/>
      <c r="N47" s="54"/>
      <c r="O47" s="54"/>
      <c r="P47" s="54"/>
      <c r="Q47" s="54"/>
      <c r="R47" s="54"/>
    </row>
    <row r="48" s="5" customFormat="1" ht="16.5" customHeight="1">
      <c r="A48" s="75"/>
      <c r="B48" s="75"/>
      <c r="C48" s="111" t="s">
        <v>109</v>
      </c>
      <c r="D48" s="243"/>
      <c r="E48" s="244" t="n">
        <f>G46+1</f>
        <v>45428</v>
      </c>
      <c r="F48" s="245" t="n">
        <v>3</v>
      </c>
      <c r="G48" s="112" t="n">
        <f>E48+F48-1</f>
        <v>45430</v>
      </c>
      <c r="H48" s="35"/>
      <c r="I48" s="35"/>
      <c r="J48" s="36"/>
      <c r="K48" s="36"/>
      <c r="L48" s="38" t="s">
        <v>16</v>
      </c>
      <c r="M48" s="46"/>
      <c r="N48" s="46"/>
      <c r="O48" s="46"/>
      <c r="P48" s="46"/>
      <c r="Q48" s="46"/>
      <c r="R48" s="46"/>
    </row>
    <row r="49" ht="16.5" customHeight="1">
      <c r="A49" s="75"/>
      <c r="B49" s="75"/>
      <c r="C49" s="188" t="s">
        <v>110</v>
      </c>
      <c r="D49" s="43"/>
      <c r="E49" s="167" t="n">
        <f>G48+1</f>
        <v>45431</v>
      </c>
      <c r="F49" s="155" t="n">
        <v>7</v>
      </c>
      <c r="G49" s="39" t="n">
        <f>E49+F49-1</f>
        <v>45437</v>
      </c>
      <c r="H49" s="39"/>
      <c r="I49" s="39"/>
      <c r="J49" s="156" t="s">
        <v>811</v>
      </c>
      <c r="K49" s="156"/>
      <c r="L49" s="163" t="s">
        <v>19</v>
      </c>
      <c r="M49" s="54"/>
      <c r="N49" s="54"/>
      <c r="O49" s="54" t="s">
        <v>111</v>
      </c>
      <c r="P49" s="54"/>
      <c r="Q49" s="54"/>
      <c r="R49" s="54"/>
    </row>
    <row r="50" s="5" customFormat="1" ht="16.5" customHeight="1">
      <c r="A50" s="75"/>
      <c r="B50" s="75"/>
      <c r="C50" s="45" t="s">
        <v>112</v>
      </c>
      <c r="D50" s="45"/>
      <c r="E50" s="58"/>
      <c r="F50" s="42"/>
      <c r="G50" s="135" t="n">
        <v>45431</v>
      </c>
      <c r="H50" s="35"/>
      <c r="I50" s="250" t="n">
        <v>45433</v>
      </c>
      <c r="J50" s="36" t="s">
        <v>811</v>
      </c>
      <c r="K50" s="36"/>
      <c r="L50" s="38" t="s">
        <v>16</v>
      </c>
      <c r="M50" s="46"/>
      <c r="N50" s="46"/>
      <c r="O50" s="46"/>
      <c r="P50" s="46"/>
      <c r="Q50" s="46"/>
      <c r="R50" s="46"/>
    </row>
    <row r="51" ht="16.5" customHeight="1">
      <c r="A51" s="75"/>
      <c r="B51" s="75"/>
      <c r="C51" s="188" t="s">
        <v>278</v>
      </c>
      <c r="D51" s="43"/>
      <c r="E51" s="167"/>
      <c r="F51" s="155"/>
      <c r="G51" s="39"/>
      <c r="H51" s="39"/>
      <c r="I51" s="39"/>
      <c r="J51" s="156"/>
      <c r="K51" s="156"/>
      <c r="L51" s="163"/>
      <c r="M51" s="54"/>
      <c r="N51" s="54"/>
      <c r="O51" s="54"/>
      <c r="P51" s="54"/>
      <c r="Q51" s="54"/>
      <c r="R51" s="54"/>
    </row>
    <row r="52" ht="16.5" customHeight="1">
      <c r="A52" s="75"/>
      <c r="B52" s="75"/>
      <c r="C52" s="188"/>
      <c r="D52" s="43"/>
      <c r="E52" s="167"/>
      <c r="F52" s="155"/>
      <c r="G52" s="39"/>
      <c r="H52" s="39"/>
      <c r="I52" s="39"/>
      <c r="J52" s="156"/>
      <c r="K52" s="156"/>
      <c r="L52" s="163"/>
      <c r="M52" s="54"/>
      <c r="N52" s="54"/>
      <c r="O52" s="54"/>
      <c r="P52" s="54"/>
      <c r="Q52" s="54"/>
      <c r="R52" s="54"/>
    </row>
    <row r="53" ht="16.5" customHeight="1">
      <c r="A53" s="75"/>
      <c r="B53" s="75"/>
      <c r="C53" s="188" t="s">
        <v>113</v>
      </c>
      <c r="D53" s="43"/>
      <c r="E53" s="167" t="n">
        <f>G49+1</f>
        <v>45438</v>
      </c>
      <c r="F53" s="155" t="n">
        <v>1</v>
      </c>
      <c r="G53" s="39" t="n">
        <f>E53+F53-1</f>
        <v>45438</v>
      </c>
      <c r="H53" s="39"/>
      <c r="I53" s="39"/>
      <c r="J53" s="156" t="s">
        <v>811</v>
      </c>
      <c r="K53" s="156"/>
      <c r="L53" s="163" t="s">
        <v>24</v>
      </c>
      <c r="M53" s="54"/>
      <c r="N53" s="54"/>
      <c r="O53" s="54"/>
      <c r="P53" s="54"/>
      <c r="Q53" s="54"/>
      <c r="R53" s="54"/>
    </row>
    <row r="54" ht="16.5" customHeight="1">
      <c r="A54" s="75"/>
      <c r="B54" s="75"/>
      <c r="C54" s="239" t="s">
        <v>114</v>
      </c>
      <c r="D54" s="240"/>
      <c r="E54" s="241" t="n">
        <f>G53+1</f>
        <v>45439</v>
      </c>
      <c r="F54" s="242" t="n">
        <v>7</v>
      </c>
      <c r="G54" s="111" t="n">
        <f>E54+F54-1</f>
        <v>45445</v>
      </c>
      <c r="H54" s="39"/>
      <c r="I54" s="39"/>
      <c r="J54" s="156" t="s">
        <v>811</v>
      </c>
      <c r="K54" s="156" t="s">
        <v>811</v>
      </c>
      <c r="L54" s="163" t="s">
        <v>16</v>
      </c>
      <c r="M54" s="54"/>
      <c r="N54" s="54"/>
      <c r="O54" s="54"/>
      <c r="P54" s="54"/>
      <c r="Q54" s="54"/>
      <c r="R54" s="54"/>
    </row>
    <row r="55" ht="16.5" customHeight="1">
      <c r="A55" s="75"/>
      <c r="B55" s="75"/>
      <c r="C55" s="188" t="s">
        <v>115</v>
      </c>
      <c r="D55" s="43"/>
      <c r="E55" s="167" t="n">
        <f>G54+1</f>
        <v>45446</v>
      </c>
      <c r="F55" s="155" t="n">
        <v>8</v>
      </c>
      <c r="G55" s="171" t="n">
        <f>E55+F55-1</f>
        <v>45453</v>
      </c>
      <c r="H55" s="39"/>
      <c r="I55" s="39"/>
      <c r="J55" s="156" t="s">
        <v>811</v>
      </c>
      <c r="K55" s="156"/>
      <c r="L55" s="163" t="s">
        <v>84</v>
      </c>
      <c r="M55" s="54"/>
      <c r="N55" s="54"/>
      <c r="O55" s="54"/>
      <c r="P55" s="54"/>
      <c r="Q55" s="54"/>
      <c r="R55" s="54"/>
    </row>
    <row r="56" ht="16.5" customHeight="1">
      <c r="A56" s="75"/>
      <c r="B56" s="75"/>
      <c r="C56" s="239" t="s">
        <v>116</v>
      </c>
      <c r="D56" s="240"/>
      <c r="E56" s="241" t="n">
        <f>G68+1</f>
        <v>45453</v>
      </c>
      <c r="F56" s="242" t="n">
        <v>4</v>
      </c>
      <c r="G56" s="111" t="n">
        <f>E56+F56-1</f>
        <v>45456</v>
      </c>
      <c r="H56" s="39"/>
      <c r="I56" s="39"/>
      <c r="J56" s="156" t="s">
        <v>811</v>
      </c>
      <c r="K56" s="156"/>
      <c r="L56" s="163" t="s">
        <v>16</v>
      </c>
      <c r="M56" s="54"/>
      <c r="N56" s="54"/>
      <c r="O56" s="54" t="s">
        <v>1067</v>
      </c>
      <c r="P56" s="54"/>
      <c r="Q56" s="54"/>
      <c r="R56" s="54"/>
    </row>
    <row r="57" s="5" customFormat="1" ht="16.5" customHeight="1">
      <c r="A57" s="75"/>
      <c r="B57" s="75"/>
      <c r="C57" s="45" t="s">
        <v>1068</v>
      </c>
      <c r="D57" s="45"/>
      <c r="E57" s="58" t="n">
        <f>E56+4</f>
        <v>45457</v>
      </c>
      <c r="F57" s="42" t="n">
        <v>2</v>
      </c>
      <c r="G57" s="35" t="n">
        <f>E57+F57-1</f>
        <v>45458</v>
      </c>
      <c r="H57" s="35"/>
      <c r="I57" s="35"/>
      <c r="J57" s="36"/>
      <c r="K57" s="36"/>
      <c r="L57" s="38" t="s">
        <v>16</v>
      </c>
      <c r="M57" s="46"/>
      <c r="N57" s="46"/>
      <c r="O57" s="46"/>
      <c r="P57" s="46"/>
      <c r="Q57" s="46"/>
      <c r="R57" s="46"/>
    </row>
    <row r="58" ht="16.5" customHeight="1">
      <c r="A58" s="75"/>
      <c r="B58" s="75"/>
      <c r="C58" s="187" t="s">
        <v>59</v>
      </c>
      <c r="D58" s="64" t="s">
        <v>60</v>
      </c>
      <c r="E58" s="16" t="n">
        <f>G57+1</f>
        <v>45459</v>
      </c>
      <c r="F58" s="19" t="n">
        <v>3</v>
      </c>
      <c r="G58" s="16" t="n">
        <f>E58+F58-1</f>
        <v>45461</v>
      </c>
      <c r="H58" s="16"/>
      <c r="I58" s="16"/>
      <c r="J58" s="117" t="s">
        <v>811</v>
      </c>
      <c r="K58" s="117"/>
      <c r="L58" s="54" t="s">
        <v>54</v>
      </c>
      <c r="M58" s="54"/>
      <c r="N58" s="249" t="n">
        <f>M58*F58</f>
        <v>0</v>
      </c>
      <c r="O58" s="54"/>
      <c r="P58" s="54"/>
      <c r="Q58" s="54"/>
      <c r="R58" s="54"/>
    </row>
    <row r="59" ht="16.5" customHeight="1">
      <c r="A59" s="75"/>
      <c r="B59" s="75"/>
      <c r="C59" s="235" t="s">
        <v>62</v>
      </c>
      <c r="D59" s="236"/>
      <c r="E59" s="237" t="n">
        <f>E58</f>
        <v>45459</v>
      </c>
      <c r="F59" s="238" t="n">
        <v>7</v>
      </c>
      <c r="G59" s="237" t="n">
        <f>E59+F59-1</f>
        <v>45465</v>
      </c>
      <c r="H59" s="16"/>
      <c r="I59" s="16"/>
      <c r="J59" s="117" t="s">
        <v>811</v>
      </c>
      <c r="K59" s="117" t="s">
        <v>811</v>
      </c>
      <c r="L59" s="54" t="s">
        <v>54</v>
      </c>
      <c r="M59" s="54"/>
      <c r="N59" s="249" t="n">
        <f>M59*F59</f>
        <v>0</v>
      </c>
      <c r="O59" s="54"/>
      <c r="P59" s="54"/>
      <c r="Q59" s="54"/>
      <c r="R59" s="54"/>
    </row>
    <row r="60" ht="16.5" customHeight="1">
      <c r="A60" s="75"/>
      <c r="B60" s="75"/>
      <c r="C60" s="235" t="s">
        <v>97</v>
      </c>
      <c r="D60" s="236"/>
      <c r="E60" s="237" t="n">
        <f>G58+1</f>
        <v>45462</v>
      </c>
      <c r="F60" s="238" t="n">
        <v>1</v>
      </c>
      <c r="G60" s="237" t="n">
        <f>E60+F60-1</f>
        <v>45462</v>
      </c>
      <c r="H60" s="16"/>
      <c r="I60" s="16"/>
      <c r="J60" s="117" t="s">
        <v>811</v>
      </c>
      <c r="K60" s="117" t="s">
        <v>811</v>
      </c>
      <c r="L60" s="54"/>
      <c r="M60" s="54"/>
      <c r="N60" s="54"/>
      <c r="O60" s="54"/>
      <c r="P60" s="54"/>
      <c r="Q60" s="54"/>
      <c r="R60" s="54"/>
    </row>
    <row r="61" s="52" customFormat="1" ht="16.5" customHeight="1">
      <c r="A61" s="186" t="s">
        <v>121</v>
      </c>
      <c r="B61" s="69" t="n">
        <v>4</v>
      </c>
      <c r="C61" s="55" t="s">
        <v>123</v>
      </c>
      <c r="D61" s="55"/>
      <c r="E61" s="55" t="n">
        <v>45306</v>
      </c>
      <c r="F61" s="62"/>
      <c r="G61" s="55" t="n">
        <f>E61+F61-1</f>
        <v>45305</v>
      </c>
      <c r="H61" s="56"/>
      <c r="I61" s="56"/>
      <c r="J61" s="56"/>
      <c r="K61" s="56"/>
      <c r="L61" s="56"/>
      <c r="M61" s="56"/>
      <c r="N61" s="56"/>
      <c r="O61" s="56"/>
      <c r="P61" s="90"/>
      <c r="Q61" s="90"/>
      <c r="R61" s="90"/>
    </row>
    <row r="62" s="5" customFormat="1" ht="16.5" customHeight="1">
      <c r="A62" s="75"/>
      <c r="B62" s="79" t="s">
        <v>124</v>
      </c>
      <c r="C62" s="47" t="s">
        <v>125</v>
      </c>
      <c r="D62" s="47"/>
      <c r="E62" s="47"/>
      <c r="F62" s="61"/>
      <c r="G62" s="47"/>
      <c r="H62" s="47"/>
      <c r="I62" s="47"/>
      <c r="J62" s="48"/>
      <c r="K62" s="48"/>
      <c r="L62" s="46" t="s">
        <v>126</v>
      </c>
      <c r="M62" s="48"/>
      <c r="N62" s="48"/>
      <c r="O62" s="48"/>
      <c r="P62" s="89"/>
      <c r="Q62" s="89"/>
      <c r="R62" s="89"/>
    </row>
    <row r="63" s="5" customFormat="1" ht="27.75" customHeight="1">
      <c r="A63" s="75"/>
      <c r="B63" s="75"/>
      <c r="C63" s="50" t="s">
        <v>127</v>
      </c>
      <c r="D63" s="50"/>
      <c r="E63" s="47"/>
      <c r="F63" s="49"/>
      <c r="G63" s="83" t="n">
        <f>G50</f>
        <v>45431</v>
      </c>
      <c r="H63" s="47"/>
      <c r="I63" s="47"/>
      <c r="J63" s="48"/>
      <c r="K63" s="48"/>
      <c r="L63" s="46" t="s">
        <v>128</v>
      </c>
      <c r="M63" s="46"/>
      <c r="N63" s="46"/>
      <c r="O63" s="46"/>
      <c r="P63" s="46" t="s">
        <v>129</v>
      </c>
      <c r="Q63" s="46"/>
      <c r="R63" s="46"/>
    </row>
    <row r="64" ht="16.5" customHeight="1">
      <c r="C64" s="119" t="s">
        <v>130</v>
      </c>
      <c r="D64" s="123" t="s">
        <v>131</v>
      </c>
      <c r="E64" s="172" t="n">
        <f>G47</f>
        <v>45429</v>
      </c>
      <c r="F64" s="184" t="n">
        <v>5</v>
      </c>
      <c r="G64" s="172" t="n">
        <f>E64+F64-1</f>
        <v>45433</v>
      </c>
      <c r="H64" s="16"/>
      <c r="I64" s="16"/>
      <c r="J64" s="117" t="s">
        <v>811</v>
      </c>
      <c r="K64" s="117"/>
      <c r="L64" s="54" t="s">
        <v>126</v>
      </c>
      <c r="M64" s="54" t="n">
        <v>2</v>
      </c>
      <c r="N64" s="54"/>
      <c r="O64" s="54"/>
      <c r="P64" s="54"/>
      <c r="Q64" s="54"/>
      <c r="R64" s="54"/>
    </row>
    <row r="65" ht="16.5" customHeight="1">
      <c r="C65" s="119" t="s">
        <v>132</v>
      </c>
      <c r="D65" s="123" t="s">
        <v>133</v>
      </c>
      <c r="E65" s="172" t="n">
        <f>G64</f>
        <v>45433</v>
      </c>
      <c r="F65" s="184" t="n">
        <v>1</v>
      </c>
      <c r="G65" s="172" t="n">
        <f>E65+F65-1</f>
        <v>45433</v>
      </c>
      <c r="H65" s="16"/>
      <c r="I65" s="16"/>
      <c r="J65" s="117" t="s">
        <v>811</v>
      </c>
      <c r="K65" s="117"/>
      <c r="L65" s="54" t="s">
        <v>134</v>
      </c>
      <c r="M65" s="54"/>
      <c r="N65" s="54"/>
      <c r="O65" s="54"/>
      <c r="P65" s="54"/>
      <c r="Q65" s="54"/>
      <c r="R65" s="54"/>
    </row>
    <row r="66" ht="16.5" customHeight="1">
      <c r="C66" s="119" t="s">
        <v>135</v>
      </c>
      <c r="D66" s="123" t="s">
        <v>136</v>
      </c>
      <c r="E66" s="172" t="n">
        <f>MAX(G65+1,G50)</f>
        <v>45434</v>
      </c>
      <c r="F66" s="184" t="n">
        <v>5</v>
      </c>
      <c r="G66" s="172" t="n">
        <f>E66+F66-1</f>
        <v>45438</v>
      </c>
      <c r="H66" s="16"/>
      <c r="I66" s="16"/>
      <c r="J66" s="117" t="s">
        <v>811</v>
      </c>
      <c r="K66" s="117"/>
      <c r="L66" s="54" t="s">
        <v>126</v>
      </c>
      <c r="M66" s="54" t="n">
        <v>1</v>
      </c>
      <c r="N66" s="54"/>
      <c r="O66" s="54"/>
      <c r="P66" s="54"/>
      <c r="Q66" s="54"/>
      <c r="R66" s="54"/>
    </row>
    <row r="67" s="5" customFormat="1" ht="16.5" customHeight="1">
      <c r="A67" s="75"/>
      <c r="B67" s="75"/>
      <c r="C67" s="50" t="s">
        <v>137</v>
      </c>
      <c r="D67" s="50" t="s">
        <v>138</v>
      </c>
      <c r="E67" s="53" t="n">
        <v>45423</v>
      </c>
      <c r="F67" s="49" t="n">
        <v>21</v>
      </c>
      <c r="G67" s="47" t="n">
        <f>E67+F67-1</f>
        <v>45443</v>
      </c>
      <c r="H67" s="47"/>
      <c r="I67" s="47"/>
      <c r="J67" s="48"/>
      <c r="K67" s="48"/>
      <c r="L67" s="46" t="s">
        <v>126</v>
      </c>
      <c r="M67" s="46"/>
      <c r="N67" s="46"/>
      <c r="O67" s="46"/>
      <c r="P67" s="46" t="s">
        <v>139</v>
      </c>
      <c r="Q67" s="46"/>
      <c r="R67" s="46"/>
    </row>
    <row r="68" ht="16.5" customHeight="1">
      <c r="C68" s="131" t="s">
        <v>140</v>
      </c>
      <c r="D68" s="16" t="s">
        <v>141</v>
      </c>
      <c r="E68" s="16" t="n">
        <f>G66+1</f>
        <v>45439</v>
      </c>
      <c r="F68" s="19" t="n">
        <v>14</v>
      </c>
      <c r="G68" s="16" t="n">
        <f>E68+F68-1</f>
        <v>45452</v>
      </c>
      <c r="H68" s="16"/>
      <c r="I68" s="16"/>
      <c r="J68" s="117" t="s">
        <v>811</v>
      </c>
      <c r="K68" s="117" t="s">
        <v>811</v>
      </c>
      <c r="L68" s="54" t="s">
        <v>142</v>
      </c>
      <c r="M68" s="54"/>
      <c r="N68" s="54"/>
      <c r="O68" s="54"/>
      <c r="P68" s="54"/>
      <c r="Q68" s="54"/>
      <c r="R68" s="54"/>
    </row>
    <row r="69" s="5" customFormat="1" ht="16.5" customHeight="1">
      <c r="A69" s="75"/>
      <c r="B69" s="76"/>
      <c r="C69" s="50" t="s">
        <v>143</v>
      </c>
      <c r="D69" s="50"/>
      <c r="E69" s="47" t="n">
        <f>G65+1</f>
        <v>45434</v>
      </c>
      <c r="F69" s="49" t="n">
        <v>7</v>
      </c>
      <c r="G69" s="47" t="n">
        <f>F69+E69</f>
        <v>45441</v>
      </c>
      <c r="H69" s="47"/>
      <c r="I69" s="47"/>
      <c r="J69" s="48"/>
      <c r="K69" s="48"/>
      <c r="L69" s="46" t="s">
        <v>144</v>
      </c>
      <c r="M69" s="46"/>
      <c r="N69" s="46"/>
      <c r="O69" s="46"/>
      <c r="P69" s="46"/>
      <c r="Q69" s="46"/>
      <c r="R69" s="46"/>
    </row>
    <row r="70" s="5" customFormat="1" ht="16.5" customHeight="1">
      <c r="A70" s="75"/>
      <c r="B70" s="76"/>
      <c r="C70" s="247" t="s">
        <v>144</v>
      </c>
      <c r="D70" s="247" t="s">
        <v>145</v>
      </c>
      <c r="E70" s="83" t="n">
        <f>G68+1</f>
        <v>45453</v>
      </c>
      <c r="F70" s="248" t="n">
        <v>21</v>
      </c>
      <c r="G70" s="83" t="n">
        <f>E70+F70-1</f>
        <v>45473</v>
      </c>
      <c r="H70" s="47"/>
      <c r="I70" s="47"/>
      <c r="J70" s="48"/>
      <c r="K70" s="48"/>
      <c r="L70" s="46" t="s">
        <v>144</v>
      </c>
      <c r="M70" s="46"/>
      <c r="N70" s="46"/>
      <c r="O70" s="46"/>
      <c r="P70" s="46"/>
      <c r="Q70" s="46"/>
      <c r="R70" s="46"/>
    </row>
    <row r="71" s="5" customFormat="1" ht="28.166666666666668" customHeight="1">
      <c r="A71" s="75"/>
      <c r="B71" s="79" t="s">
        <v>146</v>
      </c>
      <c r="C71" s="46" t="s">
        <v>147</v>
      </c>
      <c r="D71" s="47"/>
      <c r="E71" s="47"/>
      <c r="F71" s="61"/>
      <c r="G71" s="47"/>
      <c r="H71" s="47"/>
      <c r="I71" s="47"/>
      <c r="J71" s="48"/>
      <c r="K71" s="48"/>
      <c r="L71" s="46" t="s">
        <v>34</v>
      </c>
      <c r="M71" s="48"/>
      <c r="N71" s="48"/>
      <c r="O71" s="48"/>
      <c r="P71" s="89"/>
      <c r="Q71" s="89"/>
      <c r="R71" s="89"/>
    </row>
    <row r="72" s="5" customFormat="1" ht="16.5" customHeight="1">
      <c r="A72" s="75"/>
      <c r="B72" s="76"/>
      <c r="C72" s="46" t="s">
        <v>148</v>
      </c>
      <c r="D72" s="47"/>
      <c r="E72" s="47"/>
      <c r="F72" s="61"/>
      <c r="G72" s="47"/>
      <c r="H72" s="47"/>
      <c r="I72" s="47"/>
      <c r="J72" s="48"/>
      <c r="K72" s="48"/>
      <c r="L72" s="46" t="s">
        <v>34</v>
      </c>
      <c r="M72" s="48"/>
      <c r="N72" s="48"/>
      <c r="O72" s="48"/>
      <c r="P72" s="89"/>
      <c r="Q72" s="89"/>
      <c r="R72" s="89"/>
    </row>
    <row r="73" s="5" customFormat="1" ht="16.5" customHeight="1">
      <c r="A73" s="75"/>
      <c r="B73" s="79" t="s">
        <v>149</v>
      </c>
      <c r="C73" s="47" t="s">
        <v>150</v>
      </c>
      <c r="D73" s="47"/>
      <c r="E73" s="47" t="n">
        <v>45397</v>
      </c>
      <c r="F73" s="61" t="n">
        <v>34</v>
      </c>
      <c r="G73" s="47" t="n">
        <f>E73+F73-1</f>
        <v>45430</v>
      </c>
      <c r="H73" s="47"/>
      <c r="I73" s="47"/>
      <c r="J73" s="48"/>
      <c r="K73" s="48"/>
      <c r="L73" s="48"/>
      <c r="M73" s="48"/>
      <c r="N73" s="48"/>
      <c r="O73" s="48"/>
      <c r="P73" s="89"/>
      <c r="Q73" s="89"/>
      <c r="R73" s="89"/>
    </row>
    <row r="74" ht="16.5" customHeight="1">
      <c r="C74" s="47" t="s">
        <v>151</v>
      </c>
      <c r="D74" s="64" t="s">
        <v>152</v>
      </c>
      <c r="E74" s="16" t="n">
        <f>G73+1</f>
        <v>45431</v>
      </c>
      <c r="F74" s="19" t="n">
        <v>12</v>
      </c>
      <c r="G74" s="16" t="n">
        <f>E74+F74-1</f>
        <v>45442</v>
      </c>
      <c r="H74" s="16"/>
      <c r="I74" s="16"/>
      <c r="J74" s="117" t="s">
        <v>811</v>
      </c>
      <c r="K74" s="117" t="s">
        <v>811</v>
      </c>
      <c r="L74" s="54" t="s">
        <v>149</v>
      </c>
      <c r="M74" s="54"/>
      <c r="N74" s="54"/>
      <c r="O74" s="54"/>
      <c r="P74" s="54"/>
      <c r="Q74" s="54"/>
      <c r="R74" s="54"/>
    </row>
    <row r="75" s="5" customFormat="1" ht="16.5" customHeight="1">
      <c r="A75" s="75"/>
      <c r="B75" s="75"/>
      <c r="C75" s="47" t="s">
        <v>153</v>
      </c>
      <c r="D75" s="50"/>
      <c r="E75" s="47" t="n">
        <f>G74+1</f>
        <v>45443</v>
      </c>
      <c r="F75" s="49" t="n">
        <v>1</v>
      </c>
      <c r="G75" s="47" t="n">
        <f>E75+F75-1</f>
        <v>45443</v>
      </c>
      <c r="H75" s="47"/>
      <c r="I75" s="47"/>
      <c r="J75" s="48"/>
      <c r="K75" s="48"/>
      <c r="L75" s="46"/>
      <c r="M75" s="46"/>
      <c r="N75" s="46"/>
      <c r="O75" s="46"/>
      <c r="P75" s="46"/>
      <c r="Q75" s="46"/>
      <c r="R75" s="46"/>
    </row>
    <row r="76" ht="16.5" customHeight="1">
      <c r="C76" s="47" t="s">
        <v>154</v>
      </c>
      <c r="D76" s="64" t="s">
        <v>152</v>
      </c>
      <c r="E76" s="16" t="n">
        <f>G74+1</f>
        <v>45443</v>
      </c>
      <c r="F76" s="19" t="n">
        <v>7</v>
      </c>
      <c r="G76" s="16" t="n">
        <f>E76+F76-1</f>
        <v>45449</v>
      </c>
      <c r="H76" s="16"/>
      <c r="I76" s="16"/>
      <c r="J76" s="117" t="s">
        <v>811</v>
      </c>
      <c r="K76" s="117" t="s">
        <v>811</v>
      </c>
      <c r="L76" s="54" t="s">
        <v>149</v>
      </c>
      <c r="M76" s="54"/>
      <c r="N76" s="54"/>
      <c r="O76" s="54"/>
      <c r="P76" s="54"/>
      <c r="Q76" s="54"/>
      <c r="R76" s="54"/>
    </row>
    <row r="77" s="5" customFormat="1" ht="16.5" customHeight="1">
      <c r="A77" s="75"/>
      <c r="B77" s="75"/>
      <c r="C77" s="50" t="s">
        <v>155</v>
      </c>
      <c r="D77" s="50" t="s">
        <v>156</v>
      </c>
      <c r="E77" s="47" t="n">
        <f>G74+1</f>
        <v>45443</v>
      </c>
      <c r="F77" s="49" t="n">
        <v>8</v>
      </c>
      <c r="G77" s="47" t="n">
        <f>E77+F77-1</f>
        <v>45450</v>
      </c>
      <c r="H77" s="47"/>
      <c r="I77" s="47"/>
      <c r="J77" s="48"/>
      <c r="K77" s="48"/>
      <c r="L77" s="46" t="s">
        <v>157</v>
      </c>
      <c r="M77" s="46"/>
      <c r="N77" s="46"/>
      <c r="O77" s="46"/>
      <c r="P77" s="46"/>
      <c r="Q77" s="46"/>
      <c r="R77" s="46"/>
    </row>
    <row r="78" s="5" customFormat="1" ht="16.5" customHeight="1">
      <c r="A78" s="75"/>
      <c r="B78" s="75"/>
      <c r="C78" s="47" t="s">
        <v>158</v>
      </c>
      <c r="D78" s="47" t="s">
        <v>278</v>
      </c>
      <c r="E78" s="47" t="n">
        <f>G77+1</f>
        <v>45451</v>
      </c>
      <c r="F78" s="49" t="n">
        <v>9</v>
      </c>
      <c r="G78" s="47" t="n">
        <f>E78+F78-1</f>
        <v>45459</v>
      </c>
      <c r="H78" s="47"/>
      <c r="I78" s="47"/>
      <c r="J78" s="48"/>
      <c r="K78" s="48"/>
      <c r="L78" s="46" t="s">
        <v>149</v>
      </c>
      <c r="M78" s="46"/>
      <c r="N78" s="46"/>
      <c r="O78" s="46"/>
      <c r="P78" s="46"/>
      <c r="Q78" s="46"/>
      <c r="R78" s="46"/>
    </row>
    <row r="79" s="5" customFormat="1" ht="16.5" customHeight="1">
      <c r="A79" s="75"/>
      <c r="B79" s="75"/>
      <c r="C79" s="50" t="s">
        <v>159</v>
      </c>
      <c r="D79" s="50" t="s">
        <v>160</v>
      </c>
      <c r="E79" s="47" t="n">
        <f>G78+1</f>
        <v>45460</v>
      </c>
      <c r="F79" s="49" t="n">
        <v>7</v>
      </c>
      <c r="G79" s="47" t="n">
        <f>E79+F79-1</f>
        <v>45466</v>
      </c>
      <c r="H79" s="47"/>
      <c r="I79" s="47"/>
      <c r="J79" s="48"/>
      <c r="K79" s="48"/>
      <c r="L79" s="46" t="s">
        <v>157</v>
      </c>
      <c r="M79" s="46"/>
      <c r="N79" s="46"/>
      <c r="O79" s="46"/>
      <c r="P79" s="46"/>
      <c r="Q79" s="46"/>
      <c r="R79" s="46"/>
    </row>
    <row r="80" s="5" customFormat="1" ht="16.5" customHeight="1">
      <c r="A80" s="75"/>
      <c r="B80" s="76"/>
      <c r="C80" s="50" t="s">
        <v>161</v>
      </c>
      <c r="D80" s="50" t="s">
        <v>162</v>
      </c>
      <c r="E80" s="47" t="n">
        <f>G79+1</f>
        <v>45467</v>
      </c>
      <c r="F80" s="49" t="n">
        <v>1</v>
      </c>
      <c r="G80" s="47" t="n">
        <f>E80+F80-1</f>
        <v>45467</v>
      </c>
      <c r="H80" s="47"/>
      <c r="I80" s="47"/>
      <c r="J80" s="48"/>
      <c r="K80" s="48"/>
      <c r="L80" s="46" t="s">
        <v>157</v>
      </c>
      <c r="M80" s="46"/>
      <c r="N80" s="46"/>
      <c r="O80" s="46"/>
      <c r="P80" s="46"/>
      <c r="Q80" s="46"/>
      <c r="R80" s="46"/>
    </row>
    <row r="81" s="5" customFormat="1" ht="16.5" customHeight="1">
      <c r="A81" s="75"/>
      <c r="B81" s="79" t="s">
        <v>163</v>
      </c>
      <c r="C81" s="47" t="s">
        <v>164</v>
      </c>
      <c r="D81" s="47"/>
      <c r="E81" s="47" t="n">
        <f>MIN(E82:E91)</f>
        <v>45446</v>
      </c>
      <c r="F81" s="49" t="n">
        <f>G81-E81</f>
        <v>52</v>
      </c>
      <c r="G81" s="47" t="n">
        <f>MAX(G82:G91)</f>
        <v>45498</v>
      </c>
      <c r="H81" s="47"/>
      <c r="I81" s="47"/>
      <c r="J81" s="48"/>
      <c r="K81" s="48"/>
      <c r="L81" s="48"/>
      <c r="M81" s="48"/>
      <c r="N81" s="48"/>
      <c r="O81" s="48"/>
      <c r="P81" s="89"/>
      <c r="Q81" s="89"/>
      <c r="R81" s="89"/>
    </row>
    <row r="82" ht="27.75" customHeight="1">
      <c r="C82" s="119" t="s">
        <v>165</v>
      </c>
      <c r="D82" s="123"/>
      <c r="E82" s="172" t="n">
        <f>G75+3</f>
        <v>45446</v>
      </c>
      <c r="F82" s="184" t="n">
        <v>15</v>
      </c>
      <c r="G82" s="172" t="n">
        <f>G58+2</f>
        <v>45463</v>
      </c>
      <c r="H82" s="16"/>
      <c r="I82" s="16"/>
      <c r="J82" s="117" t="s">
        <v>811</v>
      </c>
      <c r="K82" s="117" t="s">
        <v>811</v>
      </c>
      <c r="L82" s="54" t="s">
        <v>16</v>
      </c>
      <c r="M82" s="221"/>
      <c r="N82" s="221"/>
      <c r="O82" s="221" t="s">
        <v>166</v>
      </c>
      <c r="P82" s="54"/>
      <c r="Q82" s="54"/>
      <c r="R82" s="54"/>
    </row>
    <row r="83" ht="27.75" customHeight="1">
      <c r="C83" s="196" t="s">
        <v>17</v>
      </c>
      <c r="D83" s="172"/>
      <c r="E83" s="172" t="n">
        <f>G82+1</f>
        <v>45464</v>
      </c>
      <c r="F83" s="184" t="n">
        <v>1</v>
      </c>
      <c r="G83" s="172" t="n">
        <f>E83+F83-1</f>
        <v>45464</v>
      </c>
      <c r="H83" s="16"/>
      <c r="I83" s="16"/>
      <c r="J83" s="117" t="s">
        <v>811</v>
      </c>
      <c r="K83" s="117"/>
      <c r="L83" s="54" t="s">
        <v>24</v>
      </c>
      <c r="M83" s="221"/>
      <c r="N83" s="221"/>
      <c r="O83" s="221" t="s">
        <v>166</v>
      </c>
      <c r="P83" s="54"/>
      <c r="Q83" s="54"/>
      <c r="R83" s="54"/>
    </row>
    <row r="84" ht="16.5" customHeight="1">
      <c r="C84" s="235" t="s">
        <v>20</v>
      </c>
      <c r="D84" s="236" t="s">
        <v>168</v>
      </c>
      <c r="E84" s="237" t="n">
        <f>G83+1</f>
        <v>45465</v>
      </c>
      <c r="F84" s="238" t="n">
        <v>2</v>
      </c>
      <c r="G84" s="237" t="n">
        <f>E84+F84-1</f>
        <v>45466</v>
      </c>
      <c r="H84" s="214"/>
      <c r="I84" s="16"/>
      <c r="J84" s="117" t="s">
        <v>811</v>
      </c>
      <c r="K84" s="117" t="s">
        <v>811</v>
      </c>
      <c r="L84" s="54" t="s">
        <v>16</v>
      </c>
      <c r="M84" s="54"/>
      <c r="N84" s="54"/>
      <c r="O84" s="54"/>
      <c r="P84" s="54" t="s">
        <v>216</v>
      </c>
      <c r="Q84" s="54"/>
      <c r="R84" s="54"/>
    </row>
    <row r="85" s="5" customFormat="1" ht="16.5" customHeight="1">
      <c r="A85" s="75"/>
      <c r="B85" s="75"/>
      <c r="C85" s="50" t="s">
        <v>170</v>
      </c>
      <c r="D85" s="50" t="s">
        <v>171</v>
      </c>
      <c r="E85" s="47" t="n">
        <f>E84+1</f>
        <v>45466</v>
      </c>
      <c r="F85" s="49" t="n">
        <v>7</v>
      </c>
      <c r="G85" s="47" t="n">
        <f>E85+F85-1</f>
        <v>45472</v>
      </c>
      <c r="H85" s="47"/>
      <c r="I85" s="47"/>
      <c r="J85" s="48"/>
      <c r="K85" s="48"/>
      <c r="L85" s="46" t="s">
        <v>24</v>
      </c>
      <c r="M85" s="46"/>
      <c r="N85" s="46"/>
      <c r="O85" s="46"/>
      <c r="P85" s="46"/>
      <c r="Q85" s="46"/>
      <c r="R85" s="46"/>
    </row>
    <row r="86" s="5" customFormat="1" ht="16.5" customHeight="1">
      <c r="A86" s="75"/>
      <c r="B86" s="75"/>
      <c r="C86" s="50" t="s">
        <v>172</v>
      </c>
      <c r="D86" s="50" t="s">
        <v>173</v>
      </c>
      <c r="E86" s="47" t="n">
        <f>G84+1</f>
        <v>45467</v>
      </c>
      <c r="F86" s="49" t="n">
        <v>7</v>
      </c>
      <c r="G86" s="47" t="n">
        <f>E86+F86-1</f>
        <v>45473</v>
      </c>
      <c r="H86" s="47"/>
      <c r="I86" s="47"/>
      <c r="J86" s="48"/>
      <c r="K86" s="48"/>
      <c r="L86" s="46" t="s">
        <v>16</v>
      </c>
      <c r="M86" s="46"/>
      <c r="N86" s="46"/>
      <c r="O86" s="46"/>
      <c r="P86" s="46"/>
      <c r="Q86" s="46"/>
      <c r="R86" s="46"/>
    </row>
    <row r="87" s="5" customFormat="1" ht="16.5" customHeight="1">
      <c r="A87" s="75"/>
      <c r="B87" s="75"/>
      <c r="C87" s="50" t="s">
        <v>174</v>
      </c>
      <c r="D87" s="50" t="s">
        <v>175</v>
      </c>
      <c r="E87" s="47" t="n">
        <f>G86+1</f>
        <v>45474</v>
      </c>
      <c r="F87" s="49" t="n">
        <v>7</v>
      </c>
      <c r="G87" s="47" t="n">
        <f>E87+F87-1</f>
        <v>45480</v>
      </c>
      <c r="H87" s="121"/>
      <c r="I87" s="47"/>
      <c r="J87" s="48"/>
      <c r="K87" s="48"/>
      <c r="L87" s="46" t="s">
        <v>16</v>
      </c>
      <c r="M87" s="46"/>
      <c r="N87" s="46"/>
      <c r="O87" s="46"/>
      <c r="P87" s="46"/>
      <c r="Q87" s="46"/>
      <c r="R87" s="46"/>
    </row>
    <row r="88" s="5" customFormat="1" ht="16.5" customHeight="1">
      <c r="A88" s="75"/>
      <c r="B88" s="75"/>
      <c r="C88" s="50" t="s">
        <v>176</v>
      </c>
      <c r="D88" s="50" t="s">
        <v>177</v>
      </c>
      <c r="E88" s="47" t="n">
        <f>G87+1</f>
        <v>45481</v>
      </c>
      <c r="F88" s="49" t="n">
        <v>3</v>
      </c>
      <c r="G88" s="47" t="n">
        <f>E88+F88-1</f>
        <v>45483</v>
      </c>
      <c r="H88" s="47"/>
      <c r="I88" s="47"/>
      <c r="J88" s="48"/>
      <c r="K88" s="48"/>
      <c r="L88" s="46" t="s">
        <v>16</v>
      </c>
      <c r="M88" s="46"/>
      <c r="N88" s="46"/>
      <c r="O88" s="46"/>
      <c r="P88" s="46"/>
      <c r="Q88" s="46"/>
      <c r="R88" s="46"/>
    </row>
    <row r="89" s="5" customFormat="1" ht="16.5" customHeight="1">
      <c r="A89" s="75"/>
      <c r="B89" s="75"/>
      <c r="C89" s="50" t="s">
        <v>178</v>
      </c>
      <c r="D89" s="50" t="s">
        <v>179</v>
      </c>
      <c r="E89" s="47" t="n">
        <f>G124+1</f>
        <v>45483</v>
      </c>
      <c r="F89" s="49" t="n">
        <v>5</v>
      </c>
      <c r="G89" s="47" t="n">
        <f>E89+F89-1</f>
        <v>45487</v>
      </c>
      <c r="H89" s="47"/>
      <c r="I89" s="47"/>
      <c r="J89" s="48"/>
      <c r="K89" s="48"/>
      <c r="L89" s="46" t="s">
        <v>16</v>
      </c>
      <c r="M89" s="46"/>
      <c r="N89" s="46"/>
      <c r="O89" s="46"/>
      <c r="P89" s="46"/>
      <c r="Q89" s="46"/>
      <c r="R89" s="46"/>
    </row>
    <row r="90" s="5" customFormat="1" ht="16.5" customHeight="1">
      <c r="A90" s="75"/>
      <c r="B90" s="75"/>
      <c r="C90" s="50" t="s">
        <v>180</v>
      </c>
      <c r="D90" s="50" t="s">
        <v>179</v>
      </c>
      <c r="E90" s="47" t="n">
        <f>G104+1</f>
        <v>45486</v>
      </c>
      <c r="F90" s="49" t="n">
        <v>6</v>
      </c>
      <c r="G90" s="47" t="n">
        <f>E90+F90-1</f>
        <v>45491</v>
      </c>
      <c r="H90" s="71"/>
      <c r="I90" s="71"/>
      <c r="J90" s="26"/>
      <c r="K90" s="26"/>
      <c r="L90" s="79" t="s">
        <v>16</v>
      </c>
      <c r="M90" s="46"/>
      <c r="N90" s="46"/>
      <c r="O90" s="46"/>
      <c r="P90" s="46"/>
      <c r="Q90" s="46"/>
      <c r="R90" s="46"/>
    </row>
    <row r="91" s="5" customFormat="1" ht="41.25" customHeight="1">
      <c r="A91" s="75"/>
      <c r="B91" s="75"/>
      <c r="C91" s="50" t="s">
        <v>181</v>
      </c>
      <c r="E91" s="47" t="n">
        <f>G90+1</f>
        <v>45492</v>
      </c>
      <c r="F91" s="49" t="n">
        <v>7</v>
      </c>
      <c r="G91" s="152" t="n">
        <f>E91+F91-1</f>
        <v>45498</v>
      </c>
      <c r="H91" s="34"/>
      <c r="I91" s="34"/>
      <c r="J91" s="34"/>
      <c r="K91" s="34"/>
      <c r="L91" s="34" t="s">
        <v>16</v>
      </c>
      <c r="M91" s="15"/>
      <c r="N91" s="15"/>
      <c r="O91" s="15"/>
      <c r="P91" s="46" t="s">
        <v>182</v>
      </c>
      <c r="Q91" s="46"/>
      <c r="R91" s="46"/>
    </row>
    <row r="92" s="5" customFormat="1" ht="16.5" customHeight="1">
      <c r="A92" s="75"/>
      <c r="B92" s="79" t="s">
        <v>183</v>
      </c>
      <c r="C92" s="47" t="s">
        <v>184</v>
      </c>
      <c r="D92" s="47"/>
      <c r="E92" s="47" t="n">
        <f>MIN(E94:E105)</f>
        <v>45430</v>
      </c>
      <c r="F92" s="49" t="n">
        <f>G92-E92</f>
        <v>59</v>
      </c>
      <c r="G92" s="47" t="n">
        <f>MAX(G93:G105)</f>
        <v>45489</v>
      </c>
      <c r="H92" s="28"/>
      <c r="I92" s="28"/>
      <c r="J92" s="29"/>
      <c r="K92" s="29"/>
      <c r="L92" s="29"/>
      <c r="M92" s="48"/>
      <c r="N92" s="48"/>
      <c r="O92" s="48"/>
      <c r="P92" s="89"/>
      <c r="Q92" s="89"/>
      <c r="R92" s="89"/>
    </row>
    <row r="93" s="5" customFormat="1" ht="16.5" customHeight="1">
      <c r="A93" s="75"/>
      <c r="B93" s="75"/>
      <c r="C93" s="50" t="s">
        <v>185</v>
      </c>
      <c r="D93" s="47"/>
      <c r="E93" s="47" t="n">
        <f>MIN(E94:E97)</f>
        <v>45430</v>
      </c>
      <c r="F93" s="49"/>
      <c r="G93" s="47" t="n">
        <f>MAX(G94:G97)</f>
        <v>45474</v>
      </c>
      <c r="H93" s="47"/>
      <c r="I93" s="47"/>
      <c r="J93" s="48"/>
      <c r="K93" s="48"/>
      <c r="L93" s="46"/>
      <c r="M93" s="46"/>
      <c r="N93" s="46"/>
      <c r="O93" s="46"/>
      <c r="P93" s="46"/>
      <c r="Q93" s="46"/>
      <c r="R93" s="46"/>
    </row>
    <row r="94" ht="16.5" customHeight="1">
      <c r="C94" s="131" t="s">
        <v>186</v>
      </c>
      <c r="D94" s="16" t="s">
        <v>278</v>
      </c>
      <c r="E94" s="16" t="n">
        <f>G84+1</f>
        <v>45467</v>
      </c>
      <c r="F94" s="19" t="n">
        <v>8</v>
      </c>
      <c r="G94" s="16" t="n">
        <f>E94+F94-1</f>
        <v>45474</v>
      </c>
      <c r="H94" s="16"/>
      <c r="I94" s="16"/>
      <c r="J94" s="117" t="s">
        <v>811</v>
      </c>
      <c r="K94" s="117" t="s">
        <v>811</v>
      </c>
      <c r="L94" s="54" t="s">
        <v>39</v>
      </c>
      <c r="M94" s="54"/>
      <c r="N94" s="54"/>
      <c r="O94" s="54"/>
      <c r="P94" s="54"/>
      <c r="Q94" s="54"/>
      <c r="R94" s="54"/>
    </row>
    <row r="95" s="5" customFormat="1" ht="27.75" customHeight="1">
      <c r="A95" s="75"/>
      <c r="B95" s="75"/>
      <c r="C95" s="207" t="s">
        <v>188</v>
      </c>
      <c r="D95" s="207"/>
      <c r="E95" s="217" t="n">
        <v>45430</v>
      </c>
      <c r="F95" s="218" t="n">
        <v>45</v>
      </c>
      <c r="G95" s="201" t="n">
        <f>E95+F95-1</f>
        <v>45474</v>
      </c>
      <c r="H95" s="47"/>
      <c r="I95" s="47"/>
      <c r="J95" s="48"/>
      <c r="K95" s="48"/>
      <c r="L95" s="46" t="s">
        <v>39</v>
      </c>
      <c r="M95" s="46"/>
      <c r="N95" s="46"/>
      <c r="O95" s="46"/>
      <c r="P95" s="93" t="s">
        <v>189</v>
      </c>
      <c r="Q95" s="46"/>
      <c r="R95" s="46"/>
    </row>
    <row r="96" s="5" customFormat="1" ht="27.75" customHeight="1">
      <c r="A96" s="75"/>
      <c r="B96" s="75"/>
      <c r="C96" s="207" t="s">
        <v>190</v>
      </c>
      <c r="D96" s="207"/>
      <c r="E96" s="201" t="n">
        <f>G96-F96</f>
        <v>45453</v>
      </c>
      <c r="F96" s="203" t="n">
        <v>21</v>
      </c>
      <c r="G96" s="201" t="n">
        <f>G95</f>
        <v>45474</v>
      </c>
      <c r="H96" s="47"/>
      <c r="I96" s="47"/>
      <c r="J96" s="48"/>
      <c r="K96" s="48"/>
      <c r="L96" s="46" t="s">
        <v>39</v>
      </c>
      <c r="M96" s="46"/>
      <c r="N96" s="46"/>
      <c r="O96" s="46"/>
      <c r="P96" s="517" t="s">
        <v>191</v>
      </c>
      <c r="Q96" s="93"/>
      <c r="R96" s="93"/>
    </row>
    <row r="97" s="5" customFormat="1" ht="16.5" customHeight="1">
      <c r="A97" s="75"/>
      <c r="B97" s="75"/>
      <c r="C97" s="207" t="s">
        <v>192</v>
      </c>
      <c r="D97" s="207"/>
      <c r="E97" s="201" t="n">
        <f>G97-F97</f>
        <v>45460</v>
      </c>
      <c r="F97" s="203" t="n">
        <v>14</v>
      </c>
      <c r="G97" s="201" t="n">
        <f>G95</f>
        <v>45474</v>
      </c>
      <c r="H97" s="47"/>
      <c r="I97" s="47"/>
      <c r="J97" s="48"/>
      <c r="K97" s="48"/>
      <c r="L97" s="46" t="s">
        <v>39</v>
      </c>
      <c r="M97" s="46"/>
      <c r="N97" s="46"/>
      <c r="O97" s="46"/>
      <c r="P97" s="46"/>
      <c r="Q97" s="46"/>
      <c r="R97" s="46"/>
    </row>
    <row r="98" ht="16.5" customHeight="1">
      <c r="C98" s="235" t="s">
        <v>41</v>
      </c>
      <c r="D98" s="235" t="s">
        <v>194</v>
      </c>
      <c r="E98" s="141" t="n">
        <f>MAX(G94+1,G67+1)</f>
        <v>45475</v>
      </c>
      <c r="F98" s="109" t="n">
        <v>7</v>
      </c>
      <c r="G98" s="141" t="n">
        <f>E98+F98-1</f>
        <v>45481</v>
      </c>
      <c r="H98" s="214" t="n">
        <f>E98-E56</f>
        <v>22</v>
      </c>
      <c r="I98" s="16"/>
      <c r="J98" s="117" t="s">
        <v>811</v>
      </c>
      <c r="K98" s="117"/>
      <c r="L98" s="54" t="s">
        <v>88</v>
      </c>
      <c r="M98" s="54"/>
      <c r="N98" s="54"/>
      <c r="O98" s="54"/>
      <c r="P98" s="54"/>
      <c r="Q98" s="54"/>
      <c r="R98" s="54"/>
    </row>
    <row r="99" s="5" customFormat="1" ht="27.75" customHeight="1">
      <c r="A99" s="75"/>
      <c r="B99" s="75"/>
      <c r="C99" s="201" t="s">
        <v>196</v>
      </c>
      <c r="D99" s="518" t="s">
        <v>197</v>
      </c>
      <c r="E99" s="201" t="n">
        <f>G98+1</f>
        <v>45482</v>
      </c>
      <c r="F99" s="203" t="n">
        <v>1</v>
      </c>
      <c r="G99" s="201" t="n">
        <f>E99+F99-1</f>
        <v>45482</v>
      </c>
      <c r="H99" s="47"/>
      <c r="I99" s="47"/>
      <c r="J99" s="48"/>
      <c r="K99" s="48"/>
      <c r="L99" s="46" t="s">
        <v>198</v>
      </c>
      <c r="M99" s="46"/>
      <c r="N99" s="46"/>
      <c r="O99" s="46"/>
      <c r="P99" s="46"/>
      <c r="Q99" s="46"/>
      <c r="R99" s="46"/>
    </row>
    <row r="100" s="5" customFormat="1" ht="16.5" customHeight="1">
      <c r="A100" s="75"/>
      <c r="B100" s="75"/>
      <c r="C100" s="201" t="s">
        <v>199</v>
      </c>
      <c r="D100" s="201"/>
      <c r="E100" s="201" t="n">
        <f>G99+1</f>
        <v>45483</v>
      </c>
      <c r="F100" s="203" t="n">
        <v>2</v>
      </c>
      <c r="G100" s="201" t="n">
        <f>E100+F100-1</f>
        <v>45484</v>
      </c>
      <c r="H100" s="47"/>
      <c r="I100" s="47"/>
      <c r="J100" s="48"/>
      <c r="K100" s="48"/>
      <c r="L100" s="46" t="s">
        <v>51</v>
      </c>
      <c r="M100" s="46"/>
      <c r="N100" s="46"/>
      <c r="O100" s="46"/>
      <c r="P100" s="46"/>
      <c r="Q100" s="46"/>
      <c r="R100" s="46"/>
    </row>
    <row r="101" s="5" customFormat="1" ht="16.5" customHeight="1">
      <c r="A101" s="75"/>
      <c r="B101" s="75"/>
      <c r="C101" s="201" t="s">
        <v>200</v>
      </c>
      <c r="D101" s="201"/>
      <c r="E101" s="201" t="n">
        <f>MIN(E102:E106)</f>
        <v>45470</v>
      </c>
      <c r="F101" s="203" t="n">
        <f>G101-E101</f>
        <v>19</v>
      </c>
      <c r="G101" s="201" t="n">
        <f>MAX(G102:G106)</f>
        <v>45489</v>
      </c>
      <c r="H101" s="47"/>
      <c r="I101" s="47"/>
      <c r="J101" s="48"/>
      <c r="K101" s="48"/>
      <c r="L101" s="48"/>
      <c r="M101" s="48"/>
      <c r="N101" s="48"/>
      <c r="O101" s="48"/>
      <c r="P101" s="89"/>
      <c r="Q101" s="89"/>
      <c r="R101" s="89"/>
    </row>
    <row r="102" s="5" customFormat="1" ht="16.5" customHeight="1">
      <c r="A102" s="75"/>
      <c r="B102" s="75"/>
      <c r="C102" s="207" t="s">
        <v>201</v>
      </c>
      <c r="D102" s="207" t="s">
        <v>202</v>
      </c>
      <c r="E102" s="201" t="n">
        <f>G100-14</f>
        <v>45470</v>
      </c>
      <c r="F102" s="203" t="n">
        <v>7</v>
      </c>
      <c r="G102" s="201" t="n">
        <f>E102+F102-1</f>
        <v>45476</v>
      </c>
      <c r="H102" s="47"/>
      <c r="I102" s="47"/>
      <c r="J102" s="48"/>
      <c r="K102" s="48"/>
      <c r="L102" s="46" t="s">
        <v>54</v>
      </c>
      <c r="M102" s="46"/>
      <c r="N102" s="249" t="n">
        <f>M102*F102</f>
        <v>0</v>
      </c>
      <c r="O102" s="46"/>
      <c r="P102" s="46"/>
      <c r="Q102" s="46"/>
      <c r="R102" s="46"/>
    </row>
    <row r="103" s="5" customFormat="1" ht="16.5" customHeight="1">
      <c r="A103" s="75"/>
      <c r="B103" s="75"/>
      <c r="C103" s="201" t="s">
        <v>203</v>
      </c>
      <c r="D103" s="201" t="s">
        <v>278</v>
      </c>
      <c r="E103" s="201" t="n">
        <f>G102+1</f>
        <v>45477</v>
      </c>
      <c r="F103" s="203" t="n">
        <v>2</v>
      </c>
      <c r="G103" s="201" t="n">
        <f>E103+F103-1</f>
        <v>45478</v>
      </c>
      <c r="H103" s="47"/>
      <c r="I103" s="47"/>
      <c r="J103" s="48"/>
      <c r="K103" s="48"/>
      <c r="L103" s="46" t="s">
        <v>54</v>
      </c>
      <c r="M103" s="46"/>
      <c r="N103" s="249" t="n">
        <f>M103*F103</f>
        <v>0</v>
      </c>
      <c r="O103" s="46"/>
      <c r="P103" s="46"/>
      <c r="Q103" s="46"/>
      <c r="R103" s="46"/>
    </row>
    <row r="104" ht="16.5" customHeight="1">
      <c r="C104" s="246" t="s">
        <v>1069</v>
      </c>
      <c r="D104" s="141"/>
      <c r="E104" s="141" t="n">
        <f>G98+1</f>
        <v>45482</v>
      </c>
      <c r="F104" s="109" t="n">
        <v>4</v>
      </c>
      <c r="G104" s="141" t="n">
        <f>E104+F104-1</f>
        <v>45485</v>
      </c>
      <c r="H104" s="16"/>
      <c r="I104" s="16"/>
      <c r="J104" s="117" t="s">
        <v>811</v>
      </c>
      <c r="K104" s="117"/>
      <c r="L104" s="54" t="s">
        <v>54</v>
      </c>
      <c r="M104" s="54" t="n">
        <v>4</v>
      </c>
      <c r="N104" s="249" t="n">
        <f>M104*F104</f>
        <v>16</v>
      </c>
      <c r="O104" s="54"/>
      <c r="P104" s="54"/>
      <c r="Q104" s="54"/>
      <c r="R104" s="54"/>
    </row>
    <row r="105" ht="16.5" customHeight="1">
      <c r="C105" s="201" t="s">
        <v>205</v>
      </c>
      <c r="D105" s="131"/>
      <c r="E105" s="131" t="n">
        <f>E104+3</f>
        <v>45485</v>
      </c>
      <c r="F105" s="139" t="n">
        <v>2</v>
      </c>
      <c r="G105" s="131" t="n">
        <f>E105+F105-1</f>
        <v>45486</v>
      </c>
      <c r="H105" s="16"/>
      <c r="I105" s="16"/>
      <c r="J105" s="117" t="s">
        <v>811</v>
      </c>
      <c r="K105" s="117"/>
      <c r="L105" s="54" t="s">
        <v>65</v>
      </c>
      <c r="M105" s="54"/>
      <c r="N105" s="54"/>
      <c r="O105" s="54"/>
      <c r="P105" s="54"/>
      <c r="Q105" s="54"/>
      <c r="R105" s="54"/>
    </row>
    <row r="106" ht="41.25" customHeight="1">
      <c r="C106" s="246" t="s">
        <v>206</v>
      </c>
      <c r="D106" s="246"/>
      <c r="E106" s="141" t="n">
        <f>G104+1</f>
        <v>45486</v>
      </c>
      <c r="F106" s="109" t="n">
        <v>3</v>
      </c>
      <c r="G106" s="141" t="n">
        <f>F106+E106</f>
        <v>45489</v>
      </c>
      <c r="H106" s="16"/>
      <c r="I106" s="16"/>
      <c r="J106" s="117" t="s">
        <v>811</v>
      </c>
      <c r="K106" s="117" t="s">
        <v>811</v>
      </c>
      <c r="L106" s="54" t="s">
        <v>207</v>
      </c>
      <c r="M106" s="54" t="n">
        <v>4</v>
      </c>
      <c r="N106" s="249" t="n">
        <f>M106*F106</f>
        <v>12</v>
      </c>
      <c r="O106" s="54"/>
      <c r="P106" s="54" t="s">
        <v>208</v>
      </c>
      <c r="Q106" s="54"/>
      <c r="R106" s="54"/>
    </row>
    <row r="107" s="5" customFormat="1" ht="27.75" customHeight="1">
      <c r="A107" s="75"/>
      <c r="B107" s="79" t="s">
        <v>209</v>
      </c>
      <c r="C107" s="201" t="s">
        <v>210</v>
      </c>
      <c r="D107" s="201"/>
      <c r="E107" s="201" t="n">
        <f>E104+1</f>
        <v>45483</v>
      </c>
      <c r="F107" s="205" t="n">
        <v>3</v>
      </c>
      <c r="G107" s="201" t="n">
        <f>E107+F107-1</f>
        <v>45485</v>
      </c>
      <c r="H107" s="47"/>
      <c r="I107" s="47"/>
      <c r="J107" s="48"/>
      <c r="K107" s="48"/>
      <c r="L107" s="48"/>
      <c r="M107" s="48"/>
      <c r="N107" s="48"/>
      <c r="O107" s="48"/>
      <c r="P107" s="86" t="s">
        <v>211</v>
      </c>
      <c r="Q107" s="86"/>
      <c r="R107" s="86"/>
    </row>
    <row r="108" s="5" customFormat="1" ht="16.5" customHeight="1">
      <c r="A108" s="75"/>
      <c r="B108" s="75"/>
      <c r="C108" s="201" t="s">
        <v>212</v>
      </c>
      <c r="D108" s="201"/>
      <c r="E108" s="201" t="n">
        <f>G107+1</f>
        <v>45486</v>
      </c>
      <c r="F108" s="203" t="n">
        <v>7</v>
      </c>
      <c r="G108" s="201" t="n">
        <f>E108+F108-1</f>
        <v>45492</v>
      </c>
      <c r="H108" s="47"/>
      <c r="I108" s="47"/>
      <c r="J108" s="48"/>
      <c r="K108" s="48"/>
      <c r="L108" s="46" t="s">
        <v>34</v>
      </c>
      <c r="M108" s="46"/>
      <c r="N108" s="46"/>
      <c r="O108" s="46"/>
      <c r="P108" s="21" t="s">
        <v>213</v>
      </c>
      <c r="Q108" s="21"/>
      <c r="R108" s="21"/>
    </row>
    <row r="109" s="5" customFormat="1" ht="16.5" customHeight="1">
      <c r="A109" s="75"/>
      <c r="B109" s="75"/>
      <c r="C109" s="201" t="s">
        <v>214</v>
      </c>
      <c r="D109" s="201"/>
      <c r="E109" s="201" t="n">
        <f>G108+1</f>
        <v>45493</v>
      </c>
      <c r="F109" s="203" t="n">
        <v>7</v>
      </c>
      <c r="G109" s="201" t="n">
        <f>E109+F109-1</f>
        <v>45499</v>
      </c>
      <c r="H109" s="47"/>
      <c r="I109" s="47"/>
      <c r="J109" s="48"/>
      <c r="K109" s="48"/>
      <c r="L109" s="46" t="s">
        <v>34</v>
      </c>
      <c r="M109" s="46"/>
      <c r="N109" s="46"/>
      <c r="O109" s="46"/>
      <c r="P109" s="46"/>
      <c r="Q109" s="46"/>
      <c r="R109" s="46"/>
    </row>
    <row r="110" s="5" customFormat="1" ht="16.5" customHeight="1">
      <c r="A110" s="75"/>
      <c r="B110" s="54" t="s">
        <v>215</v>
      </c>
      <c r="C110" s="210" t="s">
        <v>164</v>
      </c>
      <c r="D110" s="201"/>
      <c r="E110" s="201" t="n">
        <f>MIN(E111:E116)</f>
        <v>45486</v>
      </c>
      <c r="F110" s="203" t="n">
        <f>G110-E110</f>
        <v>10</v>
      </c>
      <c r="G110" s="201" t="n">
        <f>MAX(G111:G116)</f>
        <v>45496</v>
      </c>
      <c r="H110" s="47"/>
      <c r="I110" s="47"/>
      <c r="J110" s="48"/>
      <c r="K110" s="48"/>
      <c r="L110" s="48"/>
      <c r="M110" s="48"/>
      <c r="N110" s="48"/>
      <c r="O110" s="48"/>
      <c r="P110" s="89"/>
      <c r="Q110" s="89"/>
      <c r="R110" s="89"/>
    </row>
    <row r="111" ht="16.5" customHeight="1">
      <c r="C111" s="210" t="s">
        <v>165</v>
      </c>
      <c r="D111" s="187"/>
      <c r="E111" s="131" t="n">
        <f>G104+1</f>
        <v>45486</v>
      </c>
      <c r="F111" s="139" t="n">
        <v>2</v>
      </c>
      <c r="G111" s="131" t="n">
        <f>E111+F111-1</f>
        <v>45487</v>
      </c>
      <c r="H111" s="16"/>
      <c r="I111" s="16"/>
      <c r="J111" s="117"/>
      <c r="K111" s="117"/>
      <c r="L111" s="54" t="s">
        <v>16</v>
      </c>
      <c r="M111" s="54"/>
      <c r="N111" s="54"/>
      <c r="O111" s="54"/>
      <c r="P111" s="54"/>
      <c r="Q111" s="54"/>
      <c r="R111" s="54"/>
    </row>
    <row r="112" s="5" customFormat="1" ht="16.5" customHeight="1">
      <c r="A112" s="75"/>
      <c r="B112" s="34"/>
      <c r="C112" s="210" t="s">
        <v>17</v>
      </c>
      <c r="D112" s="201"/>
      <c r="E112" s="201" t="n">
        <f>G111+1</f>
        <v>45488</v>
      </c>
      <c r="F112" s="203" t="n">
        <v>0</v>
      </c>
      <c r="G112" s="201" t="n">
        <f>E112+F112-1</f>
        <v>45487</v>
      </c>
      <c r="H112" s="47"/>
      <c r="I112" s="47"/>
      <c r="J112" s="48"/>
      <c r="K112" s="48"/>
      <c r="L112" s="46" t="s">
        <v>24</v>
      </c>
      <c r="M112" s="46"/>
      <c r="N112" s="46"/>
      <c r="O112" s="46"/>
      <c r="P112" s="46"/>
      <c r="Q112" s="46"/>
      <c r="R112" s="46"/>
    </row>
    <row r="113" ht="16.5" customHeight="1">
      <c r="C113" s="210" t="s">
        <v>20</v>
      </c>
      <c r="D113" s="187" t="s">
        <v>168</v>
      </c>
      <c r="E113" s="131" t="n">
        <f>G112+1</f>
        <v>45488</v>
      </c>
      <c r="F113" s="139" t="n">
        <v>0</v>
      </c>
      <c r="G113" s="131" t="n">
        <f>E113+F113-1</f>
        <v>45487</v>
      </c>
      <c r="H113" s="16"/>
      <c r="I113" s="16"/>
      <c r="J113" s="117"/>
      <c r="K113" s="117"/>
      <c r="L113" s="54" t="s">
        <v>16</v>
      </c>
      <c r="M113" s="54"/>
      <c r="N113" s="54"/>
      <c r="O113" s="54"/>
      <c r="P113" s="54" t="s">
        <v>216</v>
      </c>
      <c r="Q113" s="54"/>
      <c r="R113" s="54"/>
    </row>
    <row r="114" s="5" customFormat="1" ht="16.5" customHeight="1">
      <c r="A114" s="75"/>
      <c r="B114" s="34"/>
      <c r="C114" s="219" t="s">
        <v>217</v>
      </c>
      <c r="D114" s="207"/>
      <c r="E114" s="201" t="n">
        <f>G113+1</f>
        <v>45488</v>
      </c>
      <c r="F114" s="203" t="n">
        <v>5</v>
      </c>
      <c r="G114" s="201" t="n">
        <f>E114+F114-1</f>
        <v>45492</v>
      </c>
      <c r="H114" s="47"/>
      <c r="I114" s="47"/>
      <c r="J114" s="48"/>
      <c r="K114" s="48"/>
      <c r="L114" s="46"/>
      <c r="M114" s="46"/>
      <c r="N114" s="46"/>
      <c r="O114" s="46"/>
      <c r="P114" s="46"/>
      <c r="Q114" s="46"/>
      <c r="R114" s="46"/>
    </row>
    <row r="115" s="5" customFormat="1" ht="16.5" customHeight="1">
      <c r="A115" s="75"/>
      <c r="B115" s="34"/>
      <c r="C115" s="219" t="s">
        <v>218</v>
      </c>
      <c r="D115" s="207"/>
      <c r="E115" s="201" t="n">
        <f>G114+1</f>
        <v>45493</v>
      </c>
      <c r="F115" s="203" t="n">
        <v>4</v>
      </c>
      <c r="G115" s="201" t="n">
        <f>E115+F115-1</f>
        <v>45496</v>
      </c>
      <c r="H115" s="47"/>
      <c r="I115" s="47"/>
      <c r="J115" s="48"/>
      <c r="K115" s="48"/>
      <c r="L115" s="46"/>
      <c r="M115" s="46"/>
      <c r="N115" s="46"/>
      <c r="O115" s="46"/>
      <c r="P115" s="46"/>
      <c r="Q115" s="46"/>
      <c r="R115" s="46"/>
    </row>
    <row r="116" s="5" customFormat="1" ht="16.5" customHeight="1">
      <c r="A116" s="75"/>
      <c r="B116" s="34"/>
      <c r="C116" s="219" t="s">
        <v>219</v>
      </c>
      <c r="D116" s="207"/>
      <c r="E116" s="201"/>
      <c r="F116" s="203"/>
      <c r="G116" s="201"/>
      <c r="H116" s="47"/>
      <c r="I116" s="47"/>
      <c r="J116" s="48"/>
      <c r="K116" s="48"/>
      <c r="L116" s="46"/>
      <c r="M116" s="46"/>
      <c r="N116" s="46"/>
      <c r="O116" s="46"/>
      <c r="P116" s="46"/>
      <c r="Q116" s="46"/>
      <c r="R116" s="46"/>
    </row>
    <row r="117" s="5" customFormat="1" ht="27.75" customHeight="1">
      <c r="A117" s="5" t="s">
        <v>220</v>
      </c>
      <c r="B117" s="50" t="s">
        <v>57</v>
      </c>
      <c r="C117" s="50" t="s">
        <v>57</v>
      </c>
      <c r="D117" s="50" t="s">
        <v>58</v>
      </c>
      <c r="E117" s="201" t="n">
        <v>45437</v>
      </c>
      <c r="F117" s="203" t="n">
        <v>40</v>
      </c>
      <c r="G117" s="201" t="n">
        <f>E117+F117-1</f>
        <v>45476</v>
      </c>
      <c r="H117" s="47"/>
      <c r="I117" s="47"/>
      <c r="J117" s="48"/>
      <c r="K117" s="48"/>
      <c r="L117" s="46" t="s">
        <v>54</v>
      </c>
      <c r="M117" s="46" t="n">
        <v>0.5</v>
      </c>
      <c r="N117" s="249" t="n">
        <v>3</v>
      </c>
      <c r="O117" s="46"/>
      <c r="P117" s="21" t="s">
        <v>221</v>
      </c>
      <c r="Q117" s="21"/>
      <c r="R117" s="21"/>
    </row>
    <row r="118" s="5" customFormat="1" ht="16.5" customHeight="1">
      <c r="B118" s="79" t="s">
        <v>222</v>
      </c>
      <c r="C118" s="47" t="s">
        <v>223</v>
      </c>
      <c r="D118" s="47"/>
      <c r="E118" s="201" t="n">
        <f>MIN(E119:E121)</f>
        <v>45475</v>
      </c>
      <c r="F118" s="203" t="n">
        <f>G118-E118+1</f>
        <v>14</v>
      </c>
      <c r="G118" s="201" t="n">
        <f>MAX(G119:G121)</f>
        <v>45488</v>
      </c>
      <c r="H118" s="47"/>
      <c r="I118" s="47"/>
      <c r="J118" s="48"/>
      <c r="K118" s="48"/>
      <c r="L118" s="48"/>
      <c r="M118" s="48"/>
      <c r="N118" s="48"/>
      <c r="O118" s="48"/>
      <c r="P118" s="89"/>
      <c r="Q118" s="89"/>
      <c r="R118" s="89"/>
    </row>
    <row r="119" s="5" customFormat="1" ht="16.5" customHeight="1">
      <c r="B119" s="75"/>
      <c r="C119" s="50" t="s">
        <v>224</v>
      </c>
      <c r="D119" s="50" t="s">
        <v>225</v>
      </c>
      <c r="E119" s="216" t="n">
        <f>E98</f>
        <v>45475</v>
      </c>
      <c r="F119" s="203" t="n">
        <v>3</v>
      </c>
      <c r="G119" s="201" t="n">
        <f>E119+F119-1</f>
        <v>45477</v>
      </c>
      <c r="H119" s="47"/>
      <c r="I119" s="47"/>
      <c r="J119" s="48"/>
      <c r="K119" s="48"/>
      <c r="L119" s="46" t="s">
        <v>16</v>
      </c>
      <c r="M119" s="46"/>
      <c r="N119" s="46"/>
      <c r="O119" s="46"/>
      <c r="P119" s="46"/>
      <c r="Q119" s="46"/>
      <c r="R119" s="46"/>
    </row>
    <row r="120" s="5" customFormat="1" ht="16.5" customHeight="1">
      <c r="B120" s="75"/>
      <c r="C120" s="50" t="s">
        <v>226</v>
      </c>
      <c r="D120" s="50" t="s">
        <v>74</v>
      </c>
      <c r="E120" s="201" t="n">
        <f>E119</f>
        <v>45475</v>
      </c>
      <c r="F120" s="203" t="n">
        <v>10</v>
      </c>
      <c r="G120" s="201" t="n">
        <f>E120+F120-1</f>
        <v>45484</v>
      </c>
      <c r="H120" s="47"/>
      <c r="I120" s="47"/>
      <c r="J120" s="48" t="s">
        <v>278</v>
      </c>
      <c r="K120" s="48" t="s">
        <v>278</v>
      </c>
      <c r="L120" s="46" t="s">
        <v>227</v>
      </c>
      <c r="M120" s="46"/>
      <c r="N120" s="46"/>
      <c r="O120" s="46"/>
      <c r="P120" s="46"/>
      <c r="Q120" s="46"/>
      <c r="R120" s="46"/>
    </row>
    <row r="121" s="5" customFormat="1" ht="16.5" customHeight="1">
      <c r="B121" s="76"/>
      <c r="C121" s="50" t="s">
        <v>76</v>
      </c>
      <c r="D121" s="50" t="s">
        <v>228</v>
      </c>
      <c r="E121" s="201" t="n">
        <f>E119</f>
        <v>45475</v>
      </c>
      <c r="F121" s="203" t="n">
        <v>14</v>
      </c>
      <c r="G121" s="201" t="n">
        <f>E121+F121-1</f>
        <v>45488</v>
      </c>
      <c r="H121" s="47"/>
      <c r="I121" s="47"/>
      <c r="J121" s="48"/>
      <c r="K121" s="48"/>
      <c r="L121" s="46" t="s">
        <v>39</v>
      </c>
      <c r="M121" s="46"/>
      <c r="N121" s="46"/>
      <c r="O121" s="46"/>
      <c r="P121" s="46"/>
      <c r="Q121" s="46"/>
      <c r="R121" s="46"/>
    </row>
    <row r="122" s="5" customFormat="1" ht="16.5" customHeight="1">
      <c r="B122" s="79" t="s">
        <v>229</v>
      </c>
      <c r="C122" s="47" t="s">
        <v>230</v>
      </c>
      <c r="D122" s="47"/>
      <c r="E122" s="201" t="n">
        <f>MIN(E123:E128)</f>
        <v>45476</v>
      </c>
      <c r="F122" s="205"/>
      <c r="G122" s="201" t="n">
        <f>MAX(G123:G128)</f>
        <v>45484</v>
      </c>
      <c r="H122" s="47"/>
      <c r="I122" s="47"/>
      <c r="J122" s="48"/>
      <c r="K122" s="48"/>
      <c r="L122" s="48" t="s">
        <v>231</v>
      </c>
      <c r="M122" s="48"/>
      <c r="N122" s="48"/>
      <c r="O122" s="48"/>
      <c r="P122" s="89"/>
      <c r="Q122" s="89"/>
      <c r="R122" s="89"/>
    </row>
    <row r="123" s="5" customFormat="1" ht="16.5" customHeight="1">
      <c r="B123" s="75"/>
      <c r="C123" s="50" t="s">
        <v>232</v>
      </c>
      <c r="D123" s="50" t="s">
        <v>233</v>
      </c>
      <c r="E123" s="201" t="n">
        <f>E119+1</f>
        <v>45476</v>
      </c>
      <c r="F123" s="203" t="n">
        <v>5</v>
      </c>
      <c r="G123" s="201" t="n">
        <f>E123+F123-1</f>
        <v>45480</v>
      </c>
      <c r="H123" s="47"/>
      <c r="I123" s="47"/>
      <c r="J123" s="48"/>
      <c r="K123" s="48"/>
      <c r="L123" s="48" t="s">
        <v>231</v>
      </c>
      <c r="M123" s="46"/>
      <c r="N123" s="46"/>
      <c r="O123" s="46"/>
      <c r="P123" s="46"/>
      <c r="Q123" s="46"/>
      <c r="R123" s="46"/>
    </row>
    <row r="124" s="5" customFormat="1" ht="16.5" customHeight="1">
      <c r="B124" s="75"/>
      <c r="C124" s="50" t="s">
        <v>234</v>
      </c>
      <c r="D124" s="50" t="s">
        <v>235</v>
      </c>
      <c r="E124" s="201" t="n">
        <f>MAX(E123,E98+3)</f>
        <v>45478</v>
      </c>
      <c r="F124" s="203" t="n">
        <v>5</v>
      </c>
      <c r="G124" s="201" t="n">
        <f>E124+F124-1</f>
        <v>45482</v>
      </c>
      <c r="H124" s="47"/>
      <c r="I124" s="47"/>
      <c r="J124" s="48"/>
      <c r="K124" s="48"/>
      <c r="L124" s="48" t="s">
        <v>231</v>
      </c>
      <c r="M124" s="46"/>
      <c r="N124" s="46"/>
      <c r="O124" s="46"/>
      <c r="P124" s="46"/>
      <c r="Q124" s="46"/>
      <c r="R124" s="46"/>
    </row>
    <row r="125" s="5" customFormat="1" ht="16.5" customHeight="1">
      <c r="B125" s="75"/>
      <c r="C125" s="48" t="s">
        <v>236</v>
      </c>
      <c r="D125" s="48" t="s">
        <v>236</v>
      </c>
      <c r="E125" s="201" t="n">
        <f>E124</f>
        <v>45478</v>
      </c>
      <c r="F125" s="205" t="n">
        <v>7</v>
      </c>
      <c r="G125" s="201" t="n">
        <f>E125+F125-1</f>
        <v>45484</v>
      </c>
      <c r="H125" s="48"/>
      <c r="I125" s="48"/>
      <c r="J125" s="48"/>
      <c r="K125" s="48"/>
      <c r="L125" s="48" t="s">
        <v>231</v>
      </c>
      <c r="M125" s="46"/>
      <c r="N125" s="46"/>
      <c r="O125" s="46"/>
      <c r="P125" s="46"/>
      <c r="Q125" s="46"/>
      <c r="R125" s="46"/>
    </row>
    <row r="126" s="5" customFormat="1" ht="16.5" customHeight="1">
      <c r="B126" s="75"/>
      <c r="C126" s="50" t="s">
        <v>237</v>
      </c>
      <c r="D126" s="50" t="s">
        <v>238</v>
      </c>
      <c r="E126" s="201" t="n">
        <f>E124</f>
        <v>45478</v>
      </c>
      <c r="F126" s="203" t="n">
        <v>3</v>
      </c>
      <c r="G126" s="201" t="n">
        <f>E126+F126-1</f>
        <v>45480</v>
      </c>
      <c r="H126" s="47"/>
      <c r="I126" s="47"/>
      <c r="J126" s="48"/>
      <c r="K126" s="48"/>
      <c r="L126" s="48" t="s">
        <v>231</v>
      </c>
      <c r="M126" s="46"/>
      <c r="N126" s="46"/>
      <c r="O126" s="46"/>
      <c r="P126" s="46"/>
      <c r="Q126" s="46"/>
      <c r="R126" s="46"/>
    </row>
    <row r="127" s="5" customFormat="1" ht="16.5" customHeight="1">
      <c r="B127" s="75"/>
      <c r="C127" s="50" t="s">
        <v>239</v>
      </c>
      <c r="D127" s="50" t="s">
        <v>239</v>
      </c>
      <c r="E127" s="201" t="n">
        <f>G126+1</f>
        <v>45481</v>
      </c>
      <c r="F127" s="203" t="n">
        <v>1</v>
      </c>
      <c r="G127" s="201" t="n">
        <f>E127+F127-1</f>
        <v>45481</v>
      </c>
      <c r="H127" s="47"/>
      <c r="I127" s="47"/>
      <c r="J127" s="48"/>
      <c r="K127" s="48"/>
      <c r="L127" s="48" t="s">
        <v>231</v>
      </c>
      <c r="M127" s="46"/>
      <c r="N127" s="46"/>
      <c r="O127" s="46"/>
      <c r="P127" s="46"/>
      <c r="Q127" s="46"/>
      <c r="R127" s="46"/>
    </row>
    <row r="128" s="5" customFormat="1" ht="16.5" customHeight="1">
      <c r="B128" s="76"/>
      <c r="C128" s="47" t="s">
        <v>240</v>
      </c>
      <c r="D128" s="47" t="s">
        <v>240</v>
      </c>
      <c r="E128" s="201" t="n">
        <f>E127</f>
        <v>45481</v>
      </c>
      <c r="F128" s="203" t="n">
        <v>2</v>
      </c>
      <c r="G128" s="201" t="n">
        <f>E128+F128-1</f>
        <v>45482</v>
      </c>
      <c r="H128" s="47"/>
      <c r="I128" s="47"/>
      <c r="J128" s="48"/>
      <c r="K128" s="48"/>
      <c r="L128" s="48" t="s">
        <v>231</v>
      </c>
      <c r="M128" s="46"/>
      <c r="N128" s="46"/>
      <c r="O128" s="46"/>
      <c r="P128" s="46"/>
      <c r="Q128" s="46"/>
      <c r="R128" s="46"/>
    </row>
    <row r="129" s="5" customFormat="1" ht="16.5" customHeight="1">
      <c r="B129" s="204" t="s">
        <v>241</v>
      </c>
      <c r="C129" s="201" t="s">
        <v>241</v>
      </c>
      <c r="D129" s="201"/>
      <c r="E129" s="201" t="n">
        <v>44817</v>
      </c>
      <c r="F129" s="205"/>
      <c r="G129" s="201" t="n">
        <f>E129+F129-1</f>
        <v>44816</v>
      </c>
      <c r="H129" s="47"/>
      <c r="I129" s="47"/>
      <c r="J129" s="48"/>
      <c r="K129" s="48"/>
      <c r="L129" s="48"/>
      <c r="M129" s="48"/>
      <c r="N129" s="48"/>
      <c r="O129" s="48"/>
      <c r="P129" s="89"/>
      <c r="Q129" s="89"/>
      <c r="R129" s="89"/>
    </row>
    <row r="130" s="5" customFormat="1" ht="16.5" customHeight="1">
      <c r="B130" s="206"/>
      <c r="C130" s="207" t="s">
        <v>242</v>
      </c>
      <c r="D130" s="207" t="s">
        <v>243</v>
      </c>
      <c r="E130" s="201" t="n">
        <f>E85</f>
        <v>45466</v>
      </c>
      <c r="F130" s="203" t="n">
        <v>7</v>
      </c>
      <c r="G130" s="201" t="n">
        <f>E130+F130-1</f>
        <v>45472</v>
      </c>
      <c r="H130" s="47"/>
      <c r="I130" s="47"/>
      <c r="J130" s="48"/>
      <c r="K130" s="48"/>
      <c r="L130" s="46" t="s">
        <v>51</v>
      </c>
      <c r="M130" s="46"/>
      <c r="N130" s="46"/>
      <c r="O130" s="46"/>
      <c r="P130" s="46"/>
      <c r="Q130" s="46"/>
      <c r="R130" s="46"/>
    </row>
    <row r="131" s="5" customFormat="1" ht="16.5" customHeight="1">
      <c r="B131" s="206"/>
      <c r="C131" s="207" t="s">
        <v>244</v>
      </c>
      <c r="D131" s="207" t="s">
        <v>245</v>
      </c>
      <c r="E131" s="201" t="n">
        <f>G130+1</f>
        <v>45473</v>
      </c>
      <c r="F131" s="203" t="n">
        <v>7</v>
      </c>
      <c r="G131" s="201" t="n">
        <f>E131+F131-1</f>
        <v>45479</v>
      </c>
      <c r="H131" s="47"/>
      <c r="I131" s="47"/>
      <c r="J131" s="48"/>
      <c r="K131" s="48"/>
      <c r="L131" s="46" t="s">
        <v>51</v>
      </c>
      <c r="M131" s="46"/>
      <c r="N131" s="46"/>
      <c r="O131" s="46"/>
      <c r="P131" s="46"/>
      <c r="Q131" s="46"/>
      <c r="R131" s="46"/>
    </row>
    <row r="132" s="5" customFormat="1" ht="16.5" customHeight="1">
      <c r="B132" s="208"/>
      <c r="C132" s="201" t="s">
        <v>246</v>
      </c>
      <c r="D132" s="201" t="s">
        <v>246</v>
      </c>
      <c r="E132" s="201" t="n">
        <f>G131+1</f>
        <v>45480</v>
      </c>
      <c r="F132" s="203" t="n">
        <v>7</v>
      </c>
      <c r="G132" s="201" t="n">
        <f>E132+F132-1</f>
        <v>45486</v>
      </c>
      <c r="H132" s="47"/>
      <c r="I132" s="47"/>
      <c r="J132" s="48"/>
      <c r="K132" s="48"/>
      <c r="L132" s="46" t="s">
        <v>51</v>
      </c>
      <c r="M132" s="46"/>
      <c r="N132" s="46"/>
      <c r="O132" s="46"/>
      <c r="P132" s="46"/>
      <c r="Q132" s="46"/>
      <c r="R132" s="46"/>
    </row>
    <row r="133" s="5" customFormat="1" ht="16.5" customHeight="1">
      <c r="B133" s="209" t="s">
        <v>247</v>
      </c>
      <c r="C133" s="207" t="s">
        <v>248</v>
      </c>
      <c r="D133" s="207" t="s">
        <v>249</v>
      </c>
      <c r="E133" s="201" t="n">
        <f>G133-F133</f>
        <v>45412</v>
      </c>
      <c r="F133" s="205" t="n">
        <v>30</v>
      </c>
      <c r="G133" s="201" t="n">
        <v>45442</v>
      </c>
      <c r="H133" s="47"/>
      <c r="I133" s="47"/>
      <c r="J133" s="48"/>
      <c r="K133" s="48"/>
      <c r="L133" s="48" t="s">
        <v>250</v>
      </c>
      <c r="M133" s="48"/>
      <c r="N133" s="48"/>
      <c r="O133" s="48"/>
      <c r="P133" s="89"/>
      <c r="Q133" s="89"/>
      <c r="R133" s="89"/>
    </row>
    <row r="134" s="5" customFormat="1" ht="16.5" customHeight="1">
      <c r="B134" s="140" t="s">
        <v>251</v>
      </c>
      <c r="C134" s="210" t="s">
        <v>252</v>
      </c>
      <c r="D134" s="201"/>
      <c r="E134" s="201" t="n">
        <v>45316</v>
      </c>
      <c r="F134" s="205"/>
      <c r="G134" s="201" t="n">
        <f>E134+F134-1</f>
        <v>45315</v>
      </c>
      <c r="H134" s="47"/>
      <c r="I134" s="47"/>
      <c r="J134" s="48"/>
      <c r="K134" s="48"/>
      <c r="L134" s="48"/>
      <c r="M134" s="48"/>
      <c r="N134" s="48"/>
      <c r="O134" s="48"/>
      <c r="P134" s="89"/>
      <c r="Q134" s="89"/>
      <c r="R134" s="89"/>
    </row>
    <row r="135" s="5" customFormat="1" ht="16.5" customHeight="1">
      <c r="B135" s="129"/>
      <c r="C135" s="210" t="s">
        <v>253</v>
      </c>
      <c r="D135" s="201"/>
      <c r="E135" s="201"/>
      <c r="F135" s="203" t="n">
        <v>7</v>
      </c>
      <c r="G135" s="201"/>
      <c r="H135" s="47"/>
      <c r="I135" s="47"/>
      <c r="J135" s="48"/>
      <c r="K135" s="48"/>
      <c r="L135" s="46" t="s">
        <v>254</v>
      </c>
      <c r="M135" s="46"/>
      <c r="N135" s="46"/>
      <c r="O135" s="46"/>
      <c r="P135" s="46"/>
      <c r="Q135" s="46"/>
      <c r="R135" s="46"/>
    </row>
    <row r="136" s="5" customFormat="1" ht="16.5" customHeight="1">
      <c r="B136" s="129"/>
      <c r="C136" s="210" t="s">
        <v>255</v>
      </c>
      <c r="D136" s="201"/>
      <c r="E136" s="201"/>
      <c r="F136" s="203" t="n">
        <v>3</v>
      </c>
      <c r="G136" s="201"/>
      <c r="H136" s="47"/>
      <c r="I136" s="47"/>
      <c r="J136" s="48"/>
      <c r="K136" s="48"/>
      <c r="L136" s="46" t="s">
        <v>254</v>
      </c>
      <c r="M136" s="46"/>
      <c r="N136" s="46"/>
      <c r="O136" s="46"/>
      <c r="P136" s="46"/>
      <c r="Q136" s="46"/>
      <c r="R136" s="46"/>
    </row>
    <row r="137" s="5" customFormat="1" ht="16.5" customHeight="1">
      <c r="B137" s="129"/>
      <c r="C137" s="210" t="s">
        <v>256</v>
      </c>
      <c r="D137" s="201"/>
      <c r="E137" s="201"/>
      <c r="F137" s="203" t="n">
        <v>1</v>
      </c>
      <c r="G137" s="201"/>
      <c r="H137" s="47"/>
      <c r="I137" s="47"/>
      <c r="J137" s="48"/>
      <c r="K137" s="48"/>
      <c r="L137" s="46" t="s">
        <v>254</v>
      </c>
      <c r="M137" s="46"/>
      <c r="N137" s="46"/>
      <c r="O137" s="46"/>
      <c r="P137" s="46"/>
      <c r="Q137" s="46"/>
      <c r="R137" s="46"/>
    </row>
    <row r="138" s="5" customFormat="1" ht="16.5" customHeight="1">
      <c r="B138" s="129"/>
      <c r="C138" s="210" t="s">
        <v>257</v>
      </c>
      <c r="D138" s="201" t="s">
        <v>258</v>
      </c>
      <c r="E138" s="201" t="n">
        <f>G84+1</f>
        <v>45467</v>
      </c>
      <c r="F138" s="203" t="n">
        <v>7</v>
      </c>
      <c r="G138" s="201" t="n">
        <f>E138+F138-1</f>
        <v>45473</v>
      </c>
      <c r="H138" s="5"/>
      <c r="I138" s="5"/>
      <c r="L138" s="46" t="s">
        <v>84</v>
      </c>
      <c r="M138" s="15"/>
      <c r="N138" s="15"/>
      <c r="O138" s="15"/>
      <c r="P138" s="46"/>
      <c r="Q138" s="46"/>
      <c r="R138" s="46"/>
    </row>
    <row r="139" s="5" customFormat="1" ht="16.5" customHeight="1">
      <c r="B139" s="129"/>
      <c r="C139" s="210" t="s">
        <v>260</v>
      </c>
      <c r="D139" s="201"/>
      <c r="E139" s="201" t="n">
        <f>G138+1</f>
        <v>45474</v>
      </c>
      <c r="F139" s="203" t="n">
        <v>1</v>
      </c>
      <c r="G139" s="201" t="n">
        <f>E139+F139-1</f>
        <v>45474</v>
      </c>
      <c r="H139" s="47"/>
      <c r="I139" s="47"/>
      <c r="J139" s="48"/>
      <c r="K139" s="48"/>
      <c r="L139" s="46" t="s">
        <v>254</v>
      </c>
      <c r="M139" s="46"/>
      <c r="N139" s="46"/>
      <c r="O139" s="46"/>
      <c r="P139" s="46"/>
      <c r="Q139" s="46"/>
      <c r="R139" s="46"/>
    </row>
    <row r="140" s="5" customFormat="1" ht="16.5" customHeight="1">
      <c r="B140" s="204" t="s">
        <v>262</v>
      </c>
      <c r="C140" s="201" t="s">
        <v>263</v>
      </c>
      <c r="D140" s="207" t="s">
        <v>263</v>
      </c>
      <c r="E140" s="201"/>
      <c r="F140" s="203"/>
      <c r="G140" s="201"/>
      <c r="H140" s="47"/>
      <c r="I140" s="47"/>
      <c r="J140" s="48"/>
      <c r="K140" s="48"/>
      <c r="L140" s="46" t="s">
        <v>264</v>
      </c>
      <c r="M140" s="46"/>
      <c r="N140" s="46"/>
      <c r="O140" s="46"/>
      <c r="P140" s="46"/>
      <c r="Q140" s="46"/>
      <c r="R140" s="46"/>
    </row>
    <row r="141" ht="16.5" customHeight="1">
      <c r="C141" s="131" t="s">
        <v>265</v>
      </c>
      <c r="D141" s="187" t="s">
        <v>263</v>
      </c>
      <c r="E141" s="131" t="n">
        <f>G84</f>
        <v>45466</v>
      </c>
      <c r="F141" s="139" t="n">
        <v>1</v>
      </c>
      <c r="G141" s="131" t="n">
        <f>E141+F141-1</f>
        <v>45466</v>
      </c>
      <c r="H141" s="16"/>
      <c r="I141" s="16"/>
      <c r="J141" s="117" t="s">
        <v>811</v>
      </c>
      <c r="K141" s="117"/>
      <c r="L141" s="54" t="s">
        <v>264</v>
      </c>
      <c r="M141" s="54"/>
      <c r="N141" s="54"/>
      <c r="O141" s="54"/>
      <c r="P141" s="54"/>
      <c r="Q141" s="54"/>
      <c r="R141" s="54"/>
    </row>
    <row r="142" ht="27.75" customHeight="1">
      <c r="C142" s="131" t="s">
        <v>266</v>
      </c>
      <c r="D142" s="187" t="s">
        <v>267</v>
      </c>
      <c r="E142" s="131" t="n">
        <f>MAX(G139,G84)+1</f>
        <v>45475</v>
      </c>
      <c r="F142" s="139" t="n">
        <v>7</v>
      </c>
      <c r="G142" s="131" t="n">
        <f>E142+F142-1</f>
        <v>45481</v>
      </c>
      <c r="H142" s="16"/>
      <c r="I142" s="16"/>
      <c r="J142" s="117" t="s">
        <v>811</v>
      </c>
      <c r="K142" s="117"/>
      <c r="L142" s="54" t="s">
        <v>264</v>
      </c>
      <c r="M142" s="54"/>
      <c r="N142" s="54"/>
      <c r="O142" s="54" t="s">
        <v>268</v>
      </c>
      <c r="P142" s="54"/>
      <c r="Q142" s="54"/>
      <c r="R142" s="54"/>
    </row>
    <row r="143" ht="16.5" customHeight="1">
      <c r="C143" s="131" t="s">
        <v>270</v>
      </c>
      <c r="D143" s="131"/>
      <c r="E143" s="131" t="n">
        <f>E142+2</f>
        <v>45477</v>
      </c>
      <c r="F143" s="139" t="n">
        <v>8</v>
      </c>
      <c r="G143" s="131" t="n">
        <f>E143+F143-1</f>
        <v>45484</v>
      </c>
      <c r="H143" s="16"/>
      <c r="I143" s="16"/>
      <c r="J143" s="117" t="s">
        <v>811</v>
      </c>
      <c r="K143" s="117" t="s">
        <v>811</v>
      </c>
      <c r="L143" s="54" t="s">
        <v>264</v>
      </c>
      <c r="M143" s="54"/>
      <c r="N143" s="54"/>
      <c r="O143" s="54" t="s">
        <v>271</v>
      </c>
      <c r="P143" s="54"/>
      <c r="Q143" s="54"/>
      <c r="R143" s="54"/>
    </row>
    <row r="144" ht="16.5" customHeight="1">
      <c r="C144" s="131" t="s">
        <v>272</v>
      </c>
      <c r="D144" s="187" t="s">
        <v>273</v>
      </c>
      <c r="E144" s="131" t="n">
        <f>MIN(E89:E90)</f>
        <v>45483</v>
      </c>
      <c r="F144" s="139"/>
      <c r="G144" s="131" t="n">
        <f>MAX(G89:G90)</f>
        <v>45491</v>
      </c>
      <c r="H144" s="16"/>
      <c r="I144" s="16"/>
      <c r="J144" s="117" t="s">
        <v>811</v>
      </c>
      <c r="K144" s="117"/>
      <c r="L144" s="54" t="s">
        <v>16</v>
      </c>
      <c r="M144" s="54"/>
      <c r="N144" s="54"/>
      <c r="O144" s="54"/>
      <c r="P144" s="54"/>
      <c r="Q144" s="54"/>
      <c r="R144" s="54"/>
    </row>
    <row r="145" ht="16.5" customHeight="1">
      <c r="C145" s="131" t="s">
        <v>274</v>
      </c>
      <c r="D145" s="187" t="s">
        <v>275</v>
      </c>
      <c r="E145" s="131" t="n">
        <f>G142+1</f>
        <v>45482</v>
      </c>
      <c r="F145" s="139" t="n">
        <v>10</v>
      </c>
      <c r="G145" s="131" t="n">
        <f>E145+F145-1</f>
        <v>45491</v>
      </c>
      <c r="H145" s="16"/>
      <c r="I145" s="16"/>
      <c r="J145" s="117" t="s">
        <v>811</v>
      </c>
      <c r="K145" s="117"/>
      <c r="L145" s="54" t="s">
        <v>264</v>
      </c>
      <c r="M145" s="54"/>
      <c r="N145" s="54"/>
      <c r="O145" s="54"/>
      <c r="P145" s="54"/>
      <c r="Q145" s="54"/>
      <c r="R145" s="54"/>
    </row>
    <row r="146" ht="16.5" customHeight="1">
      <c r="C146" s="131" t="s">
        <v>276</v>
      </c>
      <c r="D146" s="131"/>
      <c r="E146" s="131" t="n">
        <f>G145+1</f>
        <v>45492</v>
      </c>
      <c r="F146" s="139" t="n">
        <v>1</v>
      </c>
      <c r="G146" s="131" t="n">
        <f>E146+F146-1</f>
        <v>45492</v>
      </c>
      <c r="H146" s="16"/>
      <c r="I146" s="16"/>
      <c r="J146" s="117" t="s">
        <v>811</v>
      </c>
      <c r="K146" s="117"/>
      <c r="L146" s="54" t="s">
        <v>264</v>
      </c>
      <c r="M146" s="54"/>
      <c r="N146" s="54"/>
      <c r="O146" s="54"/>
      <c r="P146" s="54"/>
      <c r="Q146" s="54"/>
      <c r="R146" s="54"/>
    </row>
    <row r="147" ht="16.5" customHeight="1">
      <c r="C147" s="131" t="s">
        <v>277</v>
      </c>
      <c r="D147" s="131"/>
      <c r="E147" s="131" t="n">
        <f>G143+1</f>
        <v>45485</v>
      </c>
      <c r="F147" s="139" t="n">
        <v>8</v>
      </c>
      <c r="G147" s="131" t="n">
        <f>E147+F147-1</f>
        <v>45492</v>
      </c>
      <c r="H147" s="16"/>
      <c r="I147" s="16"/>
      <c r="J147" s="117" t="s">
        <v>811</v>
      </c>
      <c r="K147" s="117"/>
      <c r="L147" s="54" t="s">
        <v>254</v>
      </c>
      <c r="M147" s="54"/>
      <c r="N147" s="54"/>
      <c r="O147" s="54"/>
      <c r="P147" s="54"/>
      <c r="Q147" s="54"/>
      <c r="R147" s="54"/>
    </row>
    <row r="148" ht="16.5" customHeight="1">
      <c r="C148" s="131" t="s">
        <v>279</v>
      </c>
      <c r="D148" s="131"/>
      <c r="E148" s="131" t="n">
        <f>MAX(G147,G146)+1</f>
        <v>45493</v>
      </c>
      <c r="F148" s="139" t="n">
        <v>45</v>
      </c>
      <c r="G148" s="131" t="n">
        <f>E148+F148-1</f>
        <v>45537</v>
      </c>
      <c r="H148" s="16"/>
      <c r="I148" s="16"/>
      <c r="J148" s="117" t="s">
        <v>811</v>
      </c>
      <c r="K148" s="117" t="s">
        <v>811</v>
      </c>
      <c r="L148" s="54" t="s">
        <v>264</v>
      </c>
      <c r="M148" s="54"/>
      <c r="N148" s="54"/>
      <c r="O148" s="54"/>
      <c r="P148" s="54"/>
      <c r="Q148" s="54"/>
      <c r="R148" s="54"/>
    </row>
    <row r="149" s="5" customFormat="1" ht="16.5" customHeight="1">
      <c r="B149" s="206"/>
      <c r="C149" s="201" t="s">
        <v>280</v>
      </c>
      <c r="D149" s="201"/>
      <c r="E149" s="201" t="n">
        <f>G149-F149</f>
        <v>45490</v>
      </c>
      <c r="F149" s="203" t="n">
        <v>3</v>
      </c>
      <c r="G149" s="201" t="n">
        <f>E148</f>
        <v>45493</v>
      </c>
      <c r="H149" s="47"/>
      <c r="I149" s="47"/>
      <c r="J149" s="48"/>
      <c r="K149" s="48"/>
      <c r="L149" s="46" t="s">
        <v>281</v>
      </c>
      <c r="M149" s="46"/>
      <c r="N149" s="46"/>
      <c r="O149" s="46"/>
      <c r="P149" s="46"/>
      <c r="Q149" s="46"/>
      <c r="R149" s="46"/>
    </row>
    <row r="150" s="5" customFormat="1" ht="16.5" customHeight="1">
      <c r="B150" s="206"/>
      <c r="C150" s="201" t="s">
        <v>282</v>
      </c>
      <c r="D150" s="207" t="s">
        <v>283</v>
      </c>
      <c r="E150" s="211" t="n">
        <f>G144</f>
        <v>45491</v>
      </c>
      <c r="F150" s="212" t="n">
        <v>7</v>
      </c>
      <c r="G150" s="211" t="n">
        <f>E150+F150-1</f>
        <v>45497</v>
      </c>
      <c r="H150" s="47"/>
      <c r="I150" s="47"/>
      <c r="J150" s="48"/>
      <c r="K150" s="48"/>
      <c r="L150" s="46" t="s">
        <v>16</v>
      </c>
      <c r="M150" s="46"/>
      <c r="N150" s="46"/>
      <c r="O150" s="46"/>
      <c r="P150" s="46"/>
      <c r="Q150" s="46"/>
      <c r="R150" s="46"/>
    </row>
    <row r="151" s="5" customFormat="1" ht="16.5" customHeight="1">
      <c r="B151" s="79" t="s">
        <v>96</v>
      </c>
      <c r="C151" s="47" t="s">
        <v>284</v>
      </c>
      <c r="E151" s="131" t="n">
        <f>G151-F151</f>
        <v>45417</v>
      </c>
      <c r="F151" s="139" t="n">
        <v>10</v>
      </c>
      <c r="G151" s="213" t="n">
        <v>45427</v>
      </c>
      <c r="H151" s="5"/>
      <c r="I151" s="5"/>
      <c r="L151" s="46" t="s">
        <v>285</v>
      </c>
      <c r="M151" s="46"/>
      <c r="N151" s="46"/>
      <c r="O151" s="46"/>
      <c r="P151" s="46"/>
      <c r="Q151" s="46"/>
      <c r="R151" s="46"/>
    </row>
    <row r="152" ht="27.75" customHeight="1">
      <c r="C152" s="141" t="s">
        <v>286</v>
      </c>
      <c r="D152" s="237"/>
      <c r="E152" s="141" t="n">
        <f>MAX(G106+1,G143+1)</f>
        <v>45490</v>
      </c>
      <c r="F152" s="109" t="n">
        <v>1</v>
      </c>
      <c r="G152" s="141" t="n">
        <f>E152+F152-1</f>
        <v>45490</v>
      </c>
      <c r="H152" s="16"/>
      <c r="I152" s="16"/>
      <c r="J152" s="117" t="s">
        <v>811</v>
      </c>
      <c r="K152" s="117" t="s">
        <v>811</v>
      </c>
      <c r="L152" s="54" t="s">
        <v>24</v>
      </c>
      <c r="M152" s="54"/>
      <c r="N152" s="54"/>
      <c r="O152" s="54"/>
      <c r="P152" s="519" t="s">
        <v>287</v>
      </c>
      <c r="Q152" s="54"/>
      <c r="R152" s="54"/>
    </row>
    <row r="153" ht="16.5" customHeight="1">
      <c r="B153" s="140" t="s">
        <v>288</v>
      </c>
      <c r="C153" s="141" t="s">
        <v>289</v>
      </c>
      <c r="D153" s="237"/>
      <c r="E153" s="237" t="n">
        <f>G152+1</f>
        <v>45491</v>
      </c>
      <c r="F153" s="238" t="n">
        <v>1</v>
      </c>
      <c r="G153" s="237" t="n">
        <f>E153+F153-1</f>
        <v>45491</v>
      </c>
      <c r="H153" s="16"/>
      <c r="I153" s="16"/>
      <c r="J153" s="117" t="s">
        <v>811</v>
      </c>
      <c r="K153" s="117" t="s">
        <v>811</v>
      </c>
      <c r="L153" s="54" t="s">
        <v>290</v>
      </c>
      <c r="M153" s="54"/>
      <c r="N153" s="54"/>
      <c r="O153" s="54"/>
      <c r="P153" s="54" t="s">
        <v>546</v>
      </c>
      <c r="Q153" s="54"/>
      <c r="R153" s="54"/>
    </row>
    <row r="154" ht="16.5" customHeight="1">
      <c r="B154" s="140"/>
      <c r="C154" s="131" t="s">
        <v>279</v>
      </c>
      <c r="D154" s="16"/>
      <c r="E154" s="131" t="n">
        <f>E148</f>
        <v>45493</v>
      </c>
      <c r="F154" s="139" t="n">
        <v>50</v>
      </c>
      <c r="G154" s="131" t="n">
        <f>E154+F154-1</f>
        <v>45542</v>
      </c>
      <c r="H154" s="16"/>
      <c r="I154" s="16"/>
      <c r="J154" s="117" t="s">
        <v>811</v>
      </c>
      <c r="K154" s="117" t="s">
        <v>811</v>
      </c>
      <c r="L154" s="54" t="s">
        <v>264</v>
      </c>
      <c r="M154" s="54"/>
      <c r="N154" s="54"/>
      <c r="O154" s="54"/>
      <c r="P154" s="54"/>
      <c r="Q154" s="54"/>
      <c r="R154" s="54"/>
    </row>
    <row r="155" s="5" customFormat="1" ht="16.5" customHeight="1">
      <c r="A155" s="97" t="s">
        <v>293</v>
      </c>
      <c r="B155" s="140" t="s">
        <v>293</v>
      </c>
      <c r="C155" s="131" t="s">
        <v>293</v>
      </c>
      <c r="D155" s="131"/>
      <c r="E155" s="131" t="n">
        <f>MIN(E156:E176)</f>
        <v>45431</v>
      </c>
      <c r="F155" s="169"/>
      <c r="G155" s="220" t="n">
        <f>MAX(G156:G176)</f>
        <v>45493</v>
      </c>
      <c r="H155" s="129"/>
      <c r="I155" s="34"/>
      <c r="J155" s="157"/>
      <c r="K155" s="157"/>
      <c r="L155" s="117"/>
      <c r="M155" s="175"/>
      <c r="N155" s="175"/>
      <c r="O155" s="175"/>
      <c r="P155" s="70"/>
      <c r="Q155" s="70"/>
      <c r="R155" s="70"/>
    </row>
    <row r="156" s="5" customFormat="1" ht="16.5" customHeight="1">
      <c r="A156" s="127"/>
      <c r="B156" s="129"/>
      <c r="C156" s="131" t="s">
        <v>294</v>
      </c>
      <c r="D156" s="131" t="s">
        <v>294</v>
      </c>
      <c r="E156" s="131" t="n">
        <v>45432</v>
      </c>
      <c r="F156" s="139" t="n">
        <v>7</v>
      </c>
      <c r="G156" s="220" t="n">
        <f>E156+F156-1</f>
        <v>45438</v>
      </c>
      <c r="H156" s="129"/>
      <c r="I156" s="34"/>
      <c r="J156" s="157"/>
      <c r="K156" s="157"/>
      <c r="L156" s="54" t="s">
        <v>65</v>
      </c>
      <c r="M156" s="174"/>
      <c r="N156" s="174"/>
      <c r="O156" s="174"/>
      <c r="P156" s="70"/>
      <c r="Q156" s="70"/>
      <c r="R156" s="70"/>
    </row>
    <row r="157" s="5" customFormat="1" ht="16.5" customHeight="1">
      <c r="A157" s="127"/>
      <c r="B157" s="129"/>
      <c r="C157" s="187" t="s">
        <v>295</v>
      </c>
      <c r="D157" s="187" t="s">
        <v>295</v>
      </c>
      <c r="E157" s="131" t="n">
        <f>G156-7</f>
        <v>45431</v>
      </c>
      <c r="F157" s="139" t="n">
        <v>1</v>
      </c>
      <c r="G157" s="220" t="n">
        <f>E157+F157-1</f>
        <v>45431</v>
      </c>
      <c r="H157" s="129"/>
      <c r="I157" s="34"/>
      <c r="J157" s="157"/>
      <c r="K157" s="157"/>
      <c r="L157" s="54" t="s">
        <v>65</v>
      </c>
      <c r="M157" s="174"/>
      <c r="N157" s="174"/>
      <c r="O157" s="174"/>
      <c r="P157" s="70"/>
      <c r="Q157" s="70"/>
      <c r="R157" s="70"/>
    </row>
    <row r="158" s="5" customFormat="1" ht="16.5" customHeight="1">
      <c r="A158" s="127"/>
      <c r="B158" s="129"/>
      <c r="C158" s="131" t="s">
        <v>296</v>
      </c>
      <c r="D158" s="131"/>
      <c r="E158" s="131" t="n">
        <f>G157+1</f>
        <v>45432</v>
      </c>
      <c r="F158" s="139" t="n">
        <v>3</v>
      </c>
      <c r="G158" s="220" t="n">
        <f>E158+F158-1</f>
        <v>45434</v>
      </c>
      <c r="H158" s="129"/>
      <c r="I158" s="34"/>
      <c r="J158" s="157"/>
      <c r="K158" s="157"/>
      <c r="L158" s="54" t="s">
        <v>297</v>
      </c>
      <c r="M158" s="174"/>
      <c r="N158" s="174"/>
      <c r="O158" s="174"/>
      <c r="P158" s="70"/>
      <c r="Q158" s="70"/>
      <c r="R158" s="70"/>
    </row>
    <row r="159" s="5" customFormat="1" ht="16.5" customHeight="1">
      <c r="A159" s="127"/>
      <c r="B159" s="129"/>
      <c r="C159" s="131" t="s">
        <v>298</v>
      </c>
      <c r="D159" s="131"/>
      <c r="E159" s="131" t="n">
        <f>G76+1</f>
        <v>45450</v>
      </c>
      <c r="F159" s="139" t="n">
        <v>7</v>
      </c>
      <c r="G159" s="220" t="n">
        <f>E159+F159-1</f>
        <v>45456</v>
      </c>
      <c r="H159" s="129"/>
      <c r="I159" s="34"/>
      <c r="J159" s="157"/>
      <c r="K159" s="157"/>
      <c r="L159" s="54" t="s">
        <v>297</v>
      </c>
      <c r="M159" s="174"/>
      <c r="N159" s="174"/>
      <c r="O159" s="174"/>
      <c r="P159" s="70"/>
      <c r="Q159" s="70"/>
      <c r="R159" s="70"/>
    </row>
    <row r="160" s="5" customFormat="1" ht="16.5" customHeight="1">
      <c r="A160" s="127"/>
      <c r="B160" s="129"/>
      <c r="C160" s="131" t="s">
        <v>299</v>
      </c>
      <c r="D160" s="187" t="s">
        <v>300</v>
      </c>
      <c r="E160" s="131" t="n">
        <f>G159+1</f>
        <v>45457</v>
      </c>
      <c r="F160" s="139" t="n">
        <v>1</v>
      </c>
      <c r="G160" s="220" t="n">
        <f>E160+F160-1</f>
        <v>45457</v>
      </c>
      <c r="H160" s="129"/>
      <c r="I160" s="34"/>
      <c r="J160" s="157"/>
      <c r="K160" s="157"/>
      <c r="L160" s="54" t="s">
        <v>297</v>
      </c>
      <c r="M160" s="174"/>
      <c r="N160" s="174"/>
      <c r="O160" s="174"/>
      <c r="P160" s="70"/>
      <c r="Q160" s="70"/>
      <c r="R160" s="70"/>
    </row>
    <row r="161" s="5" customFormat="1" ht="16.5" customHeight="1">
      <c r="A161" s="127"/>
      <c r="B161" s="129"/>
      <c r="C161" s="131" t="s">
        <v>301</v>
      </c>
      <c r="D161" s="131"/>
      <c r="E161" s="131" t="n">
        <f>G160+1</f>
        <v>45458</v>
      </c>
      <c r="F161" s="139" t="n">
        <v>1</v>
      </c>
      <c r="G161" s="220" t="n">
        <f>E161+F161-1</f>
        <v>45458</v>
      </c>
      <c r="H161" s="129"/>
      <c r="I161" s="34"/>
      <c r="J161" s="157"/>
      <c r="K161" s="157"/>
      <c r="L161" s="54" t="s">
        <v>297</v>
      </c>
      <c r="M161" s="174"/>
      <c r="N161" s="174"/>
      <c r="O161" s="174"/>
      <c r="P161" s="70"/>
      <c r="Q161" s="70"/>
      <c r="R161" s="70"/>
    </row>
    <row r="162" s="5" customFormat="1" ht="16.5" customHeight="1">
      <c r="A162" s="127"/>
      <c r="B162" s="129"/>
      <c r="C162" s="131" t="s">
        <v>302</v>
      </c>
      <c r="D162" s="131"/>
      <c r="E162" s="131" t="n">
        <f>G161+1</f>
        <v>45459</v>
      </c>
      <c r="F162" s="139" t="n">
        <v>1</v>
      </c>
      <c r="G162" s="220" t="n">
        <f>E162+F162-1</f>
        <v>45459</v>
      </c>
      <c r="H162" s="129"/>
      <c r="I162" s="34"/>
      <c r="J162" s="157"/>
      <c r="K162" s="157"/>
      <c r="L162" s="54" t="s">
        <v>297</v>
      </c>
      <c r="M162" s="174"/>
      <c r="N162" s="174"/>
      <c r="O162" s="174"/>
      <c r="P162" s="70"/>
      <c r="Q162" s="70"/>
      <c r="R162" s="70"/>
    </row>
    <row r="163" s="5" customFormat="1" ht="16.5" customHeight="1">
      <c r="A163" s="127"/>
      <c r="B163" s="129"/>
      <c r="C163" s="131" t="s">
        <v>303</v>
      </c>
      <c r="D163" s="131"/>
      <c r="E163" s="131" t="n">
        <f>MAX(G159:G162)+1</f>
        <v>45460</v>
      </c>
      <c r="F163" s="139" t="n">
        <v>1</v>
      </c>
      <c r="G163" s="220" t="n">
        <f>E163+F163-1</f>
        <v>45460</v>
      </c>
      <c r="H163" s="129"/>
      <c r="I163" s="34"/>
      <c r="J163" s="157"/>
      <c r="K163" s="157"/>
      <c r="L163" s="54" t="s">
        <v>297</v>
      </c>
      <c r="M163" s="174"/>
      <c r="N163" s="174"/>
      <c r="O163" s="174"/>
      <c r="P163" s="70"/>
      <c r="Q163" s="70"/>
      <c r="R163" s="70"/>
    </row>
    <row r="164" s="5" customFormat="1" ht="16.5" customHeight="1">
      <c r="A164" s="127"/>
      <c r="B164" s="129"/>
      <c r="C164" s="131" t="s">
        <v>304</v>
      </c>
      <c r="D164" s="187" t="s">
        <v>305</v>
      </c>
      <c r="E164" s="131" t="n">
        <f>G163+1</f>
        <v>45461</v>
      </c>
      <c r="F164" s="139" t="n">
        <v>10</v>
      </c>
      <c r="G164" s="220" t="n">
        <f>E164+F164-1</f>
        <v>45470</v>
      </c>
      <c r="H164" s="129"/>
      <c r="I164" s="34"/>
      <c r="J164" s="157"/>
      <c r="K164" s="157"/>
      <c r="L164" s="54" t="s">
        <v>306</v>
      </c>
      <c r="M164" s="175"/>
      <c r="N164" s="175"/>
      <c r="O164" s="175"/>
      <c r="P164" s="70"/>
      <c r="Q164" s="70"/>
      <c r="R164" s="70"/>
    </row>
    <row r="165" s="5" customFormat="1" ht="16.5" customHeight="1">
      <c r="A165" s="127"/>
      <c r="B165" s="129"/>
      <c r="C165" s="187" t="s">
        <v>307</v>
      </c>
      <c r="D165" s="131"/>
      <c r="E165" s="131" t="n">
        <f>E156</f>
        <v>45432</v>
      </c>
      <c r="F165" s="169" t="n">
        <v>14</v>
      </c>
      <c r="G165" s="220" t="n">
        <f>E165+F165-1</f>
        <v>45445</v>
      </c>
      <c r="H165" s="129"/>
      <c r="I165" s="34"/>
      <c r="J165" s="157"/>
      <c r="K165" s="157"/>
      <c r="L165" s="117"/>
      <c r="M165" s="175"/>
      <c r="N165" s="175"/>
      <c r="O165" s="175"/>
      <c r="P165" s="70"/>
      <c r="Q165" s="70"/>
      <c r="R165" s="70"/>
    </row>
    <row r="166" s="5" customFormat="1" ht="16.5" customHeight="1">
      <c r="A166" s="127"/>
      <c r="B166" s="129"/>
      <c r="C166" s="131" t="s">
        <v>308</v>
      </c>
      <c r="D166" s="131"/>
      <c r="E166" s="131" t="n">
        <f>MIN(E167:E174)</f>
        <v>45446</v>
      </c>
      <c r="F166" s="169"/>
      <c r="G166" s="220" t="n">
        <f>MAX(G167:G174)</f>
        <v>45493</v>
      </c>
      <c r="H166" s="129"/>
      <c r="I166" s="34"/>
      <c r="J166" s="157"/>
      <c r="K166" s="157"/>
      <c r="L166" s="117" t="s">
        <v>309</v>
      </c>
      <c r="M166" s="175"/>
      <c r="N166" s="175"/>
      <c r="O166" s="175"/>
      <c r="P166" s="70"/>
      <c r="Q166" s="70"/>
      <c r="R166" s="70"/>
    </row>
    <row r="167" s="5" customFormat="1" ht="16.5" customHeight="1">
      <c r="A167" s="127"/>
      <c r="B167" s="129"/>
      <c r="C167" s="131" t="s">
        <v>310</v>
      </c>
      <c r="D167" s="131"/>
      <c r="E167" s="131" t="n">
        <f>G165+1</f>
        <v>45446</v>
      </c>
      <c r="F167" s="139" t="n">
        <v>2</v>
      </c>
      <c r="G167" s="220" t="n">
        <f>E167+F167-1</f>
        <v>45447</v>
      </c>
      <c r="H167" s="129"/>
      <c r="I167" s="34"/>
      <c r="J167" s="157"/>
      <c r="K167" s="157"/>
      <c r="L167" s="54" t="s">
        <v>311</v>
      </c>
      <c r="M167" s="174"/>
      <c r="N167" s="174"/>
      <c r="O167" s="174"/>
      <c r="P167" s="70"/>
      <c r="Q167" s="70"/>
      <c r="R167" s="70"/>
    </row>
    <row r="168" s="5" customFormat="1" ht="16.5" customHeight="1">
      <c r="A168" s="127"/>
      <c r="B168" s="129"/>
      <c r="C168" s="131" t="s">
        <v>312</v>
      </c>
      <c r="D168" s="131"/>
      <c r="E168" s="131" t="n">
        <f>MIN(E169:E174)</f>
        <v>45471</v>
      </c>
      <c r="F168" s="139" t="n">
        <f>G168-E168</f>
        <v>22</v>
      </c>
      <c r="G168" s="220" t="n">
        <f>MAX(G169:G174)</f>
        <v>45493</v>
      </c>
      <c r="H168" s="129"/>
      <c r="I168" s="34"/>
      <c r="J168" s="157"/>
      <c r="K168" s="157"/>
      <c r="L168" s="54" t="s">
        <v>311</v>
      </c>
      <c r="M168" s="174"/>
      <c r="N168" s="174"/>
      <c r="O168" s="174"/>
      <c r="P168" s="70"/>
      <c r="Q168" s="70"/>
      <c r="R168" s="70"/>
    </row>
    <row r="169" s="5" customFormat="1" ht="16.5" customHeight="1">
      <c r="A169" s="127"/>
      <c r="B169" s="129"/>
      <c r="C169" s="131" t="s">
        <v>313</v>
      </c>
      <c r="D169" s="131"/>
      <c r="E169" s="131" t="n">
        <f>G164+1</f>
        <v>45471</v>
      </c>
      <c r="F169" s="139" t="n">
        <v>10</v>
      </c>
      <c r="G169" s="220" t="n">
        <f>E169+F169-1</f>
        <v>45480</v>
      </c>
      <c r="H169" s="129"/>
      <c r="I169" s="34"/>
      <c r="J169" s="157"/>
      <c r="K169" s="157"/>
      <c r="L169" s="54" t="s">
        <v>314</v>
      </c>
      <c r="M169" s="174"/>
      <c r="N169" s="174"/>
      <c r="O169" s="174"/>
      <c r="P169" s="70"/>
      <c r="Q169" s="70"/>
      <c r="R169" s="70"/>
    </row>
    <row r="170" s="5" customFormat="1" ht="16.5" customHeight="1">
      <c r="A170" s="127"/>
      <c r="B170" s="129"/>
      <c r="C170" s="131" t="s">
        <v>315</v>
      </c>
      <c r="D170" s="131"/>
      <c r="E170" s="131" t="n">
        <f>MAX(G164+1,G169)</f>
        <v>45480</v>
      </c>
      <c r="F170" s="139" t="n">
        <v>1</v>
      </c>
      <c r="G170" s="220" t="n">
        <f>E170+F170-1</f>
        <v>45480</v>
      </c>
      <c r="H170" s="129"/>
      <c r="I170" s="34"/>
      <c r="J170" s="157"/>
      <c r="K170" s="157"/>
      <c r="L170" s="54" t="s">
        <v>314</v>
      </c>
      <c r="M170" s="174"/>
      <c r="N170" s="174"/>
      <c r="O170" s="174"/>
      <c r="P170" s="70"/>
      <c r="Q170" s="70"/>
      <c r="R170" s="70"/>
    </row>
    <row r="171" s="5" customFormat="1" ht="16.5" customHeight="1">
      <c r="A171" s="127"/>
      <c r="B171" s="129"/>
      <c r="C171" s="131" t="s">
        <v>316</v>
      </c>
      <c r="D171" s="131"/>
      <c r="E171" s="131" t="n">
        <f>G170+1</f>
        <v>45481</v>
      </c>
      <c r="F171" s="139" t="n">
        <v>2</v>
      </c>
      <c r="G171" s="220" t="n">
        <f>E171+F171-1</f>
        <v>45482</v>
      </c>
      <c r="H171" s="129"/>
      <c r="I171" s="34"/>
      <c r="J171" s="157"/>
      <c r="K171" s="157"/>
      <c r="L171" s="54" t="s">
        <v>314</v>
      </c>
      <c r="M171" s="174"/>
      <c r="N171" s="174"/>
      <c r="O171" s="174"/>
      <c r="P171" s="70"/>
      <c r="Q171" s="70"/>
      <c r="R171" s="70"/>
    </row>
    <row r="172" s="5" customFormat="1" ht="16.5" customHeight="1">
      <c r="A172" s="127"/>
      <c r="B172" s="129"/>
      <c r="C172" s="131" t="s">
        <v>317</v>
      </c>
      <c r="D172" s="131"/>
      <c r="E172" s="131" t="n">
        <f>G171+1</f>
        <v>45483</v>
      </c>
      <c r="F172" s="139" t="n">
        <v>3</v>
      </c>
      <c r="G172" s="220" t="n">
        <f>E172+F172-1</f>
        <v>45485</v>
      </c>
      <c r="H172" s="129"/>
      <c r="I172" s="34"/>
      <c r="J172" s="157"/>
      <c r="K172" s="157"/>
      <c r="L172" s="54" t="s">
        <v>314</v>
      </c>
      <c r="M172" s="174"/>
      <c r="N172" s="174"/>
      <c r="O172" s="174"/>
      <c r="P172" s="70"/>
      <c r="Q172" s="70"/>
      <c r="R172" s="70"/>
    </row>
    <row r="173" s="5" customFormat="1" ht="16.5" customHeight="1">
      <c r="A173" s="127"/>
      <c r="B173" s="129"/>
      <c r="C173" s="131" t="s">
        <v>318</v>
      </c>
      <c r="D173" s="131"/>
      <c r="E173" s="131" t="n">
        <f>G172+1</f>
        <v>45486</v>
      </c>
      <c r="F173" s="139" t="n">
        <v>7</v>
      </c>
      <c r="G173" s="220" t="n">
        <f>E173+F173-1</f>
        <v>45492</v>
      </c>
      <c r="H173" s="129"/>
      <c r="I173" s="34"/>
      <c r="J173" s="157"/>
      <c r="K173" s="157"/>
      <c r="L173" s="54" t="s">
        <v>314</v>
      </c>
      <c r="M173" s="174"/>
      <c r="N173" s="174"/>
      <c r="O173" s="174"/>
      <c r="P173" s="70"/>
      <c r="Q173" s="70"/>
      <c r="R173" s="70"/>
    </row>
    <row r="174" s="5" customFormat="1" ht="16.5" customHeight="1">
      <c r="A174" s="127"/>
      <c r="B174" s="129"/>
      <c r="C174" s="131" t="s">
        <v>319</v>
      </c>
      <c r="D174" s="131"/>
      <c r="E174" s="131" t="n">
        <f>G173+1</f>
        <v>45493</v>
      </c>
      <c r="F174" s="139" t="n">
        <v>1</v>
      </c>
      <c r="G174" s="220" t="n">
        <f>E174+F174-1</f>
        <v>45493</v>
      </c>
      <c r="H174" s="129"/>
      <c r="I174" s="34"/>
      <c r="J174" s="157"/>
      <c r="K174" s="157"/>
      <c r="L174" s="54" t="s">
        <v>314</v>
      </c>
      <c r="M174" s="174"/>
      <c r="N174" s="174"/>
      <c r="O174" s="174"/>
      <c r="P174" s="70"/>
      <c r="Q174" s="70"/>
      <c r="R174" s="70"/>
    </row>
    <row r="175" s="5" customFormat="1" ht="16.5" customHeight="1">
      <c r="A175" s="127"/>
      <c r="B175" s="129"/>
      <c r="C175" s="131" t="s">
        <v>320</v>
      </c>
      <c r="D175" s="131"/>
      <c r="E175" s="131" t="n">
        <f>G169+1</f>
        <v>45481</v>
      </c>
      <c r="F175" s="139" t="n">
        <v>10</v>
      </c>
      <c r="G175" s="220" t="n">
        <f>E175+F175-1</f>
        <v>45490</v>
      </c>
      <c r="H175" s="129"/>
      <c r="I175" s="34"/>
      <c r="J175" s="157"/>
      <c r="K175" s="157"/>
      <c r="L175" s="54" t="s">
        <v>314</v>
      </c>
      <c r="M175" s="174"/>
      <c r="N175" s="174"/>
      <c r="O175" s="174"/>
      <c r="P175" s="70"/>
      <c r="Q175" s="70"/>
      <c r="R175" s="70"/>
    </row>
    <row r="176" s="5" customFormat="1" ht="16.5" customHeight="1">
      <c r="A176" s="128"/>
      <c r="B176" s="129"/>
      <c r="C176" s="187" t="s">
        <v>321</v>
      </c>
      <c r="D176" s="131"/>
      <c r="E176" s="131" t="n">
        <f>E175</f>
        <v>45481</v>
      </c>
      <c r="F176" s="139" t="n">
        <v>10</v>
      </c>
      <c r="G176" s="220" t="n">
        <f>E176+F176-1</f>
        <v>45490</v>
      </c>
      <c r="H176" s="129"/>
      <c r="I176" s="34"/>
      <c r="J176" s="157"/>
      <c r="K176" s="157"/>
      <c r="L176" s="54" t="s">
        <v>314</v>
      </c>
      <c r="M176" s="174"/>
      <c r="N176" s="174"/>
      <c r="O176" s="174"/>
      <c r="P176" s="70"/>
      <c r="Q176" s="70"/>
      <c r="R176" s="70"/>
    </row>
    <row r="177" s="5" customFormat="1" ht="16.5" customHeight="1">
      <c r="A177" s="5" t="s">
        <v>322</v>
      </c>
      <c r="B177" s="79" t="s">
        <v>323</v>
      </c>
      <c r="C177" s="47" t="s">
        <v>324</v>
      </c>
      <c r="D177" s="47"/>
      <c r="E177" s="47"/>
      <c r="F177" s="49"/>
      <c r="G177" s="47" t="n">
        <v>45444</v>
      </c>
      <c r="H177" s="47"/>
      <c r="I177" s="47"/>
      <c r="J177" s="48"/>
      <c r="K177" s="48"/>
      <c r="L177" s="46" t="s">
        <v>290</v>
      </c>
      <c r="M177" s="46"/>
      <c r="N177" s="46"/>
      <c r="O177" s="46"/>
      <c r="P177" s="46"/>
      <c r="Q177" s="46"/>
      <c r="R177" s="46"/>
    </row>
    <row r="178" s="5" customFormat="1" ht="16.5" customHeight="1">
      <c r="B178" s="75"/>
      <c r="C178" s="48" t="s">
        <v>325</v>
      </c>
      <c r="D178" s="48" t="s">
        <v>326</v>
      </c>
      <c r="E178" s="80" t="n">
        <f>G84+1</f>
        <v>45467</v>
      </c>
      <c r="F178" s="61" t="n">
        <v>2</v>
      </c>
      <c r="G178" s="47" t="n">
        <f>E178+F178-1</f>
        <v>45468</v>
      </c>
      <c r="H178" s="48"/>
      <c r="I178" s="48"/>
      <c r="J178" s="48"/>
      <c r="K178" s="48"/>
      <c r="L178" s="46" t="s">
        <v>16</v>
      </c>
      <c r="M178" s="46"/>
      <c r="N178" s="46"/>
      <c r="O178" s="46"/>
      <c r="P178" s="46"/>
      <c r="Q178" s="46"/>
      <c r="R178" s="46"/>
    </row>
    <row r="179" s="5" customFormat="1" ht="16.5" customHeight="1">
      <c r="B179" s="76"/>
      <c r="C179" s="48" t="s">
        <v>327</v>
      </c>
      <c r="D179" s="48"/>
      <c r="E179" s="80" t="n">
        <f>G178+1</f>
        <v>45469</v>
      </c>
      <c r="F179" s="61" t="n">
        <v>50</v>
      </c>
      <c r="G179" s="47" t="n">
        <f>E179+F179-1</f>
        <v>45518</v>
      </c>
      <c r="H179" s="48"/>
      <c r="I179" s="48"/>
      <c r="J179" s="48"/>
      <c r="K179" s="48"/>
      <c r="L179" s="46" t="s">
        <v>84</v>
      </c>
      <c r="M179" s="46"/>
      <c r="N179" s="46"/>
      <c r="O179" s="46"/>
      <c r="P179" s="46"/>
      <c r="Q179" s="46"/>
      <c r="R179" s="46"/>
    </row>
    <row r="180" s="5" customFormat="1" ht="16.5" customHeight="1">
      <c r="B180" s="140" t="s">
        <v>328</v>
      </c>
      <c r="C180" s="140" t="s">
        <v>328</v>
      </c>
      <c r="D180" s="129"/>
      <c r="E180" s="131" t="n">
        <f>MIN(E181:E185)</f>
        <v>45538</v>
      </c>
      <c r="F180" s="169"/>
      <c r="G180" s="131" t="n">
        <f>MAX(G181:G185)</f>
        <v>45548</v>
      </c>
      <c r="H180" s="165"/>
      <c r="I180" s="165"/>
      <c r="J180" s="178"/>
      <c r="K180" s="178"/>
      <c r="L180" s="129"/>
      <c r="M180" s="161"/>
      <c r="N180" s="161"/>
      <c r="O180" s="161"/>
      <c r="P180" s="161"/>
      <c r="Q180" s="70"/>
      <c r="R180" s="70"/>
    </row>
    <row r="181" s="5" customFormat="1" ht="16.5" customHeight="1">
      <c r="B181" s="129"/>
      <c r="C181" s="140" t="s">
        <v>329</v>
      </c>
      <c r="D181" s="129"/>
      <c r="E181" s="131" t="n">
        <f>G148+1</f>
        <v>45538</v>
      </c>
      <c r="F181" s="139" t="n">
        <v>3</v>
      </c>
      <c r="G181" s="131" t="n">
        <f>E181+F181-1</f>
        <v>45540</v>
      </c>
      <c r="H181" s="165"/>
      <c r="I181" s="165"/>
      <c r="J181" s="165"/>
      <c r="K181" s="165"/>
      <c r="L181" s="142" t="s">
        <v>330</v>
      </c>
      <c r="M181" s="161"/>
      <c r="N181" s="161"/>
      <c r="O181" s="161"/>
      <c r="P181" s="161"/>
      <c r="Q181" s="70"/>
      <c r="R181" s="70"/>
    </row>
    <row r="182" s="5" customFormat="1" ht="16.5" customHeight="1">
      <c r="B182" s="129"/>
      <c r="C182" s="140" t="s">
        <v>331</v>
      </c>
      <c r="D182" s="129"/>
      <c r="E182" s="131" t="n">
        <f>E181</f>
        <v>45538</v>
      </c>
      <c r="F182" s="139" t="n">
        <v>3</v>
      </c>
      <c r="G182" s="131" t="n">
        <f>E182+F182-1</f>
        <v>45540</v>
      </c>
      <c r="H182" s="165"/>
      <c r="I182" s="165"/>
      <c r="J182" s="165"/>
      <c r="K182" s="165"/>
      <c r="L182" s="142" t="s">
        <v>264</v>
      </c>
      <c r="M182" s="161"/>
      <c r="N182" s="161"/>
      <c r="O182" s="161"/>
      <c r="P182" s="161"/>
      <c r="Q182" s="70"/>
      <c r="R182" s="70"/>
    </row>
    <row r="183" ht="16.5" customHeight="1">
      <c r="C183" s="143" t="s">
        <v>332</v>
      </c>
      <c r="D183" s="222"/>
      <c r="E183" s="141" t="n">
        <f>E181+1</f>
        <v>45539</v>
      </c>
      <c r="F183" s="109" t="n">
        <v>3</v>
      </c>
      <c r="G183" s="141" t="n">
        <f>E183+F183-1</f>
        <v>45541</v>
      </c>
      <c r="H183" s="192" t="n">
        <f>E183-E98</f>
        <v>64</v>
      </c>
      <c r="I183" s="165"/>
      <c r="J183" s="165" t="s">
        <v>811</v>
      </c>
      <c r="K183" s="165" t="s">
        <v>811</v>
      </c>
      <c r="L183" s="140" t="s">
        <v>290</v>
      </c>
      <c r="M183" s="161"/>
      <c r="N183" s="161"/>
      <c r="O183" s="161"/>
      <c r="P183" s="161"/>
    </row>
    <row r="184" s="5" customFormat="1" ht="16.5" customHeight="1">
      <c r="B184" s="129"/>
      <c r="C184" s="140" t="s">
        <v>334</v>
      </c>
      <c r="D184" s="129"/>
      <c r="E184" s="131" t="n">
        <f>G183+1</f>
        <v>45542</v>
      </c>
      <c r="F184" s="139" t="n">
        <v>1</v>
      </c>
      <c r="G184" s="131" t="n">
        <f>E184+F184-1</f>
        <v>45542</v>
      </c>
      <c r="H184" s="165"/>
      <c r="I184" s="165"/>
      <c r="J184" s="165"/>
      <c r="K184" s="165"/>
      <c r="L184" s="142" t="s">
        <v>51</v>
      </c>
      <c r="M184" s="161"/>
      <c r="N184" s="161"/>
      <c r="O184" s="161"/>
      <c r="P184" s="161"/>
      <c r="Q184" s="70"/>
      <c r="R184" s="70"/>
    </row>
    <row r="185" s="5" customFormat="1" ht="16.5" customHeight="1">
      <c r="B185" s="129"/>
      <c r="C185" s="140" t="s">
        <v>335</v>
      </c>
      <c r="D185" s="129"/>
      <c r="E185" s="131" t="n">
        <f>G183+1</f>
        <v>45542</v>
      </c>
      <c r="F185" s="139" t="n">
        <v>7</v>
      </c>
      <c r="G185" s="131" t="n">
        <f>E185+F185-1</f>
        <v>45548</v>
      </c>
      <c r="H185" s="165"/>
      <c r="I185" s="165"/>
      <c r="J185" s="165"/>
      <c r="K185" s="165"/>
      <c r="L185" s="142" t="s">
        <v>54</v>
      </c>
      <c r="M185" s="161" t="n">
        <v>4</v>
      </c>
      <c r="N185" s="249" t="n">
        <f>M185*F185</f>
        <v>28</v>
      </c>
      <c r="O185" s="161"/>
      <c r="P185" s="161"/>
      <c r="Q185" s="70"/>
      <c r="R185" s="70"/>
    </row>
    <row r="186" s="5" customFormat="1" ht="16.5" customHeight="1">
      <c r="A186" s="129" t="s">
        <v>336</v>
      </c>
      <c r="B186" s="129"/>
      <c r="C186" s="140" t="s">
        <v>337</v>
      </c>
      <c r="D186" s="129"/>
      <c r="E186" s="165"/>
      <c r="F186" s="169"/>
      <c r="G186" s="131" t="n">
        <f>E186+F186-1</f>
        <v>-1</v>
      </c>
      <c r="H186" s="165"/>
      <c r="I186" s="165"/>
      <c r="J186" s="165"/>
      <c r="K186" s="165"/>
      <c r="L186" s="178"/>
      <c r="M186" s="161"/>
      <c r="N186" s="161"/>
      <c r="O186" s="161"/>
      <c r="P186" s="161"/>
      <c r="Q186" s="70"/>
      <c r="R186" s="70"/>
    </row>
    <row r="187" s="5" customFormat="1" ht="16.5" customHeight="1">
      <c r="A187" s="129"/>
      <c r="B187" s="140" t="s">
        <v>338</v>
      </c>
      <c r="C187" s="140" t="s">
        <v>338</v>
      </c>
      <c r="D187" s="129"/>
      <c r="E187" s="131" t="n">
        <f>MIN(E188:E192)</f>
        <v>45541</v>
      </c>
      <c r="F187" s="169"/>
      <c r="G187" s="131" t="n">
        <f>MAX(G188:G192)</f>
        <v>45556</v>
      </c>
      <c r="H187" s="165"/>
      <c r="I187" s="165"/>
      <c r="J187" s="165"/>
      <c r="K187" s="165"/>
      <c r="L187" s="178"/>
      <c r="M187" s="161"/>
      <c r="N187" s="161"/>
      <c r="O187" s="161"/>
      <c r="P187" s="161"/>
      <c r="Q187" s="70"/>
      <c r="R187" s="70"/>
    </row>
    <row r="188" s="5" customFormat="1" ht="16.5" customHeight="1">
      <c r="A188" s="129"/>
      <c r="B188" s="144"/>
      <c r="C188" s="140" t="s">
        <v>339</v>
      </c>
      <c r="D188" s="129"/>
      <c r="E188" s="131" t="n">
        <f>G181+1</f>
        <v>45541</v>
      </c>
      <c r="F188" s="139" t="n">
        <v>3</v>
      </c>
      <c r="G188" s="131" t="n">
        <f>E188+F188-1</f>
        <v>45543</v>
      </c>
      <c r="H188" s="165"/>
      <c r="I188" s="165"/>
      <c r="J188" s="165"/>
      <c r="K188" s="165"/>
      <c r="L188" s="142" t="s">
        <v>264</v>
      </c>
      <c r="M188" s="161"/>
      <c r="N188" s="161"/>
      <c r="O188" s="161"/>
      <c r="P188" s="161"/>
      <c r="Q188" s="70"/>
      <c r="R188" s="70"/>
    </row>
    <row r="189" s="5" customFormat="1" ht="16.5" customHeight="1">
      <c r="A189" s="129"/>
      <c r="B189" s="144"/>
      <c r="C189" s="140" t="s">
        <v>340</v>
      </c>
      <c r="D189" s="129"/>
      <c r="E189" s="131" t="n">
        <f>E188</f>
        <v>45541</v>
      </c>
      <c r="F189" s="139" t="n">
        <v>3</v>
      </c>
      <c r="G189" s="131" t="n">
        <f>E189+F189-1</f>
        <v>45543</v>
      </c>
      <c r="H189" s="165"/>
      <c r="I189" s="165"/>
      <c r="J189" s="165"/>
      <c r="K189" s="165"/>
      <c r="L189" s="142" t="s">
        <v>264</v>
      </c>
      <c r="M189" s="161"/>
      <c r="N189" s="161"/>
      <c r="O189" s="161"/>
      <c r="P189" s="161"/>
      <c r="Q189" s="70"/>
      <c r="R189" s="70"/>
    </row>
    <row r="190" s="5" customFormat="1" ht="16.5" customHeight="1">
      <c r="A190" s="129"/>
      <c r="B190" s="144"/>
      <c r="C190" s="140" t="s">
        <v>341</v>
      </c>
      <c r="D190" s="129"/>
      <c r="E190" s="131" t="n">
        <f>E188</f>
        <v>45541</v>
      </c>
      <c r="F190" s="139" t="n">
        <v>3</v>
      </c>
      <c r="G190" s="131" t="n">
        <f>E190+F190-1</f>
        <v>45543</v>
      </c>
      <c r="H190" s="165"/>
      <c r="I190" s="165"/>
      <c r="J190" s="165"/>
      <c r="K190" s="165"/>
      <c r="L190" s="142" t="s">
        <v>264</v>
      </c>
      <c r="M190" s="161"/>
      <c r="N190" s="161"/>
      <c r="O190" s="161"/>
      <c r="P190" s="161"/>
      <c r="Q190" s="70"/>
      <c r="R190" s="70"/>
    </row>
    <row r="191" s="5" customFormat="1" ht="16.5" customHeight="1">
      <c r="A191" s="129"/>
      <c r="B191" s="144"/>
      <c r="C191" s="140" t="s">
        <v>342</v>
      </c>
      <c r="D191" s="129"/>
      <c r="E191" s="131" t="n">
        <f>E188</f>
        <v>45541</v>
      </c>
      <c r="F191" s="139" t="n">
        <v>3</v>
      </c>
      <c r="G191" s="131" t="n">
        <f>E191+F191-1</f>
        <v>45543</v>
      </c>
      <c r="H191" s="165"/>
      <c r="I191" s="165"/>
      <c r="J191" s="165"/>
      <c r="K191" s="165"/>
      <c r="L191" s="142" t="s">
        <v>264</v>
      </c>
      <c r="M191" s="161"/>
      <c r="N191" s="161"/>
      <c r="O191" s="161"/>
      <c r="P191" s="161"/>
      <c r="Q191" s="70"/>
      <c r="R191" s="70"/>
    </row>
    <row r="192" ht="16.5" customHeight="1">
      <c r="A192" s="129"/>
      <c r="C192" s="143" t="s">
        <v>343</v>
      </c>
      <c r="D192" s="222"/>
      <c r="E192" s="141" t="n">
        <f>G183+1</f>
        <v>45542</v>
      </c>
      <c r="F192" s="109" t="n">
        <v>15</v>
      </c>
      <c r="G192" s="141" t="n">
        <f>E192+F192-1</f>
        <v>45556</v>
      </c>
      <c r="H192" s="165"/>
      <c r="I192" s="165"/>
      <c r="J192" s="165" t="s">
        <v>811</v>
      </c>
      <c r="K192" s="165"/>
      <c r="L192" s="165"/>
      <c r="M192" s="161"/>
      <c r="N192" s="161"/>
      <c r="O192" s="161"/>
      <c r="P192" s="161"/>
    </row>
    <row r="193" s="5" customFormat="1" ht="16.5" customHeight="1">
      <c r="A193" s="129"/>
      <c r="B193" s="164" t="s">
        <v>344</v>
      </c>
      <c r="C193" s="140" t="s">
        <v>344</v>
      </c>
      <c r="D193" s="129"/>
      <c r="E193" s="131" t="n">
        <f>MIN(E194:E195)</f>
        <v>45543</v>
      </c>
      <c r="F193" s="169"/>
      <c r="G193" s="131" t="n">
        <f>MAX(G194:G195)</f>
        <v>45543</v>
      </c>
      <c r="H193" s="165"/>
      <c r="I193" s="165"/>
      <c r="J193" s="165"/>
      <c r="K193" s="165"/>
      <c r="L193" s="178"/>
      <c r="M193" s="161"/>
      <c r="N193" s="161"/>
      <c r="O193" s="161"/>
      <c r="P193" s="161"/>
      <c r="Q193" s="70"/>
      <c r="R193" s="70"/>
    </row>
    <row r="194" s="5" customFormat="1" ht="16.5" customHeight="1">
      <c r="A194" s="129"/>
      <c r="B194" s="144"/>
      <c r="C194" s="140" t="s">
        <v>345</v>
      </c>
      <c r="D194" s="129"/>
      <c r="E194" s="131" t="n">
        <f>G188</f>
        <v>45543</v>
      </c>
      <c r="F194" s="139" t="n">
        <v>1</v>
      </c>
      <c r="G194" s="131" t="n">
        <f>E194+F194-1</f>
        <v>45543</v>
      </c>
      <c r="H194" s="165"/>
      <c r="I194" s="165"/>
      <c r="J194" s="165"/>
      <c r="K194" s="165"/>
      <c r="L194" s="142" t="s">
        <v>39</v>
      </c>
      <c r="M194" s="161"/>
      <c r="N194" s="161"/>
      <c r="O194" s="161"/>
      <c r="P194" s="161"/>
      <c r="Q194" s="70"/>
      <c r="R194" s="70"/>
    </row>
    <row r="195" s="5" customFormat="1" ht="16.5" customHeight="1">
      <c r="A195" s="129"/>
      <c r="B195" s="147"/>
      <c r="C195" s="140" t="s">
        <v>346</v>
      </c>
      <c r="D195" s="129"/>
      <c r="E195" s="131" t="n">
        <f>E194</f>
        <v>45543</v>
      </c>
      <c r="F195" s="139" t="n">
        <v>1</v>
      </c>
      <c r="G195" s="131" t="n">
        <f>E195+F195-1</f>
        <v>45543</v>
      </c>
      <c r="H195" s="165"/>
      <c r="I195" s="165"/>
      <c r="J195" s="165"/>
      <c r="K195" s="165"/>
      <c r="L195" s="142" t="s">
        <v>39</v>
      </c>
      <c r="M195" s="161"/>
      <c r="N195" s="161"/>
      <c r="O195" s="161"/>
      <c r="P195" s="161"/>
      <c r="Q195" s="70"/>
      <c r="R195" s="70"/>
    </row>
    <row r="196" ht="16.5" customHeight="1">
      <c r="A196" s="129"/>
      <c r="B196" s="140" t="s">
        <v>347</v>
      </c>
      <c r="C196" s="140" t="s">
        <v>347</v>
      </c>
      <c r="D196" s="129"/>
      <c r="E196" s="131" t="n">
        <f>E195</f>
        <v>45543</v>
      </c>
      <c r="F196" s="139" t="n">
        <v>1</v>
      </c>
      <c r="G196" s="131" t="n">
        <f>E196+F196-1</f>
        <v>45543</v>
      </c>
      <c r="H196" s="165"/>
      <c r="I196" s="165"/>
      <c r="J196" s="165" t="s">
        <v>811</v>
      </c>
      <c r="K196" s="165"/>
      <c r="L196" s="140" t="s">
        <v>39</v>
      </c>
      <c r="M196" s="161"/>
      <c r="N196" s="161"/>
      <c r="O196" s="161"/>
      <c r="P196" s="161"/>
    </row>
    <row r="197" s="5" customFormat="1" ht="16.5" customHeight="1">
      <c r="A197" s="129"/>
      <c r="B197" s="144"/>
      <c r="C197" s="140" t="s">
        <v>348</v>
      </c>
      <c r="D197" s="129"/>
      <c r="E197" s="131" t="n">
        <f>G196+1</f>
        <v>45544</v>
      </c>
      <c r="F197" s="139" t="n">
        <v>2</v>
      </c>
      <c r="G197" s="131" t="n">
        <f>E197+F197-1</f>
        <v>45545</v>
      </c>
      <c r="H197" s="165"/>
      <c r="I197" s="165"/>
      <c r="J197" s="165"/>
      <c r="K197" s="165"/>
      <c r="L197" s="142" t="s">
        <v>349</v>
      </c>
      <c r="M197" s="161"/>
      <c r="N197" s="161"/>
      <c r="O197" s="161"/>
      <c r="P197" s="161"/>
      <c r="Q197" s="70"/>
      <c r="R197" s="70"/>
    </row>
    <row r="198" ht="16.5" customHeight="1">
      <c r="A198" s="129"/>
      <c r="C198" s="143" t="s">
        <v>350</v>
      </c>
      <c r="D198" s="222"/>
      <c r="E198" s="141" t="n">
        <f>MAX(G197+1,G192+1)</f>
        <v>45557</v>
      </c>
      <c r="F198" s="109" t="n">
        <v>3</v>
      </c>
      <c r="G198" s="141" t="n">
        <f>E198+F198-1</f>
        <v>45559</v>
      </c>
      <c r="H198" s="165"/>
      <c r="I198" s="165"/>
      <c r="J198" s="165" t="s">
        <v>811</v>
      </c>
      <c r="K198" s="165"/>
      <c r="L198" s="140" t="s">
        <v>349</v>
      </c>
      <c r="M198" s="161"/>
      <c r="N198" s="161"/>
      <c r="O198" s="161"/>
      <c r="P198" s="161"/>
    </row>
    <row r="199" ht="16.5" customHeight="1">
      <c r="A199" s="129"/>
      <c r="B199" s="129" t="s">
        <v>351</v>
      </c>
      <c r="C199" s="140" t="s">
        <v>352</v>
      </c>
      <c r="D199" s="129"/>
      <c r="E199" s="131" t="n">
        <v>44945</v>
      </c>
      <c r="F199" s="169"/>
      <c r="G199" s="131" t="n">
        <f>E199+F199-1</f>
        <v>44944</v>
      </c>
      <c r="H199" s="165"/>
      <c r="I199" s="165"/>
      <c r="J199" s="165" t="s">
        <v>811</v>
      </c>
      <c r="K199" s="165"/>
      <c r="L199" s="165"/>
      <c r="M199" s="161"/>
      <c r="N199" s="161"/>
      <c r="O199" s="161"/>
      <c r="P199" s="161"/>
    </row>
    <row r="200" s="5" customFormat="1" ht="16.5" customHeight="1">
      <c r="A200" s="129"/>
      <c r="B200" s="129"/>
      <c r="C200" s="140" t="s">
        <v>353</v>
      </c>
      <c r="D200" s="129"/>
      <c r="E200" s="131" t="n">
        <f>E159</f>
        <v>45450</v>
      </c>
      <c r="F200" s="139" t="n">
        <v>60</v>
      </c>
      <c r="G200" s="131" t="n">
        <f>E200+F200-1</f>
        <v>45509</v>
      </c>
      <c r="H200" s="165"/>
      <c r="I200" s="165"/>
      <c r="J200" s="165"/>
      <c r="K200" s="165"/>
      <c r="L200" s="142" t="s">
        <v>231</v>
      </c>
      <c r="M200" s="161"/>
      <c r="N200" s="161"/>
      <c r="O200" s="161"/>
      <c r="P200" s="161"/>
      <c r="Q200" s="70"/>
      <c r="R200" s="70"/>
    </row>
    <row r="201" s="5" customFormat="1" ht="16.5" customHeight="1">
      <c r="A201" s="129"/>
      <c r="B201" s="129"/>
      <c r="C201" s="140" t="s">
        <v>354</v>
      </c>
      <c r="D201" s="129"/>
      <c r="E201" s="131" t="n">
        <f>E160</f>
        <v>45457</v>
      </c>
      <c r="F201" s="139" t="n">
        <v>60</v>
      </c>
      <c r="G201" s="131" t="n">
        <f>E201+F201-1</f>
        <v>45516</v>
      </c>
      <c r="H201" s="165"/>
      <c r="I201" s="165"/>
      <c r="J201" s="165"/>
      <c r="K201" s="165"/>
      <c r="L201" s="142" t="s">
        <v>231</v>
      </c>
      <c r="M201" s="161"/>
      <c r="N201" s="161"/>
      <c r="O201" s="161"/>
      <c r="P201" s="161"/>
      <c r="Q201" s="70"/>
      <c r="R201" s="70"/>
    </row>
    <row r="202" s="5" customFormat="1" ht="16.5" customHeight="1">
      <c r="A202" s="129"/>
      <c r="B202" s="129"/>
      <c r="C202" s="140" t="s">
        <v>355</v>
      </c>
      <c r="D202" s="129"/>
      <c r="E202" s="131" t="n">
        <f>G198+1</f>
        <v>45560</v>
      </c>
      <c r="F202" s="139" t="n">
        <v>1</v>
      </c>
      <c r="G202" s="131" t="n">
        <f>E202+F202-1</f>
        <v>45560</v>
      </c>
      <c r="H202" s="165"/>
      <c r="I202" s="165"/>
      <c r="J202" s="165"/>
      <c r="K202" s="165"/>
      <c r="L202" s="142" t="s">
        <v>231</v>
      </c>
      <c r="M202" s="161"/>
      <c r="N202" s="161"/>
      <c r="O202" s="161"/>
      <c r="P202" s="161"/>
      <c r="Q202" s="70"/>
      <c r="R202" s="70"/>
    </row>
    <row r="203" s="5" customFormat="1" ht="16.5" customHeight="1">
      <c r="A203" s="129"/>
      <c r="B203" s="164" t="s">
        <v>356</v>
      </c>
      <c r="C203" s="140" t="s">
        <v>356</v>
      </c>
      <c r="D203" s="129"/>
      <c r="E203" s="131" t="n">
        <v>45013</v>
      </c>
      <c r="F203" s="169"/>
      <c r="G203" s="131" t="n">
        <f>E203+F203-1</f>
        <v>45012</v>
      </c>
      <c r="H203" s="165"/>
      <c r="I203" s="165"/>
      <c r="J203" s="165"/>
      <c r="K203" s="165"/>
      <c r="L203" s="178"/>
      <c r="M203" s="161"/>
      <c r="N203" s="161"/>
      <c r="O203" s="161"/>
      <c r="P203" s="161"/>
      <c r="Q203" s="70"/>
      <c r="R203" s="70"/>
    </row>
    <row r="204" ht="16.5" customHeight="1">
      <c r="A204" s="129"/>
      <c r="C204" s="140" t="s">
        <v>357</v>
      </c>
      <c r="D204" s="129"/>
      <c r="E204" s="131" t="n">
        <f>G202+1</f>
        <v>45561</v>
      </c>
      <c r="F204" s="139" t="n">
        <v>1</v>
      </c>
      <c r="G204" s="131" t="n">
        <f>E204+F204-1</f>
        <v>45561</v>
      </c>
      <c r="H204" s="165"/>
      <c r="I204" s="165"/>
      <c r="J204" s="165" t="s">
        <v>811</v>
      </c>
      <c r="K204" s="165"/>
      <c r="L204" s="140" t="s">
        <v>290</v>
      </c>
      <c r="M204" s="161"/>
      <c r="N204" s="161"/>
      <c r="O204" s="161"/>
      <c r="P204" s="161"/>
    </row>
    <row r="205" ht="16.5" customHeight="1">
      <c r="A205" s="129"/>
      <c r="C205" s="143" t="s">
        <v>356</v>
      </c>
      <c r="D205" s="222"/>
      <c r="E205" s="141" t="n">
        <f>G204+1</f>
        <v>45562</v>
      </c>
      <c r="F205" s="109" t="n">
        <v>5</v>
      </c>
      <c r="G205" s="141" t="n">
        <f>E205+F205-1</f>
        <v>45566</v>
      </c>
      <c r="H205" s="192" t="n">
        <f>E205-E183</f>
        <v>23</v>
      </c>
      <c r="I205" s="165"/>
      <c r="J205" s="165" t="s">
        <v>811</v>
      </c>
      <c r="K205" s="165" t="s">
        <v>811</v>
      </c>
      <c r="L205" s="140" t="s">
        <v>290</v>
      </c>
      <c r="M205" s="161"/>
      <c r="N205" s="161"/>
      <c r="O205" s="161"/>
      <c r="P205" s="161"/>
    </row>
    <row r="206" ht="16.5" customHeight="1">
      <c r="A206" s="129"/>
      <c r="C206" s="140" t="s">
        <v>358</v>
      </c>
      <c r="D206" s="129"/>
      <c r="E206" s="131" t="n">
        <f>G205</f>
        <v>45566</v>
      </c>
      <c r="F206" s="139" t="n">
        <v>1</v>
      </c>
      <c r="G206" s="131" t="n">
        <f>E206+F206-1</f>
        <v>45566</v>
      </c>
      <c r="H206" s="165"/>
      <c r="I206" s="165"/>
      <c r="J206" s="165" t="s">
        <v>811</v>
      </c>
      <c r="K206" s="165"/>
      <c r="L206" s="140" t="s">
        <v>231</v>
      </c>
      <c r="M206" s="161"/>
      <c r="N206" s="161"/>
      <c r="O206" s="161"/>
      <c r="P206" s="161"/>
    </row>
    <row r="207" s="5" customFormat="1" ht="16.5" customHeight="1">
      <c r="A207" s="129"/>
      <c r="B207" s="140" t="s">
        <v>359</v>
      </c>
      <c r="C207" s="140" t="s">
        <v>360</v>
      </c>
      <c r="D207" s="129"/>
      <c r="E207" s="131" t="n">
        <f>MIN(E208:E212)</f>
        <v>45573</v>
      </c>
      <c r="F207" s="169"/>
      <c r="G207" s="131" t="n">
        <f>MAX(G208:G212)</f>
        <v>45584</v>
      </c>
      <c r="H207" s="5"/>
      <c r="I207" s="5"/>
      <c r="J207" s="165"/>
      <c r="K207" s="165"/>
      <c r="L207" s="178"/>
      <c r="M207" s="161"/>
      <c r="N207" s="161"/>
      <c r="O207" s="161"/>
      <c r="P207" s="161"/>
      <c r="Q207" s="70"/>
      <c r="R207" s="70"/>
    </row>
    <row r="208" ht="16.5" customHeight="1">
      <c r="A208" s="129"/>
      <c r="C208" s="140" t="s">
        <v>361</v>
      </c>
      <c r="D208" s="129"/>
      <c r="E208" s="131" t="n">
        <f>G206+7</f>
        <v>45573</v>
      </c>
      <c r="F208" s="139" t="n">
        <v>3</v>
      </c>
      <c r="G208" s="131" t="n">
        <f>E208+F208-1</f>
        <v>45575</v>
      </c>
      <c r="H208" s="34"/>
      <c r="I208" s="34"/>
      <c r="J208" s="165" t="s">
        <v>811</v>
      </c>
      <c r="K208" s="165"/>
      <c r="L208" s="140" t="s">
        <v>73</v>
      </c>
      <c r="M208" s="161"/>
      <c r="N208" s="161"/>
      <c r="O208" s="161"/>
      <c r="P208" s="161"/>
    </row>
    <row r="209" ht="16.5" customHeight="1">
      <c r="A209" s="129"/>
      <c r="C209" s="140" t="s">
        <v>362</v>
      </c>
      <c r="D209" s="129"/>
      <c r="E209" s="131" t="n">
        <f>G208+1</f>
        <v>45576</v>
      </c>
      <c r="F209" s="139" t="n">
        <v>7</v>
      </c>
      <c r="G209" s="131" t="n">
        <f>E209+F209-1</f>
        <v>45582</v>
      </c>
      <c r="H209" s="34"/>
      <c r="I209" s="34"/>
      <c r="J209" s="165" t="s">
        <v>811</v>
      </c>
      <c r="K209" s="165"/>
      <c r="L209" s="140" t="s">
        <v>73</v>
      </c>
      <c r="M209" s="161"/>
      <c r="N209" s="161"/>
      <c r="O209" s="161"/>
      <c r="P209" s="161"/>
    </row>
    <row r="210" ht="16.5" customHeight="1">
      <c r="A210" s="129"/>
      <c r="C210" s="140" t="s">
        <v>363</v>
      </c>
      <c r="D210" s="129"/>
      <c r="E210" s="131" t="n">
        <f>G209+1</f>
        <v>45583</v>
      </c>
      <c r="F210" s="139" t="n">
        <v>0</v>
      </c>
      <c r="G210" s="131" t="n">
        <f>E210+F210-1</f>
        <v>45582</v>
      </c>
      <c r="H210" s="34"/>
      <c r="I210" s="34"/>
      <c r="J210" s="165" t="s">
        <v>811</v>
      </c>
      <c r="K210" s="165"/>
      <c r="L210" s="140" t="s">
        <v>264</v>
      </c>
      <c r="M210" s="161"/>
      <c r="N210" s="161"/>
      <c r="O210" s="161"/>
      <c r="P210" s="161"/>
    </row>
    <row r="211" ht="16.5" customHeight="1">
      <c r="A211" s="129"/>
      <c r="C211" s="140" t="s">
        <v>364</v>
      </c>
      <c r="D211" s="129"/>
      <c r="E211" s="131" t="n">
        <f>G210</f>
        <v>45582</v>
      </c>
      <c r="F211" s="139" t="n">
        <v>0</v>
      </c>
      <c r="G211" s="131" t="n">
        <f>E211+F211-1</f>
        <v>45581</v>
      </c>
      <c r="H211" s="34"/>
      <c r="I211" s="34"/>
      <c r="J211" s="165" t="s">
        <v>811</v>
      </c>
      <c r="K211" s="165"/>
      <c r="L211" s="140" t="s">
        <v>73</v>
      </c>
      <c r="M211" s="161"/>
      <c r="N211" s="161"/>
      <c r="O211" s="161"/>
      <c r="P211" s="161"/>
    </row>
    <row r="212" ht="16.5" customHeight="1">
      <c r="A212" s="129"/>
      <c r="C212" s="140" t="s">
        <v>365</v>
      </c>
      <c r="D212" s="129"/>
      <c r="E212" s="131" t="n">
        <f>E208</f>
        <v>45573</v>
      </c>
      <c r="F212" s="139" t="n">
        <v>12</v>
      </c>
      <c r="G212" s="131" t="n">
        <f>E212+F212-1</f>
        <v>45584</v>
      </c>
      <c r="H212" s="34"/>
      <c r="I212" s="34"/>
      <c r="J212" s="165" t="s">
        <v>811</v>
      </c>
      <c r="K212" s="165" t="s">
        <v>278</v>
      </c>
      <c r="L212" s="140" t="s">
        <v>366</v>
      </c>
      <c r="M212" s="161"/>
      <c r="N212" s="161"/>
      <c r="O212" s="161"/>
      <c r="P212" s="161"/>
    </row>
    <row r="213" s="5" customFormat="1" ht="16.5" customHeight="1">
      <c r="A213" s="129"/>
      <c r="B213" s="223" t="s">
        <v>367</v>
      </c>
      <c r="C213" s="223" t="s">
        <v>367</v>
      </c>
      <c r="D213" s="224"/>
      <c r="E213" s="189" t="n">
        <f>MIN(E214:E218)</f>
        <v>45583</v>
      </c>
      <c r="F213" s="225"/>
      <c r="G213" s="189" t="n">
        <f>MAX(G214:G218)</f>
        <v>45599</v>
      </c>
      <c r="H213" s="226"/>
      <c r="I213" s="226"/>
      <c r="J213" s="226"/>
      <c r="K213" s="226"/>
      <c r="L213" s="227"/>
      <c r="M213" s="161"/>
      <c r="N213" s="161"/>
      <c r="O213" s="161"/>
      <c r="P213" s="161"/>
      <c r="Q213" s="70"/>
      <c r="R213" s="70"/>
    </row>
    <row r="214" s="5" customFormat="1" ht="16.5" customHeight="1">
      <c r="A214" s="129"/>
      <c r="B214" s="228"/>
      <c r="C214" s="223" t="s">
        <v>339</v>
      </c>
      <c r="D214" s="224"/>
      <c r="E214" s="189" t="n">
        <f>G262+1</f>
        <v>45597</v>
      </c>
      <c r="F214" s="229" t="n">
        <v>3</v>
      </c>
      <c r="G214" s="189" t="n">
        <f>E214+F214-1</f>
        <v>45599</v>
      </c>
      <c r="H214" s="226"/>
      <c r="I214" s="226"/>
      <c r="J214" s="226"/>
      <c r="K214" s="226"/>
      <c r="L214" s="230" t="s">
        <v>264</v>
      </c>
      <c r="M214" s="161"/>
      <c r="N214" s="161"/>
      <c r="O214" s="161"/>
      <c r="P214" s="161"/>
      <c r="Q214" s="70"/>
      <c r="R214" s="70"/>
    </row>
    <row r="215" s="5" customFormat="1" ht="16.5" customHeight="1">
      <c r="A215" s="129"/>
      <c r="B215" s="228"/>
      <c r="C215" s="223" t="s">
        <v>340</v>
      </c>
      <c r="D215" s="224"/>
      <c r="E215" s="189" t="n">
        <f>E214</f>
        <v>45597</v>
      </c>
      <c r="F215" s="229" t="n">
        <v>3</v>
      </c>
      <c r="G215" s="189" t="n">
        <f>E215+F215-1</f>
        <v>45599</v>
      </c>
      <c r="H215" s="226"/>
      <c r="I215" s="226"/>
      <c r="J215" s="226"/>
      <c r="K215" s="226"/>
      <c r="L215" s="230" t="s">
        <v>264</v>
      </c>
      <c r="M215" s="161"/>
      <c r="N215" s="161"/>
      <c r="O215" s="161"/>
      <c r="P215" s="161"/>
      <c r="Q215" s="70"/>
      <c r="R215" s="70"/>
    </row>
    <row r="216" s="5" customFormat="1" ht="16.5" customHeight="1">
      <c r="A216" s="129"/>
      <c r="B216" s="228"/>
      <c r="C216" s="223" t="s">
        <v>341</v>
      </c>
      <c r="D216" s="224"/>
      <c r="E216" s="189" t="n">
        <f>E214</f>
        <v>45597</v>
      </c>
      <c r="F216" s="229" t="n">
        <v>3</v>
      </c>
      <c r="G216" s="189" t="n">
        <f>E216+F216-1</f>
        <v>45599</v>
      </c>
      <c r="H216" s="226"/>
      <c r="I216" s="226"/>
      <c r="J216" s="226"/>
      <c r="K216" s="226"/>
      <c r="L216" s="230" t="s">
        <v>264</v>
      </c>
      <c r="M216" s="161"/>
      <c r="N216" s="161"/>
      <c r="O216" s="161"/>
      <c r="P216" s="161"/>
      <c r="Q216" s="70"/>
      <c r="R216" s="70"/>
    </row>
    <row r="217" s="5" customFormat="1" ht="16.5" customHeight="1">
      <c r="A217" s="129"/>
      <c r="B217" s="228"/>
      <c r="C217" s="223" t="s">
        <v>342</v>
      </c>
      <c r="D217" s="224"/>
      <c r="E217" s="189" t="n">
        <f>E214</f>
        <v>45597</v>
      </c>
      <c r="F217" s="229" t="n">
        <v>3</v>
      </c>
      <c r="G217" s="189" t="n">
        <f>E217+F217-1</f>
        <v>45599</v>
      </c>
      <c r="H217" s="226"/>
      <c r="I217" s="226"/>
      <c r="J217" s="226"/>
      <c r="K217" s="226"/>
      <c r="L217" s="230" t="s">
        <v>264</v>
      </c>
      <c r="M217" s="161"/>
      <c r="N217" s="161"/>
      <c r="O217" s="161"/>
      <c r="P217" s="161"/>
      <c r="Q217" s="70"/>
      <c r="R217" s="70"/>
    </row>
    <row r="218" s="5" customFormat="1" ht="16.5" customHeight="1">
      <c r="A218" s="129"/>
      <c r="B218" s="231"/>
      <c r="C218" s="223" t="s">
        <v>343</v>
      </c>
      <c r="D218" s="224"/>
      <c r="E218" s="189" t="n">
        <f>G245+1</f>
        <v>45583</v>
      </c>
      <c r="F218" s="232" t="n">
        <v>12</v>
      </c>
      <c r="G218" s="189" t="n">
        <f>E218+F218-1</f>
        <v>45594</v>
      </c>
      <c r="H218" s="226"/>
      <c r="I218" s="226"/>
      <c r="J218" s="226"/>
      <c r="K218" s="226"/>
      <c r="L218" s="227"/>
      <c r="M218" s="161"/>
      <c r="N218" s="161"/>
      <c r="O218" s="161"/>
      <c r="P218" s="161"/>
      <c r="Q218" s="70"/>
      <c r="R218" s="70"/>
    </row>
    <row r="219" s="5" customFormat="1" ht="16.5" customHeight="1">
      <c r="A219" s="129"/>
      <c r="B219" s="164" t="s">
        <v>344</v>
      </c>
      <c r="C219" s="140" t="s">
        <v>344</v>
      </c>
      <c r="D219" s="129"/>
      <c r="E219" s="131" t="n">
        <f>MIN(E220:E221)</f>
        <v>45599</v>
      </c>
      <c r="F219" s="169"/>
      <c r="G219" s="131" t="n">
        <f>MAX(G220:G221)</f>
        <v>45599</v>
      </c>
      <c r="H219" s="165"/>
      <c r="I219" s="165"/>
      <c r="J219" s="165"/>
      <c r="K219" s="165"/>
      <c r="L219" s="178"/>
      <c r="M219" s="161"/>
      <c r="N219" s="161"/>
      <c r="O219" s="161"/>
      <c r="P219" s="161"/>
      <c r="Q219" s="70"/>
      <c r="R219" s="70"/>
    </row>
    <row r="220" s="5" customFormat="1" ht="16.5" customHeight="1">
      <c r="A220" s="129"/>
      <c r="B220" s="144"/>
      <c r="C220" s="140" t="s">
        <v>345</v>
      </c>
      <c r="D220" s="129"/>
      <c r="E220" s="131" t="n">
        <f>G214</f>
        <v>45599</v>
      </c>
      <c r="F220" s="139" t="n">
        <v>1</v>
      </c>
      <c r="G220" s="131" t="n">
        <f>E220+F220-1</f>
        <v>45599</v>
      </c>
      <c r="H220" s="165"/>
      <c r="I220" s="165"/>
      <c r="J220" s="165"/>
      <c r="K220" s="165"/>
      <c r="L220" s="142" t="s">
        <v>39</v>
      </c>
      <c r="M220" s="161"/>
      <c r="N220" s="161"/>
      <c r="O220" s="161"/>
      <c r="P220" s="161"/>
      <c r="Q220" s="70"/>
      <c r="R220" s="70"/>
    </row>
    <row r="221" s="5" customFormat="1" ht="16.5" customHeight="1">
      <c r="A221" s="129"/>
      <c r="B221" s="147"/>
      <c r="C221" s="140" t="s">
        <v>346</v>
      </c>
      <c r="D221" s="129"/>
      <c r="E221" s="131" t="n">
        <f>E220</f>
        <v>45599</v>
      </c>
      <c r="F221" s="139" t="n">
        <v>1</v>
      </c>
      <c r="G221" s="131" t="n">
        <f>E221+F221-1</f>
        <v>45599</v>
      </c>
      <c r="H221" s="165"/>
      <c r="I221" s="165"/>
      <c r="J221" s="165"/>
      <c r="K221" s="165"/>
      <c r="L221" s="142" t="s">
        <v>39</v>
      </c>
      <c r="M221" s="161"/>
      <c r="N221" s="161"/>
      <c r="O221" s="161"/>
      <c r="P221" s="161"/>
      <c r="Q221" s="70"/>
      <c r="R221" s="70"/>
    </row>
    <row r="222" ht="16.5" customHeight="1">
      <c r="A222" s="129"/>
      <c r="B222" s="140" t="s">
        <v>347</v>
      </c>
      <c r="C222" s="140" t="s">
        <v>347</v>
      </c>
      <c r="D222" s="129"/>
      <c r="E222" s="131"/>
      <c r="F222" s="139"/>
      <c r="G222" s="131"/>
      <c r="H222" s="165"/>
      <c r="I222" s="165"/>
      <c r="J222" s="165" t="s">
        <v>811</v>
      </c>
      <c r="K222" s="165"/>
      <c r="L222" s="140" t="s">
        <v>39</v>
      </c>
      <c r="M222" s="161"/>
      <c r="N222" s="161"/>
      <c r="O222" s="161"/>
      <c r="P222" s="161"/>
    </row>
    <row r="223" s="5" customFormat="1" ht="16.5" customHeight="1">
      <c r="A223" s="129"/>
      <c r="B223" s="144"/>
      <c r="C223" s="140" t="s">
        <v>348</v>
      </c>
      <c r="D223" s="129"/>
      <c r="E223" s="131" t="n">
        <f>G222+1</f>
        <v>1</v>
      </c>
      <c r="F223" s="139" t="n">
        <v>2</v>
      </c>
      <c r="G223" s="131" t="n">
        <f>E223+F223-1</f>
        <v>2</v>
      </c>
      <c r="H223" s="165"/>
      <c r="I223" s="165"/>
      <c r="J223" s="165"/>
      <c r="K223" s="165"/>
      <c r="L223" s="142" t="s">
        <v>349</v>
      </c>
      <c r="M223" s="161"/>
      <c r="N223" s="161"/>
      <c r="O223" s="161"/>
      <c r="P223" s="161"/>
      <c r="Q223" s="70"/>
      <c r="R223" s="70"/>
    </row>
    <row r="224" ht="16.5" customHeight="1">
      <c r="A224" s="129"/>
      <c r="C224" s="140" t="s">
        <v>350</v>
      </c>
      <c r="D224" s="129"/>
      <c r="E224" s="131" t="n">
        <f>G211+1</f>
        <v>45582</v>
      </c>
      <c r="F224" s="139" t="n">
        <v>2</v>
      </c>
      <c r="G224" s="131" t="n">
        <f>E224+F224-1</f>
        <v>45583</v>
      </c>
      <c r="H224" s="165"/>
      <c r="I224" s="165"/>
      <c r="J224" s="165" t="s">
        <v>811</v>
      </c>
      <c r="K224" s="165"/>
      <c r="L224" s="140" t="s">
        <v>349</v>
      </c>
      <c r="M224" s="161"/>
      <c r="N224" s="161"/>
      <c r="O224" s="161"/>
      <c r="P224" s="161"/>
    </row>
    <row r="225" ht="16.5" customHeight="1">
      <c r="A225" s="129"/>
      <c r="B225" s="129" t="s">
        <v>351</v>
      </c>
      <c r="C225" s="140" t="s">
        <v>352</v>
      </c>
      <c r="D225" s="129"/>
      <c r="E225" s="131" t="n">
        <f>G224+1</f>
        <v>45584</v>
      </c>
      <c r="F225" s="169" t="n">
        <v>1</v>
      </c>
      <c r="G225" s="131" t="n">
        <f>E225+F225-1</f>
        <v>45584</v>
      </c>
      <c r="H225" s="165"/>
      <c r="I225" s="165"/>
      <c r="J225" s="165" t="s">
        <v>811</v>
      </c>
      <c r="K225" s="165"/>
      <c r="L225" s="165"/>
      <c r="M225" s="161"/>
      <c r="N225" s="161"/>
      <c r="O225" s="161"/>
      <c r="P225" s="161"/>
    </row>
    <row r="226" s="5" customFormat="1" ht="16.5" customHeight="1">
      <c r="A226" s="129"/>
      <c r="B226" s="129"/>
      <c r="C226" s="140" t="s">
        <v>353</v>
      </c>
      <c r="D226" s="129"/>
      <c r="E226" s="131" t="n">
        <f>E239</f>
        <v>45570</v>
      </c>
      <c r="F226" s="139" t="n">
        <v>60</v>
      </c>
      <c r="G226" s="131" t="n">
        <f>E226+F226-1</f>
        <v>45629</v>
      </c>
      <c r="H226" s="165"/>
      <c r="I226" s="165"/>
      <c r="J226" s="165"/>
      <c r="K226" s="165"/>
      <c r="L226" s="142" t="s">
        <v>231</v>
      </c>
      <c r="M226" s="161"/>
      <c r="N226" s="161"/>
      <c r="O226" s="161"/>
      <c r="P226" s="161"/>
      <c r="Q226" s="70"/>
      <c r="R226" s="70"/>
    </row>
    <row r="227" s="5" customFormat="1" ht="16.5" customHeight="1">
      <c r="A227" s="129"/>
      <c r="B227" s="129"/>
      <c r="C227" s="140" t="s">
        <v>354</v>
      </c>
      <c r="D227" s="129"/>
      <c r="E227" s="131" t="n">
        <f>E240</f>
        <v>45570</v>
      </c>
      <c r="F227" s="139" t="n">
        <v>60</v>
      </c>
      <c r="G227" s="131" t="n">
        <f>E227+F227-1</f>
        <v>45629</v>
      </c>
      <c r="H227" s="165"/>
      <c r="I227" s="165"/>
      <c r="J227" s="165"/>
      <c r="K227" s="165"/>
      <c r="L227" s="142" t="s">
        <v>231</v>
      </c>
      <c r="M227" s="161"/>
      <c r="N227" s="161"/>
      <c r="O227" s="161"/>
      <c r="P227" s="161"/>
      <c r="Q227" s="70"/>
      <c r="R227" s="70"/>
    </row>
    <row r="228" s="5" customFormat="1" ht="16.5" customHeight="1">
      <c r="A228" s="129"/>
      <c r="B228" s="129"/>
      <c r="C228" s="140" t="s">
        <v>355</v>
      </c>
      <c r="D228" s="129"/>
      <c r="E228" s="131" t="n">
        <f>G224+1</f>
        <v>45584</v>
      </c>
      <c r="F228" s="139" t="n">
        <v>1</v>
      </c>
      <c r="G228" s="131" t="n">
        <f>E228+F228-1</f>
        <v>45584</v>
      </c>
      <c r="H228" s="165"/>
      <c r="I228" s="165"/>
      <c r="J228" s="165"/>
      <c r="K228" s="165"/>
      <c r="L228" s="142" t="s">
        <v>231</v>
      </c>
      <c r="M228" s="161"/>
      <c r="N228" s="161"/>
      <c r="O228" s="161"/>
      <c r="P228" s="161"/>
      <c r="Q228" s="70"/>
      <c r="R228" s="70"/>
    </row>
    <row r="229" s="5" customFormat="1" ht="16.5" customHeight="1">
      <c r="A229" s="129"/>
      <c r="B229" s="164" t="s">
        <v>359</v>
      </c>
      <c r="C229" s="140" t="s">
        <v>356</v>
      </c>
      <c r="D229" s="129"/>
      <c r="E229" s="131" t="n">
        <v>45013</v>
      </c>
      <c r="F229" s="169"/>
      <c r="G229" s="131" t="n">
        <f>E229+F229-1</f>
        <v>45012</v>
      </c>
      <c r="H229" s="165"/>
      <c r="I229" s="165"/>
      <c r="J229" s="165"/>
      <c r="K229" s="165"/>
      <c r="L229" s="178"/>
      <c r="M229" s="161"/>
      <c r="N229" s="161"/>
      <c r="O229" s="161"/>
      <c r="P229" s="161"/>
      <c r="Q229" s="70"/>
      <c r="R229" s="70"/>
    </row>
    <row r="230" ht="16.5" customHeight="1">
      <c r="A230" s="129"/>
      <c r="C230" s="140" t="s">
        <v>357</v>
      </c>
      <c r="D230" s="129"/>
      <c r="E230" s="131" t="n">
        <f>G224+1</f>
        <v>45584</v>
      </c>
      <c r="F230" s="139" t="n">
        <v>1</v>
      </c>
      <c r="G230" s="131" t="n">
        <f>E230+F230-1</f>
        <v>45584</v>
      </c>
      <c r="H230" s="165"/>
      <c r="I230" s="165"/>
      <c r="J230" s="165" t="s">
        <v>811</v>
      </c>
      <c r="K230" s="165"/>
      <c r="L230" s="140" t="s">
        <v>290</v>
      </c>
      <c r="M230" s="161"/>
      <c r="N230" s="161"/>
      <c r="O230" s="161"/>
      <c r="P230" s="161"/>
    </row>
    <row r="231" ht="16.5" customHeight="1">
      <c r="A231" s="129"/>
      <c r="C231" s="143" t="s">
        <v>368</v>
      </c>
      <c r="D231" s="222"/>
      <c r="E231" s="141" t="n">
        <f>G230+1</f>
        <v>45585</v>
      </c>
      <c r="F231" s="109" t="n">
        <v>4</v>
      </c>
      <c r="G231" s="141" t="n">
        <f>E231+F231-1</f>
        <v>45588</v>
      </c>
      <c r="H231" s="192" t="n">
        <f>E231-E205</f>
        <v>23</v>
      </c>
      <c r="I231" s="165"/>
      <c r="J231" s="165" t="s">
        <v>811</v>
      </c>
      <c r="K231" s="165" t="s">
        <v>811</v>
      </c>
      <c r="L231" s="140" t="s">
        <v>290</v>
      </c>
      <c r="M231" s="161"/>
      <c r="N231" s="161"/>
      <c r="O231" s="161"/>
      <c r="P231" s="161"/>
    </row>
    <row r="232" ht="16.5" customHeight="1">
      <c r="A232" s="129"/>
      <c r="C232" s="140" t="s">
        <v>358</v>
      </c>
      <c r="D232" s="129"/>
      <c r="E232" s="131" t="n">
        <f>G231</f>
        <v>45588</v>
      </c>
      <c r="F232" s="139" t="n">
        <v>1</v>
      </c>
      <c r="G232" s="131" t="n">
        <f>E232+F232-1</f>
        <v>45588</v>
      </c>
      <c r="H232" s="165"/>
      <c r="I232" s="165"/>
      <c r="J232" s="165" t="s">
        <v>811</v>
      </c>
      <c r="K232" s="165"/>
      <c r="L232" s="140"/>
      <c r="M232" s="161"/>
      <c r="N232" s="161"/>
      <c r="O232" s="161"/>
      <c r="P232" s="161"/>
    </row>
    <row r="233" ht="16.5" customHeight="1">
      <c r="A233" s="129"/>
      <c r="B233" s="140" t="s">
        <v>369</v>
      </c>
      <c r="C233" s="140" t="s">
        <v>373</v>
      </c>
      <c r="D233" s="129"/>
      <c r="E233" s="131" t="n">
        <f>G231+4</f>
        <v>45592</v>
      </c>
      <c r="F233" s="139" t="n">
        <v>7</v>
      </c>
      <c r="G233" s="131" t="n">
        <f>E233+F233-1</f>
        <v>45598</v>
      </c>
      <c r="H233" s="165"/>
      <c r="I233" s="165"/>
      <c r="J233" s="165" t="s">
        <v>811</v>
      </c>
      <c r="K233" s="165" t="s">
        <v>811</v>
      </c>
      <c r="L233" s="140" t="s">
        <v>54</v>
      </c>
      <c r="M233" s="161" t="n">
        <v>3</v>
      </c>
      <c r="N233" s="249" t="n">
        <f>M233*F233</f>
        <v>21</v>
      </c>
      <c r="O233" s="161"/>
      <c r="P233" s="161"/>
    </row>
    <row r="234" s="5" customFormat="1" ht="16.5" customHeight="1">
      <c r="A234" s="129"/>
      <c r="B234" s="164" t="s">
        <v>371</v>
      </c>
      <c r="C234" s="140" t="s">
        <v>371</v>
      </c>
      <c r="D234" s="129"/>
      <c r="E234" s="131" t="n">
        <f>MIN(E235:E242)</f>
        <v>45569</v>
      </c>
      <c r="F234" s="169"/>
      <c r="G234" s="131" t="n">
        <f>E234+F234-1</f>
        <v>45568</v>
      </c>
      <c r="H234" s="165"/>
      <c r="I234" s="165"/>
      <c r="J234" s="165"/>
      <c r="K234" s="165"/>
      <c r="L234" s="178"/>
      <c r="M234" s="161"/>
      <c r="N234" s="161"/>
      <c r="O234" s="161"/>
      <c r="P234" s="161"/>
      <c r="Q234" s="70"/>
      <c r="R234" s="70"/>
    </row>
    <row r="235" s="5" customFormat="1" ht="16.5" customHeight="1">
      <c r="A235" s="129"/>
      <c r="B235" s="144"/>
      <c r="C235" s="140" t="s">
        <v>372</v>
      </c>
      <c r="D235" s="129"/>
      <c r="E235" s="131" t="n">
        <f>G205+4</f>
        <v>45570</v>
      </c>
      <c r="F235" s="169"/>
      <c r="G235" s="131" t="n">
        <f>E235+F235-1</f>
        <v>45569</v>
      </c>
      <c r="H235" s="165"/>
      <c r="I235" s="165"/>
      <c r="J235" s="165"/>
      <c r="K235" s="165"/>
      <c r="L235" s="178"/>
      <c r="M235" s="161"/>
      <c r="N235" s="161"/>
      <c r="O235" s="161"/>
      <c r="P235" s="161"/>
      <c r="Q235" s="70"/>
      <c r="R235" s="70"/>
    </row>
    <row r="236" ht="16.5" customHeight="1">
      <c r="A236" s="129"/>
      <c r="C236" s="148" t="s">
        <v>373</v>
      </c>
      <c r="D236" s="191"/>
      <c r="E236" s="196" t="n">
        <f>G$205+3</f>
        <v>45569</v>
      </c>
      <c r="F236" s="197" t="n">
        <v>14</v>
      </c>
      <c r="G236" s="196" t="n">
        <f>E236+F236-1</f>
        <v>45582</v>
      </c>
      <c r="H236" s="165"/>
      <c r="I236" s="165"/>
      <c r="J236" s="165" t="s">
        <v>811</v>
      </c>
      <c r="K236" s="165" t="s">
        <v>811</v>
      </c>
      <c r="L236" s="140" t="s">
        <v>54</v>
      </c>
      <c r="M236" s="161" t="n">
        <v>3</v>
      </c>
      <c r="N236" s="249" t="n">
        <f>M236*F236</f>
        <v>42</v>
      </c>
      <c r="O236" s="161"/>
      <c r="P236" s="161"/>
    </row>
    <row r="237" s="5" customFormat="1" ht="16.5" customHeight="1">
      <c r="A237" s="129"/>
      <c r="B237" s="144"/>
      <c r="C237" s="140" t="s">
        <v>374</v>
      </c>
      <c r="D237" s="129"/>
      <c r="E237" s="131" t="n">
        <f>G$205+4</f>
        <v>45570</v>
      </c>
      <c r="F237" s="139" t="n">
        <v>14</v>
      </c>
      <c r="G237" s="131" t="n">
        <f>E237+F237-1</f>
        <v>45583</v>
      </c>
      <c r="H237" s="165"/>
      <c r="I237" s="165"/>
      <c r="J237" s="165"/>
      <c r="K237" s="165"/>
      <c r="L237" s="142" t="s">
        <v>375</v>
      </c>
      <c r="M237" s="161"/>
      <c r="N237" s="161"/>
      <c r="O237" s="161"/>
      <c r="P237" s="161"/>
      <c r="Q237" s="70"/>
      <c r="R237" s="70"/>
    </row>
    <row r="238" s="5" customFormat="1" ht="16.5" customHeight="1">
      <c r="A238" s="129"/>
      <c r="B238" s="144"/>
      <c r="C238" s="140" t="s">
        <v>376</v>
      </c>
      <c r="D238" s="129"/>
      <c r="E238" s="131" t="n">
        <f>G$205+4</f>
        <v>45570</v>
      </c>
      <c r="F238" s="139" t="n">
        <v>7</v>
      </c>
      <c r="G238" s="131" t="n">
        <f>E238+F238-1</f>
        <v>45576</v>
      </c>
      <c r="H238" s="165"/>
      <c r="I238" s="165"/>
      <c r="J238" s="165"/>
      <c r="K238" s="165"/>
      <c r="L238" s="142" t="s">
        <v>377</v>
      </c>
      <c r="M238" s="161"/>
      <c r="N238" s="161"/>
      <c r="O238" s="161"/>
      <c r="P238" s="161"/>
      <c r="Q238" s="70"/>
      <c r="R238" s="70"/>
    </row>
    <row r="239" s="5" customFormat="1" ht="16.5" customHeight="1">
      <c r="A239" s="129"/>
      <c r="B239" s="144"/>
      <c r="C239" s="140" t="s">
        <v>378</v>
      </c>
      <c r="D239" s="129"/>
      <c r="E239" s="131" t="n">
        <f>G$205+4</f>
        <v>45570</v>
      </c>
      <c r="F239" s="139" t="n">
        <v>20</v>
      </c>
      <c r="G239" s="131" t="n">
        <f>E239+F239-1</f>
        <v>45589</v>
      </c>
      <c r="H239" s="165"/>
      <c r="I239" s="165"/>
      <c r="J239" s="165"/>
      <c r="K239" s="165"/>
      <c r="L239" s="142" t="s">
        <v>65</v>
      </c>
      <c r="M239" s="161"/>
      <c r="N239" s="161"/>
      <c r="O239" s="161"/>
      <c r="P239" s="161"/>
      <c r="Q239" s="70"/>
      <c r="R239" s="70"/>
    </row>
    <row r="240" s="5" customFormat="1" ht="16.5" customHeight="1">
      <c r="A240" s="129"/>
      <c r="B240" s="144"/>
      <c r="C240" s="140" t="s">
        <v>379</v>
      </c>
      <c r="D240" s="129"/>
      <c r="E240" s="131" t="n">
        <f>G$205+4</f>
        <v>45570</v>
      </c>
      <c r="F240" s="139" t="n">
        <v>1</v>
      </c>
      <c r="G240" s="131" t="n">
        <f>E240+F240-1</f>
        <v>45570</v>
      </c>
      <c r="H240" s="165"/>
      <c r="I240" s="165"/>
      <c r="J240" s="165"/>
      <c r="K240" s="165"/>
      <c r="L240" s="142" t="s">
        <v>349</v>
      </c>
      <c r="M240" s="161"/>
      <c r="N240" s="161"/>
      <c r="O240" s="161"/>
      <c r="P240" s="161"/>
      <c r="Q240" s="70"/>
      <c r="R240" s="70"/>
    </row>
    <row r="241" s="5" customFormat="1" ht="16.5" customHeight="1">
      <c r="A241" s="129"/>
      <c r="B241" s="144"/>
      <c r="C241" s="140" t="s">
        <v>380</v>
      </c>
      <c r="D241" s="129"/>
      <c r="E241" s="131" t="n">
        <f>G$205+4</f>
        <v>45570</v>
      </c>
      <c r="F241" s="139" t="n">
        <v>3</v>
      </c>
      <c r="G241" s="131" t="n">
        <f>E241+F241-1</f>
        <v>45572</v>
      </c>
      <c r="H241" s="165"/>
      <c r="I241" s="165"/>
      <c r="J241" s="165"/>
      <c r="K241" s="165"/>
      <c r="L241" s="142" t="s">
        <v>381</v>
      </c>
      <c r="M241" s="161"/>
      <c r="N241" s="161"/>
      <c r="O241" s="161"/>
      <c r="P241" s="161"/>
      <c r="Q241" s="70"/>
      <c r="R241" s="70"/>
    </row>
    <row r="242" s="5" customFormat="1" ht="16.5" customHeight="1">
      <c r="A242" s="129"/>
      <c r="B242" s="144"/>
      <c r="C242" s="140" t="s">
        <v>382</v>
      </c>
      <c r="D242" s="129"/>
      <c r="E242" s="170" t="n">
        <f>E235</f>
        <v>45570</v>
      </c>
      <c r="F242" s="139" t="n">
        <v>3</v>
      </c>
      <c r="G242" s="131" t="n">
        <f>E242+F242-1</f>
        <v>45572</v>
      </c>
      <c r="H242" s="165"/>
      <c r="I242" s="165"/>
      <c r="J242" s="165"/>
      <c r="K242" s="165"/>
      <c r="L242" s="142" t="s">
        <v>54</v>
      </c>
      <c r="M242" s="161" t="n">
        <v>1</v>
      </c>
      <c r="N242" s="249" t="n">
        <v>0.5</v>
      </c>
      <c r="O242" s="161"/>
      <c r="P242" s="161"/>
      <c r="Q242" s="70"/>
      <c r="R242" s="70"/>
    </row>
    <row r="243" s="5" customFormat="1" ht="16.5" customHeight="1">
      <c r="A243" s="129"/>
      <c r="B243" s="147"/>
      <c r="C243" s="140" t="s">
        <v>383</v>
      </c>
      <c r="D243" s="129"/>
      <c r="E243" s="170" t="n">
        <f>E235</f>
        <v>45570</v>
      </c>
      <c r="F243" s="139" t="n">
        <v>1</v>
      </c>
      <c r="G243" s="131" t="n">
        <f>E243+F243-1</f>
        <v>45570</v>
      </c>
      <c r="H243" s="165"/>
      <c r="I243" s="165"/>
      <c r="J243" s="165"/>
      <c r="K243" s="165"/>
      <c r="L243" s="142" t="s">
        <v>51</v>
      </c>
      <c r="M243" s="161"/>
      <c r="N243" s="161"/>
      <c r="O243" s="161"/>
      <c r="P243" s="161"/>
      <c r="Q243" s="70"/>
      <c r="R243" s="70"/>
    </row>
    <row r="244" s="5" customFormat="1" ht="16.5" customHeight="1">
      <c r="A244" s="129"/>
      <c r="B244" s="140" t="s">
        <v>360</v>
      </c>
      <c r="C244" s="140" t="s">
        <v>360</v>
      </c>
      <c r="D244" s="129"/>
      <c r="E244" s="131" t="n">
        <f>MIN(E245:E250)</f>
        <v>45570</v>
      </c>
      <c r="F244" s="169"/>
      <c r="G244" s="131" t="n">
        <f>MAX(G245:G250)</f>
        <v>45594</v>
      </c>
      <c r="H244" s="165"/>
      <c r="I244" s="165"/>
      <c r="J244" s="165"/>
      <c r="K244" s="165"/>
      <c r="L244" s="178"/>
      <c r="M244" s="161"/>
      <c r="N244" s="161"/>
      <c r="O244" s="161"/>
      <c r="P244" s="161"/>
      <c r="Q244" s="70"/>
      <c r="R244" s="70"/>
    </row>
    <row r="245" ht="16.5" customHeight="1">
      <c r="A245" s="129"/>
      <c r="C245" s="143" t="s">
        <v>384</v>
      </c>
      <c r="D245" s="222"/>
      <c r="E245" s="141" t="n">
        <f>E236+1</f>
        <v>45570</v>
      </c>
      <c r="F245" s="109" t="n">
        <v>13</v>
      </c>
      <c r="G245" s="141" t="n">
        <f>E245+F245-1</f>
        <v>45582</v>
      </c>
      <c r="H245" s="165"/>
      <c r="I245" s="165"/>
      <c r="J245" s="165" t="s">
        <v>811</v>
      </c>
      <c r="K245" s="165"/>
      <c r="L245" s="140" t="s">
        <v>73</v>
      </c>
      <c r="M245" s="161"/>
      <c r="N245" s="161"/>
      <c r="O245" s="161"/>
      <c r="P245" s="161"/>
    </row>
    <row r="246" ht="16.5" customHeight="1">
      <c r="A246" s="129"/>
      <c r="C246" s="140" t="s">
        <v>385</v>
      </c>
      <c r="D246" s="129"/>
      <c r="E246" s="131" t="n">
        <f>G245+1</f>
        <v>45583</v>
      </c>
      <c r="F246" s="139" t="n">
        <v>12</v>
      </c>
      <c r="G246" s="131" t="n">
        <f>E246+F246-1</f>
        <v>45594</v>
      </c>
      <c r="H246" s="165"/>
      <c r="I246" s="165"/>
      <c r="J246" s="165" t="s">
        <v>811</v>
      </c>
      <c r="K246" s="165"/>
      <c r="L246" s="140" t="s">
        <v>73</v>
      </c>
      <c r="M246" s="161"/>
      <c r="N246" s="161"/>
      <c r="O246" s="161"/>
      <c r="P246" s="161"/>
    </row>
    <row r="247" ht="16.5" customHeight="1">
      <c r="A247" s="129"/>
      <c r="C247" s="140" t="s">
        <v>363</v>
      </c>
      <c r="D247" s="129"/>
      <c r="E247" s="131" t="n">
        <f>G246</f>
        <v>45594</v>
      </c>
      <c r="F247" s="139" t="n">
        <v>0</v>
      </c>
      <c r="G247" s="131" t="n">
        <f>E247+F247-1</f>
        <v>45593</v>
      </c>
      <c r="H247" s="165"/>
      <c r="I247" s="165"/>
      <c r="J247" s="165" t="s">
        <v>811</v>
      </c>
      <c r="K247" s="165"/>
      <c r="L247" s="140" t="s">
        <v>264</v>
      </c>
      <c r="M247" s="161"/>
      <c r="N247" s="161"/>
      <c r="O247" s="161"/>
      <c r="P247" s="161"/>
    </row>
    <row r="248" ht="16.5" customHeight="1">
      <c r="A248" s="129"/>
      <c r="C248" s="140" t="s">
        <v>364</v>
      </c>
      <c r="D248" s="129"/>
      <c r="E248" s="131" t="n">
        <f>G247+1</f>
        <v>45594</v>
      </c>
      <c r="F248" s="139" t="n">
        <v>1</v>
      </c>
      <c r="G248" s="131" t="n">
        <f>E248+F248-1</f>
        <v>45594</v>
      </c>
      <c r="H248" s="165"/>
      <c r="I248" s="165"/>
      <c r="J248" s="165" t="s">
        <v>811</v>
      </c>
      <c r="K248" s="165"/>
      <c r="L248" s="140" t="s">
        <v>73</v>
      </c>
      <c r="M248" s="161"/>
      <c r="N248" s="161"/>
      <c r="O248" s="161"/>
      <c r="P248" s="161"/>
    </row>
    <row r="249" ht="16.5" customHeight="1">
      <c r="A249" s="129"/>
      <c r="C249" s="140" t="s">
        <v>365</v>
      </c>
      <c r="D249" s="129"/>
      <c r="E249" s="131" t="n">
        <f>E238+7</f>
        <v>45577</v>
      </c>
      <c r="F249" s="139" t="n">
        <v>14</v>
      </c>
      <c r="G249" s="131" t="n">
        <f>E249+F249-1</f>
        <v>45590</v>
      </c>
      <c r="H249" s="165"/>
      <c r="I249" s="165"/>
      <c r="J249" s="165" t="s">
        <v>811</v>
      </c>
      <c r="K249" s="165" t="s">
        <v>278</v>
      </c>
      <c r="L249" s="140" t="s">
        <v>366</v>
      </c>
      <c r="M249" s="161"/>
      <c r="N249" s="161"/>
      <c r="O249" s="161"/>
      <c r="P249" s="161"/>
    </row>
    <row r="250" s="5" customFormat="1" ht="16.5" customHeight="1">
      <c r="A250" s="129"/>
      <c r="B250" s="147"/>
      <c r="C250" s="140" t="s">
        <v>387</v>
      </c>
      <c r="D250" s="129"/>
      <c r="E250" s="131" t="n">
        <f>G237+1</f>
        <v>45584</v>
      </c>
      <c r="F250" s="139" t="n">
        <v>7</v>
      </c>
      <c r="G250" s="131" t="n">
        <f>E250+F250-1</f>
        <v>45590</v>
      </c>
      <c r="H250" s="165"/>
      <c r="I250" s="165"/>
      <c r="J250" s="165"/>
      <c r="K250" s="165"/>
      <c r="L250" s="142" t="s">
        <v>388</v>
      </c>
      <c r="M250" s="161"/>
      <c r="N250" s="161"/>
      <c r="O250" s="161"/>
      <c r="P250" s="161"/>
      <c r="Q250" s="70"/>
      <c r="R250" s="70"/>
    </row>
    <row r="251" ht="16.5" customHeight="1">
      <c r="A251" s="129"/>
      <c r="B251" s="129" t="s">
        <v>367</v>
      </c>
      <c r="C251" s="140" t="s">
        <v>343</v>
      </c>
      <c r="D251" s="129"/>
      <c r="E251" s="170" t="n">
        <f>E246</f>
        <v>45583</v>
      </c>
      <c r="F251" s="109" t="n">
        <v>12</v>
      </c>
      <c r="G251" s="196" t="n">
        <f>E251+F251-1</f>
        <v>45594</v>
      </c>
      <c r="H251" s="165"/>
      <c r="I251" s="165"/>
      <c r="J251" s="165" t="s">
        <v>811</v>
      </c>
      <c r="K251" s="165"/>
      <c r="L251" s="165"/>
      <c r="M251" s="161"/>
      <c r="N251" s="161"/>
      <c r="O251" s="161"/>
      <c r="P251" s="161"/>
    </row>
    <row r="252" ht="16.5" customHeight="1">
      <c r="A252" s="129"/>
      <c r="B252" s="129" t="s">
        <v>96</v>
      </c>
      <c r="C252" s="143" t="s">
        <v>389</v>
      </c>
      <c r="D252" s="222"/>
      <c r="E252" s="141" t="n">
        <f>MAX(G24+3,G236+3)</f>
        <v>45585</v>
      </c>
      <c r="F252" s="109" t="n">
        <v>1</v>
      </c>
      <c r="G252" s="141" t="n">
        <f>E252+F252-1</f>
        <v>45585</v>
      </c>
      <c r="H252" s="165"/>
      <c r="I252" s="165"/>
      <c r="J252" s="165" t="s">
        <v>811</v>
      </c>
      <c r="K252" s="165" t="s">
        <v>811</v>
      </c>
      <c r="L252" s="140" t="s">
        <v>390</v>
      </c>
      <c r="M252" s="161"/>
      <c r="N252" s="161"/>
      <c r="O252" s="161"/>
      <c r="P252" s="161"/>
    </row>
    <row r="253" s="5" customFormat="1" ht="16.5" customHeight="1">
      <c r="A253" s="129"/>
      <c r="B253" s="160" t="s">
        <v>391</v>
      </c>
      <c r="C253" s="140" t="s">
        <v>392</v>
      </c>
      <c r="D253" s="129"/>
      <c r="E253" s="170" t="n">
        <f>E$190</f>
        <v>45541</v>
      </c>
      <c r="F253" s="169"/>
      <c r="G253" s="131" t="n">
        <f>E253+F253-1</f>
        <v>45540</v>
      </c>
      <c r="H253" s="165"/>
      <c r="I253" s="165"/>
      <c r="J253" s="165"/>
      <c r="K253" s="165"/>
      <c r="L253" s="178"/>
      <c r="M253" s="161"/>
      <c r="N253" s="161"/>
      <c r="O253" s="161"/>
      <c r="P253" s="161"/>
      <c r="Q253" s="70"/>
      <c r="R253" s="70"/>
    </row>
    <row r="254" s="5" customFormat="1" ht="16.5" customHeight="1">
      <c r="A254" s="129"/>
      <c r="B254" s="144"/>
      <c r="C254" s="140" t="s">
        <v>232</v>
      </c>
      <c r="D254" s="129"/>
      <c r="E254" s="170" t="n">
        <f>E$190</f>
        <v>45541</v>
      </c>
      <c r="F254" s="139" t="n">
        <v>7</v>
      </c>
      <c r="G254" s="131" t="n">
        <f>E254+F254-1</f>
        <v>45547</v>
      </c>
      <c r="H254" s="165"/>
      <c r="I254" s="165"/>
      <c r="J254" s="165"/>
      <c r="K254" s="165"/>
      <c r="L254" s="142" t="s">
        <v>381</v>
      </c>
      <c r="M254" s="161"/>
      <c r="N254" s="161"/>
      <c r="O254" s="161"/>
      <c r="P254" s="161"/>
      <c r="Q254" s="70"/>
      <c r="R254" s="70"/>
    </row>
    <row r="255" s="5" customFormat="1" ht="16.5" customHeight="1">
      <c r="A255" s="129"/>
      <c r="B255" s="144"/>
      <c r="C255" s="140" t="s">
        <v>393</v>
      </c>
      <c r="D255" s="129"/>
      <c r="E255" s="170" t="n">
        <f>E$190</f>
        <v>45541</v>
      </c>
      <c r="F255" s="139" t="n">
        <v>7</v>
      </c>
      <c r="G255" s="131" t="n">
        <f>E255+F255-1</f>
        <v>45547</v>
      </c>
      <c r="H255" s="165"/>
      <c r="I255" s="165"/>
      <c r="J255" s="165"/>
      <c r="K255" s="165"/>
      <c r="L255" s="142" t="s">
        <v>381</v>
      </c>
      <c r="M255" s="161"/>
      <c r="N255" s="161"/>
      <c r="O255" s="161"/>
      <c r="P255" s="161"/>
      <c r="Q255" s="70"/>
      <c r="R255" s="70"/>
    </row>
    <row r="256" s="5" customFormat="1" ht="16.5" customHeight="1">
      <c r="A256" s="129"/>
      <c r="B256" s="144"/>
      <c r="C256" s="140" t="s">
        <v>239</v>
      </c>
      <c r="D256" s="129"/>
      <c r="E256" s="170" t="n">
        <f>E$190</f>
        <v>45541</v>
      </c>
      <c r="F256" s="139" t="n">
        <v>7</v>
      </c>
      <c r="G256" s="131" t="n">
        <f>E256+F256-1</f>
        <v>45547</v>
      </c>
      <c r="H256" s="165"/>
      <c r="I256" s="165"/>
      <c r="J256" s="165"/>
      <c r="K256" s="165"/>
      <c r="L256" s="142" t="s">
        <v>381</v>
      </c>
      <c r="M256" s="161"/>
      <c r="N256" s="161"/>
      <c r="O256" s="161"/>
      <c r="P256" s="161"/>
      <c r="Q256" s="70"/>
      <c r="R256" s="70"/>
    </row>
    <row r="257" s="5" customFormat="1" ht="16.5" customHeight="1">
      <c r="A257" s="129"/>
      <c r="B257" s="144"/>
      <c r="C257" s="140" t="s">
        <v>394</v>
      </c>
      <c r="D257" s="129"/>
      <c r="E257" s="170" t="n">
        <f>E$190</f>
        <v>45541</v>
      </c>
      <c r="F257" s="139" t="n">
        <v>7</v>
      </c>
      <c r="G257" s="131" t="n">
        <f>E257+F257-1</f>
        <v>45547</v>
      </c>
      <c r="H257" s="165"/>
      <c r="I257" s="165"/>
      <c r="J257" s="165"/>
      <c r="K257" s="165"/>
      <c r="L257" s="142" t="s">
        <v>381</v>
      </c>
      <c r="M257" s="161"/>
      <c r="N257" s="161"/>
      <c r="O257" s="161"/>
      <c r="P257" s="161"/>
      <c r="Q257" s="70"/>
      <c r="R257" s="70"/>
    </row>
    <row r="258" s="5" customFormat="1" ht="16.5" customHeight="1">
      <c r="A258" s="129"/>
      <c r="B258" s="144"/>
      <c r="C258" s="140" t="s">
        <v>395</v>
      </c>
      <c r="D258" s="129"/>
      <c r="E258" s="170" t="n">
        <f>E$190</f>
        <v>45541</v>
      </c>
      <c r="F258" s="139" t="n">
        <v>7</v>
      </c>
      <c r="G258" s="131" t="n">
        <f>E258+F258-1</f>
        <v>45547</v>
      </c>
      <c r="H258" s="165"/>
      <c r="I258" s="165"/>
      <c r="J258" s="165"/>
      <c r="K258" s="165"/>
      <c r="L258" s="142" t="s">
        <v>51</v>
      </c>
      <c r="M258" s="161"/>
      <c r="N258" s="161"/>
      <c r="O258" s="161"/>
      <c r="P258" s="161"/>
      <c r="Q258" s="70"/>
      <c r="R258" s="70"/>
    </row>
    <row r="259" s="5" customFormat="1" ht="16.5" customHeight="1">
      <c r="A259" s="129"/>
      <c r="B259" s="144"/>
      <c r="C259" s="140" t="s">
        <v>396</v>
      </c>
      <c r="D259" s="129"/>
      <c r="E259" s="170" t="n">
        <f>E$190</f>
        <v>45541</v>
      </c>
      <c r="F259" s="139" t="n">
        <v>7</v>
      </c>
      <c r="G259" s="131" t="n">
        <f>E259+F259-1</f>
        <v>45547</v>
      </c>
      <c r="H259" s="165"/>
      <c r="I259" s="165"/>
      <c r="J259" s="165"/>
      <c r="K259" s="165"/>
      <c r="L259" s="142" t="s">
        <v>51</v>
      </c>
      <c r="M259" s="161"/>
      <c r="N259" s="161"/>
      <c r="O259" s="161"/>
      <c r="P259" s="161"/>
      <c r="Q259" s="70"/>
      <c r="R259" s="70"/>
    </row>
    <row r="260" s="5" customFormat="1" ht="16.5" customHeight="1">
      <c r="A260" s="129"/>
      <c r="B260" s="160" t="s">
        <v>80</v>
      </c>
      <c r="C260" s="140" t="s">
        <v>397</v>
      </c>
      <c r="D260" s="129"/>
      <c r="E260" s="170" t="n">
        <f>E$190</f>
        <v>45541</v>
      </c>
      <c r="F260" s="139" t="n">
        <v>7</v>
      </c>
      <c r="G260" s="131" t="n">
        <f>E260+F260-1</f>
        <v>45547</v>
      </c>
      <c r="H260" s="165"/>
      <c r="I260" s="165"/>
      <c r="J260" s="165"/>
      <c r="K260" s="165"/>
      <c r="L260" s="142" t="s">
        <v>39</v>
      </c>
      <c r="M260" s="161"/>
      <c r="N260" s="161"/>
      <c r="O260" s="161"/>
      <c r="P260" s="161"/>
      <c r="Q260" s="70"/>
      <c r="R260" s="70"/>
    </row>
    <row r="261" s="5" customFormat="1" ht="16.5" customHeight="1">
      <c r="A261" s="129"/>
      <c r="B261" s="147"/>
      <c r="C261" s="140" t="s">
        <v>398</v>
      </c>
      <c r="D261" s="129"/>
      <c r="E261" s="170" t="n">
        <f>E$190</f>
        <v>45541</v>
      </c>
      <c r="F261" s="139" t="n">
        <v>7</v>
      </c>
      <c r="G261" s="131" t="n">
        <f>E261+F261-1</f>
        <v>45547</v>
      </c>
      <c r="H261" s="165"/>
      <c r="I261" s="165"/>
      <c r="J261" s="165"/>
      <c r="K261" s="165"/>
      <c r="L261" s="142" t="s">
        <v>381</v>
      </c>
      <c r="M261" s="161"/>
      <c r="N261" s="161"/>
      <c r="O261" s="161"/>
      <c r="P261" s="161"/>
      <c r="Q261" s="70"/>
      <c r="R261" s="70"/>
    </row>
    <row r="262" s="5" customFormat="1" ht="16.5" customHeight="1">
      <c r="A262" s="129"/>
      <c r="B262" s="129"/>
      <c r="C262" s="140" t="s">
        <v>399</v>
      </c>
      <c r="D262" s="129"/>
      <c r="E262" s="131" t="n">
        <f>G245+1</f>
        <v>45583</v>
      </c>
      <c r="F262" s="139" t="n">
        <v>14</v>
      </c>
      <c r="G262" s="131" t="n">
        <f>E262+F262-1</f>
        <v>45596</v>
      </c>
      <c r="H262" s="165"/>
      <c r="I262" s="165"/>
      <c r="J262" s="165"/>
      <c r="K262" s="165"/>
      <c r="L262" s="142" t="s">
        <v>73</v>
      </c>
      <c r="M262" s="161"/>
      <c r="N262" s="161"/>
      <c r="O262" s="161"/>
      <c r="P262" s="161"/>
      <c r="Q262" s="70"/>
      <c r="R262" s="70"/>
    </row>
    <row r="263" s="5" customFormat="1" ht="16.5" customHeight="1">
      <c r="A263" s="129"/>
      <c r="B263" s="129"/>
      <c r="C263" s="140" t="s">
        <v>400</v>
      </c>
      <c r="D263" s="129"/>
      <c r="E263" s="170" t="n">
        <f>E$190</f>
        <v>45541</v>
      </c>
      <c r="F263" s="139" t="n">
        <v>14</v>
      </c>
      <c r="G263" s="131" t="n">
        <f>E263+F263-1</f>
        <v>45554</v>
      </c>
      <c r="H263" s="165"/>
      <c r="I263" s="165"/>
      <c r="J263" s="165"/>
      <c r="K263" s="165"/>
      <c r="L263" s="142" t="s">
        <v>250</v>
      </c>
      <c r="M263" s="161"/>
      <c r="N263" s="161"/>
      <c r="O263" s="161"/>
      <c r="P263" s="161"/>
      <c r="Q263" s="70"/>
      <c r="R263" s="70"/>
    </row>
    <row r="264" s="5" customFormat="1" ht="16.5" customHeight="1">
      <c r="A264" s="129"/>
      <c r="B264" s="160" t="s">
        <v>401</v>
      </c>
      <c r="C264" s="140" t="s">
        <v>402</v>
      </c>
      <c r="D264" s="129"/>
      <c r="E264" s="131" t="n">
        <f>G245+1</f>
        <v>45583</v>
      </c>
      <c r="F264" s="169"/>
      <c r="G264" s="131" t="n">
        <f>E264+F264-1</f>
        <v>45582</v>
      </c>
      <c r="H264" s="165"/>
      <c r="I264" s="165"/>
      <c r="J264" s="165"/>
      <c r="K264" s="165"/>
      <c r="L264" s="178"/>
      <c r="M264" s="161"/>
      <c r="N264" s="161"/>
      <c r="O264" s="161"/>
      <c r="P264" s="161"/>
      <c r="Q264" s="70"/>
      <c r="R264" s="70"/>
    </row>
    <row r="265" s="5" customFormat="1" ht="16.5" customHeight="1">
      <c r="A265" s="129"/>
      <c r="B265" s="144"/>
      <c r="C265" s="140" t="s">
        <v>403</v>
      </c>
      <c r="D265" s="129"/>
      <c r="E265" s="131" t="n">
        <f>G245+1</f>
        <v>45583</v>
      </c>
      <c r="F265" s="139" t="n">
        <v>3</v>
      </c>
      <c r="G265" s="131" t="n">
        <f>E265+F265-1</f>
        <v>45585</v>
      </c>
      <c r="H265" s="165"/>
      <c r="I265" s="165"/>
      <c r="J265" s="165"/>
      <c r="K265" s="165"/>
      <c r="L265" s="142" t="s">
        <v>404</v>
      </c>
      <c r="M265" s="161"/>
      <c r="N265" s="161"/>
      <c r="O265" s="161"/>
      <c r="P265" s="161"/>
      <c r="Q265" s="70"/>
      <c r="R265" s="70"/>
    </row>
    <row r="266" s="5" customFormat="1" ht="16.5" customHeight="1">
      <c r="A266" s="129"/>
      <c r="B266" s="147"/>
      <c r="C266" s="140" t="s">
        <v>405</v>
      </c>
      <c r="D266" s="129"/>
      <c r="E266" s="131" t="n">
        <f>G265+1</f>
        <v>45586</v>
      </c>
      <c r="F266" s="139" t="n">
        <v>7</v>
      </c>
      <c r="G266" s="131" t="n">
        <f>E266+F266-1</f>
        <v>45592</v>
      </c>
      <c r="H266" s="165"/>
      <c r="I266" s="165"/>
      <c r="J266" s="165"/>
      <c r="K266" s="165"/>
      <c r="L266" s="142" t="s">
        <v>84</v>
      </c>
      <c r="M266" s="161"/>
      <c r="N266" s="161"/>
      <c r="O266" s="161"/>
      <c r="P266" s="161"/>
      <c r="Q266" s="70"/>
      <c r="R266" s="70"/>
    </row>
    <row r="267" s="5" customFormat="1" ht="16.5" customHeight="1">
      <c r="A267" s="129"/>
      <c r="B267" s="160" t="s">
        <v>80</v>
      </c>
      <c r="C267" s="140" t="s">
        <v>397</v>
      </c>
      <c r="D267" s="129"/>
      <c r="E267" s="170" t="n">
        <f>E$190</f>
        <v>45541</v>
      </c>
      <c r="F267" s="139" t="n">
        <v>7</v>
      </c>
      <c r="G267" s="131" t="n">
        <f>E267+F267-1</f>
        <v>45547</v>
      </c>
      <c r="H267" s="165"/>
      <c r="I267" s="165"/>
      <c r="J267" s="165"/>
      <c r="K267" s="165"/>
      <c r="L267" s="142" t="s">
        <v>39</v>
      </c>
      <c r="M267" s="161"/>
      <c r="N267" s="161"/>
      <c r="O267" s="161"/>
      <c r="P267" s="161"/>
      <c r="Q267" s="70"/>
      <c r="R267" s="70"/>
    </row>
    <row r="268" s="5" customFormat="1" ht="16.5" customHeight="1">
      <c r="A268" s="129"/>
      <c r="B268" s="147"/>
      <c r="C268" s="140" t="s">
        <v>398</v>
      </c>
      <c r="D268" s="129"/>
      <c r="E268" s="170" t="n">
        <f>E$190</f>
        <v>45541</v>
      </c>
      <c r="F268" s="139" t="n">
        <v>7</v>
      </c>
      <c r="G268" s="131" t="n">
        <f>E268+F268-1</f>
        <v>45547</v>
      </c>
      <c r="H268" s="165"/>
      <c r="I268" s="165"/>
      <c r="J268" s="165"/>
      <c r="K268" s="165"/>
      <c r="L268" s="142" t="s">
        <v>381</v>
      </c>
      <c r="M268" s="161"/>
      <c r="N268" s="161"/>
      <c r="O268" s="161"/>
      <c r="P268" s="161"/>
      <c r="Q268" s="70"/>
      <c r="R268" s="70"/>
    </row>
    <row r="269" s="5" customFormat="1" ht="16.5" customHeight="1">
      <c r="A269" s="129"/>
      <c r="B269" s="129"/>
      <c r="C269" s="140" t="s">
        <v>399</v>
      </c>
      <c r="D269" s="129"/>
      <c r="E269" s="131" t="n">
        <f>G208+1</f>
        <v>45576</v>
      </c>
      <c r="F269" s="139" t="n">
        <v>14</v>
      </c>
      <c r="G269" s="131" t="n">
        <f>E269+F269-1</f>
        <v>45589</v>
      </c>
      <c r="H269" s="165"/>
      <c r="I269" s="165"/>
      <c r="J269" s="165"/>
      <c r="K269" s="165"/>
      <c r="L269" s="142" t="s">
        <v>73</v>
      </c>
      <c r="M269" s="161"/>
      <c r="N269" s="161"/>
      <c r="O269" s="161"/>
      <c r="P269" s="161"/>
      <c r="Q269" s="70"/>
      <c r="R269" s="70"/>
    </row>
    <row r="270" s="5" customFormat="1" ht="16.5" customHeight="1">
      <c r="A270" s="129"/>
      <c r="B270" s="129"/>
      <c r="C270" s="140" t="s">
        <v>400</v>
      </c>
      <c r="D270" s="129"/>
      <c r="E270" s="170" t="n">
        <f>E$190</f>
        <v>45541</v>
      </c>
      <c r="F270" s="139" t="n">
        <v>14</v>
      </c>
      <c r="G270" s="131" t="n">
        <f>E270+F270-1</f>
        <v>45554</v>
      </c>
      <c r="H270" s="165"/>
      <c r="I270" s="165"/>
      <c r="J270" s="165"/>
      <c r="K270" s="165"/>
      <c r="L270" s="142" t="s">
        <v>250</v>
      </c>
      <c r="M270" s="161"/>
      <c r="N270" s="161"/>
      <c r="O270" s="161"/>
      <c r="P270" s="161"/>
      <c r="Q270" s="70"/>
      <c r="R270" s="70"/>
    </row>
    <row r="271" s="5" customFormat="1" ht="16.5" customHeight="1">
      <c r="A271" s="129"/>
      <c r="B271" s="144"/>
      <c r="C271" s="140" t="s">
        <v>403</v>
      </c>
      <c r="D271" s="129"/>
      <c r="E271" s="131" t="n">
        <f>G208+1</f>
        <v>45576</v>
      </c>
      <c r="F271" s="139" t="n">
        <v>3</v>
      </c>
      <c r="G271" s="131" t="n">
        <f>E271+F271-1</f>
        <v>45578</v>
      </c>
      <c r="H271" s="165"/>
      <c r="I271" s="165"/>
      <c r="J271" s="165"/>
      <c r="K271" s="165"/>
      <c r="L271" s="142" t="s">
        <v>404</v>
      </c>
      <c r="M271" s="161"/>
      <c r="N271" s="161"/>
      <c r="O271" s="161"/>
      <c r="P271" s="161"/>
      <c r="Q271" s="70"/>
      <c r="R271" s="70"/>
    </row>
    <row r="272" s="5" customFormat="1" ht="16.5" customHeight="1">
      <c r="A272" s="129"/>
      <c r="B272" s="147"/>
      <c r="C272" s="140" t="s">
        <v>405</v>
      </c>
      <c r="D272" s="129"/>
      <c r="E272" s="131" t="n">
        <f>G271+1</f>
        <v>45579</v>
      </c>
      <c r="F272" s="139" t="n">
        <v>7</v>
      </c>
      <c r="G272" s="131" t="n">
        <f>E272+F272-1</f>
        <v>45585</v>
      </c>
      <c r="H272" s="165"/>
      <c r="I272" s="165"/>
      <c r="J272" s="165"/>
      <c r="K272" s="165"/>
      <c r="L272" s="142" t="s">
        <v>84</v>
      </c>
      <c r="M272" s="161"/>
      <c r="N272" s="161"/>
      <c r="O272" s="161"/>
      <c r="P272" s="161"/>
      <c r="Q272" s="70"/>
      <c r="R272" s="70"/>
    </row>
    <row r="273" s="5" customFormat="1" ht="16.5" customHeight="1">
      <c r="A273" s="160" t="s">
        <v>406</v>
      </c>
      <c r="B273" s="129"/>
      <c r="C273" s="140" t="s">
        <v>407</v>
      </c>
      <c r="D273" s="129"/>
      <c r="E273" s="165"/>
      <c r="F273" s="169"/>
      <c r="G273" s="131" t="n">
        <f>E273+F273-1</f>
        <v>-1</v>
      </c>
      <c r="H273" s="165"/>
      <c r="I273" s="165"/>
      <c r="J273" s="165"/>
      <c r="K273" s="165"/>
      <c r="L273" s="178"/>
      <c r="M273" s="161"/>
      <c r="N273" s="161"/>
      <c r="O273" s="161"/>
      <c r="P273" s="161"/>
      <c r="Q273" s="70"/>
      <c r="R273" s="70"/>
    </row>
    <row r="274" s="5" customFormat="1" ht="16.5" customHeight="1">
      <c r="A274" s="160" t="s">
        <v>406</v>
      </c>
      <c r="B274" s="164" t="s">
        <v>367</v>
      </c>
      <c r="C274" s="140" t="s">
        <v>367</v>
      </c>
      <c r="D274" s="129"/>
      <c r="E274" s="132" t="n">
        <f>MIN(E275:E279)</f>
        <v>45595</v>
      </c>
      <c r="F274" s="169"/>
      <c r="G274" s="132" t="n">
        <f>MAX(G275:G279)</f>
        <v>45598</v>
      </c>
      <c r="H274" s="165"/>
      <c r="I274" s="165"/>
      <c r="J274" s="165"/>
      <c r="K274" s="165"/>
      <c r="L274" s="178"/>
      <c r="M274" s="161"/>
      <c r="N274" s="161"/>
      <c r="O274" s="161"/>
      <c r="P274" s="161"/>
      <c r="Q274" s="70"/>
      <c r="R274" s="70"/>
    </row>
    <row r="275" s="5" customFormat="1" ht="16.5" customHeight="1">
      <c r="A275" s="160" t="s">
        <v>406</v>
      </c>
      <c r="B275" s="144"/>
      <c r="C275" s="140" t="s">
        <v>408</v>
      </c>
      <c r="D275" s="129"/>
      <c r="E275" s="132" t="n">
        <f>G248+1</f>
        <v>45595</v>
      </c>
      <c r="F275" s="139" t="n">
        <v>1</v>
      </c>
      <c r="G275" s="131" t="n">
        <f>E275+F275-1</f>
        <v>45595</v>
      </c>
      <c r="H275" s="165"/>
      <c r="I275" s="165"/>
      <c r="J275" s="165"/>
      <c r="K275" s="165"/>
      <c r="L275" s="142" t="s">
        <v>264</v>
      </c>
      <c r="M275" s="161"/>
      <c r="N275" s="161"/>
      <c r="O275" s="161"/>
      <c r="P275" s="161"/>
      <c r="Q275" s="70"/>
      <c r="R275" s="70"/>
    </row>
    <row r="276" s="5" customFormat="1" ht="16.5" customHeight="1">
      <c r="A276" s="160" t="s">
        <v>406</v>
      </c>
      <c r="B276" s="144"/>
      <c r="C276" s="140" t="s">
        <v>340</v>
      </c>
      <c r="D276" s="129"/>
      <c r="E276" s="132" t="n">
        <f>G275+1</f>
        <v>45596</v>
      </c>
      <c r="F276" s="139" t="n">
        <v>1</v>
      </c>
      <c r="G276" s="131" t="n">
        <f>E276+F276-1</f>
        <v>45596</v>
      </c>
      <c r="H276" s="165"/>
      <c r="I276" s="165"/>
      <c r="J276" s="165"/>
      <c r="K276" s="165"/>
      <c r="L276" s="142" t="s">
        <v>264</v>
      </c>
      <c r="M276" s="161"/>
      <c r="N276" s="161"/>
      <c r="O276" s="161"/>
      <c r="P276" s="161"/>
      <c r="Q276" s="70"/>
      <c r="R276" s="70"/>
    </row>
    <row r="277" s="5" customFormat="1" ht="16.5" customHeight="1">
      <c r="A277" s="160" t="s">
        <v>406</v>
      </c>
      <c r="B277" s="144"/>
      <c r="C277" s="140" t="s">
        <v>341</v>
      </c>
      <c r="D277" s="129"/>
      <c r="E277" s="132" t="n">
        <f>G275+1</f>
        <v>45596</v>
      </c>
      <c r="F277" s="139" t="n">
        <v>1</v>
      </c>
      <c r="G277" s="131" t="n">
        <f>E277+F277-1</f>
        <v>45596</v>
      </c>
      <c r="H277" s="165"/>
      <c r="I277" s="165"/>
      <c r="J277" s="165"/>
      <c r="K277" s="165"/>
      <c r="L277" s="142" t="s">
        <v>264</v>
      </c>
      <c r="M277" s="161"/>
      <c r="N277" s="161"/>
      <c r="O277" s="161"/>
      <c r="P277" s="161"/>
      <c r="Q277" s="70"/>
      <c r="R277" s="70"/>
    </row>
    <row r="278" s="5" customFormat="1" ht="16.5" customHeight="1">
      <c r="A278" s="160" t="s">
        <v>406</v>
      </c>
      <c r="B278" s="144"/>
      <c r="C278" s="140" t="s">
        <v>342</v>
      </c>
      <c r="D278" s="129"/>
      <c r="E278" s="132" t="n">
        <f>G275+1</f>
        <v>45596</v>
      </c>
      <c r="F278" s="139" t="n">
        <v>1</v>
      </c>
      <c r="G278" s="131" t="n">
        <f>E278+F278-1</f>
        <v>45596</v>
      </c>
      <c r="H278" s="165"/>
      <c r="I278" s="165"/>
      <c r="J278" s="165"/>
      <c r="K278" s="165"/>
      <c r="L278" s="142" t="s">
        <v>264</v>
      </c>
      <c r="M278" s="161"/>
      <c r="N278" s="161"/>
      <c r="O278" s="161"/>
      <c r="P278" s="161"/>
      <c r="Q278" s="70"/>
      <c r="R278" s="70"/>
    </row>
    <row r="279" s="5" customFormat="1" ht="16.5" customHeight="1">
      <c r="A279" s="160" t="s">
        <v>406</v>
      </c>
      <c r="B279" s="147"/>
      <c r="C279" s="140" t="s">
        <v>409</v>
      </c>
      <c r="D279" s="129"/>
      <c r="E279" s="132" t="n">
        <f>G275+1</f>
        <v>45596</v>
      </c>
      <c r="F279" s="139" t="n">
        <v>3</v>
      </c>
      <c r="G279" s="131" t="n">
        <f>E279+F279-1</f>
        <v>45598</v>
      </c>
      <c r="H279" s="165"/>
      <c r="I279" s="165"/>
      <c r="J279" s="165"/>
      <c r="K279" s="165"/>
      <c r="L279" s="142" t="s">
        <v>264</v>
      </c>
      <c r="M279" s="161"/>
      <c r="N279" s="161"/>
      <c r="O279" s="161"/>
      <c r="P279" s="161"/>
      <c r="Q279" s="70"/>
      <c r="R279" s="70"/>
    </row>
    <row r="280" s="5" customFormat="1" ht="16.5" customHeight="1">
      <c r="A280" s="160" t="s">
        <v>406</v>
      </c>
      <c r="B280" s="140" t="s">
        <v>344</v>
      </c>
      <c r="C280" s="140" t="s">
        <v>344</v>
      </c>
      <c r="D280" s="129"/>
      <c r="E280" s="132" t="n">
        <v>45017</v>
      </c>
      <c r="F280" s="169"/>
      <c r="G280" s="131" t="n">
        <f>E280+F280-1</f>
        <v>45016</v>
      </c>
      <c r="H280" s="165"/>
      <c r="I280" s="165"/>
      <c r="J280" s="165"/>
      <c r="K280" s="165"/>
      <c r="L280" s="178"/>
      <c r="M280" s="161"/>
      <c r="N280" s="161"/>
      <c r="O280" s="161"/>
      <c r="P280" s="161"/>
      <c r="Q280" s="70"/>
      <c r="R280" s="70"/>
    </row>
    <row r="281" s="5" customFormat="1" ht="16.5" customHeight="1">
      <c r="A281" s="160" t="s">
        <v>406</v>
      </c>
      <c r="B281" s="144"/>
      <c r="C281" s="140" t="s">
        <v>345</v>
      </c>
      <c r="D281" s="129"/>
      <c r="E281" s="132" t="n">
        <f>G205+1</f>
        <v>45567</v>
      </c>
      <c r="F281" s="139" t="n">
        <v>3</v>
      </c>
      <c r="G281" s="131" t="n">
        <f>E281+F281-1</f>
        <v>45569</v>
      </c>
      <c r="H281" s="165"/>
      <c r="I281" s="165"/>
      <c r="J281" s="165"/>
      <c r="K281" s="165"/>
      <c r="L281" s="142" t="s">
        <v>39</v>
      </c>
      <c r="M281" s="161"/>
      <c r="N281" s="161"/>
      <c r="O281" s="161"/>
      <c r="P281" s="161"/>
      <c r="Q281" s="70"/>
      <c r="R281" s="70"/>
    </row>
    <row r="282" s="5" customFormat="1" ht="16.5" customHeight="1">
      <c r="A282" s="160" t="s">
        <v>406</v>
      </c>
      <c r="B282" s="147"/>
      <c r="C282" s="140" t="s">
        <v>410</v>
      </c>
      <c r="D282" s="129"/>
      <c r="E282" s="132" t="n">
        <f>G281+1</f>
        <v>45570</v>
      </c>
      <c r="F282" s="139" t="n">
        <v>1</v>
      </c>
      <c r="G282" s="131" t="n">
        <f>E282+F282-1</f>
        <v>45570</v>
      </c>
      <c r="H282" s="165"/>
      <c r="I282" s="165"/>
      <c r="J282" s="165"/>
      <c r="K282" s="165"/>
      <c r="L282" s="142" t="s">
        <v>39</v>
      </c>
      <c r="M282" s="161"/>
      <c r="N282" s="161"/>
      <c r="O282" s="161"/>
      <c r="P282" s="161"/>
      <c r="Q282" s="70"/>
      <c r="R282" s="70"/>
    </row>
    <row r="283" s="5" customFormat="1" ht="16.5" customHeight="1">
      <c r="A283" s="160" t="s">
        <v>406</v>
      </c>
      <c r="B283" s="164" t="s">
        <v>347</v>
      </c>
      <c r="C283" s="140" t="s">
        <v>347</v>
      </c>
      <c r="D283" s="129"/>
      <c r="E283" s="132" t="n">
        <f>G282+1</f>
        <v>45571</v>
      </c>
      <c r="F283" s="139" t="n">
        <v>2</v>
      </c>
      <c r="G283" s="131" t="n">
        <f>E283+F283-1</f>
        <v>45572</v>
      </c>
      <c r="H283" s="165"/>
      <c r="I283" s="165"/>
      <c r="J283" s="165"/>
      <c r="K283" s="165"/>
      <c r="L283" s="142" t="s">
        <v>39</v>
      </c>
      <c r="M283" s="161"/>
      <c r="N283" s="161"/>
      <c r="O283" s="161"/>
      <c r="P283" s="161"/>
      <c r="Q283" s="70"/>
      <c r="R283" s="70"/>
    </row>
    <row r="284" s="5" customFormat="1" ht="16.5" customHeight="1">
      <c r="A284" s="160" t="s">
        <v>406</v>
      </c>
      <c r="B284" s="144"/>
      <c r="C284" s="140" t="s">
        <v>411</v>
      </c>
      <c r="D284" s="129"/>
      <c r="E284" s="132" t="n">
        <f>G283+1</f>
        <v>45573</v>
      </c>
      <c r="F284" s="139" t="n">
        <v>1</v>
      </c>
      <c r="G284" s="131" t="n">
        <f>E284+F284-1</f>
        <v>45573</v>
      </c>
      <c r="H284" s="165"/>
      <c r="I284" s="165"/>
      <c r="J284" s="165"/>
      <c r="K284" s="165"/>
      <c r="L284" s="142" t="s">
        <v>349</v>
      </c>
      <c r="M284" s="161"/>
      <c r="N284" s="161"/>
      <c r="O284" s="161"/>
      <c r="P284" s="161"/>
      <c r="Q284" s="70"/>
      <c r="R284" s="70"/>
    </row>
    <row r="285" ht="16.5" customHeight="1">
      <c r="A285" s="160" t="s">
        <v>406</v>
      </c>
      <c r="B285" s="129"/>
      <c r="C285" s="140" t="s">
        <v>350</v>
      </c>
      <c r="D285" s="129"/>
      <c r="E285" s="132" t="n">
        <f>G283+1</f>
        <v>45573</v>
      </c>
      <c r="F285" s="139" t="n">
        <v>18</v>
      </c>
      <c r="G285" s="131" t="n">
        <f>E285+F285-1</f>
        <v>45590</v>
      </c>
      <c r="H285" s="165"/>
      <c r="I285" s="165"/>
      <c r="J285" s="165"/>
      <c r="K285" s="165"/>
      <c r="L285" s="140" t="s">
        <v>349</v>
      </c>
      <c r="M285" s="161"/>
      <c r="N285" s="161"/>
      <c r="O285" s="161"/>
      <c r="P285" s="161"/>
    </row>
    <row r="286" ht="16.5" customHeight="1">
      <c r="A286" s="160" t="s">
        <v>406</v>
      </c>
      <c r="C286" s="140" t="s">
        <v>412</v>
      </c>
      <c r="D286" s="129"/>
      <c r="E286" s="132" t="n">
        <f>G248+1</f>
        <v>45595</v>
      </c>
      <c r="F286" s="139" t="n">
        <v>3</v>
      </c>
      <c r="G286" s="131" t="n">
        <f>E286+F286-1</f>
        <v>45597</v>
      </c>
      <c r="H286" s="165"/>
      <c r="I286" s="165"/>
      <c r="J286" s="165" t="s">
        <v>811</v>
      </c>
      <c r="K286" s="165"/>
      <c r="L286" s="140"/>
      <c r="M286" s="161"/>
      <c r="N286" s="161"/>
      <c r="O286" s="161"/>
      <c r="P286" s="161"/>
    </row>
    <row r="287" s="5" customFormat="1" ht="16.5" customHeight="1">
      <c r="A287" s="160" t="s">
        <v>406</v>
      </c>
      <c r="B287" s="164" t="s">
        <v>413</v>
      </c>
      <c r="C287" s="140" t="s">
        <v>413</v>
      </c>
      <c r="D287" s="129"/>
      <c r="E287" s="132" t="n">
        <f>MIN(E288:E290)</f>
        <v>45590</v>
      </c>
      <c r="F287" s="169"/>
      <c r="G287" s="132" t="n">
        <f>MAX(G288:G290)</f>
        <v>45598</v>
      </c>
      <c r="H287" s="5"/>
      <c r="I287" s="5"/>
      <c r="J287" s="165"/>
      <c r="K287" s="165"/>
      <c r="L287" s="178"/>
      <c r="M287" s="161"/>
      <c r="N287" s="161"/>
      <c r="O287" s="161"/>
      <c r="P287" s="161"/>
      <c r="Q287" s="70"/>
      <c r="R287" s="70"/>
    </row>
    <row r="288" s="5" customFormat="1" ht="16.5" customHeight="1">
      <c r="A288" s="160" t="s">
        <v>406</v>
      </c>
      <c r="B288" s="144"/>
      <c r="C288" s="140" t="s">
        <v>414</v>
      </c>
      <c r="D288" s="129"/>
      <c r="E288" s="132" t="n">
        <f>G285</f>
        <v>45590</v>
      </c>
      <c r="F288" s="139" t="n">
        <v>2</v>
      </c>
      <c r="G288" s="131" t="n">
        <f>E288+F288-1</f>
        <v>45591</v>
      </c>
      <c r="H288" s="5"/>
      <c r="I288" s="5"/>
      <c r="J288" s="165"/>
      <c r="K288" s="165"/>
      <c r="L288" s="142" t="s">
        <v>381</v>
      </c>
      <c r="M288" s="161"/>
      <c r="N288" s="161"/>
      <c r="O288" s="161"/>
      <c r="P288" s="161"/>
      <c r="Q288" s="70"/>
      <c r="R288" s="70"/>
    </row>
    <row r="289" s="5" customFormat="1" ht="16.5" customHeight="1">
      <c r="A289" s="160" t="s">
        <v>406</v>
      </c>
      <c r="B289" s="144"/>
      <c r="C289" s="140" t="s">
        <v>415</v>
      </c>
      <c r="D289" s="129"/>
      <c r="E289" s="132" t="n">
        <f>G285</f>
        <v>45590</v>
      </c>
      <c r="F289" s="139" t="n">
        <v>2</v>
      </c>
      <c r="G289" s="131" t="n">
        <f>E289+F289-1</f>
        <v>45591</v>
      </c>
      <c r="H289" s="5"/>
      <c r="I289" s="5"/>
      <c r="J289" s="165"/>
      <c r="K289" s="165"/>
      <c r="L289" s="142" t="s">
        <v>381</v>
      </c>
      <c r="M289" s="161"/>
      <c r="N289" s="161"/>
      <c r="O289" s="161"/>
      <c r="P289" s="161"/>
      <c r="Q289" s="70"/>
      <c r="R289" s="70"/>
    </row>
    <row r="290" ht="16.5" customHeight="1">
      <c r="A290" s="160" t="s">
        <v>406</v>
      </c>
      <c r="C290" s="140" t="s">
        <v>355</v>
      </c>
      <c r="D290" s="129"/>
      <c r="E290" s="132" t="n">
        <f>MAX(G285+1,G286+1)</f>
        <v>45598</v>
      </c>
      <c r="F290" s="139" t="n">
        <v>1</v>
      </c>
      <c r="G290" s="131" t="n">
        <f>E290+F290-1</f>
        <v>45598</v>
      </c>
      <c r="H290" s="165"/>
      <c r="I290" s="165"/>
      <c r="J290" s="165" t="s">
        <v>811</v>
      </c>
      <c r="K290" s="165"/>
      <c r="L290" s="140" t="s">
        <v>381</v>
      </c>
      <c r="M290" s="161"/>
      <c r="N290" s="161"/>
      <c r="O290" s="161"/>
      <c r="P290" s="161"/>
    </row>
    <row r="291" s="5" customFormat="1" ht="16.5" customHeight="1">
      <c r="A291" s="160" t="s">
        <v>406</v>
      </c>
      <c r="B291" s="164" t="s">
        <v>416</v>
      </c>
      <c r="C291" s="140" t="s">
        <v>416</v>
      </c>
      <c r="D291" s="129"/>
      <c r="E291" s="132" t="n">
        <v>45043</v>
      </c>
      <c r="F291" s="169"/>
      <c r="G291" s="131" t="n">
        <f>E291+F291-1</f>
        <v>45042</v>
      </c>
      <c r="H291" s="5"/>
      <c r="I291" s="5"/>
      <c r="J291" s="165"/>
      <c r="K291" s="165"/>
      <c r="L291" s="178"/>
      <c r="M291" s="161"/>
      <c r="N291" s="161"/>
      <c r="O291" s="161"/>
      <c r="P291" s="161"/>
      <c r="Q291" s="70"/>
      <c r="R291" s="70"/>
    </row>
    <row r="292" ht="16.5" customHeight="1">
      <c r="A292" s="160" t="s">
        <v>406</v>
      </c>
      <c r="C292" s="140" t="s">
        <v>357</v>
      </c>
      <c r="D292" s="129"/>
      <c r="E292" s="132" t="n">
        <f>E290</f>
        <v>45598</v>
      </c>
      <c r="F292" s="139" t="n">
        <v>1</v>
      </c>
      <c r="G292" s="131" t="n">
        <f>E292+F292-1</f>
        <v>45598</v>
      </c>
      <c r="H292" s="165"/>
      <c r="I292" s="165"/>
      <c r="J292" s="165" t="s">
        <v>811</v>
      </c>
      <c r="K292" s="165"/>
      <c r="L292" s="140" t="s">
        <v>290</v>
      </c>
      <c r="M292" s="161"/>
      <c r="N292" s="161"/>
      <c r="O292" s="161"/>
      <c r="P292" s="161"/>
    </row>
    <row r="293" ht="16.5" customHeight="1">
      <c r="A293" s="160" t="s">
        <v>406</v>
      </c>
      <c r="C293" s="143" t="s">
        <v>416</v>
      </c>
      <c r="D293" s="233"/>
      <c r="E293" s="141" t="n">
        <f>G292+1</f>
        <v>45599</v>
      </c>
      <c r="F293" s="109" t="n">
        <v>5</v>
      </c>
      <c r="G293" s="141" t="n">
        <f>E293+F293-1</f>
        <v>45603</v>
      </c>
      <c r="H293" s="192" t="n">
        <f>E293-E231</f>
        <v>14</v>
      </c>
      <c r="I293" s="165"/>
      <c r="J293" s="165" t="s">
        <v>811</v>
      </c>
      <c r="K293" s="165" t="s">
        <v>811</v>
      </c>
      <c r="L293" s="140" t="s">
        <v>290</v>
      </c>
      <c r="M293" s="161"/>
      <c r="N293" s="161"/>
      <c r="O293" s="161"/>
      <c r="P293" s="177" t="e">
        <f>#REF!-#REF!</f>
        <v>#REF!</v>
      </c>
    </row>
    <row r="294" ht="16.5" customHeight="1">
      <c r="A294" s="160" t="s">
        <v>406</v>
      </c>
      <c r="C294" s="140" t="s">
        <v>358</v>
      </c>
      <c r="D294" s="145"/>
      <c r="E294" s="131" t="n">
        <f>G293</f>
        <v>45603</v>
      </c>
      <c r="F294" s="139" t="n">
        <v>1</v>
      </c>
      <c r="G294" s="131" t="n">
        <f>E294+F294-1</f>
        <v>45603</v>
      </c>
      <c r="H294" s="165"/>
      <c r="I294" s="165"/>
      <c r="J294" s="165" t="s">
        <v>811</v>
      </c>
      <c r="K294" s="165"/>
      <c r="L294" s="140" t="s">
        <v>231</v>
      </c>
      <c r="M294" s="161"/>
      <c r="N294" s="161"/>
      <c r="O294" s="161"/>
      <c r="P294" s="177"/>
    </row>
    <row r="295" s="5" customFormat="1" ht="16.5" customHeight="1">
      <c r="A295" s="160" t="s">
        <v>406</v>
      </c>
      <c r="B295" s="140" t="s">
        <v>418</v>
      </c>
      <c r="C295" s="140" t="s">
        <v>360</v>
      </c>
      <c r="D295" s="129"/>
      <c r="E295" s="131" t="n">
        <f>MIN(E296:E300)</f>
        <v>45604</v>
      </c>
      <c r="F295" s="169"/>
      <c r="G295" s="131" t="n">
        <f>MAX(G296:G300)</f>
        <v>45613</v>
      </c>
      <c r="H295" s="5"/>
      <c r="I295" s="5"/>
      <c r="J295" s="165"/>
      <c r="K295" s="165"/>
      <c r="L295" s="178"/>
      <c r="M295" s="161"/>
      <c r="N295" s="161"/>
      <c r="O295" s="161"/>
      <c r="P295" s="161"/>
      <c r="Q295" s="70"/>
      <c r="R295" s="70"/>
    </row>
    <row r="296" ht="16.5" customHeight="1">
      <c r="A296" s="160" t="s">
        <v>406</v>
      </c>
      <c r="C296" s="140" t="s">
        <v>361</v>
      </c>
      <c r="D296" s="129"/>
      <c r="E296" s="131" t="n">
        <f>G294+1</f>
        <v>45604</v>
      </c>
      <c r="F296" s="139" t="n">
        <v>3</v>
      </c>
      <c r="G296" s="131" t="n">
        <f>E296+F296-1</f>
        <v>45606</v>
      </c>
      <c r="H296" s="165"/>
      <c r="I296" s="165"/>
      <c r="J296" s="165" t="s">
        <v>811</v>
      </c>
      <c r="K296" s="165"/>
      <c r="L296" s="140" t="s">
        <v>73</v>
      </c>
      <c r="M296" s="161"/>
      <c r="N296" s="161"/>
      <c r="O296" s="161"/>
      <c r="P296" s="161"/>
    </row>
    <row r="297" ht="16.5" customHeight="1">
      <c r="A297" s="160" t="s">
        <v>406</v>
      </c>
      <c r="C297" s="140" t="s">
        <v>385</v>
      </c>
      <c r="D297" s="129"/>
      <c r="E297" s="131" t="n">
        <f>G296+1</f>
        <v>45607</v>
      </c>
      <c r="F297" s="139" t="n">
        <v>7</v>
      </c>
      <c r="G297" s="131" t="n">
        <f>E297+F297-1</f>
        <v>45613</v>
      </c>
      <c r="H297" s="165"/>
      <c r="I297" s="165"/>
      <c r="J297" s="165" t="s">
        <v>811</v>
      </c>
      <c r="K297" s="165"/>
      <c r="L297" s="140" t="s">
        <v>73</v>
      </c>
      <c r="M297" s="161"/>
      <c r="N297" s="161"/>
      <c r="O297" s="161"/>
      <c r="P297" s="161"/>
    </row>
    <row r="298" ht="16.5" customHeight="1">
      <c r="A298" s="160" t="s">
        <v>406</v>
      </c>
      <c r="C298" s="140" t="s">
        <v>363</v>
      </c>
      <c r="D298" s="129"/>
      <c r="E298" s="131" t="n">
        <f>G297+1</f>
        <v>45614</v>
      </c>
      <c r="F298" s="139" t="n">
        <v>0</v>
      </c>
      <c r="G298" s="131" t="n">
        <f>E298+F298-1</f>
        <v>45613</v>
      </c>
      <c r="H298" s="165"/>
      <c r="I298" s="165"/>
      <c r="J298" s="165" t="s">
        <v>811</v>
      </c>
      <c r="K298" s="165"/>
      <c r="L298" s="140" t="s">
        <v>264</v>
      </c>
      <c r="M298" s="161"/>
      <c r="N298" s="161"/>
      <c r="O298" s="161"/>
      <c r="P298" s="161"/>
    </row>
    <row r="299" ht="16.5" customHeight="1">
      <c r="A299" s="160" t="s">
        <v>406</v>
      </c>
      <c r="C299" s="140" t="s">
        <v>364</v>
      </c>
      <c r="D299" s="129"/>
      <c r="E299" s="131" t="n">
        <f>G298</f>
        <v>45613</v>
      </c>
      <c r="F299" s="139" t="n">
        <v>1</v>
      </c>
      <c r="G299" s="131" t="n">
        <f>E299+F299-1</f>
        <v>45613</v>
      </c>
      <c r="H299" s="165"/>
      <c r="I299" s="165"/>
      <c r="J299" s="165" t="s">
        <v>811</v>
      </c>
      <c r="K299" s="165"/>
      <c r="L299" s="140" t="s">
        <v>73</v>
      </c>
      <c r="M299" s="161"/>
      <c r="N299" s="161"/>
      <c r="O299" s="161"/>
      <c r="P299" s="161"/>
    </row>
    <row r="300" ht="16.5" customHeight="1">
      <c r="A300" s="160" t="s">
        <v>406</v>
      </c>
      <c r="C300" s="140" t="s">
        <v>365</v>
      </c>
      <c r="D300" s="129"/>
      <c r="E300" s="131" t="n">
        <f>E296</f>
        <v>45604</v>
      </c>
      <c r="F300" s="139" t="n">
        <v>10</v>
      </c>
      <c r="G300" s="131" t="n">
        <f>E300+F300-1</f>
        <v>45613</v>
      </c>
      <c r="H300" s="165"/>
      <c r="I300" s="165"/>
      <c r="J300" s="165" t="s">
        <v>811</v>
      </c>
      <c r="K300" s="165" t="s">
        <v>278</v>
      </c>
      <c r="L300" s="140" t="s">
        <v>366</v>
      </c>
      <c r="M300" s="161"/>
      <c r="N300" s="161"/>
      <c r="O300" s="161"/>
      <c r="P300" s="161"/>
    </row>
    <row r="301" s="5" customFormat="1" ht="16.5" customHeight="1">
      <c r="A301" s="160" t="s">
        <v>406</v>
      </c>
      <c r="B301" s="140" t="s">
        <v>367</v>
      </c>
      <c r="C301" s="140" t="s">
        <v>367</v>
      </c>
      <c r="D301" s="129"/>
      <c r="E301" s="131" t="n">
        <f>MIN(E302:E306)</f>
        <v>45607</v>
      </c>
      <c r="F301" s="169"/>
      <c r="G301" s="131" t="n">
        <f>MAX(G302:G306)</f>
        <v>45613</v>
      </c>
      <c r="H301" s="165"/>
      <c r="I301" s="165"/>
      <c r="J301" s="165"/>
      <c r="K301" s="165"/>
      <c r="L301" s="178"/>
      <c r="M301" s="161"/>
      <c r="N301" s="161"/>
      <c r="O301" s="161"/>
      <c r="P301" s="161"/>
      <c r="Q301" s="70"/>
      <c r="R301" s="70"/>
    </row>
    <row r="302" s="5" customFormat="1" ht="16.5" customHeight="1">
      <c r="A302" s="160" t="s">
        <v>406</v>
      </c>
      <c r="B302" s="144"/>
      <c r="C302" s="140" t="s">
        <v>339</v>
      </c>
      <c r="D302" s="129"/>
      <c r="E302" s="131" t="n">
        <f>G328+1</f>
        <v>45607</v>
      </c>
      <c r="F302" s="139" t="n">
        <v>3</v>
      </c>
      <c r="G302" s="131" t="n">
        <f>E302+F302-1</f>
        <v>45609</v>
      </c>
      <c r="H302" s="165"/>
      <c r="I302" s="165"/>
      <c r="J302" s="165"/>
      <c r="K302" s="165"/>
      <c r="L302" s="142" t="s">
        <v>264</v>
      </c>
      <c r="M302" s="161"/>
      <c r="N302" s="161"/>
      <c r="O302" s="161"/>
      <c r="P302" s="161"/>
      <c r="Q302" s="70"/>
      <c r="R302" s="70"/>
    </row>
    <row r="303" s="5" customFormat="1" ht="16.5" customHeight="1">
      <c r="A303" s="160" t="s">
        <v>406</v>
      </c>
      <c r="B303" s="144"/>
      <c r="C303" s="140" t="s">
        <v>340</v>
      </c>
      <c r="D303" s="129"/>
      <c r="E303" s="131" t="n">
        <f>E302</f>
        <v>45607</v>
      </c>
      <c r="F303" s="139" t="n">
        <v>3</v>
      </c>
      <c r="G303" s="131" t="n">
        <f>E303+F303-1</f>
        <v>45609</v>
      </c>
      <c r="H303" s="165"/>
      <c r="I303" s="165"/>
      <c r="J303" s="165"/>
      <c r="K303" s="165"/>
      <c r="L303" s="142" t="s">
        <v>264</v>
      </c>
      <c r="M303" s="161"/>
      <c r="N303" s="161"/>
      <c r="O303" s="161"/>
      <c r="P303" s="161"/>
      <c r="Q303" s="70"/>
      <c r="R303" s="70"/>
    </row>
    <row r="304" s="5" customFormat="1" ht="16.5" customHeight="1">
      <c r="A304" s="160" t="s">
        <v>406</v>
      </c>
      <c r="B304" s="144"/>
      <c r="C304" s="140" t="s">
        <v>341</v>
      </c>
      <c r="D304" s="129"/>
      <c r="E304" s="131" t="n">
        <f>E302</f>
        <v>45607</v>
      </c>
      <c r="F304" s="139" t="n">
        <v>3</v>
      </c>
      <c r="G304" s="131" t="n">
        <f>E304+F304-1</f>
        <v>45609</v>
      </c>
      <c r="H304" s="165"/>
      <c r="I304" s="165"/>
      <c r="J304" s="165"/>
      <c r="K304" s="165"/>
      <c r="L304" s="142" t="s">
        <v>264</v>
      </c>
      <c r="M304" s="161"/>
      <c r="N304" s="161"/>
      <c r="O304" s="161"/>
      <c r="P304" s="161"/>
      <c r="Q304" s="70"/>
      <c r="R304" s="70"/>
    </row>
    <row r="305" s="5" customFormat="1" ht="16.5" customHeight="1">
      <c r="A305" s="160" t="s">
        <v>406</v>
      </c>
      <c r="B305" s="144"/>
      <c r="C305" s="140" t="s">
        <v>342</v>
      </c>
      <c r="D305" s="129"/>
      <c r="E305" s="131" t="n">
        <f>E302</f>
        <v>45607</v>
      </c>
      <c r="F305" s="139" t="n">
        <v>3</v>
      </c>
      <c r="G305" s="131" t="n">
        <f>E305+F305-1</f>
        <v>45609</v>
      </c>
      <c r="H305" s="165"/>
      <c r="I305" s="165"/>
      <c r="J305" s="165"/>
      <c r="K305" s="165"/>
      <c r="L305" s="142" t="s">
        <v>264</v>
      </c>
      <c r="M305" s="161"/>
      <c r="N305" s="161"/>
      <c r="O305" s="161"/>
      <c r="P305" s="161"/>
      <c r="Q305" s="70"/>
      <c r="R305" s="70"/>
    </row>
    <row r="306" s="5" customFormat="1" ht="16.5" customHeight="1">
      <c r="A306" s="160" t="s">
        <v>406</v>
      </c>
      <c r="B306" s="147"/>
      <c r="C306" s="140" t="s">
        <v>343</v>
      </c>
      <c r="D306" s="129"/>
      <c r="E306" s="131" t="n">
        <f>E297</f>
        <v>45607</v>
      </c>
      <c r="F306" s="109" t="n">
        <v>7</v>
      </c>
      <c r="G306" s="131" t="n">
        <f>E306+F306-1</f>
        <v>45613</v>
      </c>
      <c r="H306" s="165"/>
      <c r="I306" s="165"/>
      <c r="J306" s="165"/>
      <c r="K306" s="165"/>
      <c r="L306" s="178"/>
      <c r="M306" s="161"/>
      <c r="N306" s="161"/>
      <c r="O306" s="161"/>
      <c r="P306" s="161"/>
      <c r="Q306" s="70"/>
      <c r="R306" s="70"/>
    </row>
    <row r="307" s="5" customFormat="1" ht="16.5" customHeight="1">
      <c r="A307" s="160" t="s">
        <v>406</v>
      </c>
      <c r="B307" s="164" t="s">
        <v>344</v>
      </c>
      <c r="C307" s="140" t="s">
        <v>344</v>
      </c>
      <c r="D307" s="129"/>
      <c r="E307" s="131" t="n">
        <f>MIN(E308:E309)</f>
        <v>45609</v>
      </c>
      <c r="F307" s="169"/>
      <c r="G307" s="131" t="n">
        <f>MAX(G308:G309)</f>
        <v>45609</v>
      </c>
      <c r="H307" s="165"/>
      <c r="I307" s="165"/>
      <c r="J307" s="165"/>
      <c r="K307" s="165"/>
      <c r="L307" s="178"/>
      <c r="M307" s="161"/>
      <c r="N307" s="161"/>
      <c r="O307" s="161"/>
      <c r="P307" s="161"/>
      <c r="Q307" s="70"/>
      <c r="R307" s="70"/>
    </row>
    <row r="308" s="5" customFormat="1" ht="16.5" customHeight="1">
      <c r="A308" s="160" t="s">
        <v>406</v>
      </c>
      <c r="B308" s="144"/>
      <c r="C308" s="140" t="s">
        <v>345</v>
      </c>
      <c r="D308" s="129"/>
      <c r="E308" s="131" t="n">
        <f>G302</f>
        <v>45609</v>
      </c>
      <c r="F308" s="139" t="n">
        <v>1</v>
      </c>
      <c r="G308" s="131" t="n">
        <f>E308+F308-1</f>
        <v>45609</v>
      </c>
      <c r="H308" s="165"/>
      <c r="I308" s="165"/>
      <c r="J308" s="165"/>
      <c r="K308" s="165"/>
      <c r="L308" s="142" t="s">
        <v>39</v>
      </c>
      <c r="M308" s="161"/>
      <c r="N308" s="161"/>
      <c r="O308" s="161"/>
      <c r="P308" s="161"/>
      <c r="Q308" s="70"/>
      <c r="R308" s="70"/>
    </row>
    <row r="309" s="5" customFormat="1" ht="16.5" customHeight="1">
      <c r="A309" s="160" t="s">
        <v>406</v>
      </c>
      <c r="B309" s="147"/>
      <c r="C309" s="140" t="s">
        <v>346</v>
      </c>
      <c r="D309" s="129"/>
      <c r="E309" s="131" t="n">
        <f>E308</f>
        <v>45609</v>
      </c>
      <c r="F309" s="139" t="n">
        <v>1</v>
      </c>
      <c r="G309" s="131" t="n">
        <f>E309+F309-1</f>
        <v>45609</v>
      </c>
      <c r="H309" s="165"/>
      <c r="I309" s="165"/>
      <c r="J309" s="165"/>
      <c r="K309" s="165"/>
      <c r="L309" s="142" t="s">
        <v>39</v>
      </c>
      <c r="M309" s="161"/>
      <c r="N309" s="161"/>
      <c r="O309" s="161"/>
      <c r="P309" s="161"/>
      <c r="Q309" s="70"/>
      <c r="R309" s="70"/>
    </row>
    <row r="310" ht="16.5" customHeight="1">
      <c r="A310" s="160" t="s">
        <v>406</v>
      </c>
      <c r="B310" s="140" t="s">
        <v>347</v>
      </c>
      <c r="C310" s="140" t="s">
        <v>347</v>
      </c>
      <c r="D310" s="129"/>
      <c r="E310" s="131"/>
      <c r="F310" s="139"/>
      <c r="G310" s="131"/>
      <c r="H310" s="165"/>
      <c r="I310" s="165"/>
      <c r="J310" s="165" t="s">
        <v>811</v>
      </c>
      <c r="K310" s="165"/>
      <c r="L310" s="140" t="s">
        <v>39</v>
      </c>
      <c r="M310" s="161"/>
      <c r="N310" s="161"/>
      <c r="O310" s="161"/>
      <c r="P310" s="161"/>
    </row>
    <row r="311" s="5" customFormat="1" ht="16.5" customHeight="1">
      <c r="A311" s="160" t="s">
        <v>406</v>
      </c>
      <c r="B311" s="144"/>
      <c r="C311" s="140" t="s">
        <v>348</v>
      </c>
      <c r="D311" s="129"/>
      <c r="E311" s="131" t="n">
        <f>G310+1</f>
        <v>1</v>
      </c>
      <c r="F311" s="139" t="n">
        <v>2</v>
      </c>
      <c r="G311" s="131" t="n">
        <f>E311+F311-1</f>
        <v>2</v>
      </c>
      <c r="H311" s="165"/>
      <c r="I311" s="165"/>
      <c r="J311" s="165"/>
      <c r="K311" s="165"/>
      <c r="L311" s="142" t="s">
        <v>349</v>
      </c>
      <c r="M311" s="161"/>
      <c r="N311" s="161"/>
      <c r="O311" s="161"/>
      <c r="P311" s="161"/>
      <c r="Q311" s="70"/>
      <c r="R311" s="70"/>
    </row>
    <row r="312" ht="16.5" customHeight="1">
      <c r="A312" s="160" t="s">
        <v>406</v>
      </c>
      <c r="C312" s="140" t="s">
        <v>350</v>
      </c>
      <c r="D312" s="129"/>
      <c r="E312" s="131" t="n">
        <f>MAX(G300+1,G299+1)</f>
        <v>45614</v>
      </c>
      <c r="F312" s="139" t="n">
        <v>3</v>
      </c>
      <c r="G312" s="131" t="n">
        <f>E312+F312-1</f>
        <v>45616</v>
      </c>
      <c r="H312" s="165"/>
      <c r="I312" s="165"/>
      <c r="J312" s="165" t="s">
        <v>811</v>
      </c>
      <c r="K312" s="165"/>
      <c r="L312" s="140" t="s">
        <v>349</v>
      </c>
      <c r="M312" s="161"/>
      <c r="N312" s="161"/>
      <c r="O312" s="161"/>
      <c r="P312" s="161"/>
    </row>
    <row r="313" ht="16.5" customHeight="1">
      <c r="A313" s="160" t="s">
        <v>406</v>
      </c>
      <c r="B313" s="129" t="s">
        <v>351</v>
      </c>
      <c r="C313" s="140" t="s">
        <v>352</v>
      </c>
      <c r="D313" s="129"/>
      <c r="E313" s="131" t="n">
        <f>G312+1</f>
        <v>45617</v>
      </c>
      <c r="F313" s="169"/>
      <c r="G313" s="131" t="n">
        <f>E313+F313-1</f>
        <v>45616</v>
      </c>
      <c r="H313" s="165"/>
      <c r="I313" s="165"/>
      <c r="J313" s="165" t="s">
        <v>811</v>
      </c>
      <c r="K313" s="165"/>
      <c r="L313" s="165"/>
      <c r="M313" s="161"/>
      <c r="N313" s="161"/>
      <c r="O313" s="161"/>
      <c r="P313" s="161"/>
    </row>
    <row r="314" s="5" customFormat="1" ht="16.5" customHeight="1">
      <c r="A314" s="160" t="s">
        <v>406</v>
      </c>
      <c r="B314" s="129"/>
      <c r="C314" s="140" t="s">
        <v>353</v>
      </c>
      <c r="D314" s="129"/>
      <c r="E314" s="131" t="e">
        <f>#REF!</f>
        <v>#REF!</v>
      </c>
      <c r="F314" s="139" t="n">
        <v>60</v>
      </c>
      <c r="G314" s="131" t="e">
        <f>E314+F314-1</f>
        <v>#REF!</v>
      </c>
      <c r="H314" s="165"/>
      <c r="I314" s="165"/>
      <c r="J314" s="165"/>
      <c r="K314" s="165"/>
      <c r="L314" s="142" t="s">
        <v>231</v>
      </c>
      <c r="M314" s="161"/>
      <c r="N314" s="161"/>
      <c r="O314" s="161"/>
      <c r="P314" s="161"/>
      <c r="Q314" s="70"/>
      <c r="R314" s="70"/>
    </row>
    <row r="315" s="5" customFormat="1" ht="16.5" customHeight="1">
      <c r="A315" s="160" t="s">
        <v>406</v>
      </c>
      <c r="B315" s="129"/>
      <c r="C315" s="140" t="s">
        <v>354</v>
      </c>
      <c r="D315" s="129"/>
      <c r="E315" s="131" t="e">
        <f>#REF!</f>
        <v>#REF!</v>
      </c>
      <c r="F315" s="139" t="n">
        <v>60</v>
      </c>
      <c r="G315" s="131" t="e">
        <f>E315+F315-1</f>
        <v>#REF!</v>
      </c>
      <c r="H315" s="165"/>
      <c r="I315" s="165"/>
      <c r="J315" s="165"/>
      <c r="K315" s="165"/>
      <c r="L315" s="142" t="s">
        <v>231</v>
      </c>
      <c r="M315" s="161"/>
      <c r="N315" s="161"/>
      <c r="O315" s="161"/>
      <c r="P315" s="161"/>
      <c r="Q315" s="70"/>
      <c r="R315" s="70"/>
    </row>
    <row r="316" s="5" customFormat="1" ht="16.5" customHeight="1">
      <c r="A316" s="160" t="s">
        <v>406</v>
      </c>
      <c r="B316" s="129"/>
      <c r="C316" s="140" t="s">
        <v>355</v>
      </c>
      <c r="D316" s="129"/>
      <c r="E316" s="131" t="n">
        <f>G312+1</f>
        <v>45617</v>
      </c>
      <c r="F316" s="139" t="n">
        <v>1</v>
      </c>
      <c r="G316" s="131" t="n">
        <f>E316+F316-1</f>
        <v>45617</v>
      </c>
      <c r="H316" s="165"/>
      <c r="I316" s="165"/>
      <c r="J316" s="165"/>
      <c r="K316" s="165"/>
      <c r="L316" s="142" t="s">
        <v>231</v>
      </c>
      <c r="M316" s="161"/>
      <c r="N316" s="161"/>
      <c r="O316" s="161"/>
      <c r="P316" s="161"/>
      <c r="Q316" s="70"/>
      <c r="R316" s="70"/>
    </row>
    <row r="317" s="5" customFormat="1" ht="16.5" customHeight="1">
      <c r="A317" s="160" t="s">
        <v>406</v>
      </c>
      <c r="B317" s="164" t="s">
        <v>421</v>
      </c>
      <c r="C317" s="140" t="s">
        <v>422</v>
      </c>
      <c r="D317" s="129"/>
      <c r="E317" s="131" t="n">
        <v>45013</v>
      </c>
      <c r="F317" s="169"/>
      <c r="G317" s="131" t="n">
        <f>E317+F317-1</f>
        <v>45012</v>
      </c>
      <c r="H317" s="165"/>
      <c r="I317" s="165"/>
      <c r="J317" s="165"/>
      <c r="K317" s="165"/>
      <c r="L317" s="178"/>
      <c r="M317" s="161"/>
      <c r="N317" s="161"/>
      <c r="O317" s="161"/>
      <c r="P317" s="161"/>
      <c r="Q317" s="70"/>
      <c r="R317" s="70"/>
    </row>
    <row r="318" ht="16.5" customHeight="1">
      <c r="A318" s="160" t="s">
        <v>406</v>
      </c>
      <c r="C318" s="140" t="s">
        <v>357</v>
      </c>
      <c r="D318" s="129"/>
      <c r="E318" s="131" t="n">
        <f>G312+1</f>
        <v>45617</v>
      </c>
      <c r="F318" s="139" t="n">
        <v>1</v>
      </c>
      <c r="G318" s="131" t="n">
        <f>E318+F318-1</f>
        <v>45617</v>
      </c>
      <c r="H318" s="165"/>
      <c r="I318" s="165"/>
      <c r="J318" s="165" t="s">
        <v>811</v>
      </c>
      <c r="K318" s="165"/>
      <c r="L318" s="140" t="s">
        <v>290</v>
      </c>
      <c r="M318" s="161"/>
      <c r="N318" s="161"/>
      <c r="O318" s="161"/>
      <c r="P318" s="161"/>
    </row>
    <row r="319" ht="16.5" customHeight="1">
      <c r="A319" s="160" t="s">
        <v>406</v>
      </c>
      <c r="C319" s="143" t="s">
        <v>423</v>
      </c>
      <c r="D319" s="222"/>
      <c r="E319" s="141" t="n">
        <f>G318+1</f>
        <v>45618</v>
      </c>
      <c r="F319" s="109" t="n">
        <v>5</v>
      </c>
      <c r="G319" s="141" t="n">
        <f>E319+F319-1</f>
        <v>45622</v>
      </c>
      <c r="H319" s="165"/>
      <c r="I319" s="165"/>
      <c r="J319" s="165" t="s">
        <v>811</v>
      </c>
      <c r="K319" s="165" t="s">
        <v>811</v>
      </c>
      <c r="L319" s="140" t="s">
        <v>290</v>
      </c>
      <c r="M319" s="161"/>
      <c r="N319" s="161"/>
      <c r="O319" s="161"/>
      <c r="P319" s="161"/>
    </row>
    <row r="320" ht="16.5" customHeight="1">
      <c r="A320" s="160" t="s">
        <v>406</v>
      </c>
      <c r="C320" s="140" t="s">
        <v>358</v>
      </c>
      <c r="D320" s="129"/>
      <c r="E320" s="131" t="n">
        <f>G319+1</f>
        <v>45623</v>
      </c>
      <c r="F320" s="139" t="n">
        <v>1</v>
      </c>
      <c r="G320" s="131" t="n">
        <f>E320+F320-1</f>
        <v>45623</v>
      </c>
      <c r="H320" s="165"/>
      <c r="I320" s="165"/>
      <c r="J320" s="165" t="s">
        <v>811</v>
      </c>
      <c r="K320" s="165"/>
      <c r="L320" s="140"/>
      <c r="M320" s="161"/>
      <c r="N320" s="161"/>
      <c r="O320" s="161"/>
      <c r="P320" s="161"/>
    </row>
    <row r="321" ht="16.5" customHeight="1">
      <c r="A321" s="160" t="s">
        <v>406</v>
      </c>
      <c r="B321" s="140" t="s">
        <v>424</v>
      </c>
      <c r="C321" s="140" t="s">
        <v>425</v>
      </c>
      <c r="D321" s="129"/>
      <c r="E321" s="131" t="n">
        <f>G319+1</f>
        <v>45623</v>
      </c>
      <c r="F321" s="139" t="n">
        <v>7</v>
      </c>
      <c r="G321" s="131" t="n">
        <f>E321+F321-1</f>
        <v>45629</v>
      </c>
      <c r="H321" s="165"/>
      <c r="I321" s="165"/>
      <c r="J321" s="165" t="s">
        <v>811</v>
      </c>
      <c r="K321" s="165" t="s">
        <v>811</v>
      </c>
      <c r="L321" s="140" t="s">
        <v>54</v>
      </c>
      <c r="M321" s="161" t="n">
        <v>3</v>
      </c>
      <c r="N321" s="249" t="n">
        <f>M321*F321</f>
        <v>21</v>
      </c>
      <c r="O321" s="161"/>
      <c r="P321" s="161"/>
    </row>
    <row r="322" s="5" customFormat="1" ht="16.5" customHeight="1">
      <c r="A322" s="160" t="s">
        <v>406</v>
      </c>
      <c r="B322" s="164" t="s">
        <v>426</v>
      </c>
      <c r="C322" s="140" t="s">
        <v>426</v>
      </c>
      <c r="D322" s="129"/>
      <c r="E322" s="165"/>
      <c r="F322" s="169"/>
      <c r="G322" s="131" t="n">
        <f>MAX(G323:G330)</f>
        <v>45619</v>
      </c>
      <c r="H322" s="5"/>
      <c r="I322" s="5"/>
      <c r="J322" s="165"/>
      <c r="K322" s="165"/>
      <c r="L322" s="178"/>
      <c r="M322" s="161"/>
      <c r="N322" s="161"/>
      <c r="O322" s="161"/>
      <c r="P322" s="161"/>
      <c r="Q322" s="70"/>
      <c r="R322" s="70"/>
    </row>
    <row r="323" s="5" customFormat="1" ht="16.5" customHeight="1">
      <c r="A323" s="160" t="s">
        <v>406</v>
      </c>
      <c r="B323" s="144"/>
      <c r="C323" s="140" t="s">
        <v>427</v>
      </c>
      <c r="D323" s="129"/>
      <c r="E323" s="132" t="n">
        <v>45047</v>
      </c>
      <c r="F323" s="169"/>
      <c r="G323" s="131" t="n">
        <f>MAX(G324:G330)</f>
        <v>45619</v>
      </c>
      <c r="H323" s="5"/>
      <c r="I323" s="5"/>
      <c r="J323" s="165"/>
      <c r="K323" s="165"/>
      <c r="L323" s="178"/>
      <c r="M323" s="161"/>
      <c r="N323" s="161"/>
      <c r="O323" s="161"/>
      <c r="P323" s="161"/>
      <c r="Q323" s="70"/>
      <c r="R323" s="70"/>
    </row>
    <row r="324" ht="16.5" customHeight="1">
      <c r="A324" s="160" t="s">
        <v>406</v>
      </c>
      <c r="C324" s="143" t="s">
        <v>428</v>
      </c>
      <c r="D324" s="222"/>
      <c r="E324" s="141" t="n">
        <f>G293+3</f>
        <v>45606</v>
      </c>
      <c r="F324" s="109" t="n">
        <v>14</v>
      </c>
      <c r="G324" s="141" t="n">
        <f>E324+F324-1</f>
        <v>45619</v>
      </c>
      <c r="H324" s="34"/>
      <c r="I324" s="34"/>
      <c r="J324" s="165" t="s">
        <v>811</v>
      </c>
      <c r="K324" s="165"/>
      <c r="L324" s="140" t="s">
        <v>54</v>
      </c>
      <c r="M324" s="161" t="n">
        <v>3</v>
      </c>
      <c r="N324" s="249" t="n">
        <f>M324*F324</f>
        <v>42</v>
      </c>
      <c r="O324" s="161"/>
      <c r="P324" s="161"/>
    </row>
    <row r="325" s="5" customFormat="1" ht="16.5" customHeight="1">
      <c r="A325" s="160" t="s">
        <v>406</v>
      </c>
      <c r="B325" s="144"/>
      <c r="C325" s="140" t="s">
        <v>429</v>
      </c>
      <c r="D325" s="129"/>
      <c r="E325" s="132" t="n">
        <f>G293+1</f>
        <v>45604</v>
      </c>
      <c r="F325" s="139" t="n">
        <v>14</v>
      </c>
      <c r="G325" s="131" t="n">
        <f>E325+F325-1</f>
        <v>45617</v>
      </c>
      <c r="H325" s="5"/>
      <c r="I325" s="5"/>
      <c r="J325" s="165"/>
      <c r="K325" s="165"/>
      <c r="L325" s="142" t="s">
        <v>375</v>
      </c>
      <c r="M325" s="161"/>
      <c r="N325" s="161"/>
      <c r="O325" s="161"/>
      <c r="P325" s="161"/>
      <c r="Q325" s="70"/>
      <c r="R325" s="70"/>
    </row>
    <row r="326" s="5" customFormat="1" ht="16.5" customHeight="1">
      <c r="A326" s="160" t="s">
        <v>406</v>
      </c>
      <c r="B326" s="144"/>
      <c r="C326" s="140" t="s">
        <v>430</v>
      </c>
      <c r="D326" s="129"/>
      <c r="E326" s="132" t="n">
        <f>G293+1</f>
        <v>45604</v>
      </c>
      <c r="F326" s="139" t="n">
        <v>10</v>
      </c>
      <c r="G326" s="131" t="n">
        <f>E326+F326-1</f>
        <v>45613</v>
      </c>
      <c r="H326" s="5"/>
      <c r="I326" s="5"/>
      <c r="J326" s="165"/>
      <c r="K326" s="165"/>
      <c r="L326" s="142" t="s">
        <v>377</v>
      </c>
      <c r="M326" s="161"/>
      <c r="N326" s="161"/>
      <c r="O326" s="161"/>
      <c r="P326" s="161"/>
      <c r="Q326" s="70"/>
      <c r="R326" s="70"/>
    </row>
    <row r="327" s="5" customFormat="1" ht="16.5" customHeight="1">
      <c r="A327" s="160" t="s">
        <v>406</v>
      </c>
      <c r="B327" s="144"/>
      <c r="C327" s="140" t="s">
        <v>431</v>
      </c>
      <c r="D327" s="129"/>
      <c r="E327" s="132" t="n">
        <f>G293+3</f>
        <v>45606</v>
      </c>
      <c r="F327" s="139" t="n">
        <v>1</v>
      </c>
      <c r="G327" s="131" t="n">
        <f>E327+F327-1</f>
        <v>45606</v>
      </c>
      <c r="H327" s="5"/>
      <c r="I327" s="5"/>
      <c r="J327" s="165"/>
      <c r="K327" s="165"/>
      <c r="L327" s="142" t="s">
        <v>65</v>
      </c>
      <c r="M327" s="161"/>
      <c r="N327" s="161"/>
      <c r="O327" s="161"/>
      <c r="P327" s="161"/>
      <c r="Q327" s="70"/>
      <c r="R327" s="70"/>
    </row>
    <row r="328" s="5" customFormat="1" ht="16.5" customHeight="1">
      <c r="A328" s="160" t="s">
        <v>406</v>
      </c>
      <c r="B328" s="144"/>
      <c r="C328" s="140" t="s">
        <v>432</v>
      </c>
      <c r="D328" s="129"/>
      <c r="E328" s="132" t="n">
        <f>G293+3</f>
        <v>45606</v>
      </c>
      <c r="F328" s="139" t="n">
        <v>1</v>
      </c>
      <c r="G328" s="131" t="n">
        <f>E328+F328-1</f>
        <v>45606</v>
      </c>
      <c r="H328" s="5"/>
      <c r="I328" s="5"/>
      <c r="J328" s="165"/>
      <c r="K328" s="165"/>
      <c r="L328" s="142" t="s">
        <v>349</v>
      </c>
      <c r="M328" s="161"/>
      <c r="N328" s="161"/>
      <c r="O328" s="161"/>
      <c r="P328" s="161"/>
      <c r="Q328" s="70"/>
      <c r="R328" s="70"/>
    </row>
    <row r="329" s="5" customFormat="1" ht="16.5" customHeight="1">
      <c r="A329" s="160" t="s">
        <v>406</v>
      </c>
      <c r="B329" s="144"/>
      <c r="C329" s="140" t="s">
        <v>433</v>
      </c>
      <c r="D329" s="129"/>
      <c r="E329" s="132" t="n">
        <f>G293+3</f>
        <v>45606</v>
      </c>
      <c r="F329" s="139" t="n">
        <v>3</v>
      </c>
      <c r="G329" s="131" t="n">
        <f>E329+F329-1</f>
        <v>45608</v>
      </c>
      <c r="H329" s="5"/>
      <c r="I329" s="5"/>
      <c r="J329" s="165"/>
      <c r="K329" s="165"/>
      <c r="L329" s="142" t="s">
        <v>381</v>
      </c>
      <c r="M329" s="161"/>
      <c r="N329" s="161"/>
      <c r="O329" s="161"/>
      <c r="P329" s="161"/>
      <c r="Q329" s="70"/>
      <c r="R329" s="70"/>
    </row>
    <row r="330" s="5" customFormat="1" ht="16.5" customHeight="1">
      <c r="A330" s="160" t="s">
        <v>406</v>
      </c>
      <c r="B330" s="144"/>
      <c r="C330" s="140" t="s">
        <v>382</v>
      </c>
      <c r="D330" s="129"/>
      <c r="E330" s="132" t="n">
        <f>G293+3</f>
        <v>45606</v>
      </c>
      <c r="F330" s="139" t="n">
        <v>1</v>
      </c>
      <c r="G330" s="131" t="n">
        <f>E330+F330-1</f>
        <v>45606</v>
      </c>
      <c r="H330" s="5"/>
      <c r="I330" s="5"/>
      <c r="J330" s="165"/>
      <c r="K330" s="165"/>
      <c r="L330" s="142" t="s">
        <v>54</v>
      </c>
      <c r="M330" s="161" t="n">
        <v>1</v>
      </c>
      <c r="N330" s="249" t="n">
        <f>M330*F330</f>
        <v>1</v>
      </c>
      <c r="O330" s="161"/>
      <c r="P330" s="161"/>
      <c r="Q330" s="70"/>
      <c r="R330" s="70"/>
    </row>
    <row r="331" s="5" customFormat="1" ht="16.5" customHeight="1">
      <c r="A331" s="160" t="s">
        <v>406</v>
      </c>
      <c r="B331" s="147"/>
      <c r="C331" s="140" t="s">
        <v>434</v>
      </c>
      <c r="D331" s="129"/>
      <c r="E331" s="131" t="n">
        <f>G293+3</f>
        <v>45606</v>
      </c>
      <c r="F331" s="139" t="n">
        <v>7</v>
      </c>
      <c r="G331" s="131" t="n">
        <f>E331+F331-1</f>
        <v>45612</v>
      </c>
      <c r="H331" s="5"/>
      <c r="I331" s="5"/>
      <c r="J331" s="165"/>
      <c r="K331" s="165"/>
      <c r="L331" s="142" t="s">
        <v>297</v>
      </c>
      <c r="M331" s="161"/>
      <c r="N331" s="161"/>
      <c r="O331" s="161"/>
      <c r="P331" s="161"/>
      <c r="Q331" s="70"/>
      <c r="R331" s="70"/>
    </row>
    <row r="332" s="5" customFormat="1" ht="16.5" customHeight="1">
      <c r="A332" s="160" t="s">
        <v>406</v>
      </c>
      <c r="B332" s="140" t="s">
        <v>435</v>
      </c>
      <c r="C332" s="140" t="s">
        <v>435</v>
      </c>
      <c r="D332" s="129"/>
      <c r="E332" s="131" t="n">
        <f>MIN(E333:E335)</f>
        <v>45598</v>
      </c>
      <c r="F332" s="169"/>
      <c r="G332" s="131" t="n">
        <f>MAX(G333:G335)</f>
        <v>45621</v>
      </c>
      <c r="H332" s="5"/>
      <c r="I332" s="5"/>
      <c r="J332" s="165"/>
      <c r="K332" s="165"/>
      <c r="L332" s="178"/>
      <c r="M332" s="161"/>
      <c r="N332" s="161"/>
      <c r="O332" s="161"/>
      <c r="P332" s="161"/>
      <c r="Q332" s="70"/>
      <c r="R332" s="70"/>
    </row>
    <row r="333" s="5" customFormat="1" ht="16.5" customHeight="1">
      <c r="A333" s="160" t="s">
        <v>406</v>
      </c>
      <c r="B333" s="144"/>
      <c r="C333" s="140" t="s">
        <v>436</v>
      </c>
      <c r="D333" s="129"/>
      <c r="E333" s="131" t="n">
        <f>E292</f>
        <v>45598</v>
      </c>
      <c r="F333" s="139" t="n">
        <v>3</v>
      </c>
      <c r="G333" s="131" t="n">
        <f>E333+F333-1</f>
        <v>45600</v>
      </c>
      <c r="H333" s="5"/>
      <c r="I333" s="5"/>
      <c r="J333" s="165"/>
      <c r="K333" s="165"/>
      <c r="L333" s="142" t="s">
        <v>65</v>
      </c>
      <c r="M333" s="161"/>
      <c r="N333" s="161"/>
      <c r="O333" s="161"/>
      <c r="P333" s="161"/>
      <c r="Q333" s="70"/>
      <c r="R333" s="70"/>
    </row>
    <row r="334" s="5" customFormat="1" ht="16.5" customHeight="1">
      <c r="A334" s="160" t="s">
        <v>406</v>
      </c>
      <c r="B334" s="144"/>
      <c r="C334" s="140" t="s">
        <v>437</v>
      </c>
      <c r="D334" s="129"/>
      <c r="E334" s="131" t="n">
        <f>G333+1</f>
        <v>45601</v>
      </c>
      <c r="F334" s="139" t="n">
        <v>3</v>
      </c>
      <c r="G334" s="131" t="n">
        <f>E334+F334-1</f>
        <v>45603</v>
      </c>
      <c r="H334" s="5"/>
      <c r="I334" s="5"/>
      <c r="J334" s="165"/>
      <c r="K334" s="165"/>
      <c r="L334" s="142" t="s">
        <v>65</v>
      </c>
      <c r="M334" s="161"/>
      <c r="N334" s="161"/>
      <c r="O334" s="161"/>
      <c r="P334" s="161"/>
      <c r="Q334" s="70"/>
      <c r="R334" s="70"/>
    </row>
    <row r="335" ht="16.5" customHeight="1">
      <c r="A335" s="160" t="s">
        <v>406</v>
      </c>
      <c r="C335" s="140" t="s">
        <v>438</v>
      </c>
      <c r="D335" s="129"/>
      <c r="E335" s="131" t="n">
        <f>G334+1</f>
        <v>45604</v>
      </c>
      <c r="F335" s="139" t="n">
        <v>18</v>
      </c>
      <c r="G335" s="131" t="n">
        <f>E335+F335-1</f>
        <v>45621</v>
      </c>
      <c r="H335" s="34"/>
      <c r="I335" s="34"/>
      <c r="J335" s="165" t="s">
        <v>811</v>
      </c>
      <c r="K335" s="165"/>
      <c r="L335" s="140" t="s">
        <v>439</v>
      </c>
      <c r="M335" s="161"/>
      <c r="N335" s="161"/>
      <c r="O335" s="161"/>
      <c r="P335" s="161"/>
    </row>
    <row r="336" s="5" customFormat="1" ht="16.5" customHeight="1">
      <c r="A336" s="160" t="s">
        <v>406</v>
      </c>
      <c r="B336" s="129"/>
      <c r="C336" s="140" t="s">
        <v>440</v>
      </c>
      <c r="D336" s="129"/>
      <c r="E336" s="131" t="n">
        <f>G293</f>
        <v>45603</v>
      </c>
      <c r="F336" s="139" t="n">
        <v>1</v>
      </c>
      <c r="G336" s="131" t="n">
        <f>E336+F336-1</f>
        <v>45603</v>
      </c>
      <c r="H336" s="5"/>
      <c r="I336" s="5"/>
      <c r="J336" s="165"/>
      <c r="K336" s="165"/>
      <c r="L336" s="142" t="s">
        <v>51</v>
      </c>
      <c r="M336" s="161"/>
      <c r="N336" s="161"/>
      <c r="O336" s="161"/>
      <c r="P336" s="161"/>
      <c r="Q336" s="70"/>
      <c r="R336" s="70"/>
    </row>
    <row r="337" s="5" customFormat="1" ht="16.5" customHeight="1">
      <c r="A337" s="160" t="s">
        <v>406</v>
      </c>
      <c r="B337" s="129"/>
      <c r="C337" s="140" t="s">
        <v>441</v>
      </c>
      <c r="D337" s="129"/>
      <c r="E337" s="165"/>
      <c r="F337" s="169"/>
      <c r="G337" s="131" t="n">
        <f>MAX(G338:G350)</f>
        <v>45635</v>
      </c>
      <c r="H337" s="5"/>
      <c r="I337" s="5"/>
      <c r="J337" s="165"/>
      <c r="K337" s="165"/>
      <c r="L337" s="178"/>
      <c r="M337" s="161"/>
      <c r="N337" s="161"/>
      <c r="O337" s="161"/>
      <c r="P337" s="161"/>
      <c r="Q337" s="70"/>
      <c r="R337" s="70"/>
    </row>
    <row r="338" s="5" customFormat="1" ht="16.5" customHeight="1">
      <c r="A338" s="160" t="s">
        <v>406</v>
      </c>
      <c r="B338" s="129"/>
      <c r="C338" s="140" t="s">
        <v>442</v>
      </c>
      <c r="D338" s="129"/>
      <c r="E338" s="131"/>
      <c r="F338" s="169"/>
      <c r="G338" s="131" t="n">
        <f>MAX(G339:G350)</f>
        <v>45635</v>
      </c>
      <c r="H338" s="5"/>
      <c r="I338" s="5"/>
      <c r="J338" s="165"/>
      <c r="K338" s="165"/>
      <c r="L338" s="178"/>
      <c r="M338" s="161"/>
      <c r="N338" s="161"/>
      <c r="O338" s="161"/>
      <c r="P338" s="161"/>
      <c r="Q338" s="70"/>
      <c r="R338" s="70"/>
    </row>
    <row r="339" s="5" customFormat="1" ht="16.5" customHeight="1">
      <c r="A339" s="160" t="s">
        <v>406</v>
      </c>
      <c r="B339" s="160" t="s">
        <v>443</v>
      </c>
      <c r="C339" s="140" t="s">
        <v>444</v>
      </c>
      <c r="D339" s="129"/>
      <c r="E339" s="170" t="n">
        <f>MIN(E340:E344)</f>
        <v>45607</v>
      </c>
      <c r="F339" s="169"/>
      <c r="G339" s="170" t="n">
        <f>MAX(G340:G344)</f>
        <v>45635</v>
      </c>
      <c r="H339" s="5"/>
      <c r="I339" s="5"/>
      <c r="J339" s="165"/>
      <c r="K339" s="165"/>
      <c r="L339" s="178"/>
      <c r="M339" s="161"/>
      <c r="N339" s="161"/>
      <c r="O339" s="161"/>
      <c r="P339" s="161"/>
      <c r="Q339" s="70"/>
      <c r="R339" s="70"/>
    </row>
    <row r="340" ht="16.5" customHeight="1">
      <c r="A340" s="160" t="s">
        <v>406</v>
      </c>
      <c r="C340" s="140" t="s">
        <v>445</v>
      </c>
      <c r="D340" s="129"/>
      <c r="E340" s="131" t="n">
        <f>E324+1</f>
        <v>45607</v>
      </c>
      <c r="F340" s="139" t="n">
        <v>13</v>
      </c>
      <c r="G340" s="131" t="n">
        <f>E340+F340-1</f>
        <v>45619</v>
      </c>
      <c r="H340" s="34"/>
      <c r="I340" s="34"/>
      <c r="J340" s="165" t="s">
        <v>811</v>
      </c>
      <c r="K340" s="165"/>
      <c r="L340" s="140" t="s">
        <v>73</v>
      </c>
      <c r="M340" s="161"/>
      <c r="N340" s="161"/>
      <c r="O340" s="161"/>
      <c r="P340" s="161"/>
    </row>
    <row r="341" ht="16.5" customHeight="1">
      <c r="A341" s="160" t="s">
        <v>406</v>
      </c>
      <c r="C341" s="140" t="s">
        <v>446</v>
      </c>
      <c r="D341" s="129"/>
      <c r="E341" s="131" t="n">
        <f>G340+1</f>
        <v>45620</v>
      </c>
      <c r="F341" s="139" t="n">
        <v>10</v>
      </c>
      <c r="G341" s="131" t="n">
        <f>E341+F341-1</f>
        <v>45629</v>
      </c>
      <c r="H341" s="34"/>
      <c r="I341" s="34"/>
      <c r="J341" s="165" t="s">
        <v>811</v>
      </c>
      <c r="K341" s="165"/>
      <c r="L341" s="140" t="s">
        <v>73</v>
      </c>
      <c r="M341" s="161"/>
      <c r="N341" s="161"/>
      <c r="O341" s="161"/>
      <c r="P341" s="161"/>
    </row>
    <row r="342" ht="16.5" customHeight="1">
      <c r="A342" s="160" t="s">
        <v>406</v>
      </c>
      <c r="C342" s="140" t="s">
        <v>363</v>
      </c>
      <c r="D342" s="129"/>
      <c r="E342" s="131" t="n">
        <f>G341+1</f>
        <v>45630</v>
      </c>
      <c r="F342" s="139" t="n">
        <v>5</v>
      </c>
      <c r="G342" s="131" t="n">
        <f>E342+F342-1</f>
        <v>45634</v>
      </c>
      <c r="H342" s="34"/>
      <c r="I342" s="34"/>
      <c r="J342" s="165" t="s">
        <v>811</v>
      </c>
      <c r="K342" s="165"/>
      <c r="L342" s="140"/>
      <c r="M342" s="161"/>
      <c r="N342" s="161"/>
      <c r="O342" s="161"/>
      <c r="P342" s="161"/>
    </row>
    <row r="343" ht="16.5" customHeight="1">
      <c r="A343" s="160" t="s">
        <v>406</v>
      </c>
      <c r="C343" s="140" t="s">
        <v>364</v>
      </c>
      <c r="D343" s="129"/>
      <c r="E343" s="131" t="n">
        <f>G342</f>
        <v>45634</v>
      </c>
      <c r="F343" s="139" t="n">
        <v>1</v>
      </c>
      <c r="G343" s="131" t="n">
        <f>E343+F343-1</f>
        <v>45634</v>
      </c>
      <c r="H343" s="34"/>
      <c r="I343" s="34"/>
      <c r="J343" s="165" t="s">
        <v>811</v>
      </c>
      <c r="K343" s="165"/>
      <c r="L343" s="140" t="s">
        <v>73</v>
      </c>
      <c r="M343" s="161"/>
      <c r="N343" s="161"/>
      <c r="O343" s="161"/>
      <c r="P343" s="161"/>
    </row>
    <row r="344" ht="16.5" customHeight="1">
      <c r="A344" s="160" t="s">
        <v>406</v>
      </c>
      <c r="C344" s="140" t="s">
        <v>448</v>
      </c>
      <c r="D344" s="129"/>
      <c r="E344" s="131" t="n">
        <f>G343+1</f>
        <v>45635</v>
      </c>
      <c r="F344" s="139" t="n">
        <v>1</v>
      </c>
      <c r="G344" s="131" t="n">
        <f>E344+F344-1</f>
        <v>45635</v>
      </c>
      <c r="H344" s="34"/>
      <c r="I344" s="34"/>
      <c r="J344" s="165" t="s">
        <v>811</v>
      </c>
      <c r="K344" s="165"/>
      <c r="L344" s="140" t="s">
        <v>73</v>
      </c>
      <c r="M344" s="161"/>
      <c r="N344" s="161"/>
      <c r="O344" s="161"/>
      <c r="P344" s="161"/>
    </row>
    <row r="345" s="5" customFormat="1" ht="16.5" customHeight="1">
      <c r="A345" s="160" t="s">
        <v>406</v>
      </c>
      <c r="B345" s="140" t="s">
        <v>449</v>
      </c>
      <c r="C345" s="140" t="s">
        <v>449</v>
      </c>
      <c r="D345" s="129"/>
      <c r="E345" s="131" t="n">
        <f>MIN(E346:E348)</f>
        <v>45599</v>
      </c>
      <c r="F345" s="169"/>
      <c r="G345" s="131" t="n">
        <f>MAX(G346:G348)</f>
        <v>45620</v>
      </c>
      <c r="H345" s="5"/>
      <c r="I345" s="5"/>
      <c r="J345" s="165"/>
      <c r="K345" s="165"/>
      <c r="L345" s="178"/>
      <c r="M345" s="161"/>
      <c r="N345" s="161"/>
      <c r="O345" s="161"/>
      <c r="P345" s="161"/>
      <c r="Q345" s="70"/>
      <c r="R345" s="70"/>
    </row>
    <row r="346" ht="16.5" customHeight="1">
      <c r="A346" s="160" t="s">
        <v>406</v>
      </c>
      <c r="C346" s="140" t="s">
        <v>450</v>
      </c>
      <c r="D346" s="129"/>
      <c r="E346" s="131" t="n">
        <f>E293</f>
        <v>45599</v>
      </c>
      <c r="F346" s="139" t="n">
        <v>15</v>
      </c>
      <c r="G346" s="131" t="n">
        <f>E346+F346-1</f>
        <v>45613</v>
      </c>
      <c r="H346" s="34"/>
      <c r="I346" s="34"/>
      <c r="J346" s="165" t="s">
        <v>811</v>
      </c>
      <c r="K346" s="165"/>
      <c r="L346" s="140" t="s">
        <v>366</v>
      </c>
      <c r="M346" s="161"/>
      <c r="N346" s="161"/>
      <c r="O346" s="161"/>
      <c r="P346" s="161"/>
    </row>
    <row r="347" ht="16.5" customHeight="1">
      <c r="A347" s="160" t="s">
        <v>406</v>
      </c>
      <c r="C347" s="140" t="s">
        <v>451</v>
      </c>
      <c r="D347" s="129"/>
      <c r="E347" s="131" t="n">
        <f>G346+1</f>
        <v>45614</v>
      </c>
      <c r="F347" s="139" t="n">
        <v>1</v>
      </c>
      <c r="G347" s="131" t="n">
        <f>E347+F347-1</f>
        <v>45614</v>
      </c>
      <c r="H347" s="34"/>
      <c r="I347" s="34"/>
      <c r="J347" s="165" t="s">
        <v>811</v>
      </c>
      <c r="K347" s="165"/>
      <c r="L347" s="140" t="s">
        <v>366</v>
      </c>
      <c r="M347" s="161"/>
      <c r="N347" s="161"/>
      <c r="O347" s="161"/>
      <c r="P347" s="161"/>
    </row>
    <row r="348" s="5" customFormat="1" ht="16.5" customHeight="1">
      <c r="A348" s="160" t="s">
        <v>406</v>
      </c>
      <c r="B348" s="147"/>
      <c r="C348" s="140" t="s">
        <v>452</v>
      </c>
      <c r="D348" s="129"/>
      <c r="E348" s="131" t="n">
        <f>G325+1</f>
        <v>45618</v>
      </c>
      <c r="F348" s="139" t="n">
        <v>3</v>
      </c>
      <c r="G348" s="131" t="n">
        <f>E348+F348-1</f>
        <v>45620</v>
      </c>
      <c r="H348" s="5"/>
      <c r="I348" s="5"/>
      <c r="J348" s="165"/>
      <c r="K348" s="165"/>
      <c r="L348" s="142" t="s">
        <v>388</v>
      </c>
      <c r="M348" s="161"/>
      <c r="N348" s="161"/>
      <c r="O348" s="161"/>
      <c r="P348" s="161"/>
      <c r="Q348" s="70"/>
      <c r="R348" s="70"/>
    </row>
    <row r="349" s="5" customFormat="1" ht="16.5" customHeight="1">
      <c r="A349" s="160" t="s">
        <v>406</v>
      </c>
      <c r="B349" s="160" t="s">
        <v>453</v>
      </c>
      <c r="C349" s="140" t="s">
        <v>454</v>
      </c>
      <c r="D349" s="129"/>
      <c r="E349" s="131" t="n">
        <f>G$275+1</f>
        <v>45596</v>
      </c>
      <c r="F349" s="139" t="n">
        <v>10</v>
      </c>
      <c r="G349" s="131" t="n">
        <f>E349+F349-1</f>
        <v>45605</v>
      </c>
      <c r="H349" s="5"/>
      <c r="I349" s="5"/>
      <c r="J349" s="165"/>
      <c r="K349" s="165"/>
      <c r="L349" s="142" t="s">
        <v>455</v>
      </c>
      <c r="M349" s="161"/>
      <c r="N349" s="161"/>
      <c r="O349" s="161"/>
      <c r="P349" s="161"/>
      <c r="Q349" s="70"/>
      <c r="R349" s="70"/>
    </row>
    <row r="350" s="5" customFormat="1" ht="16.5" customHeight="1">
      <c r="A350" s="160" t="s">
        <v>406</v>
      </c>
      <c r="B350" s="147"/>
      <c r="C350" s="140" t="s">
        <v>456</v>
      </c>
      <c r="D350" s="129"/>
      <c r="E350" s="131" t="n">
        <f>G$275+1</f>
        <v>45596</v>
      </c>
      <c r="F350" s="139" t="n">
        <v>10</v>
      </c>
      <c r="G350" s="131" t="n">
        <f>E350+F350-1</f>
        <v>45605</v>
      </c>
      <c r="H350" s="5"/>
      <c r="I350" s="5"/>
      <c r="J350" s="165"/>
      <c r="K350" s="165"/>
      <c r="L350" s="142" t="s">
        <v>51</v>
      </c>
      <c r="M350" s="161"/>
      <c r="N350" s="161"/>
      <c r="O350" s="161"/>
      <c r="P350" s="161"/>
      <c r="Q350" s="70"/>
      <c r="R350" s="70"/>
    </row>
    <row r="351" s="5" customFormat="1" ht="16.5" customHeight="1">
      <c r="A351" s="160" t="s">
        <v>406</v>
      </c>
      <c r="B351" s="160" t="s">
        <v>457</v>
      </c>
      <c r="C351" s="140" t="s">
        <v>458</v>
      </c>
      <c r="D351" s="129"/>
      <c r="E351" s="131" t="n">
        <f>E339</f>
        <v>45607</v>
      </c>
      <c r="F351" s="139" t="n">
        <v>3</v>
      </c>
      <c r="G351" s="131" t="n">
        <f>E351+F351-1</f>
        <v>45609</v>
      </c>
      <c r="H351" s="5"/>
      <c r="I351" s="5"/>
      <c r="J351" s="165"/>
      <c r="K351" s="165"/>
      <c r="L351" s="142" t="s">
        <v>73</v>
      </c>
      <c r="M351" s="161"/>
      <c r="N351" s="161"/>
      <c r="O351" s="161"/>
      <c r="P351" s="161"/>
      <c r="Q351" s="70"/>
      <c r="R351" s="70"/>
    </row>
    <row r="352" s="5" customFormat="1" ht="16.5" customHeight="1">
      <c r="A352" s="160" t="s">
        <v>406</v>
      </c>
      <c r="B352" s="144"/>
      <c r="C352" s="140" t="s">
        <v>459</v>
      </c>
      <c r="D352" s="129"/>
      <c r="E352" s="131" t="n">
        <f>E348</f>
        <v>45618</v>
      </c>
      <c r="F352" s="139" t="n">
        <v>1</v>
      </c>
      <c r="G352" s="131" t="n">
        <f>E352+F352-1</f>
        <v>45618</v>
      </c>
      <c r="H352" s="5"/>
      <c r="I352" s="5"/>
      <c r="J352" s="165"/>
      <c r="K352" s="165"/>
      <c r="L352" s="142" t="s">
        <v>388</v>
      </c>
      <c r="M352" s="161"/>
      <c r="N352" s="161"/>
      <c r="O352" s="161"/>
      <c r="P352" s="161"/>
      <c r="Q352" s="70"/>
      <c r="R352" s="70"/>
    </row>
    <row r="353" s="5" customFormat="1" ht="16.5" customHeight="1">
      <c r="A353" s="160" t="s">
        <v>406</v>
      </c>
      <c r="B353" s="147"/>
      <c r="C353" s="140" t="s">
        <v>460</v>
      </c>
      <c r="D353" s="129"/>
      <c r="E353" s="131" t="n">
        <f>G344+3</f>
        <v>45638</v>
      </c>
      <c r="F353" s="139" t="n">
        <v>1</v>
      </c>
      <c r="G353" s="131" t="n">
        <f>E353+F353-1</f>
        <v>45638</v>
      </c>
      <c r="H353" s="5"/>
      <c r="I353" s="5"/>
      <c r="J353" s="165"/>
      <c r="K353" s="165"/>
      <c r="L353" s="142" t="s">
        <v>73</v>
      </c>
      <c r="M353" s="161"/>
      <c r="N353" s="161"/>
      <c r="O353" s="161"/>
      <c r="P353" s="161"/>
      <c r="Q353" s="70"/>
      <c r="R353" s="70"/>
    </row>
    <row r="354" ht="16.5" customHeight="1">
      <c r="A354" s="160" t="s">
        <v>406</v>
      </c>
      <c r="B354" s="140" t="s">
        <v>461</v>
      </c>
      <c r="C354" s="140" t="s">
        <v>462</v>
      </c>
      <c r="D354" s="129"/>
      <c r="E354" s="131" t="n">
        <f>G293</f>
        <v>45603</v>
      </c>
      <c r="F354" s="169" t="n">
        <v>15</v>
      </c>
      <c r="G354" s="131" t="n">
        <f>E354+F354-1</f>
        <v>45617</v>
      </c>
      <c r="H354" s="34"/>
      <c r="I354" s="34"/>
      <c r="J354" s="165" t="s">
        <v>811</v>
      </c>
      <c r="K354" s="165"/>
      <c r="L354" s="165" t="s">
        <v>349</v>
      </c>
      <c r="M354" s="161"/>
      <c r="N354" s="161"/>
      <c r="O354" s="161"/>
      <c r="P354" s="161"/>
    </row>
    <row r="355" ht="16.5" customHeight="1">
      <c r="A355" s="160" t="s">
        <v>406</v>
      </c>
      <c r="B355" s="140" t="s">
        <v>463</v>
      </c>
      <c r="C355" s="140" t="s">
        <v>463</v>
      </c>
      <c r="D355" s="129"/>
      <c r="E355" s="131" t="n">
        <f>MIN(E356:E357)</f>
        <v>45606</v>
      </c>
      <c r="F355" s="169"/>
      <c r="G355" s="131" t="n">
        <f>MAX(G356:G357)</f>
        <v>45615</v>
      </c>
      <c r="H355" s="34"/>
      <c r="I355" s="34"/>
      <c r="J355" s="165" t="s">
        <v>811</v>
      </c>
      <c r="K355" s="165"/>
      <c r="L355" s="165"/>
      <c r="M355" s="161"/>
      <c r="N355" s="161"/>
      <c r="O355" s="161"/>
      <c r="P355" s="161"/>
    </row>
    <row r="356" s="5" customFormat="1" ht="16.5" customHeight="1">
      <c r="A356" s="160" t="s">
        <v>406</v>
      </c>
      <c r="B356" s="144"/>
      <c r="C356" s="140" t="s">
        <v>464</v>
      </c>
      <c r="D356" s="129"/>
      <c r="E356" s="131" t="n">
        <f>G293+3</f>
        <v>45606</v>
      </c>
      <c r="F356" s="139" t="n">
        <v>3</v>
      </c>
      <c r="G356" s="131" t="n">
        <f>E356+F356-1</f>
        <v>45608</v>
      </c>
      <c r="H356" s="5"/>
      <c r="I356" s="5"/>
      <c r="J356" s="165"/>
      <c r="K356" s="165"/>
      <c r="L356" s="142" t="s">
        <v>73</v>
      </c>
      <c r="M356" s="161"/>
      <c r="N356" s="161"/>
      <c r="O356" s="161"/>
      <c r="P356" s="161"/>
      <c r="Q356" s="70"/>
      <c r="R356" s="70"/>
    </row>
    <row r="357" s="5" customFormat="1" ht="16.5" customHeight="1">
      <c r="A357" s="160" t="s">
        <v>406</v>
      </c>
      <c r="B357" s="147"/>
      <c r="C357" s="140" t="s">
        <v>465</v>
      </c>
      <c r="D357" s="129"/>
      <c r="E357" s="131" t="n">
        <f>G356+1</f>
        <v>45609</v>
      </c>
      <c r="F357" s="139" t="n">
        <v>7</v>
      </c>
      <c r="G357" s="131" t="n">
        <f>E357+F357-1</f>
        <v>45615</v>
      </c>
      <c r="H357" s="5"/>
      <c r="I357" s="5"/>
      <c r="J357" s="165"/>
      <c r="K357" s="165"/>
      <c r="L357" s="142" t="s">
        <v>39</v>
      </c>
      <c r="M357" s="161"/>
      <c r="N357" s="161"/>
      <c r="O357" s="161"/>
      <c r="P357" s="161"/>
      <c r="Q357" s="70"/>
      <c r="R357" s="70"/>
    </row>
    <row r="358" ht="16.5" customHeight="1">
      <c r="A358" s="160" t="s">
        <v>406</v>
      </c>
      <c r="B358" s="140" t="s">
        <v>466</v>
      </c>
      <c r="C358" s="140" t="s">
        <v>466</v>
      </c>
      <c r="D358" s="129"/>
      <c r="E358" s="131" t="n">
        <f>MIN(E359:E361)</f>
        <v>45573</v>
      </c>
      <c r="F358" s="169"/>
      <c r="G358" s="131" t="n">
        <f>MAX(G359:G361)</f>
        <v>45652</v>
      </c>
      <c r="H358" s="34"/>
      <c r="I358" s="34"/>
      <c r="J358" s="165" t="s">
        <v>811</v>
      </c>
      <c r="K358" s="165"/>
      <c r="L358" s="165"/>
      <c r="M358" s="161"/>
      <c r="N358" s="161"/>
      <c r="O358" s="161"/>
      <c r="P358" s="161"/>
    </row>
    <row r="359" s="5" customFormat="1" ht="16.5" customHeight="1">
      <c r="A359" s="160" t="s">
        <v>406</v>
      </c>
      <c r="B359" s="144"/>
      <c r="C359" s="140" t="s">
        <v>467</v>
      </c>
      <c r="D359" s="129"/>
      <c r="E359" s="131" t="n">
        <f>G242+1</f>
        <v>45573</v>
      </c>
      <c r="F359" s="139" t="n">
        <v>3</v>
      </c>
      <c r="G359" s="131" t="n">
        <f>E359+F359-1</f>
        <v>45575</v>
      </c>
      <c r="H359" s="5"/>
      <c r="I359" s="5"/>
      <c r="J359" s="165"/>
      <c r="K359" s="165"/>
      <c r="L359" s="142" t="s">
        <v>54</v>
      </c>
      <c r="M359" s="161" t="n">
        <v>1</v>
      </c>
      <c r="N359" s="249" t="n">
        <f>M359*F359</f>
        <v>3</v>
      </c>
      <c r="O359" s="161"/>
      <c r="P359" s="161"/>
      <c r="Q359" s="70"/>
      <c r="R359" s="70"/>
    </row>
    <row r="360" s="5" customFormat="1" ht="16.5" customHeight="1">
      <c r="A360" s="160" t="s">
        <v>406</v>
      </c>
      <c r="B360" s="144"/>
      <c r="C360" s="140" t="s">
        <v>468</v>
      </c>
      <c r="D360" s="129"/>
      <c r="E360" s="131" t="n">
        <f>G359+1</f>
        <v>45576</v>
      </c>
      <c r="F360" s="139" t="n">
        <v>70</v>
      </c>
      <c r="G360" s="131" t="n">
        <f>E360+F360-1</f>
        <v>45645</v>
      </c>
      <c r="H360" s="5"/>
      <c r="I360" s="5"/>
      <c r="J360" s="165"/>
      <c r="K360" s="165"/>
      <c r="L360" s="142" t="s">
        <v>54</v>
      </c>
      <c r="M360" s="161" t="n">
        <v>1</v>
      </c>
      <c r="N360" s="249" t="n">
        <f>M360*F360</f>
        <v>70</v>
      </c>
      <c r="O360" s="161"/>
      <c r="P360" s="161"/>
      <c r="Q360" s="70"/>
      <c r="R360" s="70"/>
    </row>
    <row r="361" s="5" customFormat="1" ht="16.5" customHeight="1">
      <c r="A361" s="160" t="s">
        <v>406</v>
      </c>
      <c r="B361" s="147"/>
      <c r="C361" s="140" t="s">
        <v>470</v>
      </c>
      <c r="D361" s="145"/>
      <c r="E361" s="131" t="n">
        <f>G360+1</f>
        <v>45646</v>
      </c>
      <c r="F361" s="139" t="n">
        <v>7</v>
      </c>
      <c r="G361" s="131" t="n">
        <f>E361+F361-1</f>
        <v>45652</v>
      </c>
      <c r="H361" s="5"/>
      <c r="I361" s="5"/>
      <c r="J361" s="165"/>
      <c r="K361" s="165" t="s">
        <v>811</v>
      </c>
      <c r="L361" s="142" t="s">
        <v>54</v>
      </c>
      <c r="M361" s="161" t="n">
        <v>1</v>
      </c>
      <c r="N361" s="249" t="n">
        <f>M361*F361</f>
        <v>7</v>
      </c>
      <c r="O361" s="161"/>
      <c r="P361" s="161"/>
      <c r="Q361" s="70"/>
      <c r="R361" s="70"/>
    </row>
    <row r="362" s="5" customFormat="1" ht="16.5" customHeight="1">
      <c r="A362" s="160" t="s">
        <v>406</v>
      </c>
      <c r="B362" s="140" t="s">
        <v>392</v>
      </c>
      <c r="C362" s="140" t="s">
        <v>392</v>
      </c>
      <c r="D362" s="129"/>
      <c r="E362" s="165"/>
      <c r="F362" s="169"/>
      <c r="G362" s="131" t="n">
        <f>MAX(G363:G368)</f>
        <v>45620</v>
      </c>
      <c r="H362" s="5"/>
      <c r="I362" s="5"/>
      <c r="J362" s="165"/>
      <c r="K362" s="165"/>
      <c r="L362" s="178"/>
      <c r="M362" s="161"/>
      <c r="N362" s="161"/>
      <c r="O362" s="161"/>
      <c r="P362" s="161"/>
      <c r="Q362" s="70"/>
      <c r="R362" s="70"/>
    </row>
    <row r="363" s="5" customFormat="1" ht="16.5" customHeight="1">
      <c r="A363" s="160" t="s">
        <v>406</v>
      </c>
      <c r="B363" s="144"/>
      <c r="C363" s="140" t="s">
        <v>232</v>
      </c>
      <c r="D363" s="129"/>
      <c r="E363" s="131" t="n">
        <f>G293+1</f>
        <v>45604</v>
      </c>
      <c r="F363" s="139" t="n">
        <v>7</v>
      </c>
      <c r="G363" s="131" t="n">
        <f>E363+F363-1</f>
        <v>45610</v>
      </c>
      <c r="H363" s="5"/>
      <c r="I363" s="5"/>
      <c r="J363" s="165"/>
      <c r="K363" s="165"/>
      <c r="L363" s="142" t="s">
        <v>471</v>
      </c>
      <c r="M363" s="161"/>
      <c r="N363" s="161"/>
      <c r="O363" s="161"/>
      <c r="P363" s="161"/>
      <c r="Q363" s="70"/>
      <c r="R363" s="70"/>
    </row>
    <row r="364" s="5" customFormat="1" ht="16.5" customHeight="1">
      <c r="A364" s="160" t="s">
        <v>406</v>
      </c>
      <c r="B364" s="144"/>
      <c r="C364" s="140" t="s">
        <v>393</v>
      </c>
      <c r="D364" s="129"/>
      <c r="E364" s="131" t="n">
        <f>G$347+1</f>
        <v>45615</v>
      </c>
      <c r="F364" s="139" t="n">
        <v>2</v>
      </c>
      <c r="G364" s="131" t="n">
        <f>E364+F364-1</f>
        <v>45616</v>
      </c>
      <c r="H364" s="5"/>
      <c r="I364" s="5"/>
      <c r="J364" s="165"/>
      <c r="K364" s="165"/>
      <c r="L364" s="142" t="s">
        <v>471</v>
      </c>
      <c r="M364" s="161"/>
      <c r="N364" s="161"/>
      <c r="O364" s="161"/>
      <c r="P364" s="161"/>
      <c r="Q364" s="70"/>
      <c r="R364" s="70"/>
    </row>
    <row r="365" s="5" customFormat="1" ht="16.5" customHeight="1">
      <c r="A365" s="160" t="s">
        <v>406</v>
      </c>
      <c r="B365" s="144"/>
      <c r="C365" s="140" t="s">
        <v>239</v>
      </c>
      <c r="D365" s="129"/>
      <c r="E365" s="131" t="n">
        <f>G$347+1</f>
        <v>45615</v>
      </c>
      <c r="F365" s="139" t="n">
        <v>2</v>
      </c>
      <c r="G365" s="131" t="n">
        <f>E365+F365-1</f>
        <v>45616</v>
      </c>
      <c r="H365" s="5"/>
      <c r="I365" s="5"/>
      <c r="J365" s="165"/>
      <c r="K365" s="165"/>
      <c r="L365" s="142" t="s">
        <v>471</v>
      </c>
      <c r="M365" s="161"/>
      <c r="N365" s="161"/>
      <c r="O365" s="161"/>
      <c r="P365" s="161"/>
      <c r="Q365" s="70"/>
      <c r="R365" s="70"/>
    </row>
    <row r="366" s="5" customFormat="1" ht="16.5" customHeight="1">
      <c r="A366" s="160" t="s">
        <v>406</v>
      </c>
      <c r="B366" s="144"/>
      <c r="C366" s="140" t="s">
        <v>394</v>
      </c>
      <c r="D366" s="129"/>
      <c r="E366" s="131" t="n">
        <f>G365+1</f>
        <v>45617</v>
      </c>
      <c r="F366" s="139" t="n">
        <v>2</v>
      </c>
      <c r="G366" s="131" t="n">
        <f>E366+F366-1</f>
        <v>45618</v>
      </c>
      <c r="H366" s="5"/>
      <c r="I366" s="5"/>
      <c r="J366" s="165"/>
      <c r="K366" s="165"/>
      <c r="L366" s="142" t="s">
        <v>471</v>
      </c>
      <c r="M366" s="161"/>
      <c r="N366" s="161"/>
      <c r="O366" s="161"/>
      <c r="P366" s="161"/>
      <c r="Q366" s="70"/>
      <c r="R366" s="70"/>
    </row>
    <row r="367" s="5" customFormat="1" ht="16.5" customHeight="1">
      <c r="A367" s="160" t="s">
        <v>406</v>
      </c>
      <c r="B367" s="144"/>
      <c r="C367" s="140" t="s">
        <v>395</v>
      </c>
      <c r="D367" s="129"/>
      <c r="E367" s="131" t="n">
        <f>G366+1</f>
        <v>45619</v>
      </c>
      <c r="F367" s="139" t="n">
        <v>2</v>
      </c>
      <c r="G367" s="131" t="n">
        <f>E367+F367-1</f>
        <v>45620</v>
      </c>
      <c r="H367" s="5"/>
      <c r="I367" s="5"/>
      <c r="J367" s="165"/>
      <c r="K367" s="165"/>
      <c r="L367" s="142" t="s">
        <v>51</v>
      </c>
      <c r="M367" s="161"/>
      <c r="N367" s="161"/>
      <c r="O367" s="161"/>
      <c r="P367" s="161"/>
      <c r="Q367" s="70"/>
      <c r="R367" s="70"/>
    </row>
    <row r="368" s="5" customFormat="1" ht="16.5" customHeight="1">
      <c r="A368" s="160" t="s">
        <v>406</v>
      </c>
      <c r="B368" s="147"/>
      <c r="C368" s="140" t="s">
        <v>472</v>
      </c>
      <c r="D368" s="129"/>
      <c r="E368" s="131" t="n">
        <v>45059</v>
      </c>
      <c r="F368" s="139" t="n">
        <v>1</v>
      </c>
      <c r="G368" s="131" t="n">
        <f>E368+F368-1</f>
        <v>45059</v>
      </c>
      <c r="H368" s="5"/>
      <c r="I368" s="5"/>
      <c r="J368" s="165"/>
      <c r="K368" s="165"/>
      <c r="L368" s="142" t="s">
        <v>51</v>
      </c>
      <c r="M368" s="161"/>
      <c r="N368" s="161"/>
      <c r="O368" s="161"/>
      <c r="P368" s="161"/>
      <c r="Q368" s="70"/>
      <c r="R368" s="70"/>
    </row>
    <row r="369" ht="16.5" customHeight="1">
      <c r="A369" s="160" t="s">
        <v>406</v>
      </c>
      <c r="C369" s="140" t="s">
        <v>473</v>
      </c>
      <c r="D369" s="129"/>
      <c r="E369" s="131" t="n">
        <f>MAX(G344+1,G338)</f>
        <v>45636</v>
      </c>
      <c r="F369" s="139" t="n">
        <v>1</v>
      </c>
      <c r="G369" s="131" t="n">
        <f>E369+F369-1</f>
        <v>45636</v>
      </c>
      <c r="H369" s="34"/>
      <c r="I369" s="34"/>
      <c r="J369" s="165" t="s">
        <v>811</v>
      </c>
      <c r="K369" s="165"/>
      <c r="L369" s="140" t="s">
        <v>51</v>
      </c>
      <c r="M369" s="161"/>
      <c r="N369" s="161"/>
      <c r="O369" s="161"/>
      <c r="P369" s="161"/>
    </row>
    <row r="370" ht="16.5" customHeight="1">
      <c r="A370" s="160" t="s">
        <v>406</v>
      </c>
      <c r="B370" s="129" t="s">
        <v>96</v>
      </c>
      <c r="C370" s="143" t="s">
        <v>474</v>
      </c>
      <c r="D370" s="222"/>
      <c r="E370" s="141" t="n">
        <f>MAX(G323+3)</f>
        <v>45622</v>
      </c>
      <c r="F370" s="109" t="n">
        <v>1</v>
      </c>
      <c r="G370" s="141" t="n">
        <f>E370+F370-1</f>
        <v>45622</v>
      </c>
      <c r="H370" s="34"/>
      <c r="I370" s="34"/>
      <c r="J370" s="165" t="s">
        <v>811</v>
      </c>
      <c r="K370" s="165" t="s">
        <v>811</v>
      </c>
      <c r="L370" s="140" t="s">
        <v>390</v>
      </c>
      <c r="M370" s="161"/>
      <c r="N370" s="161"/>
      <c r="O370" s="161"/>
      <c r="P370" s="161"/>
    </row>
    <row r="371" s="5" customFormat="1" ht="16.5" customHeight="1">
      <c r="A371" s="160" t="s">
        <v>475</v>
      </c>
      <c r="B371" s="147"/>
      <c r="C371" s="140" t="s">
        <v>475</v>
      </c>
      <c r="D371" s="129"/>
      <c r="E371" s="165"/>
      <c r="F371" s="169"/>
      <c r="G371" s="131" t="n">
        <f>E371+F371-1</f>
        <v>-1</v>
      </c>
      <c r="H371" s="5"/>
      <c r="I371" s="5"/>
      <c r="J371" s="165"/>
      <c r="K371" s="165"/>
      <c r="L371" s="178"/>
      <c r="M371" s="161"/>
      <c r="N371" s="161"/>
      <c r="O371" s="161"/>
      <c r="P371" s="161"/>
      <c r="Q371" s="70"/>
      <c r="R371" s="70"/>
    </row>
    <row r="372" s="5" customFormat="1" ht="16.5" customHeight="1">
      <c r="A372" s="144"/>
      <c r="B372" s="160" t="s">
        <v>475</v>
      </c>
      <c r="C372" s="140" t="s">
        <v>476</v>
      </c>
      <c r="D372" s="129"/>
      <c r="E372" s="131" t="n">
        <v>45072</v>
      </c>
      <c r="F372" s="169"/>
      <c r="G372" s="131" t="n">
        <f>E372+F372-1</f>
        <v>45071</v>
      </c>
      <c r="H372" s="5"/>
      <c r="I372" s="5"/>
      <c r="J372" s="165"/>
      <c r="K372" s="165"/>
      <c r="L372" s="178"/>
      <c r="M372" s="161"/>
      <c r="N372" s="161"/>
      <c r="O372" s="161"/>
      <c r="P372" s="161"/>
      <c r="Q372" s="70"/>
      <c r="R372" s="70"/>
    </row>
    <row r="373" s="5" customFormat="1" ht="27.75" customHeight="1">
      <c r="A373" s="144"/>
      <c r="B373" s="144"/>
      <c r="C373" s="140" t="s">
        <v>477</v>
      </c>
      <c r="D373" s="129"/>
      <c r="E373" s="131" t="n">
        <f>G338+1</f>
        <v>45636</v>
      </c>
      <c r="F373" s="139" t="n">
        <v>2</v>
      </c>
      <c r="G373" s="131" t="n">
        <f>E373+F373-1</f>
        <v>45637</v>
      </c>
      <c r="H373" s="5"/>
      <c r="I373" s="5"/>
      <c r="J373" s="165"/>
      <c r="K373" s="165"/>
      <c r="L373" s="142" t="s">
        <v>478</v>
      </c>
      <c r="M373" s="161"/>
      <c r="N373" s="161"/>
      <c r="O373" s="161"/>
      <c r="P373" s="161"/>
      <c r="Q373" s="70"/>
      <c r="R373" s="70"/>
    </row>
    <row r="374" s="5" customFormat="1" ht="16.5" customHeight="1">
      <c r="A374" s="144"/>
      <c r="B374" s="144"/>
      <c r="C374" s="140" t="s">
        <v>479</v>
      </c>
      <c r="D374" s="129"/>
      <c r="E374" s="131" t="n">
        <f>E373+1</f>
        <v>45637</v>
      </c>
      <c r="F374" s="139" t="n">
        <v>1</v>
      </c>
      <c r="G374" s="131" t="n">
        <f>E374+F374-1</f>
        <v>45637</v>
      </c>
      <c r="H374" s="5"/>
      <c r="I374" s="5"/>
      <c r="J374" s="165"/>
      <c r="K374" s="165"/>
      <c r="L374" s="142" t="s">
        <v>39</v>
      </c>
      <c r="M374" s="161"/>
      <c r="N374" s="161"/>
      <c r="O374" s="161"/>
      <c r="P374" s="161"/>
      <c r="Q374" s="70"/>
      <c r="R374" s="70"/>
    </row>
    <row r="375" ht="16.5" customHeight="1">
      <c r="A375" s="129"/>
      <c r="C375" s="140" t="s">
        <v>480</v>
      </c>
      <c r="D375" s="129"/>
      <c r="E375" s="131" t="n">
        <f>G375-F375</f>
        <v>45621</v>
      </c>
      <c r="F375" s="139" t="n">
        <v>14</v>
      </c>
      <c r="G375" s="131" t="n">
        <f>G344</f>
        <v>45635</v>
      </c>
      <c r="H375" s="34"/>
      <c r="I375" s="34"/>
      <c r="J375" s="165" t="s">
        <v>811</v>
      </c>
      <c r="K375" s="165"/>
      <c r="L375" s="140" t="s">
        <v>39</v>
      </c>
      <c r="M375" s="161"/>
      <c r="N375" s="161"/>
      <c r="O375" s="161"/>
      <c r="P375" s="161"/>
    </row>
    <row r="376" ht="16.5" customHeight="1">
      <c r="A376" s="129"/>
      <c r="C376" s="140" t="s">
        <v>482</v>
      </c>
      <c r="D376" s="129"/>
      <c r="E376" s="131" t="n">
        <f>G375+1</f>
        <v>45636</v>
      </c>
      <c r="F376" s="139" t="n">
        <v>3</v>
      </c>
      <c r="G376" s="131" t="n">
        <f>E376+F376-1</f>
        <v>45638</v>
      </c>
      <c r="H376" s="34"/>
      <c r="I376" s="34"/>
      <c r="J376" s="165" t="s">
        <v>811</v>
      </c>
      <c r="K376" s="165"/>
      <c r="L376" s="140" t="s">
        <v>349</v>
      </c>
      <c r="M376" s="161"/>
      <c r="N376" s="161"/>
      <c r="O376" s="161"/>
      <c r="P376" s="161"/>
    </row>
    <row r="377" s="5" customFormat="1" ht="16.5" customHeight="1">
      <c r="A377" s="144"/>
      <c r="B377" s="144"/>
      <c r="C377" s="140" t="s">
        <v>483</v>
      </c>
      <c r="D377" s="129"/>
      <c r="E377" s="131" t="n">
        <f>G$357+1</f>
        <v>45616</v>
      </c>
      <c r="F377" s="139" t="n">
        <v>1</v>
      </c>
      <c r="G377" s="131" t="n">
        <f>E377+F377-1</f>
        <v>45616</v>
      </c>
      <c r="H377" s="5"/>
      <c r="I377" s="5"/>
      <c r="J377" s="165"/>
      <c r="K377" s="165"/>
      <c r="L377" s="142" t="s">
        <v>388</v>
      </c>
      <c r="M377" s="161"/>
      <c r="N377" s="161"/>
      <c r="O377" s="161"/>
      <c r="P377" s="161"/>
      <c r="Q377" s="70"/>
      <c r="R377" s="70"/>
    </row>
    <row r="378" s="5" customFormat="1" ht="16.5" customHeight="1">
      <c r="A378" s="144"/>
      <c r="B378" s="144"/>
      <c r="C378" s="140" t="s">
        <v>484</v>
      </c>
      <c r="D378" s="129"/>
      <c r="E378" s="131" t="n">
        <f>G$357+1</f>
        <v>45616</v>
      </c>
      <c r="F378" s="139" t="n">
        <v>1</v>
      </c>
      <c r="G378" s="131" t="n">
        <f>E378+F378-1</f>
        <v>45616</v>
      </c>
      <c r="H378" s="5"/>
      <c r="I378" s="5"/>
      <c r="J378" s="165"/>
      <c r="K378" s="165"/>
      <c r="L378" s="146" t="s">
        <v>388</v>
      </c>
      <c r="M378" s="161"/>
      <c r="N378" s="161"/>
      <c r="O378" s="161"/>
      <c r="P378" s="161"/>
      <c r="Q378" s="70"/>
      <c r="R378" s="70"/>
    </row>
    <row r="379" ht="16.5" customHeight="1">
      <c r="A379" s="129"/>
      <c r="C379" s="143" t="s">
        <v>485</v>
      </c>
      <c r="D379" s="233"/>
      <c r="E379" s="141" t="n">
        <f>G376+1</f>
        <v>45639</v>
      </c>
      <c r="F379" s="109" t="n">
        <v>7</v>
      </c>
      <c r="G379" s="141" t="n">
        <f>E379+F379-1</f>
        <v>45645</v>
      </c>
      <c r="H379" s="126" t="n">
        <f>E379-E293</f>
        <v>40</v>
      </c>
      <c r="I379" s="34"/>
      <c r="J379" s="165" t="s">
        <v>811</v>
      </c>
      <c r="K379" s="165" t="s">
        <v>811</v>
      </c>
      <c r="L379" s="140" t="s">
        <v>290</v>
      </c>
      <c r="M379" s="161"/>
      <c r="N379" s="161"/>
      <c r="O379" s="161"/>
      <c r="P379" s="177" t="e">
        <f>#REF!-#REF!</f>
        <v>#REF!</v>
      </c>
    </row>
    <row r="380" ht="16.5" customHeight="1">
      <c r="A380" s="129"/>
      <c r="C380" s="140" t="s">
        <v>486</v>
      </c>
      <c r="D380" s="129"/>
      <c r="E380" s="131" t="n">
        <f>E379+3</f>
        <v>45642</v>
      </c>
      <c r="F380" s="139" t="n">
        <v>11</v>
      </c>
      <c r="G380" s="131" t="n">
        <f>E380+F380-1</f>
        <v>45652</v>
      </c>
      <c r="H380" s="34"/>
      <c r="I380" s="34"/>
      <c r="J380" s="165" t="s">
        <v>811</v>
      </c>
      <c r="K380" s="165" t="s">
        <v>811</v>
      </c>
      <c r="L380" s="140" t="s">
        <v>54</v>
      </c>
      <c r="M380" s="161" t="n">
        <v>4</v>
      </c>
      <c r="N380" s="249" t="n">
        <f>M380*F380</f>
        <v>44</v>
      </c>
      <c r="O380" s="161"/>
      <c r="P380" s="161"/>
    </row>
    <row r="381" s="5" customFormat="1" ht="16.5" customHeight="1">
      <c r="A381" s="144"/>
      <c r="B381" s="144"/>
      <c r="C381" s="140" t="s">
        <v>487</v>
      </c>
      <c r="D381" s="129"/>
      <c r="E381" s="131" t="n">
        <f>G380+1</f>
        <v>45653</v>
      </c>
      <c r="F381" s="139" t="n">
        <v>1</v>
      </c>
      <c r="G381" s="131" t="n">
        <f>E381+F381-1</f>
        <v>45653</v>
      </c>
      <c r="H381" s="5"/>
      <c r="I381" s="5"/>
      <c r="J381" s="165"/>
      <c r="K381" s="165"/>
      <c r="L381" s="142" t="s">
        <v>65</v>
      </c>
      <c r="M381" s="161"/>
      <c r="N381" s="161"/>
      <c r="O381" s="161"/>
      <c r="P381" s="161"/>
      <c r="Q381" s="70"/>
      <c r="R381" s="70"/>
    </row>
    <row r="382" ht="16.5" customHeight="1">
      <c r="A382" s="129"/>
      <c r="C382" s="140" t="s">
        <v>1070</v>
      </c>
      <c r="D382" s="129"/>
      <c r="E382" s="131" t="n">
        <f>E380</f>
        <v>45642</v>
      </c>
      <c r="F382" s="139" t="n">
        <v>1</v>
      </c>
      <c r="G382" s="131" t="n">
        <f>E382+F382-1</f>
        <v>45642</v>
      </c>
      <c r="H382" s="34"/>
      <c r="I382" s="34"/>
      <c r="J382" s="165" t="s">
        <v>811</v>
      </c>
      <c r="K382" s="165"/>
      <c r="L382" s="140" t="s">
        <v>51</v>
      </c>
      <c r="M382" s="161"/>
      <c r="N382" s="161"/>
      <c r="O382" s="161"/>
      <c r="P382" s="161"/>
    </row>
    <row r="383" s="5" customFormat="1" ht="16.5" customHeight="1">
      <c r="A383" s="160" t="s">
        <v>489</v>
      </c>
      <c r="B383" s="140" t="s">
        <v>490</v>
      </c>
      <c r="C383" s="140" t="s">
        <v>490</v>
      </c>
      <c r="D383" s="129"/>
      <c r="E383" s="131" t="n">
        <v>45077</v>
      </c>
      <c r="F383" s="169"/>
      <c r="G383" s="131" t="n">
        <f>E383+F383-1</f>
        <v>45076</v>
      </c>
      <c r="H383" s="5"/>
      <c r="I383" s="5"/>
      <c r="J383" s="165"/>
      <c r="K383" s="165"/>
      <c r="L383" s="178"/>
      <c r="M383" s="161"/>
      <c r="N383" s="161"/>
      <c r="O383" s="161"/>
      <c r="P383" s="161"/>
      <c r="Q383" s="70"/>
      <c r="R383" s="70"/>
    </row>
    <row r="384" s="5" customFormat="1" ht="16.5" customHeight="1">
      <c r="A384" s="144"/>
      <c r="B384" s="129"/>
      <c r="C384" s="140" t="s">
        <v>491</v>
      </c>
      <c r="D384" s="129"/>
      <c r="E384" s="131" t="n">
        <v>45077</v>
      </c>
      <c r="F384" s="139" t="n">
        <v>3</v>
      </c>
      <c r="G384" s="131" t="n">
        <f>E384+F384-1</f>
        <v>45079</v>
      </c>
      <c r="H384" s="5"/>
      <c r="I384" s="5"/>
      <c r="J384" s="165"/>
      <c r="K384" s="165"/>
      <c r="L384" s="142" t="s">
        <v>73</v>
      </c>
      <c r="M384" s="161"/>
      <c r="N384" s="161"/>
      <c r="O384" s="161"/>
      <c r="P384" s="161"/>
      <c r="Q384" s="70"/>
      <c r="R384" s="70"/>
    </row>
    <row r="385" s="5" customFormat="1" ht="16.5" customHeight="1">
      <c r="A385" s="144"/>
      <c r="B385" s="129"/>
      <c r="C385" s="140" t="s">
        <v>492</v>
      </c>
      <c r="D385" s="129"/>
      <c r="E385" s="131" t="n">
        <v>45077</v>
      </c>
      <c r="F385" s="139" t="n">
        <v>1</v>
      </c>
      <c r="G385" s="131" t="n">
        <f>E385+F385-1</f>
        <v>45077</v>
      </c>
      <c r="H385" s="5"/>
      <c r="I385" s="5"/>
      <c r="J385" s="165"/>
      <c r="K385" s="165"/>
      <c r="L385" s="142" t="s">
        <v>65</v>
      </c>
      <c r="M385" s="161"/>
      <c r="N385" s="161"/>
      <c r="O385" s="161"/>
      <c r="P385" s="161"/>
      <c r="Q385" s="70"/>
      <c r="R385" s="70"/>
    </row>
    <row r="386" s="5" customFormat="1" ht="16.5" customHeight="1">
      <c r="A386" s="144"/>
      <c r="B386" s="129"/>
      <c r="C386" s="140" t="s">
        <v>493</v>
      </c>
      <c r="D386" s="129"/>
      <c r="E386" s="131" t="n">
        <v>45077</v>
      </c>
      <c r="F386" s="139" t="n">
        <v>1</v>
      </c>
      <c r="G386" s="131" t="n">
        <f>E386+F386-1</f>
        <v>45077</v>
      </c>
      <c r="H386" s="5"/>
      <c r="I386" s="5"/>
      <c r="J386" s="165"/>
      <c r="K386" s="165"/>
      <c r="L386" s="142" t="s">
        <v>494</v>
      </c>
      <c r="M386" s="161"/>
      <c r="N386" s="161"/>
      <c r="O386" s="161"/>
      <c r="P386" s="161"/>
      <c r="Q386" s="70"/>
      <c r="R386" s="70"/>
    </row>
    <row r="387" s="5" customFormat="1" ht="16.5" customHeight="1">
      <c r="A387" s="144"/>
      <c r="B387" s="129"/>
      <c r="C387" s="140" t="s">
        <v>495</v>
      </c>
      <c r="D387" s="129"/>
      <c r="E387" s="131" t="n">
        <v>45077</v>
      </c>
      <c r="F387" s="139" t="n">
        <v>1</v>
      </c>
      <c r="G387" s="131" t="n">
        <f>E387+F387-1</f>
        <v>45077</v>
      </c>
      <c r="H387" s="5"/>
      <c r="I387" s="5"/>
      <c r="J387" s="165"/>
      <c r="K387" s="165"/>
      <c r="L387" s="142" t="s">
        <v>297</v>
      </c>
      <c r="M387" s="161"/>
      <c r="N387" s="161"/>
      <c r="O387" s="161"/>
      <c r="P387" s="161"/>
      <c r="Q387" s="70"/>
      <c r="R387" s="70"/>
    </row>
    <row r="388" s="5" customFormat="1" ht="16.5" customHeight="1">
      <c r="A388" s="144"/>
      <c r="B388" s="129"/>
      <c r="C388" s="140" t="s">
        <v>496</v>
      </c>
      <c r="D388" s="129"/>
      <c r="E388" s="131" t="n">
        <f>G379+2</f>
        <v>45647</v>
      </c>
      <c r="F388" s="139" t="n">
        <v>1</v>
      </c>
      <c r="G388" s="131" t="n">
        <f>E388+F388-1</f>
        <v>45647</v>
      </c>
      <c r="H388" s="5"/>
      <c r="I388" s="5"/>
      <c r="J388" s="165"/>
      <c r="K388" s="165"/>
      <c r="L388" s="142" t="s">
        <v>388</v>
      </c>
      <c r="M388" s="161"/>
      <c r="N388" s="161"/>
      <c r="O388" s="161"/>
      <c r="P388" s="161"/>
      <c r="Q388" s="70"/>
      <c r="R388" s="70"/>
    </row>
    <row r="389" ht="27.75" customHeight="1">
      <c r="A389" s="129"/>
      <c r="C389" s="140" t="s">
        <v>497</v>
      </c>
      <c r="D389" s="129"/>
      <c r="E389" s="131" t="n">
        <f>G379+1</f>
        <v>45646</v>
      </c>
      <c r="F389" s="139" t="n">
        <v>1</v>
      </c>
      <c r="G389" s="131" t="n">
        <f>E389+F389-1</f>
        <v>45646</v>
      </c>
      <c r="H389" s="34"/>
      <c r="I389" s="34"/>
      <c r="J389" s="165" t="s">
        <v>811</v>
      </c>
      <c r="K389" s="165"/>
      <c r="L389" s="140" t="s">
        <v>290</v>
      </c>
      <c r="M389" s="161"/>
      <c r="N389" s="161"/>
      <c r="O389" s="161"/>
      <c r="P389" s="161"/>
    </row>
    <row r="390" ht="16.5" customHeight="1">
      <c r="A390" s="129"/>
      <c r="B390" s="140"/>
      <c r="C390" s="143" t="s">
        <v>498</v>
      </c>
      <c r="D390" s="222"/>
      <c r="E390" s="141" t="n">
        <f>G390-F390</f>
        <v>45645</v>
      </c>
      <c r="F390" s="109" t="n">
        <v>1</v>
      </c>
      <c r="G390" s="141" t="n">
        <f>G389</f>
        <v>45646</v>
      </c>
      <c r="H390" s="34"/>
      <c r="I390" s="34"/>
      <c r="J390" s="165" t="s">
        <v>811</v>
      </c>
      <c r="K390" s="165" t="s">
        <v>811</v>
      </c>
      <c r="L390" s="140" t="s">
        <v>390</v>
      </c>
      <c r="M390" s="161"/>
      <c r="N390" s="161"/>
      <c r="O390" s="161"/>
      <c r="P390" s="161"/>
    </row>
    <row r="391" s="5" customFormat="1" ht="16.5" customHeight="1">
      <c r="A391" s="144"/>
      <c r="B391" s="160" t="s">
        <v>499</v>
      </c>
      <c r="C391" s="140" t="s">
        <v>500</v>
      </c>
      <c r="D391" s="129"/>
      <c r="E391" s="131"/>
      <c r="F391" s="139" t="n">
        <v>7</v>
      </c>
      <c r="G391" s="131" t="n">
        <f>E391+F391-1</f>
        <v>6</v>
      </c>
      <c r="H391" s="5"/>
      <c r="I391" s="5"/>
      <c r="J391" s="165"/>
      <c r="K391" s="165"/>
      <c r="L391" s="142" t="s">
        <v>39</v>
      </c>
      <c r="M391" s="161"/>
      <c r="N391" s="161"/>
      <c r="O391" s="161"/>
      <c r="P391" s="161"/>
      <c r="Q391" s="70"/>
      <c r="R391" s="70"/>
    </row>
    <row r="392" s="5" customFormat="1" ht="16.5" customHeight="1">
      <c r="A392" s="144"/>
      <c r="B392" s="144"/>
      <c r="C392" s="140" t="s">
        <v>501</v>
      </c>
      <c r="D392" s="129"/>
      <c r="E392" s="131"/>
      <c r="F392" s="139" t="n">
        <v>2</v>
      </c>
      <c r="G392" s="131" t="n">
        <f>E392+F392-1</f>
        <v>1</v>
      </c>
      <c r="H392" s="5"/>
      <c r="I392" s="5"/>
      <c r="J392" s="165"/>
      <c r="K392" s="165"/>
      <c r="L392" s="142" t="s">
        <v>250</v>
      </c>
      <c r="M392" s="161"/>
      <c r="N392" s="161"/>
      <c r="O392" s="161"/>
      <c r="P392" s="161"/>
      <c r="Q392" s="70"/>
      <c r="R392" s="70"/>
    </row>
    <row r="393" s="5" customFormat="1" ht="16.5" customHeight="1">
      <c r="A393" s="144"/>
      <c r="B393" s="144"/>
      <c r="C393" s="140" t="s">
        <v>502</v>
      </c>
      <c r="D393" s="129"/>
      <c r="E393" s="131"/>
      <c r="F393" s="139" t="n">
        <v>1</v>
      </c>
      <c r="G393" s="131" t="n">
        <f>E393+F393-1</f>
        <v>0</v>
      </c>
      <c r="H393" s="5"/>
      <c r="I393" s="5"/>
      <c r="J393" s="165"/>
      <c r="K393" s="165"/>
      <c r="L393" s="142" t="s">
        <v>504</v>
      </c>
      <c r="M393" s="161"/>
      <c r="N393" s="161"/>
      <c r="O393" s="161"/>
      <c r="P393" s="161"/>
      <c r="Q393" s="70"/>
      <c r="R393" s="70"/>
    </row>
    <row r="394" s="5" customFormat="1" ht="16.5" customHeight="1">
      <c r="A394" s="144"/>
      <c r="B394" s="144"/>
      <c r="C394" s="140" t="s">
        <v>505</v>
      </c>
      <c r="D394" s="129"/>
      <c r="E394" s="131"/>
      <c r="F394" s="139" t="n">
        <v>3</v>
      </c>
      <c r="G394" s="131" t="n">
        <f>E394+F394-1</f>
        <v>2</v>
      </c>
      <c r="H394" s="5"/>
      <c r="I394" s="5"/>
      <c r="J394" s="165"/>
      <c r="K394" s="165"/>
      <c r="L394" s="142" t="s">
        <v>264</v>
      </c>
      <c r="M394" s="161"/>
      <c r="N394" s="161"/>
      <c r="O394" s="161"/>
      <c r="P394" s="161"/>
      <c r="Q394" s="70"/>
      <c r="R394" s="70"/>
    </row>
    <row r="395" ht="16.5" customHeight="1">
      <c r="A395" s="129"/>
      <c r="B395" s="129" t="s">
        <v>96</v>
      </c>
      <c r="C395" s="143" t="s">
        <v>506</v>
      </c>
      <c r="D395" s="222"/>
      <c r="E395" s="141" t="n">
        <f>G380+1</f>
        <v>45653</v>
      </c>
      <c r="F395" s="109" t="n">
        <v>1</v>
      </c>
      <c r="G395" s="141" t="n">
        <f>E395+F395-1</f>
        <v>45653</v>
      </c>
      <c r="H395" s="34"/>
      <c r="I395" s="34"/>
      <c r="J395" s="165" t="s">
        <v>811</v>
      </c>
      <c r="K395" s="165" t="s">
        <v>811</v>
      </c>
      <c r="L395" s="140" t="s">
        <v>390</v>
      </c>
      <c r="M395" s="161"/>
      <c r="N395" s="161"/>
      <c r="O395" s="161"/>
      <c r="P395" s="161"/>
    </row>
    <row r="396" ht="16.5" customHeight="1">
      <c r="A396" s="129"/>
      <c r="B396" s="129" t="s">
        <v>507</v>
      </c>
      <c r="C396" s="140" t="s">
        <v>508</v>
      </c>
      <c r="D396" s="129"/>
      <c r="E396" s="131"/>
      <c r="F396" s="139" t="n">
        <v>1</v>
      </c>
      <c r="G396" s="131" t="n">
        <f>G389</f>
        <v>45646</v>
      </c>
      <c r="H396" s="34"/>
      <c r="I396" s="34"/>
      <c r="J396" s="165" t="s">
        <v>811</v>
      </c>
      <c r="K396" s="165" t="s">
        <v>811</v>
      </c>
      <c r="L396" s="140" t="s">
        <v>290</v>
      </c>
      <c r="M396" s="161"/>
      <c r="N396" s="161"/>
      <c r="O396" s="161"/>
      <c r="P396" s="161"/>
    </row>
    <row r="397" s="5" customFormat="1" ht="16.5" customHeight="1">
      <c r="A397" s="144"/>
      <c r="B397" s="129"/>
      <c r="C397" s="140" t="s">
        <v>509</v>
      </c>
      <c r="D397" s="129"/>
      <c r="E397" s="165"/>
      <c r="F397" s="169"/>
      <c r="G397" s="131" t="n">
        <f>E397+F397-1</f>
        <v>-1</v>
      </c>
      <c r="H397" s="5"/>
      <c r="I397" s="5"/>
      <c r="J397" s="165"/>
      <c r="K397" s="165"/>
      <c r="L397" s="178"/>
      <c r="M397" s="161"/>
      <c r="N397" s="161"/>
      <c r="O397" s="161"/>
      <c r="P397" s="161"/>
      <c r="Q397" s="70"/>
      <c r="R397" s="70"/>
    </row>
    <row r="398" s="5" customFormat="1" ht="16.5" customHeight="1">
      <c r="A398" s="144"/>
      <c r="B398" s="164" t="s">
        <v>510</v>
      </c>
      <c r="C398" s="140" t="s">
        <v>510</v>
      </c>
      <c r="D398" s="129"/>
      <c r="E398" s="131" t="n">
        <f>MIN(E399:E403)</f>
        <v>45073</v>
      </c>
      <c r="F398" s="169"/>
      <c r="G398" s="131" t="n">
        <f>MAX(G399:G403)</f>
        <v>45655</v>
      </c>
      <c r="H398" s="5"/>
      <c r="I398" s="5"/>
      <c r="J398" s="165"/>
      <c r="K398" s="165"/>
      <c r="L398" s="178"/>
      <c r="M398" s="161"/>
      <c r="N398" s="161"/>
      <c r="O398" s="161"/>
      <c r="P398" s="161"/>
      <c r="Q398" s="70"/>
      <c r="R398" s="70"/>
    </row>
    <row r="399" s="5" customFormat="1" ht="16.5" customHeight="1">
      <c r="A399" s="144"/>
      <c r="B399" s="144"/>
      <c r="C399" s="140" t="s">
        <v>511</v>
      </c>
      <c r="D399" s="129"/>
      <c r="E399" s="131" t="n">
        <v>45073</v>
      </c>
      <c r="F399" s="139" t="n">
        <v>1</v>
      </c>
      <c r="G399" s="131" t="n">
        <f>E399+F399-1</f>
        <v>45073</v>
      </c>
      <c r="H399" s="5"/>
      <c r="I399" s="5"/>
      <c r="J399" s="165"/>
      <c r="K399" s="165"/>
      <c r="L399" s="142" t="s">
        <v>512</v>
      </c>
      <c r="M399" s="161"/>
      <c r="N399" s="161"/>
      <c r="O399" s="161"/>
      <c r="P399" s="161"/>
      <c r="Q399" s="70"/>
      <c r="R399" s="70"/>
    </row>
    <row r="400" ht="16.5" customHeight="1">
      <c r="A400" s="129"/>
      <c r="C400" s="140" t="s">
        <v>513</v>
      </c>
      <c r="D400" s="129"/>
      <c r="E400" s="131" t="n">
        <f>G400-F400</f>
        <v>45588</v>
      </c>
      <c r="F400" s="139" t="n">
        <v>60</v>
      </c>
      <c r="G400" s="131" t="n">
        <f>G401</f>
        <v>45648</v>
      </c>
      <c r="H400" s="34"/>
      <c r="I400" s="34"/>
      <c r="J400" s="165" t="s">
        <v>811</v>
      </c>
      <c r="K400" s="165"/>
      <c r="L400" s="140" t="s">
        <v>39</v>
      </c>
      <c r="M400" s="161"/>
      <c r="N400" s="161"/>
      <c r="O400" s="161"/>
      <c r="P400" s="161"/>
    </row>
    <row r="401" ht="16.5" customHeight="1">
      <c r="A401" s="129"/>
      <c r="C401" s="140" t="s">
        <v>514</v>
      </c>
      <c r="D401" s="129"/>
      <c r="E401" s="131" t="n">
        <f>G389+1</f>
        <v>45647</v>
      </c>
      <c r="F401" s="139" t="n">
        <v>2</v>
      </c>
      <c r="G401" s="131" t="n">
        <f>E401+F401-1</f>
        <v>45648</v>
      </c>
      <c r="H401" s="34"/>
      <c r="I401" s="34"/>
      <c r="J401" s="165" t="s">
        <v>811</v>
      </c>
      <c r="K401" s="165"/>
      <c r="L401" s="140" t="s">
        <v>39</v>
      </c>
      <c r="M401" s="161"/>
      <c r="N401" s="161"/>
      <c r="O401" s="161"/>
      <c r="P401" s="161"/>
    </row>
    <row r="402" s="5" customFormat="1" ht="16.5" customHeight="1">
      <c r="A402" s="144"/>
      <c r="B402" s="144"/>
      <c r="C402" s="140" t="s">
        <v>515</v>
      </c>
      <c r="D402" s="129"/>
      <c r="E402" s="131" t="n">
        <v>45076</v>
      </c>
      <c r="F402" s="139" t="n">
        <v>1</v>
      </c>
      <c r="G402" s="131" t="n">
        <f>E402+F402-1</f>
        <v>45076</v>
      </c>
      <c r="H402" s="5"/>
      <c r="I402" s="5"/>
      <c r="J402" s="165"/>
      <c r="K402" s="165"/>
      <c r="L402" s="142" t="s">
        <v>516</v>
      </c>
      <c r="M402" s="161"/>
      <c r="N402" s="161"/>
      <c r="O402" s="161"/>
      <c r="P402" s="161"/>
      <c r="Q402" s="70"/>
      <c r="R402" s="70"/>
    </row>
    <row r="403" ht="16.5" customHeight="1">
      <c r="A403" s="129"/>
      <c r="C403" s="140" t="s">
        <v>517</v>
      </c>
      <c r="D403" s="129"/>
      <c r="E403" s="131" t="n">
        <f>G401+1</f>
        <v>45649</v>
      </c>
      <c r="F403" s="139" t="n">
        <v>7</v>
      </c>
      <c r="G403" s="131" t="n">
        <f>E403+F403-1</f>
        <v>45655</v>
      </c>
      <c r="H403" s="34"/>
      <c r="I403" s="34"/>
      <c r="J403" s="165" t="s">
        <v>811</v>
      </c>
      <c r="K403" s="165"/>
      <c r="L403" s="140" t="s">
        <v>39</v>
      </c>
      <c r="M403" s="161"/>
      <c r="N403" s="161"/>
      <c r="O403" s="161"/>
      <c r="P403" s="161"/>
    </row>
    <row r="404" s="5" customFormat="1" ht="16.5" customHeight="1">
      <c r="A404" s="144"/>
      <c r="B404" s="140" t="s">
        <v>518</v>
      </c>
      <c r="C404" s="140" t="s">
        <v>518</v>
      </c>
      <c r="D404" s="129"/>
      <c r="E404" s="165"/>
      <c r="F404" s="169"/>
      <c r="G404" s="131" t="n">
        <f>MAX(G405:G408)</f>
        <v>45652</v>
      </c>
      <c r="H404" s="5"/>
      <c r="I404" s="5"/>
      <c r="J404" s="165"/>
      <c r="K404" s="165"/>
      <c r="L404" s="178"/>
      <c r="M404" s="161"/>
      <c r="N404" s="161"/>
      <c r="O404" s="161"/>
      <c r="P404" s="161"/>
      <c r="Q404" s="70"/>
      <c r="R404" s="70"/>
    </row>
    <row r="405" s="5" customFormat="1" ht="16.5" customHeight="1">
      <c r="A405" s="144"/>
      <c r="B405" s="144"/>
      <c r="C405" s="140" t="s">
        <v>351</v>
      </c>
      <c r="D405" s="129"/>
      <c r="E405" s="131"/>
      <c r="F405" s="139"/>
      <c r="G405" s="131"/>
      <c r="H405" s="5"/>
      <c r="I405" s="5"/>
      <c r="J405" s="165" t="s">
        <v>811</v>
      </c>
      <c r="K405" s="165"/>
      <c r="L405" s="142" t="s">
        <v>349</v>
      </c>
      <c r="M405" s="161"/>
      <c r="N405" s="161"/>
      <c r="O405" s="161"/>
      <c r="P405" s="161"/>
      <c r="Q405" s="70"/>
      <c r="R405" s="70"/>
    </row>
    <row r="406" s="5" customFormat="1" ht="16.5" customHeight="1">
      <c r="A406" s="144"/>
      <c r="B406" s="144"/>
      <c r="C406" s="140" t="s">
        <v>351</v>
      </c>
      <c r="D406" s="129"/>
      <c r="E406" s="131" t="n">
        <f>G379+1</f>
        <v>45646</v>
      </c>
      <c r="F406" s="139" t="n">
        <v>7</v>
      </c>
      <c r="G406" s="131" t="n">
        <f>E406+F406-1</f>
        <v>45652</v>
      </c>
      <c r="H406" s="5"/>
      <c r="I406" s="5"/>
      <c r="J406" s="165"/>
      <c r="K406" s="165"/>
      <c r="L406" s="142" t="s">
        <v>381</v>
      </c>
      <c r="M406" s="161"/>
      <c r="N406" s="161"/>
      <c r="O406" s="161"/>
      <c r="P406" s="161"/>
      <c r="Q406" s="70"/>
      <c r="R406" s="70"/>
    </row>
    <row r="407" s="5" customFormat="1" ht="16.5" customHeight="1">
      <c r="A407" s="144"/>
      <c r="B407" s="144"/>
      <c r="C407" s="140" t="s">
        <v>519</v>
      </c>
      <c r="D407" s="129"/>
      <c r="E407" s="131" t="n">
        <f>E406</f>
        <v>45646</v>
      </c>
      <c r="F407" s="139" t="n">
        <v>7</v>
      </c>
      <c r="G407" s="131" t="n">
        <f>E407+F407-1</f>
        <v>45652</v>
      </c>
      <c r="H407" s="5"/>
      <c r="I407" s="5"/>
      <c r="J407" s="165"/>
      <c r="K407" s="165"/>
      <c r="L407" s="142" t="s">
        <v>381</v>
      </c>
      <c r="M407" s="161"/>
      <c r="N407" s="161"/>
      <c r="O407" s="161"/>
      <c r="P407" s="161"/>
      <c r="Q407" s="70"/>
      <c r="R407" s="70"/>
    </row>
    <row r="408" s="5" customFormat="1" ht="16.5" customHeight="1">
      <c r="A408" s="144"/>
      <c r="B408" s="147"/>
      <c r="C408" s="140" t="s">
        <v>520</v>
      </c>
      <c r="D408" s="129"/>
      <c r="E408" s="131" t="n">
        <f>E406</f>
        <v>45646</v>
      </c>
      <c r="F408" s="139" t="n">
        <v>7</v>
      </c>
      <c r="G408" s="131" t="n">
        <f>E408+F408-1</f>
        <v>45652</v>
      </c>
      <c r="H408" s="5"/>
      <c r="I408" s="5"/>
      <c r="J408" s="165"/>
      <c r="K408" s="165"/>
      <c r="L408" s="142" t="s">
        <v>381</v>
      </c>
      <c r="M408" s="161"/>
      <c r="N408" s="161"/>
      <c r="O408" s="161"/>
      <c r="P408" s="161"/>
      <c r="Q408" s="70"/>
      <c r="R408" s="70"/>
    </row>
    <row r="409" ht="16.5" customHeight="1">
      <c r="A409" s="129"/>
      <c r="B409" s="129" t="s">
        <v>489</v>
      </c>
      <c r="C409" s="140" t="s">
        <v>521</v>
      </c>
      <c r="D409" s="129"/>
      <c r="E409" s="131"/>
      <c r="F409" s="139"/>
      <c r="G409" s="131"/>
      <c r="H409" s="34"/>
      <c r="I409" s="34"/>
      <c r="J409" s="165" t="s">
        <v>811</v>
      </c>
      <c r="K409" s="165"/>
      <c r="L409" s="140" t="s">
        <v>522</v>
      </c>
      <c r="M409" s="161"/>
      <c r="N409" s="161"/>
      <c r="O409" s="161"/>
      <c r="P409" s="161"/>
    </row>
    <row r="410" ht="16.5" customHeight="1">
      <c r="A410" s="129"/>
      <c r="C410" s="143" t="s">
        <v>820</v>
      </c>
      <c r="D410" s="233"/>
      <c r="E410" s="141" t="n">
        <f>G396+7</f>
        <v>45653</v>
      </c>
      <c r="F410" s="109" t="n">
        <v>15</v>
      </c>
      <c r="G410" s="141" t="n">
        <f>E410+F410-1</f>
        <v>45667</v>
      </c>
      <c r="H410" s="126" t="n">
        <f>E410-E379</f>
        <v>14</v>
      </c>
      <c r="I410" s="34"/>
      <c r="J410" s="165" t="s">
        <v>811</v>
      </c>
      <c r="K410" s="165" t="s">
        <v>811</v>
      </c>
      <c r="L410" s="140" t="s">
        <v>516</v>
      </c>
      <c r="M410" s="161"/>
      <c r="N410" s="161"/>
      <c r="O410" s="161"/>
      <c r="P410" s="177" t="e">
        <f>#REF!-#REF!</f>
        <v>#REF!</v>
      </c>
    </row>
    <row r="411" ht="16.5" customHeight="1">
      <c r="A411" s="129"/>
      <c r="C411" s="140" t="s">
        <v>524</v>
      </c>
      <c r="D411" s="129"/>
      <c r="E411" s="131" t="n">
        <f>G410+1</f>
        <v>45668</v>
      </c>
      <c r="F411" s="139" t="n">
        <v>5</v>
      </c>
      <c r="G411" s="131" t="n">
        <f>E411+F411-1</f>
        <v>45672</v>
      </c>
      <c r="H411" s="34"/>
      <c r="I411" s="34"/>
      <c r="J411" s="165" t="s">
        <v>811</v>
      </c>
      <c r="K411" s="165"/>
      <c r="L411" s="140" t="s">
        <v>525</v>
      </c>
      <c r="M411" s="161"/>
      <c r="N411" s="161"/>
      <c r="O411" s="161"/>
      <c r="P411" s="161"/>
    </row>
    <row r="412" ht="16.5" customHeight="1">
      <c r="A412" s="129"/>
      <c r="C412" s="140" t="s">
        <v>526</v>
      </c>
      <c r="D412" s="129"/>
      <c r="E412" s="131" t="n">
        <f>G411+1</f>
        <v>45673</v>
      </c>
      <c r="F412" s="139"/>
      <c r="G412" s="131"/>
      <c r="H412" s="34"/>
      <c r="I412" s="34"/>
      <c r="J412" s="165" t="s">
        <v>811</v>
      </c>
      <c r="K412" s="165"/>
      <c r="L412" s="140" t="s">
        <v>527</v>
      </c>
      <c r="M412" s="161"/>
      <c r="N412" s="161"/>
      <c r="O412" s="161"/>
      <c r="P412" s="161"/>
    </row>
    <row r="413" ht="16.5" customHeight="1">
      <c r="A413" s="129"/>
      <c r="B413" s="129" t="s">
        <v>530</v>
      </c>
      <c r="C413" s="140" t="s">
        <v>531</v>
      </c>
      <c r="D413" s="129"/>
      <c r="E413" s="131" t="n">
        <f>G410+15</f>
        <v>45682</v>
      </c>
      <c r="F413" s="169" t="n">
        <v>1</v>
      </c>
      <c r="G413" s="131" t="n">
        <f>E413+F413-1</f>
        <v>45682</v>
      </c>
      <c r="H413" s="34"/>
      <c r="I413" s="34"/>
      <c r="J413" s="165" t="s">
        <v>811</v>
      </c>
      <c r="K413" s="165" t="s">
        <v>811</v>
      </c>
      <c r="L413" s="140" t="s">
        <v>290</v>
      </c>
      <c r="M413" s="161"/>
      <c r="N413" s="161"/>
      <c r="O413" s="161"/>
      <c r="P413" s="161"/>
    </row>
    <row r="414" s="5" customFormat="1" ht="16.5" customHeight="1">
      <c r="A414" s="34"/>
      <c r="B414" s="54" t="s">
        <v>532</v>
      </c>
      <c r="C414" s="16" t="s">
        <v>533</v>
      </c>
      <c r="D414" s="16"/>
      <c r="E414" s="16" t="n">
        <f>G175+1</f>
        <v>45491</v>
      </c>
      <c r="F414" s="166"/>
      <c r="G414" s="153" t="n">
        <f>E414+F414-1</f>
        <v>45490</v>
      </c>
      <c r="H414" s="34"/>
      <c r="I414" s="34"/>
      <c r="J414" s="157"/>
      <c r="K414" s="157"/>
      <c r="L414" s="117"/>
      <c r="M414" s="175"/>
      <c r="N414" s="175"/>
      <c r="O414" s="175"/>
      <c r="P414" s="70"/>
      <c r="Q414" s="70"/>
      <c r="R414" s="70"/>
    </row>
    <row r="415" s="5" customFormat="1" ht="16.5" customHeight="1">
      <c r="A415" s="34"/>
      <c r="B415" s="34"/>
      <c r="C415" s="16" t="s">
        <v>534</v>
      </c>
      <c r="D415" s="16"/>
      <c r="E415" s="16" t="n">
        <f>G414+1</f>
        <v>45491</v>
      </c>
      <c r="F415" s="19" t="n">
        <v>1</v>
      </c>
      <c r="G415" s="153" t="n">
        <f>E415+F415-1</f>
        <v>45491</v>
      </c>
      <c r="H415" s="34"/>
      <c r="I415" s="34"/>
      <c r="J415" s="157"/>
      <c r="K415" s="157"/>
      <c r="L415" s="54" t="s">
        <v>535</v>
      </c>
      <c r="M415" s="174"/>
      <c r="N415" s="174"/>
      <c r="O415" s="174"/>
      <c r="P415" s="70"/>
      <c r="Q415" s="70"/>
      <c r="R415" s="70"/>
    </row>
    <row r="416" s="5" customFormat="1" ht="16.5" customHeight="1">
      <c r="A416" s="34"/>
      <c r="B416" s="34"/>
      <c r="C416" s="16" t="s">
        <v>245</v>
      </c>
      <c r="D416" s="16"/>
      <c r="E416" s="16" t="n">
        <f>G415+1</f>
        <v>45492</v>
      </c>
      <c r="F416" s="19" t="n">
        <v>2</v>
      </c>
      <c r="G416" s="153" t="n">
        <f>E416+F416-1</f>
        <v>45493</v>
      </c>
      <c r="H416" s="34"/>
      <c r="I416" s="34"/>
      <c r="J416" s="157"/>
      <c r="K416" s="157"/>
      <c r="L416" s="54" t="s">
        <v>535</v>
      </c>
      <c r="M416" s="174"/>
      <c r="N416" s="174"/>
      <c r="O416" s="174"/>
      <c r="P416" s="70"/>
      <c r="Q416" s="70"/>
      <c r="R416" s="70"/>
    </row>
    <row r="417" s="5" customFormat="1" ht="16.5" customHeight="1">
      <c r="A417" s="34"/>
      <c r="B417" s="34"/>
      <c r="C417" s="16" t="s">
        <v>536</v>
      </c>
      <c r="D417" s="16"/>
      <c r="E417" s="16" t="n">
        <f>E165</f>
        <v>45432</v>
      </c>
      <c r="F417" s="19" t="n">
        <v>7</v>
      </c>
      <c r="G417" s="153" t="n">
        <f>E417+F417-1</f>
        <v>45438</v>
      </c>
      <c r="H417" s="34"/>
      <c r="I417" s="34"/>
      <c r="J417" s="157"/>
      <c r="K417" s="157"/>
      <c r="L417" s="54" t="s">
        <v>65</v>
      </c>
      <c r="M417" s="174"/>
      <c r="N417" s="174"/>
      <c r="O417" s="174"/>
      <c r="P417" s="70"/>
      <c r="Q417" s="70"/>
      <c r="R417" s="70"/>
    </row>
    <row r="418" s="5" customFormat="1" ht="16.5" customHeight="1">
      <c r="A418" s="34"/>
      <c r="B418" s="34"/>
      <c r="C418" s="16" t="s">
        <v>537</v>
      </c>
      <c r="D418" s="16"/>
      <c r="E418" s="16" t="n">
        <f>G417+1</f>
        <v>45439</v>
      </c>
      <c r="F418" s="19" t="n">
        <v>1</v>
      </c>
      <c r="G418" s="153" t="n">
        <f>E418+F418-1</f>
        <v>45439</v>
      </c>
      <c r="H418" s="34"/>
      <c r="I418" s="34"/>
      <c r="J418" s="157"/>
      <c r="K418" s="157"/>
      <c r="L418" s="54" t="s">
        <v>512</v>
      </c>
      <c r="M418" s="174"/>
      <c r="N418" s="174"/>
      <c r="O418" s="174"/>
      <c r="P418" s="70"/>
      <c r="Q418" s="70"/>
      <c r="R418" s="70"/>
    </row>
    <row r="419" s="5" customFormat="1" ht="16.5" customHeight="1">
      <c r="A419" s="34"/>
      <c r="B419" s="34"/>
      <c r="C419" s="117" t="s">
        <v>538</v>
      </c>
      <c r="D419" s="117"/>
      <c r="E419" s="168"/>
      <c r="F419" s="166"/>
      <c r="G419" s="153"/>
      <c r="H419" s="34"/>
      <c r="I419" s="34"/>
      <c r="J419" s="157"/>
      <c r="K419" s="157"/>
      <c r="L419" s="54" t="s">
        <v>516</v>
      </c>
      <c r="M419" s="174"/>
      <c r="N419" s="174"/>
      <c r="O419" s="174"/>
      <c r="P419" s="70"/>
      <c r="Q419" s="70"/>
      <c r="R419" s="70"/>
    </row>
    <row r="420" s="5" customFormat="1" ht="16.5" customHeight="1">
      <c r="A420" s="34"/>
      <c r="B420" s="34"/>
      <c r="C420" s="117" t="s">
        <v>539</v>
      </c>
      <c r="D420" s="117"/>
      <c r="E420" s="168"/>
      <c r="F420" s="166"/>
      <c r="G420" s="153"/>
      <c r="H420" s="34"/>
      <c r="I420" s="34"/>
      <c r="J420" s="157"/>
      <c r="K420" s="157"/>
      <c r="L420" s="54" t="s">
        <v>512</v>
      </c>
      <c r="M420" s="174"/>
      <c r="N420" s="174"/>
      <c r="O420" s="174"/>
      <c r="P420" s="70"/>
      <c r="Q420" s="70"/>
      <c r="R420" s="70"/>
    </row>
    <row r="421" s="5" customFormat="1" ht="16.5" customHeight="1">
      <c r="A421" s="34"/>
      <c r="B421" s="34"/>
      <c r="C421" s="117" t="s">
        <v>540</v>
      </c>
      <c r="D421" s="117"/>
      <c r="E421" s="168"/>
      <c r="F421" s="166"/>
      <c r="G421" s="153"/>
      <c r="H421" s="34"/>
      <c r="I421" s="34"/>
      <c r="J421" s="157"/>
      <c r="K421" s="157"/>
      <c r="L421" s="54" t="s">
        <v>512</v>
      </c>
      <c r="M421" s="174"/>
      <c r="N421" s="174"/>
      <c r="O421" s="174"/>
      <c r="P421" s="70"/>
      <c r="Q421" s="70"/>
      <c r="R421" s="70"/>
    </row>
    <row r="422" s="5" customFormat="1" ht="16.5" customHeight="1">
      <c r="A422" s="34"/>
      <c r="B422" s="34"/>
      <c r="C422" s="16" t="s">
        <v>541</v>
      </c>
      <c r="D422" s="16"/>
      <c r="E422" s="16" t="n">
        <v>45355</v>
      </c>
      <c r="F422" s="19" t="n">
        <v>2</v>
      </c>
      <c r="G422" s="153" t="n">
        <f>E422+F422-1</f>
        <v>45356</v>
      </c>
      <c r="H422" s="34"/>
      <c r="I422" s="34"/>
      <c r="J422" s="157"/>
      <c r="K422" s="157"/>
      <c r="L422" s="54" t="s">
        <v>512</v>
      </c>
      <c r="M422" s="176"/>
      <c r="N422" s="176"/>
      <c r="O422" s="176"/>
      <c r="P422" s="70"/>
      <c r="Q422" s="70"/>
      <c r="R422" s="70"/>
    </row>
    <row r="423" s="5" customFormat="1" ht="16.5" customHeight="1">
      <c r="A423" s="34"/>
      <c r="B423" s="54"/>
      <c r="C423" s="54"/>
      <c r="D423" s="34"/>
      <c r="E423" s="16"/>
      <c r="F423" s="19"/>
      <c r="G423" s="153"/>
      <c r="H423" s="34"/>
      <c r="I423" s="34"/>
      <c r="J423" s="157"/>
      <c r="K423" s="157"/>
      <c r="L423" s="110"/>
      <c r="M423" s="104"/>
      <c r="N423" s="104"/>
      <c r="O423" s="104"/>
      <c r="P423" s="70"/>
      <c r="Q423" s="70"/>
      <c r="R423" s="70"/>
    </row>
    <row r="424" s="5" customFormat="1" ht="16.5" customHeight="1">
      <c r="A424" s="34"/>
      <c r="B424" s="54"/>
      <c r="C424" s="54"/>
      <c r="D424" s="34"/>
      <c r="E424" s="16"/>
      <c r="F424" s="19"/>
      <c r="G424" s="153"/>
      <c r="H424" s="34"/>
      <c r="I424" s="34"/>
      <c r="J424" s="157"/>
      <c r="K424" s="157"/>
      <c r="L424" s="110"/>
      <c r="M424" s="104"/>
      <c r="N424" s="104"/>
      <c r="O424" s="104"/>
      <c r="P424" s="70"/>
      <c r="Q424" s="70"/>
      <c r="R424" s="70"/>
    </row>
    <row r="425" s="5" customFormat="1" ht="16.5" customHeight="1">
      <c r="A425" s="34"/>
      <c r="B425" s="54"/>
      <c r="C425" s="54"/>
      <c r="D425" s="34"/>
      <c r="E425" s="16"/>
      <c r="F425" s="19"/>
      <c r="G425" s="153"/>
      <c r="H425" s="34"/>
      <c r="I425" s="34"/>
      <c r="J425" s="157"/>
      <c r="K425" s="157"/>
      <c r="L425" s="110"/>
      <c r="M425" s="104"/>
      <c r="N425" s="104"/>
      <c r="O425" s="104"/>
      <c r="P425" s="70"/>
      <c r="Q425" s="70"/>
      <c r="R425" s="70"/>
    </row>
    <row r="426" s="5" customFormat="1" ht="16.5" customHeight="1">
      <c r="A426" s="34"/>
      <c r="B426" s="54"/>
      <c r="C426" s="54"/>
      <c r="D426" s="34"/>
      <c r="E426" s="16"/>
      <c r="F426" s="19"/>
      <c r="G426" s="153"/>
      <c r="H426" s="34"/>
      <c r="I426" s="34"/>
      <c r="J426" s="157"/>
      <c r="K426" s="157"/>
      <c r="L426" s="110"/>
      <c r="M426" s="104"/>
      <c r="N426" s="104"/>
      <c r="O426" s="104"/>
      <c r="P426" s="70"/>
      <c r="Q426" s="70"/>
      <c r="R426" s="70"/>
    </row>
    <row r="427" s="5" customFormat="1" ht="16.5" customHeight="1">
      <c r="A427" s="34"/>
      <c r="B427" s="54"/>
      <c r="C427" s="54"/>
      <c r="D427" s="34"/>
      <c r="E427" s="16"/>
      <c r="F427" s="19"/>
      <c r="G427" s="153"/>
      <c r="H427" s="34"/>
      <c r="I427" s="34"/>
      <c r="J427" s="157"/>
      <c r="K427" s="157"/>
      <c r="L427" s="110"/>
      <c r="M427" s="104"/>
      <c r="N427" s="104"/>
      <c r="O427" s="104"/>
      <c r="P427" s="70"/>
      <c r="Q427" s="70"/>
      <c r="R427" s="70"/>
    </row>
    <row r="428" s="5" customFormat="1" ht="16.5" customHeight="1">
      <c r="A428" s="34"/>
      <c r="B428" s="54"/>
      <c r="C428" s="54"/>
      <c r="D428" s="34"/>
      <c r="E428" s="16"/>
      <c r="F428" s="19"/>
      <c r="G428" s="153"/>
      <c r="H428" s="34"/>
      <c r="I428" s="34"/>
      <c r="J428" s="157"/>
      <c r="K428" s="157"/>
      <c r="L428" s="110"/>
      <c r="M428" s="104"/>
      <c r="N428" s="104"/>
      <c r="O428" s="104"/>
      <c r="P428" s="70"/>
      <c r="Q428" s="70"/>
      <c r="R428" s="70"/>
    </row>
    <row r="429" s="5" customFormat="1" ht="16.5" customHeight="1">
      <c r="A429" s="34"/>
      <c r="B429" s="54"/>
      <c r="C429" s="54"/>
      <c r="D429" s="34"/>
      <c r="E429" s="16"/>
      <c r="F429" s="19"/>
      <c r="G429" s="153"/>
      <c r="H429" s="34"/>
      <c r="I429" s="34"/>
      <c r="J429" s="157"/>
      <c r="K429" s="157"/>
      <c r="L429" s="110"/>
      <c r="M429" s="104"/>
      <c r="N429" s="104"/>
      <c r="O429" s="104"/>
      <c r="P429" s="70"/>
      <c r="Q429" s="70"/>
      <c r="R429" s="70"/>
    </row>
    <row r="430" s="5" customFormat="1" ht="16.5" customHeight="1">
      <c r="A430" s="34"/>
      <c r="B430" s="54"/>
      <c r="C430" s="54"/>
      <c r="D430" s="34"/>
      <c r="E430" s="16"/>
      <c r="F430" s="19"/>
      <c r="G430" s="153"/>
      <c r="H430" s="34"/>
      <c r="I430" s="34"/>
      <c r="J430" s="157"/>
      <c r="K430" s="157"/>
      <c r="L430" s="110"/>
      <c r="M430" s="104"/>
      <c r="N430" s="104"/>
      <c r="O430" s="104"/>
      <c r="P430" s="70"/>
      <c r="Q430" s="70"/>
      <c r="R430" s="70"/>
    </row>
    <row r="431" s="5" customFormat="1" ht="16.5" customHeight="1">
      <c r="A431" s="34"/>
      <c r="B431" s="54"/>
      <c r="C431" s="54"/>
      <c r="D431" s="34"/>
      <c r="E431" s="16"/>
      <c r="F431" s="19"/>
      <c r="G431" s="153"/>
      <c r="H431" s="34"/>
      <c r="I431" s="34"/>
      <c r="J431" s="157"/>
      <c r="K431" s="157"/>
      <c r="L431" s="110"/>
      <c r="M431" s="104"/>
      <c r="N431" s="104"/>
      <c r="O431" s="104"/>
      <c r="P431" s="70"/>
      <c r="Q431" s="70"/>
      <c r="R431" s="70"/>
    </row>
    <row r="432" s="5" customFormat="1" ht="16.5" customHeight="1">
      <c r="A432" s="34"/>
      <c r="B432" s="54"/>
      <c r="C432" s="54"/>
      <c r="D432" s="34"/>
      <c r="E432" s="16"/>
      <c r="F432" s="19"/>
      <c r="G432" s="153"/>
      <c r="H432" s="34"/>
      <c r="I432" s="34"/>
      <c r="J432" s="157"/>
      <c r="K432" s="157"/>
      <c r="L432" s="110"/>
      <c r="M432" s="104"/>
      <c r="N432" s="104"/>
      <c r="O432" s="104"/>
      <c r="P432" s="70"/>
      <c r="Q432" s="70"/>
      <c r="R432" s="70"/>
    </row>
    <row r="433" s="5" customFormat="1" ht="16.5" customHeight="1">
      <c r="A433" s="34"/>
      <c r="B433" s="54"/>
      <c r="C433" s="54"/>
      <c r="D433" s="34"/>
      <c r="E433" s="16"/>
      <c r="F433" s="19"/>
      <c r="G433" s="153"/>
      <c r="H433" s="34"/>
      <c r="I433" s="34"/>
      <c r="J433" s="157"/>
      <c r="K433" s="157"/>
      <c r="L433" s="110"/>
      <c r="M433" s="104"/>
      <c r="N433" s="104"/>
      <c r="O433" s="104"/>
      <c r="P433" s="70"/>
      <c r="Q433" s="70"/>
      <c r="R433" s="70"/>
    </row>
    <row r="434" s="5" customFormat="1" ht="16.5" customHeight="1">
      <c r="A434" s="34"/>
      <c r="B434" s="54"/>
      <c r="C434" s="54"/>
      <c r="D434" s="34"/>
      <c r="E434" s="16"/>
      <c r="F434" s="19"/>
      <c r="G434" s="153"/>
      <c r="H434" s="34"/>
      <c r="I434" s="34"/>
      <c r="J434" s="157"/>
      <c r="K434" s="157"/>
      <c r="L434" s="110"/>
      <c r="M434" s="104"/>
      <c r="N434" s="104"/>
      <c r="O434" s="104"/>
      <c r="P434" s="70"/>
      <c r="Q434" s="70"/>
      <c r="R434" s="70"/>
    </row>
    <row r="435" s="5" customFormat="1" ht="16.5" customHeight="1">
      <c r="A435" s="34"/>
      <c r="B435" s="54"/>
      <c r="C435" s="54"/>
      <c r="D435" s="34"/>
      <c r="E435" s="16"/>
      <c r="F435" s="19"/>
      <c r="G435" s="153"/>
      <c r="H435" s="34"/>
      <c r="I435" s="34"/>
      <c r="J435" s="157"/>
      <c r="K435" s="157"/>
      <c r="L435" s="110"/>
      <c r="M435" s="104"/>
      <c r="N435" s="104"/>
      <c r="O435" s="104"/>
      <c r="P435" s="70"/>
      <c r="Q435" s="70"/>
      <c r="R435" s="70"/>
    </row>
    <row r="436" s="5" customFormat="1" ht="16.5" customHeight="1">
      <c r="A436" s="34"/>
      <c r="B436" s="54"/>
      <c r="C436" s="54"/>
      <c r="D436" s="34"/>
      <c r="E436" s="16"/>
      <c r="F436" s="19"/>
      <c r="G436" s="153"/>
      <c r="H436" s="34"/>
      <c r="I436" s="34"/>
      <c r="J436" s="157"/>
      <c r="K436" s="157"/>
      <c r="L436" s="110"/>
      <c r="M436" s="104"/>
      <c r="N436" s="104"/>
      <c r="O436" s="104"/>
      <c r="P436" s="70"/>
      <c r="Q436" s="70"/>
      <c r="R436" s="70"/>
    </row>
    <row r="437" s="5" customFormat="1" ht="16.5" customHeight="1">
      <c r="A437" s="34"/>
      <c r="B437" s="54"/>
      <c r="C437" s="54"/>
      <c r="D437" s="34"/>
      <c r="E437" s="16"/>
      <c r="F437" s="19"/>
      <c r="G437" s="153"/>
      <c r="H437" s="34"/>
      <c r="I437" s="34"/>
      <c r="J437" s="157"/>
      <c r="K437" s="157"/>
      <c r="L437" s="110"/>
      <c r="M437" s="104"/>
      <c r="N437" s="104"/>
      <c r="O437" s="104"/>
      <c r="P437" s="70"/>
      <c r="Q437" s="70"/>
      <c r="R437" s="70"/>
    </row>
    <row r="438" s="5" customFormat="1" ht="16.5" customHeight="1">
      <c r="A438" s="34"/>
      <c r="B438" s="54"/>
      <c r="C438" s="54"/>
      <c r="D438" s="34"/>
      <c r="E438" s="16"/>
      <c r="F438" s="19"/>
      <c r="G438" s="153"/>
      <c r="H438" s="34"/>
      <c r="I438" s="34"/>
      <c r="J438" s="157"/>
      <c r="K438" s="157"/>
      <c r="L438" s="110"/>
      <c r="M438" s="104"/>
      <c r="N438" s="104"/>
      <c r="O438" s="104"/>
      <c r="P438" s="70"/>
      <c r="Q438" s="70"/>
      <c r="R438" s="70"/>
    </row>
    <row r="439" s="5" customFormat="1" ht="16.5" customHeight="1">
      <c r="A439" s="34"/>
      <c r="B439" s="54"/>
      <c r="C439" s="54"/>
      <c r="D439" s="34"/>
      <c r="E439" s="16"/>
      <c r="F439" s="19"/>
      <c r="G439" s="153"/>
      <c r="H439" s="34"/>
      <c r="I439" s="34"/>
      <c r="J439" s="157"/>
      <c r="K439" s="157"/>
      <c r="L439" s="110"/>
      <c r="M439" s="104"/>
      <c r="N439" s="104"/>
      <c r="O439" s="104"/>
      <c r="P439" s="70"/>
      <c r="Q439" s="70"/>
      <c r="R439" s="70"/>
    </row>
    <row r="440" s="5" customFormat="1" ht="16.5" customHeight="1">
      <c r="A440" s="34"/>
      <c r="B440" s="54"/>
      <c r="C440" s="54"/>
      <c r="D440" s="34"/>
      <c r="E440" s="16"/>
      <c r="F440" s="19"/>
      <c r="G440" s="153"/>
      <c r="H440" s="34"/>
      <c r="I440" s="34"/>
      <c r="J440" s="157"/>
      <c r="K440" s="157"/>
      <c r="L440" s="110"/>
      <c r="M440" s="104"/>
      <c r="N440" s="104"/>
      <c r="O440" s="104"/>
      <c r="P440" s="70"/>
      <c r="Q440" s="70"/>
      <c r="R440" s="70"/>
    </row>
    <row r="441" s="5" customFormat="1" ht="16.5" customHeight="1">
      <c r="A441" s="34"/>
      <c r="B441" s="54"/>
      <c r="C441" s="54"/>
      <c r="D441" s="34"/>
      <c r="E441" s="16"/>
      <c r="F441" s="19"/>
      <c r="G441" s="153"/>
      <c r="H441" s="34"/>
      <c r="I441" s="34"/>
      <c r="J441" s="157"/>
      <c r="K441" s="157"/>
      <c r="L441" s="110"/>
      <c r="M441" s="104"/>
      <c r="N441" s="104"/>
      <c r="O441" s="104"/>
      <c r="P441" s="70"/>
      <c r="Q441" s="70"/>
      <c r="R441" s="70"/>
    </row>
    <row r="442" s="5" customFormat="1" ht="16.5" customHeight="1">
      <c r="A442" s="34"/>
      <c r="B442" s="54"/>
      <c r="C442" s="54"/>
      <c r="D442" s="34"/>
      <c r="E442" s="16"/>
      <c r="F442" s="19"/>
      <c r="G442" s="153"/>
      <c r="H442" s="34"/>
      <c r="I442" s="34"/>
      <c r="J442" s="157"/>
      <c r="K442" s="157"/>
      <c r="L442" s="110"/>
      <c r="M442" s="104"/>
      <c r="N442" s="104"/>
      <c r="O442" s="104"/>
      <c r="P442" s="70"/>
      <c r="Q442" s="70"/>
      <c r="R442" s="70"/>
    </row>
    <row r="443" s="5" customFormat="1" ht="16.5" customHeight="1">
      <c r="A443" s="34"/>
      <c r="B443" s="54"/>
      <c r="C443" s="54"/>
      <c r="D443" s="34"/>
      <c r="E443" s="16"/>
      <c r="F443" s="19"/>
      <c r="G443" s="153"/>
      <c r="H443" s="34"/>
      <c r="I443" s="34"/>
      <c r="J443" s="157"/>
      <c r="K443" s="157"/>
      <c r="L443" s="110"/>
      <c r="M443" s="104"/>
      <c r="N443" s="104"/>
      <c r="O443" s="104"/>
      <c r="P443" s="70"/>
      <c r="Q443" s="70"/>
      <c r="R443" s="70"/>
    </row>
    <row r="444" s="5" customFormat="1" ht="16.5" customHeight="1">
      <c r="A444" s="34"/>
      <c r="B444" s="54"/>
      <c r="C444" s="54"/>
      <c r="D444" s="34"/>
      <c r="E444" s="16"/>
      <c r="F444" s="19"/>
      <c r="G444" s="153"/>
      <c r="H444" s="34"/>
      <c r="I444" s="34"/>
      <c r="J444" s="157"/>
      <c r="K444" s="157"/>
      <c r="L444" s="110"/>
      <c r="M444" s="104"/>
      <c r="N444" s="104"/>
      <c r="O444" s="104"/>
      <c r="P444" s="70"/>
      <c r="Q444" s="70"/>
      <c r="R444" s="70"/>
    </row>
    <row r="445" s="5" customFormat="1" ht="16.5" customHeight="1">
      <c r="A445" s="34"/>
      <c r="B445" s="54"/>
      <c r="C445" s="54"/>
      <c r="D445" s="34"/>
      <c r="E445" s="16"/>
      <c r="F445" s="19"/>
      <c r="G445" s="153"/>
      <c r="H445" s="34"/>
      <c r="I445" s="34"/>
      <c r="J445" s="157"/>
      <c r="K445" s="157"/>
      <c r="L445" s="110"/>
      <c r="M445" s="104"/>
      <c r="N445" s="104"/>
      <c r="O445" s="104"/>
      <c r="P445" s="70"/>
      <c r="Q445" s="70"/>
      <c r="R445" s="70"/>
    </row>
    <row r="446" s="5" customFormat="1" ht="16.5" customHeight="1">
      <c r="A446" s="34"/>
      <c r="B446" s="54"/>
      <c r="C446" s="54"/>
      <c r="D446" s="34"/>
      <c r="E446" s="16"/>
      <c r="F446" s="19"/>
      <c r="G446" s="153"/>
      <c r="H446" s="34"/>
      <c r="I446" s="34"/>
      <c r="J446" s="157"/>
      <c r="K446" s="157"/>
      <c r="L446" s="110"/>
      <c r="M446" s="104"/>
      <c r="N446" s="104"/>
      <c r="O446" s="104"/>
      <c r="P446" s="70"/>
      <c r="Q446" s="70"/>
      <c r="R446" s="70"/>
    </row>
    <row r="447" s="5" customFormat="1" ht="16.5" customHeight="1">
      <c r="A447" s="34"/>
      <c r="B447" s="54"/>
      <c r="C447" s="54"/>
      <c r="D447" s="34"/>
      <c r="E447" s="16"/>
      <c r="F447" s="19"/>
      <c r="G447" s="153"/>
      <c r="H447" s="34"/>
      <c r="I447" s="34"/>
      <c r="J447" s="157"/>
      <c r="K447" s="157"/>
      <c r="L447" s="110"/>
      <c r="M447" s="104"/>
      <c r="N447" s="104"/>
      <c r="O447" s="104"/>
      <c r="P447" s="70"/>
      <c r="Q447" s="70"/>
      <c r="R447" s="70"/>
    </row>
    <row r="448" s="5" customFormat="1" ht="16.5" customHeight="1">
      <c r="A448" s="34"/>
      <c r="B448" s="54"/>
      <c r="C448" s="54"/>
      <c r="D448" s="34"/>
      <c r="E448" s="16"/>
      <c r="F448" s="19"/>
      <c r="G448" s="153"/>
      <c r="H448" s="34"/>
      <c r="I448" s="34"/>
      <c r="J448" s="157"/>
      <c r="K448" s="157"/>
      <c r="L448" s="110"/>
      <c r="M448" s="104"/>
      <c r="N448" s="104"/>
      <c r="O448" s="104"/>
      <c r="P448" s="70"/>
      <c r="Q448" s="70"/>
      <c r="R448" s="70"/>
    </row>
    <row r="449" s="5" customFormat="1" ht="16.5" customHeight="1">
      <c r="A449" s="34"/>
      <c r="B449" s="54"/>
      <c r="C449" s="54"/>
      <c r="D449" s="34"/>
      <c r="E449" s="16"/>
      <c r="F449" s="19"/>
      <c r="G449" s="153"/>
      <c r="H449" s="34"/>
      <c r="I449" s="34"/>
      <c r="J449" s="157"/>
      <c r="K449" s="157"/>
      <c r="L449" s="110"/>
      <c r="M449" s="104"/>
      <c r="N449" s="104"/>
      <c r="O449" s="104"/>
      <c r="P449" s="70"/>
      <c r="Q449" s="70"/>
      <c r="R449" s="70"/>
    </row>
    <row r="450" s="5" customFormat="1" ht="16.5" customHeight="1">
      <c r="A450" s="34"/>
      <c r="B450" s="54"/>
      <c r="C450" s="54"/>
      <c r="D450" s="34"/>
      <c r="E450" s="16"/>
      <c r="F450" s="19"/>
      <c r="G450" s="153"/>
      <c r="H450" s="34"/>
      <c r="I450" s="34"/>
      <c r="J450" s="157"/>
      <c r="K450" s="157"/>
      <c r="L450" s="110"/>
      <c r="M450" s="104"/>
      <c r="N450" s="104"/>
      <c r="O450" s="104"/>
      <c r="P450" s="70"/>
      <c r="Q450" s="70"/>
      <c r="R450" s="70"/>
    </row>
    <row r="451" s="5" customFormat="1" ht="16.5" customHeight="1">
      <c r="A451" s="34"/>
      <c r="B451" s="54"/>
      <c r="C451" s="54"/>
      <c r="D451" s="34"/>
      <c r="E451" s="16"/>
      <c r="F451" s="19"/>
      <c r="G451" s="153"/>
      <c r="H451" s="34"/>
      <c r="I451" s="34"/>
      <c r="J451" s="157"/>
      <c r="K451" s="157"/>
      <c r="L451" s="110"/>
      <c r="M451" s="104"/>
      <c r="N451" s="104"/>
      <c r="O451" s="104"/>
      <c r="P451" s="70"/>
      <c r="Q451" s="70"/>
      <c r="R451" s="70"/>
    </row>
    <row r="452" s="5" customFormat="1" ht="16.5" customHeight="1">
      <c r="A452" s="34"/>
      <c r="B452" s="54"/>
      <c r="C452" s="54"/>
      <c r="D452" s="34"/>
      <c r="E452" s="16"/>
      <c r="F452" s="19"/>
      <c r="G452" s="153"/>
      <c r="H452" s="34"/>
      <c r="I452" s="34"/>
      <c r="J452" s="157"/>
      <c r="K452" s="157"/>
      <c r="L452" s="110"/>
      <c r="M452" s="104"/>
      <c r="N452" s="104"/>
      <c r="O452" s="104"/>
      <c r="P452" s="70"/>
      <c r="Q452" s="70"/>
      <c r="R452" s="70"/>
    </row>
    <row r="453" s="5" customFormat="1" ht="16.5" customHeight="1">
      <c r="A453" s="34"/>
      <c r="B453" s="54"/>
      <c r="C453" s="54"/>
      <c r="D453" s="34"/>
      <c r="E453" s="16"/>
      <c r="F453" s="19"/>
      <c r="G453" s="153"/>
      <c r="H453" s="34"/>
      <c r="I453" s="34"/>
      <c r="J453" s="157"/>
      <c r="K453" s="157"/>
      <c r="L453" s="110"/>
      <c r="M453" s="104"/>
      <c r="N453" s="104"/>
      <c r="O453" s="104"/>
      <c r="P453" s="70"/>
      <c r="Q453" s="70"/>
      <c r="R453" s="70"/>
    </row>
    <row r="454" s="5" customFormat="1" ht="16.5" customHeight="1">
      <c r="A454" s="34"/>
      <c r="B454" s="54"/>
      <c r="C454" s="54"/>
      <c r="D454" s="34"/>
      <c r="E454" s="16"/>
      <c r="F454" s="19"/>
      <c r="G454" s="153"/>
      <c r="H454" s="34"/>
      <c r="I454" s="34"/>
      <c r="J454" s="157"/>
      <c r="K454" s="157"/>
      <c r="L454" s="110"/>
      <c r="M454" s="104"/>
      <c r="N454" s="104"/>
      <c r="O454" s="104"/>
      <c r="P454" s="70"/>
      <c r="Q454" s="70"/>
      <c r="R454" s="70"/>
    </row>
    <row r="455" s="5" customFormat="1" ht="16.5" customHeight="1">
      <c r="A455" s="34"/>
      <c r="B455" s="54"/>
      <c r="C455" s="54"/>
      <c r="D455" s="34"/>
      <c r="E455" s="16"/>
      <c r="F455" s="19"/>
      <c r="G455" s="153"/>
      <c r="H455" s="34"/>
      <c r="I455" s="34"/>
      <c r="J455" s="157"/>
      <c r="K455" s="157"/>
      <c r="L455" s="110"/>
      <c r="M455" s="104"/>
      <c r="N455" s="104"/>
      <c r="O455" s="104"/>
      <c r="P455" s="70"/>
      <c r="Q455" s="70"/>
      <c r="R455" s="70"/>
    </row>
    <row r="456" s="5" customFormat="1" ht="16.5" customHeight="1">
      <c r="A456" s="34"/>
      <c r="B456" s="54"/>
      <c r="C456" s="54"/>
      <c r="D456" s="34"/>
      <c r="E456" s="16"/>
      <c r="F456" s="19"/>
      <c r="G456" s="153"/>
      <c r="H456" s="34"/>
      <c r="I456" s="34"/>
      <c r="J456" s="157"/>
      <c r="K456" s="157"/>
      <c r="L456" s="110"/>
      <c r="M456" s="104"/>
      <c r="N456" s="104"/>
      <c r="O456" s="104"/>
      <c r="P456" s="70"/>
      <c r="Q456" s="70"/>
      <c r="R456" s="70"/>
    </row>
    <row r="457" s="5" customFormat="1" ht="16.5" customHeight="1">
      <c r="A457" s="34"/>
      <c r="B457" s="54"/>
      <c r="C457" s="54"/>
      <c r="D457" s="34"/>
      <c r="E457" s="16"/>
      <c r="F457" s="19"/>
      <c r="G457" s="153"/>
      <c r="H457" s="34"/>
      <c r="I457" s="34"/>
      <c r="J457" s="157"/>
      <c r="K457" s="157"/>
      <c r="L457" s="110"/>
      <c r="M457" s="104"/>
      <c r="N457" s="104"/>
      <c r="O457" s="104"/>
      <c r="P457" s="70"/>
      <c r="Q457" s="70"/>
      <c r="R457" s="70"/>
    </row>
    <row r="458" s="5" customFormat="1" ht="16.5" customHeight="1">
      <c r="A458" s="34"/>
      <c r="B458" s="54"/>
      <c r="C458" s="54"/>
      <c r="D458" s="34"/>
      <c r="E458" s="16"/>
      <c r="F458" s="19"/>
      <c r="G458" s="153"/>
      <c r="H458" s="34"/>
      <c r="I458" s="34"/>
      <c r="J458" s="157"/>
      <c r="K458" s="157"/>
      <c r="L458" s="110"/>
      <c r="M458" s="104"/>
      <c r="N458" s="104"/>
      <c r="O458" s="104"/>
      <c r="P458" s="70"/>
      <c r="Q458" s="70"/>
      <c r="R458" s="70"/>
    </row>
    <row r="459" s="5" customFormat="1" ht="16.5" customHeight="1">
      <c r="A459" s="34"/>
      <c r="B459" s="54"/>
      <c r="C459" s="54"/>
      <c r="D459" s="34"/>
      <c r="E459" s="16"/>
      <c r="F459" s="19"/>
      <c r="G459" s="153"/>
      <c r="H459" s="34"/>
      <c r="I459" s="34"/>
      <c r="J459" s="157"/>
      <c r="K459" s="157"/>
      <c r="L459" s="110"/>
      <c r="M459" s="104"/>
      <c r="N459" s="104"/>
      <c r="O459" s="104"/>
      <c r="P459" s="70"/>
      <c r="Q459" s="70"/>
      <c r="R459" s="70"/>
    </row>
    <row r="460" s="5" customFormat="1" ht="16.5" customHeight="1">
      <c r="A460" s="34"/>
      <c r="B460" s="54"/>
      <c r="C460" s="54"/>
      <c r="D460" s="34"/>
      <c r="E460" s="16"/>
      <c r="F460" s="19"/>
      <c r="G460" s="153"/>
      <c r="H460" s="34"/>
      <c r="I460" s="34"/>
      <c r="J460" s="157"/>
      <c r="K460" s="157"/>
      <c r="L460" s="110"/>
      <c r="M460" s="104"/>
      <c r="N460" s="104"/>
      <c r="O460" s="104"/>
      <c r="P460" s="70"/>
      <c r="Q460" s="70"/>
      <c r="R460" s="70"/>
    </row>
    <row r="461" s="5" customFormat="1" ht="16.5" customHeight="1">
      <c r="A461" s="34"/>
      <c r="B461" s="54"/>
      <c r="C461" s="54"/>
      <c r="D461" s="34"/>
      <c r="E461" s="16"/>
      <c r="F461" s="19"/>
      <c r="G461" s="153"/>
      <c r="H461" s="34"/>
      <c r="I461" s="34"/>
      <c r="J461" s="157"/>
      <c r="K461" s="157"/>
      <c r="L461" s="110"/>
      <c r="M461" s="104"/>
      <c r="N461" s="104"/>
      <c r="O461" s="104"/>
      <c r="P461" s="70"/>
      <c r="Q461" s="70"/>
      <c r="R461" s="70"/>
    </row>
    <row r="462" s="5" customFormat="1" ht="16.5" customHeight="1">
      <c r="A462" s="34"/>
      <c r="B462" s="54"/>
      <c r="C462" s="54"/>
      <c r="D462" s="34"/>
      <c r="E462" s="16"/>
      <c r="F462" s="19"/>
      <c r="G462" s="153"/>
      <c r="H462" s="34"/>
      <c r="I462" s="34"/>
      <c r="J462" s="157"/>
      <c r="K462" s="157"/>
      <c r="L462" s="110"/>
      <c r="M462" s="104"/>
      <c r="N462" s="104"/>
      <c r="O462" s="104"/>
      <c r="P462" s="70"/>
      <c r="Q462" s="70"/>
      <c r="R462" s="70"/>
    </row>
    <row r="463" s="5" customFormat="1" ht="16.5" customHeight="1">
      <c r="A463" s="34"/>
      <c r="B463" s="54"/>
      <c r="C463" s="54"/>
      <c r="D463" s="34"/>
      <c r="E463" s="16"/>
      <c r="F463" s="19"/>
      <c r="G463" s="153"/>
      <c r="H463" s="34"/>
      <c r="I463" s="34"/>
      <c r="J463" s="157"/>
      <c r="K463" s="157"/>
      <c r="L463" s="110"/>
      <c r="M463" s="104"/>
      <c r="N463" s="104"/>
      <c r="O463" s="104"/>
      <c r="P463" s="70"/>
      <c r="Q463" s="70"/>
      <c r="R463" s="70"/>
    </row>
    <row r="464" s="5" customFormat="1" ht="16.5" customHeight="1">
      <c r="A464" s="34"/>
      <c r="B464" s="54"/>
      <c r="C464" s="54"/>
      <c r="D464" s="34"/>
      <c r="E464" s="16"/>
      <c r="F464" s="19"/>
      <c r="G464" s="153"/>
      <c r="H464" s="34"/>
      <c r="I464" s="34"/>
      <c r="J464" s="157"/>
      <c r="K464" s="157"/>
      <c r="L464" s="110"/>
      <c r="M464" s="104"/>
      <c r="N464" s="104"/>
      <c r="O464" s="104"/>
      <c r="P464" s="70"/>
      <c r="Q464" s="70"/>
      <c r="R464" s="70"/>
    </row>
    <row r="465" s="5" customFormat="1" ht="16.5" customHeight="1">
      <c r="A465" s="34"/>
      <c r="B465" s="54"/>
      <c r="C465" s="54"/>
      <c r="D465" s="34"/>
      <c r="E465" s="16"/>
      <c r="F465" s="19"/>
      <c r="G465" s="153"/>
      <c r="H465" s="34"/>
      <c r="I465" s="34"/>
      <c r="J465" s="157"/>
      <c r="K465" s="157"/>
      <c r="L465" s="110"/>
      <c r="M465" s="104"/>
      <c r="N465" s="104"/>
      <c r="O465" s="104"/>
      <c r="P465" s="70"/>
      <c r="Q465" s="70"/>
      <c r="R465" s="70"/>
    </row>
    <row r="466" s="5" customFormat="1" ht="16.5" customHeight="1">
      <c r="A466" s="34"/>
      <c r="B466" s="54"/>
      <c r="C466" s="54"/>
      <c r="D466" s="34"/>
      <c r="E466" s="16"/>
      <c r="F466" s="19"/>
      <c r="G466" s="153"/>
      <c r="H466" s="34"/>
      <c r="I466" s="34"/>
      <c r="J466" s="157"/>
      <c r="K466" s="157"/>
      <c r="L466" s="110"/>
      <c r="M466" s="104"/>
      <c r="N466" s="104"/>
      <c r="O466" s="104"/>
      <c r="P466" s="70"/>
      <c r="Q466" s="70"/>
      <c r="R466" s="70"/>
    </row>
    <row r="467" s="5" customFormat="1" ht="16.5" customHeight="1">
      <c r="A467" s="34"/>
      <c r="B467" s="54"/>
      <c r="C467" s="54"/>
      <c r="D467" s="34"/>
      <c r="E467" s="16"/>
      <c r="F467" s="19"/>
      <c r="G467" s="153"/>
      <c r="H467" s="34"/>
      <c r="I467" s="34"/>
      <c r="J467" s="157"/>
      <c r="K467" s="157"/>
      <c r="L467" s="110"/>
      <c r="M467" s="104"/>
      <c r="N467" s="104"/>
      <c r="O467" s="104"/>
      <c r="P467" s="70"/>
      <c r="Q467" s="70"/>
      <c r="R467" s="70"/>
    </row>
    <row r="468" s="5" customFormat="1" ht="16.5" customHeight="1">
      <c r="A468" s="34"/>
      <c r="B468" s="54"/>
      <c r="C468" s="54"/>
      <c r="D468" s="34"/>
      <c r="E468" s="16"/>
      <c r="F468" s="19"/>
      <c r="G468" s="153"/>
      <c r="H468" s="34"/>
      <c r="I468" s="34"/>
      <c r="J468" s="157"/>
      <c r="K468" s="157"/>
      <c r="L468" s="110"/>
      <c r="M468" s="104"/>
      <c r="N468" s="104"/>
      <c r="O468" s="104"/>
      <c r="P468" s="70"/>
      <c r="Q468" s="70"/>
      <c r="R468" s="70"/>
    </row>
    <row r="469" s="5" customFormat="1" ht="16.5" customHeight="1">
      <c r="A469" s="34"/>
      <c r="B469" s="54"/>
      <c r="C469" s="54"/>
      <c r="D469" s="34"/>
      <c r="E469" s="16"/>
      <c r="F469" s="19"/>
      <c r="G469" s="153"/>
      <c r="H469" s="34"/>
      <c r="I469" s="34"/>
      <c r="J469" s="157"/>
      <c r="K469" s="157"/>
      <c r="L469" s="110"/>
      <c r="M469" s="104"/>
      <c r="N469" s="104"/>
      <c r="O469" s="104"/>
      <c r="P469" s="70"/>
      <c r="Q469" s="70"/>
      <c r="R469" s="70"/>
    </row>
    <row r="470" s="5" customFormat="1" ht="16.5" customHeight="1">
      <c r="A470" s="34"/>
      <c r="B470" s="54"/>
      <c r="C470" s="54"/>
      <c r="D470" s="34"/>
      <c r="E470" s="16"/>
      <c r="F470" s="19"/>
      <c r="G470" s="153"/>
      <c r="H470" s="34"/>
      <c r="I470" s="34"/>
      <c r="J470" s="157"/>
      <c r="K470" s="157"/>
      <c r="L470" s="110"/>
      <c r="M470" s="104"/>
      <c r="N470" s="104"/>
      <c r="O470" s="104"/>
      <c r="P470" s="70"/>
      <c r="Q470" s="70"/>
      <c r="R470" s="70"/>
    </row>
    <row r="471" s="5" customFormat="1" ht="16.5" customHeight="1">
      <c r="A471" s="34"/>
      <c r="B471" s="54"/>
      <c r="C471" s="54"/>
      <c r="D471" s="34"/>
      <c r="E471" s="16"/>
      <c r="F471" s="19"/>
      <c r="G471" s="153"/>
      <c r="H471" s="34"/>
      <c r="I471" s="34"/>
      <c r="J471" s="157"/>
      <c r="K471" s="157"/>
      <c r="L471" s="110"/>
      <c r="M471" s="104"/>
      <c r="N471" s="104"/>
      <c r="O471" s="104"/>
      <c r="P471" s="70"/>
      <c r="Q471" s="70"/>
      <c r="R471" s="70"/>
    </row>
    <row r="472" s="5" customFormat="1" ht="16.5" customHeight="1">
      <c r="A472" s="34"/>
      <c r="B472" s="54"/>
      <c r="C472" s="54"/>
      <c r="D472" s="34"/>
      <c r="E472" s="16"/>
      <c r="F472" s="19"/>
      <c r="G472" s="153"/>
      <c r="H472" s="34"/>
      <c r="I472" s="34"/>
      <c r="J472" s="157"/>
      <c r="K472" s="157"/>
      <c r="L472" s="110"/>
      <c r="M472" s="104"/>
      <c r="N472" s="104"/>
      <c r="O472" s="104"/>
      <c r="P472" s="70"/>
      <c r="Q472" s="70"/>
      <c r="R472" s="70"/>
    </row>
    <row r="473" s="5" customFormat="1" ht="16.5" customHeight="1">
      <c r="A473" s="34"/>
      <c r="B473" s="54"/>
      <c r="C473" s="54"/>
      <c r="D473" s="34"/>
      <c r="E473" s="16"/>
      <c r="F473" s="19"/>
      <c r="G473" s="153"/>
      <c r="H473" s="34"/>
      <c r="I473" s="34"/>
      <c r="J473" s="157"/>
      <c r="K473" s="157"/>
      <c r="L473" s="110"/>
      <c r="M473" s="104"/>
      <c r="N473" s="104"/>
      <c r="O473" s="104"/>
      <c r="P473" s="70"/>
      <c r="Q473" s="70"/>
      <c r="R473" s="70"/>
    </row>
    <row r="474" s="5" customFormat="1" ht="16.5" customHeight="1">
      <c r="A474" s="34"/>
      <c r="B474" s="54"/>
      <c r="C474" s="54"/>
      <c r="D474" s="34"/>
      <c r="E474" s="16"/>
      <c r="F474" s="19"/>
      <c r="G474" s="153"/>
      <c r="H474" s="34"/>
      <c r="I474" s="34"/>
      <c r="J474" s="157"/>
      <c r="K474" s="157"/>
      <c r="L474" s="110"/>
      <c r="M474" s="104"/>
      <c r="N474" s="104"/>
      <c r="O474" s="104"/>
      <c r="P474" s="70"/>
      <c r="Q474" s="70"/>
      <c r="R474" s="70"/>
    </row>
    <row r="475" s="5" customFormat="1" ht="16.5" customHeight="1">
      <c r="A475" s="34"/>
      <c r="B475" s="54"/>
      <c r="C475" s="54"/>
      <c r="D475" s="34"/>
      <c r="E475" s="16"/>
      <c r="F475" s="19"/>
      <c r="G475" s="153"/>
      <c r="H475" s="34"/>
      <c r="I475" s="34"/>
      <c r="J475" s="157"/>
      <c r="K475" s="157"/>
      <c r="L475" s="110"/>
      <c r="M475" s="104"/>
      <c r="N475" s="104"/>
      <c r="O475" s="104"/>
      <c r="P475" s="70"/>
      <c r="Q475" s="70"/>
      <c r="R475" s="70"/>
    </row>
    <row r="476" s="5" customFormat="1" ht="16.5" customHeight="1">
      <c r="A476" s="34"/>
      <c r="B476" s="54"/>
      <c r="C476" s="54"/>
      <c r="D476" s="34"/>
      <c r="E476" s="16"/>
      <c r="F476" s="19"/>
      <c r="G476" s="153"/>
      <c r="H476" s="34"/>
      <c r="I476" s="34"/>
      <c r="J476" s="157"/>
      <c r="K476" s="157"/>
      <c r="L476" s="110"/>
      <c r="M476" s="104"/>
      <c r="N476" s="104"/>
      <c r="O476" s="104"/>
      <c r="P476" s="70"/>
      <c r="Q476" s="70"/>
      <c r="R476" s="70"/>
    </row>
    <row r="477" s="5" customFormat="1" ht="16.5" customHeight="1">
      <c r="A477" s="34"/>
      <c r="B477" s="54"/>
      <c r="C477" s="54"/>
      <c r="D477" s="34"/>
      <c r="E477" s="16"/>
      <c r="F477" s="19"/>
      <c r="G477" s="153"/>
      <c r="H477" s="34"/>
      <c r="I477" s="34"/>
      <c r="J477" s="157"/>
      <c r="K477" s="157"/>
      <c r="L477" s="110"/>
      <c r="M477" s="104"/>
      <c r="N477" s="104"/>
      <c r="O477" s="104"/>
      <c r="P477" s="70"/>
      <c r="Q477" s="70"/>
      <c r="R477" s="70"/>
    </row>
    <row r="478" s="5" customFormat="1" ht="16.5" customHeight="1">
      <c r="A478" s="34"/>
      <c r="B478" s="54"/>
      <c r="C478" s="54"/>
      <c r="D478" s="34"/>
      <c r="E478" s="16"/>
      <c r="F478" s="19"/>
      <c r="G478" s="153"/>
      <c r="H478" s="34"/>
      <c r="I478" s="34"/>
      <c r="J478" s="157"/>
      <c r="K478" s="157"/>
      <c r="L478" s="110"/>
      <c r="M478" s="104"/>
      <c r="N478" s="104"/>
      <c r="O478" s="104"/>
      <c r="P478" s="70"/>
      <c r="Q478" s="70"/>
      <c r="R478" s="70"/>
    </row>
    <row r="479" s="5" customFormat="1" ht="16.5" customHeight="1">
      <c r="A479" s="34"/>
      <c r="B479" s="54"/>
      <c r="C479" s="54"/>
      <c r="D479" s="34"/>
      <c r="E479" s="16"/>
      <c r="F479" s="19"/>
      <c r="G479" s="153"/>
      <c r="H479" s="34"/>
      <c r="I479" s="34"/>
      <c r="J479" s="157"/>
      <c r="K479" s="157"/>
      <c r="L479" s="110"/>
      <c r="M479" s="104"/>
      <c r="N479" s="104"/>
      <c r="O479" s="104"/>
      <c r="P479" s="70"/>
      <c r="Q479" s="70"/>
      <c r="R479" s="70"/>
    </row>
    <row r="480" s="5" customFormat="1" ht="16.5" customHeight="1">
      <c r="A480" s="34"/>
      <c r="B480" s="54"/>
      <c r="C480" s="54"/>
      <c r="D480" s="34"/>
      <c r="E480" s="16"/>
      <c r="F480" s="19"/>
      <c r="G480" s="153"/>
      <c r="H480" s="34"/>
      <c r="I480" s="34"/>
      <c r="J480" s="157"/>
      <c r="K480" s="157"/>
      <c r="L480" s="110"/>
      <c r="M480" s="104"/>
      <c r="N480" s="104"/>
      <c r="O480" s="104"/>
      <c r="P480" s="70"/>
      <c r="Q480" s="70"/>
      <c r="R480" s="70"/>
    </row>
    <row r="481" s="5" customFormat="1" ht="16.5" customHeight="1">
      <c r="A481" s="34"/>
      <c r="B481" s="54"/>
      <c r="C481" s="54"/>
      <c r="D481" s="34"/>
      <c r="E481" s="16"/>
      <c r="F481" s="19"/>
      <c r="G481" s="153"/>
      <c r="H481" s="34"/>
      <c r="I481" s="34"/>
      <c r="J481" s="157"/>
      <c r="K481" s="157"/>
      <c r="L481" s="110"/>
      <c r="M481" s="104"/>
      <c r="N481" s="104"/>
      <c r="O481" s="104"/>
      <c r="P481" s="70"/>
      <c r="Q481" s="70"/>
      <c r="R481" s="70"/>
    </row>
    <row r="482" s="5" customFormat="1" ht="16.5" customHeight="1">
      <c r="A482" s="34"/>
      <c r="B482" s="54"/>
      <c r="C482" s="54"/>
      <c r="D482" s="34"/>
      <c r="E482" s="16"/>
      <c r="F482" s="19"/>
      <c r="G482" s="153"/>
      <c r="H482" s="34"/>
      <c r="I482" s="34"/>
      <c r="J482" s="157"/>
      <c r="K482" s="157"/>
      <c r="L482" s="110"/>
      <c r="M482" s="104"/>
      <c r="N482" s="104"/>
      <c r="O482" s="104"/>
      <c r="P482" s="70"/>
      <c r="Q482" s="70"/>
      <c r="R482" s="70"/>
    </row>
    <row r="483" s="5" customFormat="1" ht="16.5" customHeight="1">
      <c r="A483" s="34"/>
      <c r="B483" s="54"/>
      <c r="C483" s="54"/>
      <c r="D483" s="34"/>
      <c r="E483" s="16"/>
      <c r="F483" s="19"/>
      <c r="G483" s="153"/>
      <c r="H483" s="34"/>
      <c r="I483" s="34"/>
      <c r="J483" s="157"/>
      <c r="K483" s="157"/>
      <c r="L483" s="110"/>
      <c r="M483" s="104"/>
      <c r="N483" s="104"/>
      <c r="O483" s="104"/>
      <c r="P483" s="70"/>
      <c r="Q483" s="70"/>
      <c r="R483" s="70"/>
    </row>
    <row r="484" s="5" customFormat="1" ht="16.5" customHeight="1">
      <c r="A484" s="34"/>
      <c r="B484" s="54"/>
      <c r="C484" s="54"/>
      <c r="D484" s="34"/>
      <c r="E484" s="16"/>
      <c r="F484" s="19"/>
      <c r="G484" s="153"/>
      <c r="H484" s="34"/>
      <c r="I484" s="34"/>
      <c r="J484" s="157"/>
      <c r="K484" s="157"/>
      <c r="L484" s="110"/>
      <c r="M484" s="104"/>
      <c r="N484" s="104"/>
      <c r="O484" s="104"/>
      <c r="P484" s="70"/>
      <c r="Q484" s="70"/>
      <c r="R484" s="70"/>
    </row>
    <row r="485" s="5" customFormat="1" ht="16.5" customHeight="1">
      <c r="A485" s="34"/>
      <c r="B485" s="54"/>
      <c r="C485" s="54"/>
      <c r="D485" s="34"/>
      <c r="E485" s="16"/>
      <c r="F485" s="19"/>
      <c r="G485" s="153"/>
      <c r="H485" s="34"/>
      <c r="I485" s="34"/>
      <c r="J485" s="157"/>
      <c r="K485" s="157"/>
      <c r="L485" s="110"/>
      <c r="M485" s="104"/>
      <c r="N485" s="104"/>
      <c r="O485" s="104"/>
      <c r="P485" s="70"/>
      <c r="Q485" s="70"/>
      <c r="R485" s="70"/>
    </row>
    <row r="486" s="5" customFormat="1" ht="16.5" customHeight="1">
      <c r="A486" s="34"/>
      <c r="B486" s="54"/>
      <c r="C486" s="54"/>
      <c r="D486" s="34"/>
      <c r="E486" s="16"/>
      <c r="F486" s="19"/>
      <c r="G486" s="153"/>
      <c r="H486" s="34"/>
      <c r="I486" s="34"/>
      <c r="J486" s="157"/>
      <c r="K486" s="157"/>
      <c r="L486" s="110"/>
      <c r="M486" s="104"/>
      <c r="N486" s="104"/>
      <c r="O486" s="104"/>
      <c r="P486" s="70"/>
      <c r="Q486" s="70"/>
      <c r="R486" s="70"/>
    </row>
    <row r="487" s="5" customFormat="1" ht="16.5" customHeight="1">
      <c r="A487" s="34"/>
      <c r="B487" s="54"/>
      <c r="C487" s="54"/>
      <c r="D487" s="34"/>
      <c r="E487" s="16"/>
      <c r="F487" s="19"/>
      <c r="G487" s="153"/>
      <c r="H487" s="34"/>
      <c r="I487" s="34"/>
      <c r="J487" s="157"/>
      <c r="K487" s="157"/>
      <c r="L487" s="110"/>
      <c r="M487" s="104"/>
      <c r="N487" s="104"/>
      <c r="O487" s="104"/>
      <c r="P487" s="70"/>
      <c r="Q487" s="70"/>
      <c r="R487" s="70"/>
    </row>
    <row r="488" s="5" customFormat="1" ht="16.5" customHeight="1">
      <c r="A488" s="34"/>
      <c r="B488" s="54"/>
      <c r="C488" s="54"/>
      <c r="D488" s="34"/>
      <c r="E488" s="16"/>
      <c r="F488" s="19"/>
      <c r="G488" s="153"/>
      <c r="H488" s="34"/>
      <c r="I488" s="34"/>
      <c r="J488" s="157"/>
      <c r="K488" s="157"/>
      <c r="L488" s="110"/>
      <c r="M488" s="104"/>
      <c r="N488" s="104"/>
      <c r="O488" s="104"/>
      <c r="P488" s="70"/>
      <c r="Q488" s="70"/>
      <c r="R488" s="70"/>
    </row>
    <row r="489" s="5" customFormat="1" ht="16.5" customHeight="1">
      <c r="A489" s="34"/>
      <c r="B489" s="54"/>
      <c r="C489" s="54"/>
      <c r="D489" s="34"/>
      <c r="E489" s="16"/>
      <c r="F489" s="19"/>
      <c r="G489" s="153"/>
      <c r="H489" s="34"/>
      <c r="I489" s="34"/>
      <c r="J489" s="157"/>
      <c r="K489" s="157"/>
      <c r="L489" s="110"/>
      <c r="M489" s="104"/>
      <c r="N489" s="104"/>
      <c r="O489" s="104"/>
      <c r="P489" s="70"/>
      <c r="Q489" s="70"/>
      <c r="R489" s="70"/>
    </row>
    <row r="490" s="5" customFormat="1" ht="16.5" customHeight="1">
      <c r="A490" s="34"/>
      <c r="B490" s="54"/>
      <c r="C490" s="54"/>
      <c r="D490" s="34"/>
      <c r="E490" s="16"/>
      <c r="F490" s="19"/>
      <c r="G490" s="153"/>
      <c r="H490" s="34"/>
      <c r="I490" s="34"/>
      <c r="J490" s="157"/>
      <c r="K490" s="157"/>
      <c r="L490" s="110"/>
      <c r="M490" s="104"/>
      <c r="N490" s="104"/>
      <c r="O490" s="104"/>
      <c r="P490" s="70"/>
      <c r="Q490" s="70"/>
      <c r="R490" s="70"/>
    </row>
    <row r="491" s="5" customFormat="1" ht="16.5" customHeight="1">
      <c r="A491" s="34"/>
      <c r="B491" s="54"/>
      <c r="C491" s="54"/>
      <c r="D491" s="34"/>
      <c r="E491" s="16"/>
      <c r="F491" s="19"/>
      <c r="G491" s="153"/>
      <c r="H491" s="34"/>
      <c r="I491" s="34"/>
      <c r="J491" s="157"/>
      <c r="K491" s="157"/>
      <c r="L491" s="110"/>
      <c r="M491" s="104"/>
      <c r="N491" s="104"/>
      <c r="O491" s="104"/>
      <c r="P491" s="70"/>
      <c r="Q491" s="70"/>
      <c r="R491" s="70"/>
    </row>
    <row r="492" s="5" customFormat="1" ht="16.5" customHeight="1">
      <c r="A492" s="34"/>
      <c r="B492" s="54"/>
      <c r="C492" s="54"/>
      <c r="D492" s="34"/>
      <c r="E492" s="16"/>
      <c r="F492" s="19"/>
      <c r="G492" s="153"/>
      <c r="H492" s="34"/>
      <c r="I492" s="34"/>
      <c r="J492" s="157"/>
      <c r="K492" s="157"/>
      <c r="L492" s="110"/>
      <c r="M492" s="104"/>
      <c r="N492" s="104"/>
      <c r="O492" s="104"/>
      <c r="P492" s="70"/>
      <c r="Q492" s="70"/>
      <c r="R492" s="70"/>
    </row>
    <row r="493" s="5" customFormat="1" ht="16.5" customHeight="1">
      <c r="A493" s="34"/>
      <c r="B493" s="54"/>
      <c r="C493" s="54"/>
      <c r="D493" s="34"/>
      <c r="E493" s="16"/>
      <c r="F493" s="19"/>
      <c r="G493" s="153"/>
      <c r="H493" s="34"/>
      <c r="I493" s="34"/>
      <c r="J493" s="157"/>
      <c r="K493" s="157"/>
      <c r="L493" s="110"/>
      <c r="M493" s="104"/>
      <c r="N493" s="104"/>
      <c r="O493" s="104"/>
      <c r="P493" s="70"/>
      <c r="Q493" s="70"/>
      <c r="R493" s="70"/>
    </row>
    <row r="494" s="5" customFormat="1" ht="16.5" customHeight="1">
      <c r="A494" s="34"/>
      <c r="B494" s="54"/>
      <c r="C494" s="54"/>
      <c r="D494" s="34"/>
      <c r="E494" s="16"/>
      <c r="F494" s="19"/>
      <c r="G494" s="153"/>
      <c r="H494" s="34"/>
      <c r="I494" s="34"/>
      <c r="J494" s="157"/>
      <c r="K494" s="157"/>
      <c r="L494" s="110"/>
      <c r="M494" s="104"/>
      <c r="N494" s="104"/>
      <c r="O494" s="104"/>
      <c r="P494" s="70"/>
      <c r="Q494" s="70"/>
      <c r="R494" s="70"/>
    </row>
    <row r="495" s="5" customFormat="1" ht="16.5" customHeight="1">
      <c r="A495" s="34"/>
      <c r="B495" s="54"/>
      <c r="C495" s="54"/>
      <c r="D495" s="34"/>
      <c r="E495" s="16"/>
      <c r="F495" s="19"/>
      <c r="G495" s="153"/>
      <c r="H495" s="34"/>
      <c r="I495" s="34"/>
      <c r="J495" s="157"/>
      <c r="K495" s="157"/>
      <c r="L495" s="110"/>
      <c r="M495" s="104"/>
      <c r="N495" s="104"/>
      <c r="O495" s="104"/>
      <c r="P495" s="70"/>
      <c r="Q495" s="70"/>
      <c r="R495" s="70"/>
    </row>
    <row r="496" s="5" customFormat="1" ht="16.5" customHeight="1">
      <c r="A496" s="34"/>
      <c r="B496" s="54"/>
      <c r="C496" s="54"/>
      <c r="D496" s="34"/>
      <c r="E496" s="16"/>
      <c r="F496" s="19"/>
      <c r="G496" s="153"/>
      <c r="H496" s="34"/>
      <c r="I496" s="34"/>
      <c r="J496" s="157"/>
      <c r="K496" s="157"/>
      <c r="L496" s="110"/>
      <c r="M496" s="104"/>
      <c r="N496" s="104"/>
      <c r="O496" s="104"/>
      <c r="P496" s="70"/>
      <c r="Q496" s="70"/>
      <c r="R496" s="70"/>
    </row>
    <row r="497" s="5" customFormat="1" ht="16.5" customHeight="1">
      <c r="A497" s="34"/>
      <c r="B497" s="54"/>
      <c r="C497" s="54"/>
      <c r="D497" s="34"/>
      <c r="E497" s="16"/>
      <c r="F497" s="19"/>
      <c r="G497" s="153"/>
      <c r="H497" s="34"/>
      <c r="I497" s="34"/>
      <c r="J497" s="157"/>
      <c r="K497" s="157"/>
      <c r="L497" s="110"/>
      <c r="M497" s="104"/>
      <c r="N497" s="104"/>
      <c r="O497" s="104"/>
      <c r="P497" s="70"/>
      <c r="Q497" s="70"/>
      <c r="R497" s="70"/>
    </row>
    <row r="498" s="5" customFormat="1" ht="16.5" customHeight="1">
      <c r="A498" s="34"/>
      <c r="B498" s="54"/>
      <c r="C498" s="54"/>
      <c r="D498" s="34"/>
      <c r="E498" s="16"/>
      <c r="F498" s="19"/>
      <c r="G498" s="153"/>
      <c r="H498" s="34"/>
      <c r="I498" s="34"/>
      <c r="J498" s="157"/>
      <c r="K498" s="157"/>
      <c r="L498" s="110"/>
      <c r="M498" s="104"/>
      <c r="N498" s="104"/>
      <c r="O498" s="104"/>
      <c r="P498" s="70"/>
      <c r="Q498" s="70"/>
      <c r="R498" s="70"/>
    </row>
    <row r="499" s="5" customFormat="1" ht="16.5" customHeight="1">
      <c r="A499" s="34"/>
      <c r="B499" s="54"/>
      <c r="C499" s="54"/>
      <c r="D499" s="34"/>
      <c r="E499" s="16"/>
      <c r="F499" s="19"/>
      <c r="G499" s="153"/>
      <c r="H499" s="34"/>
      <c r="I499" s="34"/>
      <c r="J499" s="157"/>
      <c r="K499" s="157"/>
      <c r="L499" s="110"/>
      <c r="M499" s="104"/>
      <c r="N499" s="104"/>
      <c r="O499" s="104"/>
      <c r="P499" s="70"/>
      <c r="Q499" s="70"/>
      <c r="R499" s="70"/>
    </row>
    <row r="500" s="5" customFormat="1" ht="16.5" customHeight="1">
      <c r="A500" s="34"/>
      <c r="B500" s="54"/>
      <c r="C500" s="54"/>
      <c r="D500" s="34"/>
      <c r="E500" s="16"/>
      <c r="F500" s="19"/>
      <c r="G500" s="153"/>
      <c r="H500" s="34"/>
      <c r="I500" s="34"/>
      <c r="J500" s="157"/>
      <c r="K500" s="157"/>
      <c r="L500" s="110"/>
      <c r="M500" s="104"/>
      <c r="N500" s="104"/>
      <c r="O500" s="104"/>
      <c r="P500" s="70"/>
      <c r="Q500" s="70"/>
      <c r="R500" s="70"/>
    </row>
    <row r="501" s="5" customFormat="1" ht="16.5" customHeight="1">
      <c r="A501" s="34"/>
      <c r="B501" s="54"/>
      <c r="C501" s="54"/>
      <c r="D501" s="34"/>
      <c r="E501" s="16"/>
      <c r="F501" s="19"/>
      <c r="G501" s="153"/>
      <c r="H501" s="34"/>
      <c r="I501" s="34"/>
      <c r="J501" s="157"/>
      <c r="K501" s="157"/>
      <c r="L501" s="110"/>
      <c r="M501" s="104"/>
      <c r="N501" s="104"/>
      <c r="O501" s="104"/>
      <c r="P501" s="70"/>
      <c r="Q501" s="70"/>
      <c r="R501" s="70"/>
    </row>
    <row r="502" s="5" customFormat="1" ht="16.5" customHeight="1">
      <c r="A502" s="34"/>
      <c r="B502" s="54"/>
      <c r="C502" s="54"/>
      <c r="D502" s="34"/>
      <c r="E502" s="16"/>
      <c r="F502" s="19"/>
      <c r="G502" s="153"/>
      <c r="H502" s="34"/>
      <c r="I502" s="34"/>
      <c r="J502" s="157"/>
      <c r="K502" s="157"/>
      <c r="L502" s="110"/>
      <c r="M502" s="104"/>
      <c r="N502" s="104"/>
      <c r="O502" s="104"/>
      <c r="P502" s="70"/>
      <c r="Q502" s="70"/>
      <c r="R502" s="70"/>
    </row>
    <row r="503" s="5" customFormat="1" ht="16.5" customHeight="1">
      <c r="A503" s="34"/>
      <c r="B503" s="54"/>
      <c r="C503" s="54"/>
      <c r="D503" s="34"/>
      <c r="E503" s="16"/>
      <c r="F503" s="19"/>
      <c r="G503" s="153"/>
      <c r="H503" s="34"/>
      <c r="I503" s="34"/>
      <c r="J503" s="157"/>
      <c r="K503" s="157"/>
      <c r="L503" s="110"/>
      <c r="M503" s="104"/>
      <c r="N503" s="104"/>
      <c r="O503" s="104"/>
      <c r="P503" s="70"/>
      <c r="Q503" s="70"/>
      <c r="R503" s="70"/>
    </row>
    <row r="504" s="5" customFormat="1" ht="16.5" customHeight="1">
      <c r="A504" s="34"/>
      <c r="B504" s="54"/>
      <c r="C504" s="54"/>
      <c r="D504" s="34"/>
      <c r="E504" s="16"/>
      <c r="F504" s="19"/>
      <c r="G504" s="153"/>
      <c r="H504" s="34"/>
      <c r="I504" s="34"/>
      <c r="J504" s="157"/>
      <c r="K504" s="157"/>
      <c r="L504" s="110"/>
      <c r="M504" s="104"/>
      <c r="N504" s="104"/>
      <c r="O504" s="104"/>
      <c r="P504" s="70"/>
      <c r="Q504" s="70"/>
      <c r="R504" s="70"/>
    </row>
    <row r="505" s="5" customFormat="1" ht="16.5" customHeight="1">
      <c r="A505" s="34"/>
      <c r="B505" s="54"/>
      <c r="C505" s="54"/>
      <c r="D505" s="34"/>
      <c r="E505" s="16"/>
      <c r="F505" s="19"/>
      <c r="G505" s="153"/>
      <c r="H505" s="34"/>
      <c r="I505" s="34"/>
      <c r="J505" s="157"/>
      <c r="K505" s="157"/>
      <c r="L505" s="110"/>
      <c r="M505" s="104"/>
      <c r="N505" s="104"/>
      <c r="O505" s="104"/>
      <c r="P505" s="70"/>
      <c r="Q505" s="70"/>
      <c r="R505" s="70"/>
    </row>
    <row r="506" s="5" customFormat="1" ht="16.5" customHeight="1">
      <c r="A506" s="34"/>
      <c r="B506" s="54"/>
      <c r="C506" s="54"/>
      <c r="D506" s="34"/>
      <c r="E506" s="16"/>
      <c r="F506" s="19"/>
      <c r="G506" s="153"/>
      <c r="H506" s="34"/>
      <c r="I506" s="34"/>
      <c r="J506" s="157"/>
      <c r="K506" s="157"/>
      <c r="L506" s="110"/>
      <c r="M506" s="104"/>
      <c r="N506" s="104"/>
      <c r="O506" s="104"/>
      <c r="P506" s="70"/>
      <c r="Q506" s="70"/>
      <c r="R506" s="70"/>
    </row>
    <row r="507" s="5" customFormat="1" ht="16.5" customHeight="1">
      <c r="A507" s="34"/>
      <c r="B507" s="54"/>
      <c r="C507" s="54"/>
      <c r="D507" s="34"/>
      <c r="E507" s="16"/>
      <c r="F507" s="19"/>
      <c r="G507" s="153"/>
      <c r="H507" s="34"/>
      <c r="I507" s="34"/>
      <c r="J507" s="157"/>
      <c r="K507" s="157"/>
      <c r="L507" s="110"/>
      <c r="M507" s="104"/>
      <c r="N507" s="104"/>
      <c r="O507" s="104"/>
      <c r="P507" s="70"/>
      <c r="Q507" s="70"/>
      <c r="R507" s="70"/>
    </row>
    <row r="508" s="5" customFormat="1" ht="16.5" customHeight="1">
      <c r="A508" s="34"/>
      <c r="B508" s="54"/>
      <c r="C508" s="54"/>
      <c r="D508" s="34"/>
      <c r="E508" s="16"/>
      <c r="F508" s="19"/>
      <c r="G508" s="153"/>
      <c r="H508" s="34"/>
      <c r="I508" s="34"/>
      <c r="J508" s="157"/>
      <c r="K508" s="157"/>
      <c r="L508" s="110"/>
      <c r="M508" s="104"/>
      <c r="N508" s="104"/>
      <c r="O508" s="104"/>
      <c r="P508" s="70"/>
      <c r="Q508" s="70"/>
      <c r="R508" s="70"/>
    </row>
    <row r="509" s="5" customFormat="1" ht="16.5" customHeight="1">
      <c r="A509" s="34"/>
      <c r="B509" s="54"/>
      <c r="C509" s="54"/>
      <c r="D509" s="34"/>
      <c r="E509" s="16"/>
      <c r="F509" s="19"/>
      <c r="G509" s="153"/>
      <c r="H509" s="34"/>
      <c r="I509" s="34"/>
      <c r="J509" s="157"/>
      <c r="K509" s="157"/>
      <c r="L509" s="110"/>
      <c r="M509" s="104"/>
      <c r="N509" s="104"/>
      <c r="O509" s="104"/>
      <c r="P509" s="70"/>
      <c r="Q509" s="70"/>
      <c r="R509" s="70"/>
    </row>
    <row r="510" s="5" customFormat="1" ht="16.5" customHeight="1">
      <c r="A510" s="34"/>
      <c r="B510" s="54"/>
      <c r="C510" s="54"/>
      <c r="D510" s="34"/>
      <c r="E510" s="16"/>
      <c r="F510" s="19"/>
      <c r="G510" s="153"/>
      <c r="H510" s="34"/>
      <c r="I510" s="34"/>
      <c r="J510" s="157"/>
      <c r="K510" s="157"/>
      <c r="L510" s="110"/>
      <c r="M510" s="104"/>
      <c r="N510" s="104"/>
      <c r="O510" s="104"/>
      <c r="P510" s="70"/>
      <c r="Q510" s="70"/>
      <c r="R510" s="70"/>
    </row>
    <row r="511" s="5" customFormat="1" ht="16.5" customHeight="1">
      <c r="A511" s="34"/>
      <c r="B511" s="54"/>
      <c r="C511" s="54"/>
      <c r="D511" s="34"/>
      <c r="E511" s="16"/>
      <c r="F511" s="19"/>
      <c r="G511" s="153"/>
      <c r="H511" s="34"/>
      <c r="I511" s="34"/>
      <c r="J511" s="157"/>
      <c r="K511" s="157"/>
      <c r="L511" s="110"/>
      <c r="M511" s="104"/>
      <c r="N511" s="104"/>
      <c r="O511" s="104"/>
      <c r="P511" s="70"/>
      <c r="Q511" s="70"/>
      <c r="R511" s="70"/>
    </row>
    <row r="512" s="5" customFormat="1" ht="16.5" customHeight="1">
      <c r="A512" s="34"/>
      <c r="B512" s="54"/>
      <c r="C512" s="54"/>
      <c r="D512" s="34"/>
      <c r="E512" s="16"/>
      <c r="F512" s="19"/>
      <c r="G512" s="153"/>
      <c r="H512" s="34"/>
      <c r="I512" s="34"/>
      <c r="J512" s="157"/>
      <c r="K512" s="157"/>
      <c r="L512" s="110"/>
      <c r="M512" s="104"/>
      <c r="N512" s="104"/>
      <c r="O512" s="104"/>
      <c r="P512" s="70"/>
      <c r="Q512" s="70"/>
      <c r="R512" s="70"/>
    </row>
    <row r="513" s="5" customFormat="1" ht="16.5" customHeight="1">
      <c r="A513" s="34"/>
      <c r="B513" s="54"/>
      <c r="C513" s="54"/>
      <c r="D513" s="34"/>
      <c r="E513" s="16"/>
      <c r="F513" s="19"/>
      <c r="G513" s="153"/>
      <c r="H513" s="34"/>
      <c r="I513" s="34"/>
      <c r="J513" s="157"/>
      <c r="K513" s="157"/>
      <c r="L513" s="110"/>
      <c r="M513" s="104"/>
      <c r="N513" s="104"/>
      <c r="O513" s="104"/>
      <c r="P513" s="70"/>
      <c r="Q513" s="70"/>
      <c r="R513" s="70"/>
    </row>
    <row r="514" s="5" customFormat="1" ht="16.5" customHeight="1">
      <c r="A514" s="34"/>
      <c r="B514" s="54"/>
      <c r="C514" s="54"/>
      <c r="D514" s="34"/>
      <c r="E514" s="16"/>
      <c r="F514" s="19"/>
      <c r="G514" s="153"/>
      <c r="H514" s="34"/>
      <c r="I514" s="34"/>
      <c r="J514" s="157"/>
      <c r="K514" s="157"/>
      <c r="L514" s="110"/>
      <c r="M514" s="104"/>
      <c r="N514" s="104"/>
      <c r="O514" s="104"/>
      <c r="P514" s="70"/>
      <c r="Q514" s="70"/>
      <c r="R514" s="70"/>
    </row>
    <row r="515" s="5" customFormat="1" ht="16.5" customHeight="1">
      <c r="A515" s="34"/>
      <c r="B515" s="54"/>
      <c r="C515" s="54"/>
      <c r="D515" s="34"/>
      <c r="E515" s="16"/>
      <c r="F515" s="19"/>
      <c r="G515" s="153"/>
      <c r="H515" s="34"/>
      <c r="I515" s="34"/>
      <c r="J515" s="157"/>
      <c r="K515" s="157"/>
      <c r="L515" s="110"/>
      <c r="M515" s="104"/>
      <c r="N515" s="104"/>
      <c r="O515" s="104"/>
      <c r="P515" s="70"/>
      <c r="Q515" s="70"/>
      <c r="R515" s="70"/>
    </row>
    <row r="516" s="5" customFormat="1" ht="16.5" customHeight="1">
      <c r="A516" s="34"/>
      <c r="B516" s="54"/>
      <c r="C516" s="54"/>
      <c r="D516" s="34"/>
      <c r="E516" s="16"/>
      <c r="F516" s="19"/>
      <c r="G516" s="153"/>
      <c r="H516" s="34"/>
      <c r="I516" s="34"/>
      <c r="J516" s="157"/>
      <c r="K516" s="157"/>
      <c r="L516" s="110"/>
      <c r="M516" s="104"/>
      <c r="N516" s="104"/>
      <c r="O516" s="104"/>
      <c r="P516" s="70"/>
      <c r="Q516" s="70"/>
      <c r="R516" s="70"/>
    </row>
    <row r="517" s="5" customFormat="1" ht="16.5" customHeight="1">
      <c r="A517" s="34"/>
      <c r="B517" s="54"/>
      <c r="C517" s="54"/>
      <c r="D517" s="34"/>
      <c r="E517" s="16"/>
      <c r="F517" s="19"/>
      <c r="G517" s="153"/>
      <c r="H517" s="34"/>
      <c r="I517" s="34"/>
      <c r="J517" s="157"/>
      <c r="K517" s="157"/>
      <c r="L517" s="110"/>
      <c r="M517" s="104"/>
      <c r="N517" s="104"/>
      <c r="O517" s="104"/>
      <c r="P517" s="70"/>
      <c r="Q517" s="70"/>
      <c r="R517" s="70"/>
    </row>
    <row r="518" s="5" customFormat="1" ht="16.5" customHeight="1">
      <c r="A518" s="34"/>
      <c r="B518" s="54"/>
      <c r="C518" s="54"/>
      <c r="D518" s="34"/>
      <c r="E518" s="16"/>
      <c r="F518" s="19"/>
      <c r="G518" s="153"/>
      <c r="H518" s="34"/>
      <c r="I518" s="34"/>
      <c r="J518" s="157"/>
      <c r="K518" s="157"/>
      <c r="L518" s="110"/>
      <c r="M518" s="104"/>
      <c r="N518" s="104"/>
      <c r="O518" s="104"/>
      <c r="P518" s="70"/>
      <c r="Q518" s="70"/>
      <c r="R518" s="70"/>
    </row>
    <row r="519" s="5" customFormat="1" ht="16.5" customHeight="1">
      <c r="A519" s="34"/>
      <c r="B519" s="54"/>
      <c r="C519" s="54"/>
      <c r="D519" s="34"/>
      <c r="E519" s="16"/>
      <c r="F519" s="19"/>
      <c r="G519" s="153"/>
      <c r="H519" s="34"/>
      <c r="I519" s="34"/>
      <c r="J519" s="157"/>
      <c r="K519" s="157"/>
      <c r="L519" s="110"/>
      <c r="M519" s="104"/>
      <c r="N519" s="104"/>
      <c r="O519" s="104"/>
      <c r="P519" s="70"/>
      <c r="Q519" s="70"/>
      <c r="R519" s="70"/>
    </row>
    <row r="520" s="5" customFormat="1" ht="16.5" customHeight="1">
      <c r="A520" s="34"/>
      <c r="B520" s="54"/>
      <c r="C520" s="54"/>
      <c r="D520" s="34"/>
      <c r="E520" s="16"/>
      <c r="F520" s="19"/>
      <c r="G520" s="153"/>
      <c r="H520" s="34"/>
      <c r="I520" s="34"/>
      <c r="J520" s="157"/>
      <c r="K520" s="157"/>
      <c r="L520" s="110"/>
      <c r="M520" s="104"/>
      <c r="N520" s="104"/>
      <c r="O520" s="104"/>
      <c r="P520" s="70"/>
      <c r="Q520" s="70"/>
      <c r="R520" s="70"/>
    </row>
    <row r="521" s="5" customFormat="1" ht="16.5" customHeight="1">
      <c r="A521" s="34"/>
      <c r="B521" s="54"/>
      <c r="C521" s="54"/>
      <c r="D521" s="34"/>
      <c r="E521" s="16"/>
      <c r="F521" s="19"/>
      <c r="G521" s="153"/>
      <c r="H521" s="34"/>
      <c r="I521" s="34"/>
      <c r="J521" s="157"/>
      <c r="K521" s="157"/>
      <c r="L521" s="110"/>
      <c r="M521" s="104"/>
      <c r="N521" s="104"/>
      <c r="O521" s="104"/>
      <c r="P521" s="70"/>
      <c r="Q521" s="70"/>
      <c r="R521" s="70"/>
    </row>
    <row r="522" s="5" customFormat="1" ht="16.5" customHeight="1">
      <c r="A522" s="34"/>
      <c r="B522" s="54"/>
      <c r="C522" s="54"/>
      <c r="D522" s="34"/>
      <c r="E522" s="16"/>
      <c r="F522" s="19"/>
      <c r="G522" s="153"/>
      <c r="H522" s="34"/>
      <c r="I522" s="34"/>
      <c r="J522" s="157"/>
      <c r="K522" s="157"/>
      <c r="L522" s="110"/>
      <c r="M522" s="104"/>
      <c r="N522" s="104"/>
      <c r="O522" s="104"/>
      <c r="P522" s="70"/>
      <c r="Q522" s="70"/>
      <c r="R522" s="70"/>
    </row>
    <row r="523" s="5" customFormat="1" ht="16.5" customHeight="1">
      <c r="A523" s="34"/>
      <c r="B523" s="54"/>
      <c r="C523" s="54"/>
      <c r="D523" s="34"/>
      <c r="E523" s="16"/>
      <c r="F523" s="19"/>
      <c r="G523" s="153"/>
      <c r="H523" s="34"/>
      <c r="I523" s="34"/>
      <c r="J523" s="157"/>
      <c r="K523" s="157"/>
      <c r="L523" s="110"/>
      <c r="M523" s="104"/>
      <c r="N523" s="104"/>
      <c r="O523" s="104"/>
      <c r="P523" s="70"/>
      <c r="Q523" s="70"/>
      <c r="R523" s="70"/>
    </row>
    <row r="524" s="5" customFormat="1" ht="16.5" customHeight="1">
      <c r="A524" s="34"/>
      <c r="B524" s="54"/>
      <c r="C524" s="54"/>
      <c r="D524" s="34"/>
      <c r="E524" s="16"/>
      <c r="F524" s="19"/>
      <c r="G524" s="153"/>
      <c r="H524" s="34"/>
      <c r="I524" s="34"/>
      <c r="J524" s="157"/>
      <c r="K524" s="157"/>
      <c r="L524" s="110"/>
      <c r="M524" s="104"/>
      <c r="N524" s="104"/>
      <c r="O524" s="104"/>
      <c r="P524" s="70"/>
      <c r="Q524" s="70"/>
      <c r="R524" s="70"/>
    </row>
    <row r="525" s="5" customFormat="1" ht="16.5" customHeight="1">
      <c r="A525" s="34"/>
      <c r="B525" s="54"/>
      <c r="C525" s="54"/>
      <c r="D525" s="34"/>
      <c r="E525" s="16"/>
      <c r="F525" s="19"/>
      <c r="G525" s="153"/>
      <c r="H525" s="34"/>
      <c r="I525" s="34"/>
      <c r="J525" s="157"/>
      <c r="K525" s="157"/>
      <c r="L525" s="110"/>
      <c r="M525" s="104"/>
      <c r="N525" s="104"/>
      <c r="O525" s="104"/>
      <c r="P525" s="70"/>
      <c r="Q525" s="70"/>
      <c r="R525" s="70"/>
    </row>
    <row r="526" s="5" customFormat="1" ht="16.5" customHeight="1">
      <c r="A526" s="34"/>
      <c r="B526" s="54"/>
      <c r="C526" s="54"/>
      <c r="D526" s="34"/>
      <c r="E526" s="16"/>
      <c r="F526" s="19"/>
      <c r="G526" s="153"/>
      <c r="H526" s="34"/>
      <c r="I526" s="34"/>
      <c r="J526" s="157"/>
      <c r="K526" s="157"/>
      <c r="L526" s="110"/>
      <c r="M526" s="104"/>
      <c r="N526" s="104"/>
      <c r="O526" s="104"/>
      <c r="P526" s="70"/>
      <c r="Q526" s="70"/>
      <c r="R526" s="70"/>
    </row>
    <row r="527" s="5" customFormat="1" ht="16.5" customHeight="1">
      <c r="A527" s="34"/>
      <c r="B527" s="54"/>
      <c r="C527" s="54"/>
      <c r="D527" s="34"/>
      <c r="E527" s="16"/>
      <c r="F527" s="19"/>
      <c r="G527" s="153"/>
      <c r="H527" s="34"/>
      <c r="I527" s="34"/>
      <c r="J527" s="157"/>
      <c r="K527" s="157"/>
      <c r="L527" s="110"/>
      <c r="M527" s="104"/>
      <c r="N527" s="104"/>
      <c r="O527" s="104"/>
      <c r="P527" s="70"/>
      <c r="Q527" s="70"/>
      <c r="R527" s="70"/>
    </row>
    <row r="528" s="5" customFormat="1" ht="16.5" customHeight="1">
      <c r="A528" s="34"/>
      <c r="B528" s="54"/>
      <c r="C528" s="54"/>
      <c r="D528" s="34"/>
      <c r="E528" s="16"/>
      <c r="F528" s="19"/>
      <c r="G528" s="153"/>
      <c r="H528" s="34"/>
      <c r="I528" s="34"/>
      <c r="J528" s="157"/>
      <c r="K528" s="157"/>
      <c r="L528" s="110"/>
      <c r="M528" s="104"/>
      <c r="N528" s="104"/>
      <c r="O528" s="104"/>
      <c r="P528" s="70"/>
      <c r="Q528" s="70"/>
      <c r="R528" s="70"/>
    </row>
    <row r="529" s="5" customFormat="1" ht="16.5" customHeight="1">
      <c r="A529" s="34"/>
      <c r="B529" s="54"/>
      <c r="C529" s="54"/>
      <c r="D529" s="34"/>
      <c r="E529" s="16"/>
      <c r="F529" s="19"/>
      <c r="G529" s="153"/>
      <c r="H529" s="34"/>
      <c r="I529" s="34"/>
      <c r="J529" s="157"/>
      <c r="K529" s="157"/>
      <c r="L529" s="110"/>
      <c r="M529" s="104"/>
      <c r="N529" s="104"/>
      <c r="O529" s="104"/>
      <c r="P529" s="70"/>
      <c r="Q529" s="70"/>
      <c r="R529" s="70"/>
    </row>
    <row r="530" s="5" customFormat="1" ht="16.5" customHeight="1">
      <c r="A530" s="34"/>
      <c r="B530" s="54"/>
      <c r="C530" s="54"/>
      <c r="D530" s="34"/>
      <c r="E530" s="16"/>
      <c r="F530" s="19"/>
      <c r="G530" s="153"/>
      <c r="H530" s="34"/>
      <c r="I530" s="34"/>
      <c r="J530" s="157"/>
      <c r="K530" s="157"/>
      <c r="L530" s="110"/>
      <c r="M530" s="104"/>
      <c r="N530" s="104"/>
      <c r="O530" s="104"/>
      <c r="P530" s="70"/>
      <c r="Q530" s="70"/>
      <c r="R530" s="70"/>
    </row>
    <row r="531" s="5" customFormat="1" ht="16.5" customHeight="1">
      <c r="A531" s="34"/>
      <c r="B531" s="54"/>
      <c r="C531" s="54"/>
      <c r="D531" s="34"/>
      <c r="E531" s="16"/>
      <c r="F531" s="19"/>
      <c r="G531" s="153"/>
      <c r="H531" s="34"/>
      <c r="I531" s="34"/>
      <c r="J531" s="157"/>
      <c r="K531" s="157"/>
      <c r="L531" s="110"/>
      <c r="M531" s="104"/>
      <c r="N531" s="104"/>
      <c r="O531" s="104"/>
      <c r="P531" s="70"/>
      <c r="Q531" s="70"/>
      <c r="R531" s="70"/>
    </row>
    <row r="532" s="5" customFormat="1" ht="16.5" customHeight="1">
      <c r="A532" s="34"/>
      <c r="B532" s="54"/>
      <c r="C532" s="54"/>
      <c r="D532" s="34"/>
      <c r="E532" s="16"/>
      <c r="F532" s="19"/>
      <c r="G532" s="153"/>
      <c r="H532" s="34"/>
      <c r="I532" s="34"/>
      <c r="J532" s="157"/>
      <c r="K532" s="157"/>
      <c r="L532" s="110"/>
      <c r="M532" s="104"/>
      <c r="N532" s="104"/>
      <c r="O532" s="104"/>
      <c r="P532" s="70"/>
      <c r="Q532" s="70"/>
      <c r="R532" s="70"/>
    </row>
    <row r="533" s="5" customFormat="1" ht="16.5" customHeight="1">
      <c r="A533" s="34"/>
      <c r="B533" s="54"/>
      <c r="C533" s="54"/>
      <c r="D533" s="34"/>
      <c r="E533" s="16"/>
      <c r="F533" s="19"/>
      <c r="G533" s="153"/>
      <c r="H533" s="34"/>
      <c r="I533" s="34"/>
      <c r="J533" s="157"/>
      <c r="K533" s="157"/>
      <c r="L533" s="110"/>
      <c r="M533" s="104"/>
      <c r="N533" s="104"/>
      <c r="O533" s="104"/>
      <c r="P533" s="70"/>
      <c r="Q533" s="70"/>
      <c r="R533" s="70"/>
    </row>
    <row r="534" s="5" customFormat="1" ht="16.5" customHeight="1">
      <c r="A534" s="34"/>
      <c r="B534" s="54"/>
      <c r="C534" s="54"/>
      <c r="D534" s="34"/>
      <c r="E534" s="16"/>
      <c r="F534" s="19"/>
      <c r="G534" s="153"/>
      <c r="H534" s="34"/>
      <c r="I534" s="34"/>
      <c r="J534" s="157"/>
      <c r="K534" s="157"/>
      <c r="L534" s="110"/>
      <c r="M534" s="104"/>
      <c r="N534" s="104"/>
      <c r="O534" s="104"/>
      <c r="P534" s="70"/>
      <c r="Q534" s="70"/>
      <c r="R534" s="70"/>
    </row>
    <row r="535" s="5" customFormat="1" ht="16.5" customHeight="1">
      <c r="A535" s="34"/>
      <c r="B535" s="54"/>
      <c r="C535" s="54"/>
      <c r="D535" s="34"/>
      <c r="E535" s="16"/>
      <c r="F535" s="19"/>
      <c r="G535" s="153"/>
      <c r="H535" s="34"/>
      <c r="I535" s="34"/>
      <c r="J535" s="157"/>
      <c r="K535" s="157"/>
      <c r="L535" s="110"/>
      <c r="M535" s="104"/>
      <c r="N535" s="104"/>
      <c r="O535" s="104"/>
      <c r="P535" s="70"/>
      <c r="Q535" s="70"/>
      <c r="R535" s="70"/>
    </row>
    <row r="536" s="5" customFormat="1" ht="16.5" customHeight="1">
      <c r="A536" s="34"/>
      <c r="B536" s="54"/>
      <c r="C536" s="54"/>
      <c r="D536" s="34"/>
      <c r="E536" s="16"/>
      <c r="F536" s="19"/>
      <c r="G536" s="153"/>
      <c r="H536" s="34"/>
      <c r="I536" s="34"/>
      <c r="J536" s="157"/>
      <c r="K536" s="157"/>
      <c r="L536" s="110"/>
      <c r="M536" s="104"/>
      <c r="N536" s="104"/>
      <c r="O536" s="104"/>
      <c r="P536" s="70"/>
      <c r="Q536" s="70"/>
      <c r="R536" s="70"/>
    </row>
    <row r="537" s="5" customFormat="1" ht="16.5" customHeight="1">
      <c r="A537" s="34"/>
      <c r="B537" s="54"/>
      <c r="C537" s="54"/>
      <c r="D537" s="34"/>
      <c r="E537" s="16"/>
      <c r="F537" s="19"/>
      <c r="G537" s="153"/>
      <c r="H537" s="34"/>
      <c r="I537" s="34"/>
      <c r="J537" s="157"/>
      <c r="K537" s="157"/>
      <c r="L537" s="110"/>
      <c r="M537" s="104"/>
      <c r="N537" s="104"/>
      <c r="O537" s="104"/>
      <c r="P537" s="70"/>
      <c r="Q537" s="70"/>
      <c r="R537" s="70"/>
    </row>
    <row r="538" s="5" customFormat="1" ht="16.5" customHeight="1">
      <c r="A538" s="34"/>
      <c r="B538" s="54"/>
      <c r="C538" s="54"/>
      <c r="D538" s="34"/>
      <c r="E538" s="16"/>
      <c r="F538" s="19"/>
      <c r="G538" s="153"/>
      <c r="H538" s="34"/>
      <c r="I538" s="34"/>
      <c r="J538" s="157"/>
      <c r="K538" s="157"/>
      <c r="L538" s="110"/>
      <c r="M538" s="104"/>
      <c r="N538" s="104"/>
      <c r="O538" s="104"/>
      <c r="P538" s="70"/>
      <c r="Q538" s="70"/>
      <c r="R538" s="70"/>
    </row>
    <row r="539" s="5" customFormat="1" ht="16.5" customHeight="1">
      <c r="A539" s="34"/>
      <c r="B539" s="54"/>
      <c r="C539" s="54"/>
      <c r="D539" s="34"/>
      <c r="E539" s="16"/>
      <c r="F539" s="19"/>
      <c r="G539" s="153"/>
      <c r="H539" s="34"/>
      <c r="I539" s="34"/>
      <c r="J539" s="157"/>
      <c r="K539" s="157"/>
      <c r="L539" s="110"/>
      <c r="M539" s="104"/>
      <c r="N539" s="104"/>
      <c r="O539" s="104"/>
      <c r="P539" s="70"/>
      <c r="Q539" s="70"/>
      <c r="R539" s="70"/>
    </row>
    <row r="540" s="5" customFormat="1" ht="16.5" customHeight="1">
      <c r="A540" s="34"/>
      <c r="B540" s="54"/>
      <c r="C540" s="54"/>
      <c r="D540" s="34"/>
      <c r="E540" s="16"/>
      <c r="F540" s="19"/>
      <c r="G540" s="153"/>
      <c r="H540" s="34"/>
      <c r="I540" s="34"/>
      <c r="J540" s="157"/>
      <c r="K540" s="157"/>
      <c r="L540" s="110"/>
      <c r="M540" s="104"/>
      <c r="N540" s="104"/>
      <c r="O540" s="104"/>
      <c r="P540" s="70"/>
      <c r="Q540" s="70"/>
      <c r="R540" s="70"/>
    </row>
    <row r="541" s="5" customFormat="1" ht="16.5" customHeight="1">
      <c r="A541" s="34"/>
      <c r="B541" s="54"/>
      <c r="C541" s="54"/>
      <c r="D541" s="34"/>
      <c r="E541" s="16"/>
      <c r="F541" s="19"/>
      <c r="G541" s="153"/>
      <c r="H541" s="34"/>
      <c r="I541" s="34"/>
      <c r="J541" s="157"/>
      <c r="K541" s="157"/>
      <c r="L541" s="110"/>
      <c r="M541" s="104"/>
      <c r="N541" s="104"/>
      <c r="O541" s="104"/>
      <c r="P541" s="70"/>
      <c r="Q541" s="70"/>
      <c r="R541" s="70"/>
    </row>
    <row r="542" s="5" customFormat="1" ht="16.5" customHeight="1">
      <c r="A542" s="34"/>
      <c r="B542" s="54"/>
      <c r="C542" s="54"/>
      <c r="D542" s="34"/>
      <c r="E542" s="16"/>
      <c r="F542" s="19"/>
      <c r="G542" s="153"/>
      <c r="H542" s="34"/>
      <c r="I542" s="34"/>
      <c r="J542" s="157"/>
      <c r="K542" s="157"/>
      <c r="L542" s="110"/>
      <c r="M542" s="104"/>
      <c r="N542" s="104"/>
      <c r="O542" s="104"/>
      <c r="P542" s="70"/>
      <c r="Q542" s="70"/>
      <c r="R542" s="70"/>
    </row>
    <row r="543" s="5" customFormat="1" ht="16.5" customHeight="1">
      <c r="A543" s="34"/>
      <c r="B543" s="54"/>
      <c r="C543" s="54"/>
      <c r="D543" s="34"/>
      <c r="E543" s="16"/>
      <c r="F543" s="19"/>
      <c r="G543" s="153"/>
      <c r="H543" s="34"/>
      <c r="I543" s="34"/>
      <c r="J543" s="157"/>
      <c r="K543" s="157"/>
      <c r="L543" s="110"/>
      <c r="M543" s="104"/>
      <c r="N543" s="104"/>
      <c r="O543" s="104"/>
      <c r="P543" s="70"/>
      <c r="Q543" s="70"/>
      <c r="R543" s="70"/>
    </row>
    <row r="544" s="5" customFormat="1" ht="16.5" customHeight="1">
      <c r="A544" s="34"/>
      <c r="B544" s="54"/>
      <c r="C544" s="54"/>
      <c r="D544" s="34"/>
      <c r="E544" s="16"/>
      <c r="F544" s="19"/>
      <c r="G544" s="153"/>
      <c r="H544" s="34"/>
      <c r="I544" s="34"/>
      <c r="J544" s="157"/>
      <c r="K544" s="157"/>
      <c r="L544" s="110"/>
      <c r="M544" s="104"/>
      <c r="N544" s="104"/>
      <c r="O544" s="104"/>
      <c r="P544" s="70"/>
      <c r="Q544" s="70"/>
      <c r="R544" s="70"/>
    </row>
    <row r="545" s="5" customFormat="1" ht="16.5" customHeight="1">
      <c r="A545" s="34"/>
      <c r="B545" s="54"/>
      <c r="C545" s="54"/>
      <c r="D545" s="34"/>
      <c r="E545" s="16"/>
      <c r="F545" s="19"/>
      <c r="G545" s="153"/>
      <c r="H545" s="34"/>
      <c r="I545" s="34"/>
      <c r="J545" s="157"/>
      <c r="K545" s="157"/>
      <c r="L545" s="110"/>
      <c r="M545" s="104"/>
      <c r="N545" s="104"/>
      <c r="O545" s="104"/>
      <c r="P545" s="70"/>
      <c r="Q545" s="70"/>
      <c r="R545" s="70"/>
    </row>
    <row r="546" s="5" customFormat="1" ht="16.5" customHeight="1">
      <c r="A546" s="34"/>
      <c r="B546" s="54"/>
      <c r="C546" s="54"/>
      <c r="D546" s="34"/>
      <c r="E546" s="16"/>
      <c r="F546" s="19"/>
      <c r="G546" s="153"/>
      <c r="H546" s="34"/>
      <c r="I546" s="34"/>
      <c r="J546" s="157"/>
      <c r="K546" s="157"/>
      <c r="L546" s="110"/>
      <c r="M546" s="104"/>
      <c r="N546" s="104"/>
      <c r="O546" s="104"/>
      <c r="P546" s="70"/>
      <c r="Q546" s="70"/>
      <c r="R546" s="70"/>
    </row>
    <row r="547" s="5" customFormat="1" ht="16.5" customHeight="1">
      <c r="A547" s="34"/>
      <c r="B547" s="54"/>
      <c r="C547" s="54"/>
      <c r="D547" s="34"/>
      <c r="E547" s="16"/>
      <c r="F547" s="19"/>
      <c r="G547" s="153"/>
      <c r="H547" s="34"/>
      <c r="I547" s="34"/>
      <c r="J547" s="157"/>
      <c r="K547" s="157"/>
      <c r="L547" s="110"/>
      <c r="M547" s="104"/>
      <c r="N547" s="104"/>
      <c r="O547" s="104"/>
      <c r="P547" s="70"/>
      <c r="Q547" s="70"/>
      <c r="R547" s="70"/>
    </row>
    <row r="548" s="5" customFormat="1" ht="16.5" customHeight="1">
      <c r="A548" s="34"/>
      <c r="B548" s="54"/>
      <c r="C548" s="54"/>
      <c r="D548" s="34"/>
      <c r="E548" s="16"/>
      <c r="F548" s="19"/>
      <c r="G548" s="153"/>
      <c r="H548" s="34"/>
      <c r="I548" s="34"/>
      <c r="J548" s="157"/>
      <c r="K548" s="157"/>
      <c r="L548" s="110"/>
      <c r="M548" s="104"/>
      <c r="N548" s="104"/>
      <c r="O548" s="104"/>
      <c r="P548" s="70"/>
      <c r="Q548" s="70"/>
      <c r="R548" s="70"/>
    </row>
    <row r="549" s="5" customFormat="1" ht="16.5" customHeight="1">
      <c r="A549" s="34"/>
      <c r="B549" s="54"/>
      <c r="C549" s="54"/>
      <c r="D549" s="34"/>
      <c r="E549" s="16"/>
      <c r="F549" s="19"/>
      <c r="G549" s="153"/>
      <c r="H549" s="34"/>
      <c r="I549" s="34"/>
      <c r="J549" s="157"/>
      <c r="K549" s="157"/>
      <c r="L549" s="110"/>
      <c r="M549" s="104"/>
      <c r="N549" s="104"/>
      <c r="O549" s="104"/>
      <c r="P549" s="70"/>
      <c r="Q549" s="70"/>
      <c r="R549" s="70"/>
    </row>
    <row r="550" s="5" customFormat="1" ht="16.5" customHeight="1">
      <c r="A550" s="34"/>
      <c r="B550" s="54"/>
      <c r="C550" s="54"/>
      <c r="D550" s="34"/>
      <c r="E550" s="16"/>
      <c r="F550" s="19"/>
      <c r="G550" s="153"/>
      <c r="H550" s="34"/>
      <c r="I550" s="34"/>
      <c r="J550" s="157"/>
      <c r="K550" s="157"/>
      <c r="L550" s="110"/>
      <c r="M550" s="104"/>
      <c r="N550" s="104"/>
      <c r="O550" s="104"/>
      <c r="P550" s="70"/>
      <c r="Q550" s="70"/>
      <c r="R550" s="70"/>
    </row>
    <row r="551" s="5" customFormat="1" ht="16.5" customHeight="1">
      <c r="A551" s="34"/>
      <c r="B551" s="54"/>
      <c r="C551" s="54"/>
      <c r="D551" s="34"/>
      <c r="E551" s="16"/>
      <c r="F551" s="19"/>
      <c r="G551" s="153"/>
      <c r="H551" s="34"/>
      <c r="I551" s="34"/>
      <c r="J551" s="157"/>
      <c r="K551" s="157"/>
      <c r="L551" s="110"/>
      <c r="M551" s="104"/>
      <c r="N551" s="104"/>
      <c r="O551" s="104"/>
      <c r="P551" s="70"/>
      <c r="Q551" s="70"/>
      <c r="R551" s="70"/>
    </row>
    <row r="552" s="5" customFormat="1" ht="16.5" customHeight="1">
      <c r="A552" s="34"/>
      <c r="B552" s="54"/>
      <c r="C552" s="54"/>
      <c r="D552" s="34"/>
      <c r="E552" s="16"/>
      <c r="F552" s="19"/>
      <c r="G552" s="153"/>
      <c r="H552" s="34"/>
      <c r="I552" s="34"/>
      <c r="J552" s="157"/>
      <c r="K552" s="157"/>
      <c r="L552" s="110"/>
      <c r="M552" s="104"/>
      <c r="N552" s="104"/>
      <c r="O552" s="104"/>
      <c r="P552" s="70"/>
      <c r="Q552" s="70"/>
      <c r="R552" s="70"/>
    </row>
    <row r="553" s="5" customFormat="1" ht="16.5" customHeight="1">
      <c r="A553" s="34"/>
      <c r="B553" s="54"/>
      <c r="C553" s="54"/>
      <c r="D553" s="34"/>
      <c r="E553" s="16"/>
      <c r="F553" s="19"/>
      <c r="G553" s="153"/>
      <c r="H553" s="34"/>
      <c r="I553" s="34"/>
      <c r="J553" s="157"/>
      <c r="K553" s="157"/>
      <c r="L553" s="110"/>
      <c r="M553" s="104"/>
      <c r="N553" s="104"/>
      <c r="O553" s="104"/>
      <c r="P553" s="70"/>
      <c r="Q553" s="70"/>
      <c r="R553" s="70"/>
    </row>
    <row r="554" s="5" customFormat="1" ht="16.5" customHeight="1">
      <c r="A554" s="34"/>
      <c r="B554" s="54"/>
      <c r="C554" s="54"/>
      <c r="D554" s="34"/>
      <c r="E554" s="16"/>
      <c r="F554" s="19"/>
      <c r="G554" s="153"/>
      <c r="H554" s="34"/>
      <c r="I554" s="34"/>
      <c r="J554" s="157"/>
      <c r="K554" s="157"/>
      <c r="L554" s="110"/>
      <c r="M554" s="104"/>
      <c r="N554" s="104"/>
      <c r="O554" s="104"/>
      <c r="P554" s="70"/>
      <c r="Q554" s="70"/>
      <c r="R554" s="70"/>
    </row>
    <row r="555" s="5" customFormat="1" ht="16.5" customHeight="1">
      <c r="A555" s="34"/>
      <c r="B555" s="54"/>
      <c r="C555" s="54"/>
      <c r="D555" s="34"/>
      <c r="E555" s="16"/>
      <c r="F555" s="19"/>
      <c r="G555" s="153"/>
      <c r="H555" s="34"/>
      <c r="I555" s="34"/>
      <c r="J555" s="157"/>
      <c r="K555" s="157"/>
      <c r="L555" s="110"/>
      <c r="M555" s="104"/>
      <c r="N555" s="104"/>
      <c r="O555" s="104"/>
      <c r="P555" s="70"/>
      <c r="Q555" s="70"/>
      <c r="R555" s="70"/>
    </row>
    <row r="556" s="5" customFormat="1" ht="16.5" customHeight="1">
      <c r="A556" s="34"/>
      <c r="B556" s="54"/>
      <c r="C556" s="54"/>
      <c r="D556" s="34"/>
      <c r="E556" s="16"/>
      <c r="F556" s="19"/>
      <c r="G556" s="153"/>
      <c r="H556" s="34"/>
      <c r="I556" s="34"/>
      <c r="J556" s="157"/>
      <c r="K556" s="157"/>
      <c r="L556" s="110"/>
      <c r="M556" s="104"/>
      <c r="N556" s="104"/>
      <c r="O556" s="104"/>
      <c r="P556" s="70"/>
      <c r="Q556" s="70"/>
      <c r="R556" s="70"/>
    </row>
    <row r="557" s="5" customFormat="1" ht="16.5" customHeight="1">
      <c r="A557" s="34"/>
      <c r="B557" s="54"/>
      <c r="C557" s="54"/>
      <c r="D557" s="34"/>
      <c r="E557" s="16"/>
      <c r="F557" s="19"/>
      <c r="G557" s="153"/>
      <c r="H557" s="34"/>
      <c r="I557" s="34"/>
      <c r="J557" s="157"/>
      <c r="K557" s="157"/>
      <c r="L557" s="110"/>
      <c r="M557" s="104"/>
      <c r="N557" s="104"/>
      <c r="O557" s="104"/>
      <c r="P557" s="70"/>
      <c r="Q557" s="70"/>
      <c r="R557" s="70"/>
    </row>
    <row r="558" s="5" customFormat="1" ht="16.5" customHeight="1">
      <c r="A558" s="34"/>
      <c r="B558" s="54"/>
      <c r="C558" s="54"/>
      <c r="D558" s="34"/>
      <c r="E558" s="16"/>
      <c r="F558" s="19"/>
      <c r="G558" s="153"/>
      <c r="H558" s="34"/>
      <c r="I558" s="34"/>
      <c r="J558" s="157"/>
      <c r="K558" s="157"/>
      <c r="L558" s="110"/>
      <c r="M558" s="104"/>
      <c r="N558" s="104"/>
      <c r="O558" s="104"/>
      <c r="P558" s="70"/>
      <c r="Q558" s="70"/>
      <c r="R558" s="70"/>
    </row>
    <row r="559" s="5" customFormat="1" ht="16.5" customHeight="1">
      <c r="A559" s="34"/>
      <c r="B559" s="54"/>
      <c r="C559" s="54"/>
      <c r="D559" s="34"/>
      <c r="E559" s="16"/>
      <c r="F559" s="19"/>
      <c r="G559" s="153"/>
      <c r="H559" s="34"/>
      <c r="I559" s="34"/>
      <c r="J559" s="157"/>
      <c r="K559" s="157"/>
      <c r="L559" s="110"/>
      <c r="M559" s="104"/>
      <c r="N559" s="104"/>
      <c r="O559" s="104"/>
      <c r="P559" s="70"/>
      <c r="Q559" s="70"/>
      <c r="R559" s="70"/>
    </row>
    <row r="560" s="5" customFormat="1" ht="16.5" customHeight="1">
      <c r="A560" s="34"/>
      <c r="B560" s="54"/>
      <c r="C560" s="54"/>
      <c r="D560" s="34"/>
      <c r="E560" s="16"/>
      <c r="F560" s="19"/>
      <c r="G560" s="153"/>
      <c r="H560" s="34"/>
      <c r="I560" s="34"/>
      <c r="J560" s="157"/>
      <c r="K560" s="157"/>
      <c r="L560" s="110"/>
      <c r="M560" s="104"/>
      <c r="N560" s="104"/>
      <c r="O560" s="104"/>
      <c r="P560" s="70"/>
      <c r="Q560" s="70"/>
      <c r="R560" s="70"/>
    </row>
    <row r="561" s="5" customFormat="1" ht="16.5" customHeight="1">
      <c r="A561" s="34"/>
      <c r="B561" s="54"/>
      <c r="C561" s="54"/>
      <c r="D561" s="34"/>
      <c r="E561" s="16"/>
      <c r="F561" s="19"/>
      <c r="G561" s="153"/>
      <c r="H561" s="34"/>
      <c r="I561" s="34"/>
      <c r="J561" s="157"/>
      <c r="K561" s="157"/>
      <c r="L561" s="110"/>
      <c r="M561" s="104"/>
      <c r="N561" s="104"/>
      <c r="O561" s="104"/>
      <c r="P561" s="70"/>
      <c r="Q561" s="70"/>
      <c r="R561" s="70"/>
    </row>
    <row r="562" s="5" customFormat="1" ht="16.5" customHeight="1">
      <c r="A562" s="34"/>
      <c r="B562" s="54"/>
      <c r="C562" s="54"/>
      <c r="D562" s="34"/>
      <c r="E562" s="16"/>
      <c r="F562" s="19"/>
      <c r="G562" s="153"/>
      <c r="H562" s="34"/>
      <c r="I562" s="34"/>
      <c r="J562" s="157"/>
      <c r="K562" s="157"/>
      <c r="L562" s="110"/>
      <c r="M562" s="104"/>
      <c r="N562" s="104"/>
      <c r="O562" s="104"/>
      <c r="P562" s="70"/>
      <c r="Q562" s="70"/>
      <c r="R562" s="70"/>
    </row>
    <row r="563" s="5" customFormat="1" ht="16.5" customHeight="1">
      <c r="A563" s="34"/>
      <c r="B563" s="54"/>
      <c r="C563" s="54"/>
      <c r="D563" s="34"/>
      <c r="E563" s="16"/>
      <c r="F563" s="19"/>
      <c r="G563" s="153"/>
      <c r="H563" s="34"/>
      <c r="I563" s="34"/>
      <c r="J563" s="157"/>
      <c r="K563" s="157"/>
      <c r="L563" s="110"/>
      <c r="M563" s="104"/>
      <c r="N563" s="104"/>
      <c r="O563" s="104"/>
      <c r="P563" s="70"/>
      <c r="Q563" s="70"/>
      <c r="R563" s="70"/>
    </row>
    <row r="564" s="5" customFormat="1" ht="16.5" customHeight="1">
      <c r="A564" s="34"/>
      <c r="B564" s="54"/>
      <c r="C564" s="54"/>
      <c r="D564" s="34"/>
      <c r="E564" s="16"/>
      <c r="F564" s="19"/>
      <c r="G564" s="153"/>
      <c r="H564" s="34"/>
      <c r="I564" s="34"/>
      <c r="J564" s="157"/>
      <c r="K564" s="157"/>
      <c r="L564" s="110"/>
      <c r="M564" s="104"/>
      <c r="N564" s="104"/>
      <c r="O564" s="104"/>
      <c r="P564" s="70"/>
      <c r="Q564" s="70"/>
      <c r="R564" s="70"/>
    </row>
    <row r="565" s="5" customFormat="1" ht="16.5" customHeight="1">
      <c r="A565" s="34"/>
      <c r="B565" s="54"/>
      <c r="C565" s="54"/>
      <c r="D565" s="34"/>
      <c r="E565" s="16"/>
      <c r="F565" s="19"/>
      <c r="G565" s="153"/>
      <c r="H565" s="34"/>
      <c r="I565" s="34"/>
      <c r="J565" s="157"/>
      <c r="K565" s="157"/>
      <c r="L565" s="110"/>
      <c r="M565" s="104"/>
      <c r="N565" s="104"/>
      <c r="O565" s="104"/>
      <c r="P565" s="70"/>
      <c r="Q565" s="70"/>
      <c r="R565" s="70"/>
    </row>
    <row r="566" s="5" customFormat="1" ht="16.5" customHeight="1">
      <c r="A566" s="34"/>
      <c r="B566" s="54"/>
      <c r="C566" s="54"/>
      <c r="D566" s="34"/>
      <c r="E566" s="16"/>
      <c r="F566" s="19"/>
      <c r="G566" s="153"/>
      <c r="H566" s="34"/>
      <c r="I566" s="34"/>
      <c r="J566" s="157"/>
      <c r="K566" s="157"/>
      <c r="L566" s="110"/>
      <c r="M566" s="104"/>
      <c r="N566" s="104"/>
      <c r="O566" s="104"/>
      <c r="P566" s="70"/>
      <c r="Q566" s="70"/>
      <c r="R566" s="70"/>
    </row>
    <row r="567" s="5" customFormat="1" ht="16.5" customHeight="1">
      <c r="A567" s="34"/>
      <c r="B567" s="54"/>
      <c r="C567" s="54"/>
      <c r="D567" s="34"/>
      <c r="E567" s="16"/>
      <c r="F567" s="19"/>
      <c r="G567" s="153"/>
      <c r="H567" s="34"/>
      <c r="I567" s="34"/>
      <c r="J567" s="157"/>
      <c r="K567" s="157"/>
      <c r="L567" s="110"/>
      <c r="M567" s="104"/>
      <c r="N567" s="104"/>
      <c r="O567" s="104"/>
      <c r="P567" s="70"/>
      <c r="Q567" s="70"/>
      <c r="R567" s="70"/>
    </row>
    <row r="568" s="5" customFormat="1" ht="16.5" customHeight="1">
      <c r="A568" s="34"/>
      <c r="B568" s="54"/>
      <c r="C568" s="54"/>
      <c r="D568" s="34"/>
      <c r="E568" s="16"/>
      <c r="F568" s="19"/>
      <c r="G568" s="153"/>
      <c r="H568" s="34"/>
      <c r="I568" s="34"/>
      <c r="J568" s="157"/>
      <c r="K568" s="157"/>
      <c r="L568" s="110"/>
      <c r="M568" s="104"/>
      <c r="N568" s="104"/>
      <c r="O568" s="104"/>
      <c r="P568" s="70"/>
      <c r="Q568" s="70"/>
      <c r="R568" s="70"/>
    </row>
    <row r="569" s="5" customFormat="1" ht="16.5" customHeight="1">
      <c r="A569" s="34"/>
      <c r="B569" s="54"/>
      <c r="C569" s="54"/>
      <c r="D569" s="34"/>
      <c r="E569" s="16"/>
      <c r="F569" s="19"/>
      <c r="G569" s="153"/>
      <c r="H569" s="34"/>
      <c r="I569" s="34"/>
      <c r="J569" s="157"/>
      <c r="K569" s="157"/>
      <c r="L569" s="110"/>
      <c r="M569" s="104"/>
      <c r="N569" s="104"/>
      <c r="O569" s="104"/>
      <c r="P569" s="70"/>
      <c r="Q569" s="70"/>
      <c r="R569" s="70"/>
    </row>
    <row r="570" s="5" customFormat="1" ht="16.5" customHeight="1">
      <c r="A570" s="34"/>
      <c r="B570" s="54"/>
      <c r="C570" s="54"/>
      <c r="D570" s="34"/>
      <c r="E570" s="16"/>
      <c r="F570" s="19"/>
      <c r="G570" s="153"/>
      <c r="H570" s="34"/>
      <c r="I570" s="34"/>
      <c r="J570" s="157"/>
      <c r="K570" s="157"/>
      <c r="L570" s="110"/>
      <c r="M570" s="104"/>
      <c r="N570" s="104"/>
      <c r="O570" s="104"/>
      <c r="P570" s="70"/>
      <c r="Q570" s="70"/>
      <c r="R570" s="70"/>
    </row>
    <row r="571" s="5" customFormat="1" ht="16.5" customHeight="1">
      <c r="A571" s="34"/>
      <c r="B571" s="54"/>
      <c r="C571" s="54"/>
      <c r="D571" s="34"/>
      <c r="E571" s="16"/>
      <c r="F571" s="19"/>
      <c r="G571" s="153"/>
      <c r="H571" s="34"/>
      <c r="I571" s="34"/>
      <c r="J571" s="157"/>
      <c r="K571" s="157"/>
      <c r="L571" s="110"/>
      <c r="M571" s="104"/>
      <c r="N571" s="104"/>
      <c r="O571" s="104"/>
      <c r="P571" s="70"/>
      <c r="Q571" s="70"/>
      <c r="R571" s="70"/>
    </row>
    <row r="572" s="5" customFormat="1" ht="16.5" customHeight="1">
      <c r="A572" s="34"/>
      <c r="B572" s="54"/>
      <c r="C572" s="54"/>
      <c r="D572" s="34"/>
      <c r="E572" s="16"/>
      <c r="F572" s="19"/>
      <c r="G572" s="153"/>
      <c r="H572" s="34"/>
      <c r="I572" s="34"/>
      <c r="J572" s="157"/>
      <c r="K572" s="157"/>
      <c r="L572" s="110"/>
      <c r="M572" s="104"/>
      <c r="N572" s="104"/>
      <c r="O572" s="104"/>
      <c r="P572" s="70"/>
      <c r="Q572" s="70"/>
      <c r="R572" s="70"/>
    </row>
    <row r="573" s="5" customFormat="1" ht="16.5" customHeight="1">
      <c r="A573" s="34"/>
      <c r="B573" s="54"/>
      <c r="C573" s="54"/>
      <c r="D573" s="34"/>
      <c r="E573" s="16"/>
      <c r="F573" s="19"/>
      <c r="G573" s="153"/>
      <c r="H573" s="34"/>
      <c r="I573" s="34"/>
      <c r="J573" s="157"/>
      <c r="K573" s="157"/>
      <c r="L573" s="110"/>
      <c r="M573" s="104"/>
      <c r="N573" s="104"/>
      <c r="O573" s="104"/>
      <c r="P573" s="70"/>
      <c r="Q573" s="70"/>
      <c r="R573" s="70"/>
    </row>
    <row r="574" s="5" customFormat="1" ht="16.5" customHeight="1">
      <c r="A574" s="34"/>
      <c r="B574" s="54"/>
      <c r="C574" s="54"/>
      <c r="D574" s="34"/>
      <c r="E574" s="16"/>
      <c r="F574" s="19"/>
      <c r="G574" s="153"/>
      <c r="H574" s="34"/>
      <c r="I574" s="34"/>
      <c r="J574" s="157"/>
      <c r="K574" s="157"/>
      <c r="L574" s="110"/>
      <c r="M574" s="104"/>
      <c r="N574" s="104"/>
      <c r="O574" s="104"/>
      <c r="P574" s="70"/>
      <c r="Q574" s="70"/>
      <c r="R574" s="70"/>
    </row>
    <row r="575" s="5" customFormat="1" ht="16.5" customHeight="1">
      <c r="A575" s="34"/>
      <c r="B575" s="54"/>
      <c r="C575" s="54"/>
      <c r="D575" s="34"/>
      <c r="E575" s="16"/>
      <c r="F575" s="19"/>
      <c r="G575" s="153"/>
      <c r="H575" s="34"/>
      <c r="I575" s="34"/>
      <c r="J575" s="157"/>
      <c r="K575" s="157"/>
      <c r="L575" s="110"/>
      <c r="M575" s="104"/>
      <c r="N575" s="104"/>
      <c r="O575" s="104"/>
      <c r="P575" s="70"/>
      <c r="Q575" s="70"/>
      <c r="R575" s="70"/>
    </row>
    <row r="576" s="5" customFormat="1" ht="16.5" customHeight="1">
      <c r="A576" s="34"/>
      <c r="B576" s="54"/>
      <c r="C576" s="54"/>
      <c r="D576" s="34"/>
      <c r="E576" s="16"/>
      <c r="F576" s="19"/>
      <c r="G576" s="153"/>
      <c r="H576" s="34"/>
      <c r="I576" s="34"/>
      <c r="J576" s="157"/>
      <c r="K576" s="157"/>
      <c r="L576" s="110"/>
      <c r="M576" s="104"/>
      <c r="N576" s="104"/>
      <c r="O576" s="104"/>
      <c r="P576" s="70"/>
      <c r="Q576" s="70"/>
      <c r="R576" s="70"/>
    </row>
    <row r="577" s="5" customFormat="1" ht="16.5" customHeight="1">
      <c r="A577" s="34"/>
      <c r="B577" s="54"/>
      <c r="C577" s="54"/>
      <c r="D577" s="34"/>
      <c r="E577" s="16"/>
      <c r="F577" s="19"/>
      <c r="G577" s="153"/>
      <c r="H577" s="34"/>
      <c r="I577" s="34"/>
      <c r="J577" s="157"/>
      <c r="K577" s="157"/>
      <c r="L577" s="110"/>
      <c r="M577" s="104"/>
      <c r="N577" s="104"/>
      <c r="O577" s="104"/>
      <c r="P577" s="70"/>
      <c r="Q577" s="70"/>
      <c r="R577" s="70"/>
    </row>
    <row r="578" s="5" customFormat="1" ht="16.5" customHeight="1">
      <c r="A578" s="34"/>
      <c r="B578" s="54"/>
      <c r="C578" s="54"/>
      <c r="D578" s="34"/>
      <c r="E578" s="16"/>
      <c r="F578" s="19"/>
      <c r="G578" s="153"/>
      <c r="H578" s="34"/>
      <c r="I578" s="34"/>
      <c r="J578" s="157"/>
      <c r="K578" s="157"/>
      <c r="L578" s="110"/>
      <c r="M578" s="104"/>
      <c r="N578" s="104"/>
      <c r="O578" s="104"/>
      <c r="P578" s="70"/>
      <c r="Q578" s="70"/>
      <c r="R578" s="70"/>
    </row>
    <row r="579" s="5" customFormat="1" ht="16.5" customHeight="1">
      <c r="A579" s="34"/>
      <c r="B579" s="54"/>
      <c r="C579" s="54"/>
      <c r="D579" s="34"/>
      <c r="E579" s="16"/>
      <c r="F579" s="19"/>
      <c r="G579" s="153"/>
      <c r="H579" s="34"/>
      <c r="I579" s="34"/>
      <c r="J579" s="157"/>
      <c r="K579" s="157"/>
      <c r="L579" s="110"/>
      <c r="M579" s="104"/>
      <c r="N579" s="104"/>
      <c r="O579" s="104"/>
      <c r="P579" s="70"/>
      <c r="Q579" s="70"/>
      <c r="R579" s="70"/>
    </row>
    <row r="580" s="5" customFormat="1" ht="16.5" customHeight="1">
      <c r="A580" s="34"/>
      <c r="B580" s="54"/>
      <c r="C580" s="54"/>
      <c r="D580" s="34"/>
      <c r="E580" s="16"/>
      <c r="F580" s="19"/>
      <c r="G580" s="153"/>
      <c r="H580" s="34"/>
      <c r="I580" s="34"/>
      <c r="J580" s="157"/>
      <c r="K580" s="157"/>
      <c r="L580" s="110"/>
      <c r="M580" s="104"/>
      <c r="N580" s="104"/>
      <c r="O580" s="104"/>
      <c r="P580" s="70"/>
      <c r="Q580" s="70"/>
      <c r="R580" s="70"/>
    </row>
    <row r="581" s="5" customFormat="1" ht="16.5" customHeight="1">
      <c r="A581" s="34"/>
      <c r="B581" s="54"/>
      <c r="C581" s="54"/>
      <c r="D581" s="34"/>
      <c r="E581" s="16"/>
      <c r="F581" s="19"/>
      <c r="G581" s="153"/>
      <c r="H581" s="34"/>
      <c r="I581" s="34"/>
      <c r="J581" s="157"/>
      <c r="K581" s="157"/>
      <c r="L581" s="110"/>
      <c r="M581" s="104"/>
      <c r="N581" s="104"/>
      <c r="O581" s="104"/>
      <c r="P581" s="70"/>
      <c r="Q581" s="70"/>
      <c r="R581" s="70"/>
    </row>
    <row r="582" s="5" customFormat="1" ht="16.5" customHeight="1">
      <c r="A582" s="34"/>
      <c r="B582" s="54"/>
      <c r="C582" s="54"/>
      <c r="D582" s="34"/>
      <c r="E582" s="16"/>
      <c r="F582" s="19"/>
      <c r="G582" s="153"/>
      <c r="H582" s="34"/>
      <c r="I582" s="34"/>
      <c r="J582" s="157"/>
      <c r="K582" s="157"/>
      <c r="L582" s="110"/>
      <c r="M582" s="104"/>
      <c r="N582" s="104"/>
      <c r="O582" s="104"/>
      <c r="P582" s="70"/>
      <c r="Q582" s="70"/>
      <c r="R582" s="70"/>
    </row>
    <row r="583" s="5" customFormat="1" ht="16.5" customHeight="1">
      <c r="A583" s="34"/>
      <c r="B583" s="54"/>
      <c r="C583" s="54"/>
      <c r="D583" s="34"/>
      <c r="E583" s="16"/>
      <c r="F583" s="19"/>
      <c r="G583" s="153"/>
      <c r="H583" s="34"/>
      <c r="I583" s="34"/>
      <c r="J583" s="157"/>
      <c r="K583" s="157"/>
      <c r="L583" s="110"/>
      <c r="M583" s="104"/>
      <c r="N583" s="104"/>
      <c r="O583" s="104"/>
      <c r="P583" s="70"/>
      <c r="Q583" s="70"/>
      <c r="R583" s="70"/>
    </row>
    <row r="584" s="5" customFormat="1" ht="16.5" customHeight="1">
      <c r="A584" s="34"/>
      <c r="B584" s="54"/>
      <c r="C584" s="54"/>
      <c r="D584" s="34"/>
      <c r="E584" s="16"/>
      <c r="F584" s="19"/>
      <c r="G584" s="153"/>
      <c r="H584" s="34"/>
      <c r="I584" s="34"/>
      <c r="J584" s="157"/>
      <c r="K584" s="157"/>
      <c r="L584" s="110"/>
      <c r="M584" s="104"/>
      <c r="N584" s="104"/>
      <c r="O584" s="104"/>
      <c r="P584" s="70"/>
      <c r="Q584" s="70"/>
      <c r="R584" s="70"/>
    </row>
    <row r="585" s="5" customFormat="1" ht="16.5" customHeight="1">
      <c r="A585" s="34"/>
      <c r="B585" s="54"/>
      <c r="C585" s="54"/>
      <c r="D585" s="34"/>
      <c r="E585" s="16"/>
      <c r="F585" s="19"/>
      <c r="G585" s="153"/>
      <c r="H585" s="34"/>
      <c r="I585" s="34"/>
      <c r="J585" s="157"/>
      <c r="K585" s="157"/>
      <c r="L585" s="110"/>
      <c r="M585" s="104"/>
      <c r="N585" s="104"/>
      <c r="O585" s="104"/>
      <c r="P585" s="70"/>
      <c r="Q585" s="70"/>
      <c r="R585" s="70"/>
    </row>
    <row r="586" s="5" customFormat="1" ht="16.5" customHeight="1">
      <c r="A586" s="34"/>
      <c r="B586" s="54"/>
      <c r="C586" s="54"/>
      <c r="D586" s="34"/>
      <c r="E586" s="16"/>
      <c r="F586" s="19"/>
      <c r="G586" s="153"/>
      <c r="H586" s="34"/>
      <c r="I586" s="34"/>
      <c r="J586" s="157"/>
      <c r="K586" s="157"/>
      <c r="L586" s="110"/>
      <c r="M586" s="104"/>
      <c r="N586" s="104"/>
      <c r="O586" s="104"/>
      <c r="P586" s="70"/>
      <c r="Q586" s="70"/>
      <c r="R586" s="70"/>
    </row>
    <row r="587" s="5" customFormat="1" ht="16.5" customHeight="1">
      <c r="A587" s="34"/>
      <c r="B587" s="54"/>
      <c r="C587" s="54"/>
      <c r="D587" s="34"/>
      <c r="E587" s="16"/>
      <c r="F587" s="19"/>
      <c r="G587" s="153"/>
      <c r="H587" s="34"/>
      <c r="I587" s="34"/>
      <c r="J587" s="157"/>
      <c r="K587" s="157"/>
      <c r="L587" s="110"/>
      <c r="M587" s="104"/>
      <c r="N587" s="104"/>
      <c r="O587" s="104"/>
      <c r="P587" s="70"/>
      <c r="Q587" s="70"/>
      <c r="R587" s="70"/>
    </row>
    <row r="588" s="5" customFormat="1" ht="16.5" customHeight="1">
      <c r="A588" s="34"/>
      <c r="B588" s="54"/>
      <c r="C588" s="54"/>
      <c r="D588" s="34"/>
      <c r="E588" s="16"/>
      <c r="F588" s="19"/>
      <c r="G588" s="153"/>
      <c r="H588" s="34"/>
      <c r="I588" s="34"/>
      <c r="J588" s="157"/>
      <c r="K588" s="157"/>
      <c r="L588" s="110"/>
      <c r="M588" s="104"/>
      <c r="N588" s="104"/>
      <c r="O588" s="104"/>
      <c r="P588" s="70"/>
      <c r="Q588" s="70"/>
      <c r="R588" s="70"/>
    </row>
    <row r="589" s="5" customFormat="1" ht="16.5" customHeight="1">
      <c r="A589" s="34"/>
      <c r="B589" s="54"/>
      <c r="C589" s="54"/>
      <c r="D589" s="34"/>
      <c r="E589" s="16"/>
      <c r="F589" s="19"/>
      <c r="G589" s="153"/>
      <c r="H589" s="34"/>
      <c r="I589" s="34"/>
      <c r="J589" s="157"/>
      <c r="K589" s="157"/>
      <c r="L589" s="110"/>
      <c r="M589" s="104"/>
      <c r="N589" s="104"/>
      <c r="O589" s="104"/>
      <c r="P589" s="70"/>
      <c r="Q589" s="70"/>
      <c r="R589" s="70"/>
    </row>
    <row r="590" s="5" customFormat="1" ht="16.5" customHeight="1">
      <c r="A590" s="34"/>
      <c r="B590" s="54"/>
      <c r="C590" s="54"/>
      <c r="D590" s="34"/>
      <c r="E590" s="16"/>
      <c r="F590" s="19"/>
      <c r="G590" s="153"/>
      <c r="H590" s="34"/>
      <c r="I590" s="34"/>
      <c r="J590" s="157"/>
      <c r="K590" s="157"/>
      <c r="L590" s="110"/>
      <c r="M590" s="104"/>
      <c r="N590" s="104"/>
      <c r="O590" s="104"/>
      <c r="P590" s="70"/>
      <c r="Q590" s="70"/>
      <c r="R590" s="70"/>
    </row>
    <row r="591" s="5" customFormat="1" ht="16.5" customHeight="1">
      <c r="A591" s="34"/>
      <c r="B591" s="54"/>
      <c r="C591" s="54"/>
      <c r="D591" s="34"/>
      <c r="E591" s="16"/>
      <c r="F591" s="19"/>
      <c r="G591" s="153"/>
      <c r="H591" s="34"/>
      <c r="I591" s="34"/>
      <c r="J591" s="157"/>
      <c r="K591" s="157"/>
      <c r="L591" s="110"/>
      <c r="M591" s="104"/>
      <c r="N591" s="104"/>
      <c r="O591" s="104"/>
      <c r="P591" s="70"/>
      <c r="Q591" s="70"/>
      <c r="R591" s="70"/>
    </row>
    <row r="592" s="5" customFormat="1" ht="16.5" customHeight="1">
      <c r="A592" s="34"/>
      <c r="B592" s="54"/>
      <c r="C592" s="54"/>
      <c r="D592" s="34"/>
      <c r="E592" s="16"/>
      <c r="F592" s="19"/>
      <c r="G592" s="153"/>
      <c r="H592" s="34"/>
      <c r="I592" s="34"/>
      <c r="J592" s="157"/>
      <c r="K592" s="157"/>
      <c r="L592" s="110"/>
      <c r="M592" s="104"/>
      <c r="N592" s="104"/>
      <c r="O592" s="104"/>
      <c r="P592" s="70"/>
      <c r="Q592" s="70"/>
      <c r="R592" s="70"/>
    </row>
    <row r="593" s="5" customFormat="1" ht="16.5" customHeight="1">
      <c r="A593" s="34"/>
      <c r="B593" s="54"/>
      <c r="C593" s="54"/>
      <c r="D593" s="34"/>
      <c r="E593" s="16"/>
      <c r="F593" s="19"/>
      <c r="G593" s="153"/>
      <c r="H593" s="34"/>
      <c r="I593" s="34"/>
      <c r="J593" s="157"/>
      <c r="K593" s="157"/>
      <c r="L593" s="110"/>
      <c r="M593" s="104"/>
      <c r="N593" s="104"/>
      <c r="O593" s="104"/>
      <c r="P593" s="70"/>
      <c r="Q593" s="70"/>
      <c r="R593" s="70"/>
    </row>
    <row r="594" s="5" customFormat="1" ht="16.5" customHeight="1">
      <c r="A594" s="34"/>
      <c r="B594" s="54"/>
      <c r="C594" s="54"/>
      <c r="D594" s="34"/>
      <c r="E594" s="16"/>
      <c r="F594" s="19"/>
      <c r="G594" s="153"/>
      <c r="H594" s="34"/>
      <c r="I594" s="34"/>
      <c r="J594" s="157"/>
      <c r="K594" s="157"/>
      <c r="L594" s="110"/>
      <c r="M594" s="104"/>
      <c r="N594" s="104"/>
      <c r="O594" s="104"/>
      <c r="P594" s="70"/>
      <c r="Q594" s="70"/>
      <c r="R594" s="70"/>
    </row>
    <row r="595" s="5" customFormat="1" ht="16.5" customHeight="1">
      <c r="A595" s="34"/>
      <c r="B595" s="54"/>
      <c r="C595" s="54"/>
      <c r="D595" s="34"/>
      <c r="E595" s="16"/>
      <c r="F595" s="19"/>
      <c r="G595" s="153"/>
      <c r="H595" s="34"/>
      <c r="I595" s="34"/>
      <c r="J595" s="157"/>
      <c r="K595" s="157"/>
      <c r="L595" s="110"/>
      <c r="M595" s="104"/>
      <c r="N595" s="104"/>
      <c r="O595" s="104"/>
      <c r="P595" s="70"/>
      <c r="Q595" s="70"/>
      <c r="R595" s="70"/>
    </row>
    <row r="596" s="5" customFormat="1" ht="16.5" customHeight="1">
      <c r="A596" s="34"/>
      <c r="B596" s="54"/>
      <c r="C596" s="54"/>
      <c r="D596" s="34"/>
      <c r="E596" s="16"/>
      <c r="F596" s="19"/>
      <c r="G596" s="153"/>
      <c r="H596" s="34"/>
      <c r="I596" s="34"/>
      <c r="J596" s="157"/>
      <c r="K596" s="157"/>
      <c r="L596" s="110"/>
      <c r="M596" s="104"/>
      <c r="N596" s="104"/>
      <c r="O596" s="104"/>
      <c r="P596" s="70"/>
      <c r="Q596" s="70"/>
      <c r="R596" s="70"/>
    </row>
    <row r="597" s="5" customFormat="1" ht="16.5" customHeight="1">
      <c r="A597" s="34"/>
      <c r="B597" s="54"/>
      <c r="C597" s="54"/>
      <c r="D597" s="34"/>
      <c r="E597" s="16"/>
      <c r="F597" s="19"/>
      <c r="G597" s="153"/>
      <c r="H597" s="34"/>
      <c r="I597" s="34"/>
      <c r="J597" s="157"/>
      <c r="K597" s="157"/>
      <c r="L597" s="110"/>
      <c r="M597" s="104"/>
      <c r="N597" s="104"/>
      <c r="O597" s="104"/>
      <c r="P597" s="70"/>
      <c r="Q597" s="70"/>
      <c r="R597" s="70"/>
    </row>
    <row r="598" s="5" customFormat="1" ht="16.5" customHeight="1">
      <c r="A598" s="34"/>
      <c r="B598" s="54"/>
      <c r="C598" s="54"/>
      <c r="D598" s="34"/>
      <c r="E598" s="16"/>
      <c r="F598" s="19"/>
      <c r="G598" s="153"/>
      <c r="H598" s="34"/>
      <c r="I598" s="34"/>
      <c r="J598" s="157"/>
      <c r="K598" s="157"/>
      <c r="L598" s="110"/>
      <c r="M598" s="104"/>
      <c r="N598" s="104"/>
      <c r="O598" s="104"/>
      <c r="P598" s="70"/>
      <c r="Q598" s="70"/>
      <c r="R598" s="70"/>
    </row>
    <row r="599" s="5" customFormat="1" ht="16.5" customHeight="1">
      <c r="A599" s="34"/>
      <c r="B599" s="54"/>
      <c r="C599" s="54"/>
      <c r="D599" s="34"/>
      <c r="E599" s="16"/>
      <c r="F599" s="19"/>
      <c r="G599" s="153"/>
      <c r="H599" s="34"/>
      <c r="I599" s="34"/>
      <c r="J599" s="157"/>
      <c r="K599" s="157"/>
      <c r="L599" s="110"/>
      <c r="M599" s="104"/>
      <c r="N599" s="104"/>
      <c r="O599" s="104"/>
      <c r="P599" s="70"/>
      <c r="Q599" s="70"/>
      <c r="R599" s="70"/>
    </row>
    <row r="600" s="5" customFormat="1" ht="16.5" customHeight="1">
      <c r="A600" s="34"/>
      <c r="B600" s="54"/>
      <c r="C600" s="54"/>
      <c r="D600" s="34"/>
      <c r="E600" s="16"/>
      <c r="F600" s="19"/>
      <c r="G600" s="153"/>
      <c r="H600" s="34"/>
      <c r="I600" s="34"/>
      <c r="J600" s="157"/>
      <c r="K600" s="157"/>
      <c r="L600" s="110"/>
      <c r="M600" s="104"/>
      <c r="N600" s="104"/>
      <c r="O600" s="104"/>
      <c r="P600" s="70"/>
      <c r="Q600" s="70"/>
      <c r="R600" s="70"/>
    </row>
    <row r="601" s="5" customFormat="1" ht="16.5" customHeight="1">
      <c r="A601" s="34"/>
      <c r="B601" s="54"/>
      <c r="C601" s="54"/>
      <c r="D601" s="34"/>
      <c r="E601" s="16"/>
      <c r="F601" s="19"/>
      <c r="G601" s="153"/>
      <c r="H601" s="34"/>
      <c r="I601" s="34"/>
      <c r="J601" s="157"/>
      <c r="K601" s="157"/>
      <c r="L601" s="110"/>
      <c r="M601" s="104"/>
      <c r="N601" s="104"/>
      <c r="O601" s="104"/>
      <c r="P601" s="70"/>
      <c r="Q601" s="70"/>
      <c r="R601" s="70"/>
    </row>
    <row r="602" s="5" customFormat="1" ht="16.5" customHeight="1">
      <c r="A602" s="34"/>
      <c r="B602" s="54"/>
      <c r="C602" s="54"/>
      <c r="D602" s="34"/>
      <c r="E602" s="16"/>
      <c r="F602" s="19"/>
      <c r="G602" s="153"/>
      <c r="H602" s="34"/>
      <c r="I602" s="34"/>
      <c r="J602" s="157"/>
      <c r="K602" s="157"/>
      <c r="L602" s="110"/>
      <c r="M602" s="104"/>
      <c r="N602" s="104"/>
      <c r="O602" s="104"/>
      <c r="P602" s="70"/>
      <c r="Q602" s="70"/>
      <c r="R602" s="70"/>
    </row>
    <row r="603" s="5" customFormat="1" ht="16.5" customHeight="1">
      <c r="A603" s="34"/>
      <c r="B603" s="54"/>
      <c r="C603" s="54"/>
      <c r="D603" s="34"/>
      <c r="E603" s="16"/>
      <c r="F603" s="19"/>
      <c r="G603" s="153"/>
      <c r="H603" s="34"/>
      <c r="I603" s="34"/>
      <c r="J603" s="157"/>
      <c r="K603" s="157"/>
      <c r="L603" s="110"/>
      <c r="M603" s="104"/>
      <c r="N603" s="104"/>
      <c r="O603" s="104"/>
      <c r="P603" s="70"/>
      <c r="Q603" s="70"/>
      <c r="R603" s="70"/>
    </row>
    <row r="604" s="5" customFormat="1" ht="16.5" customHeight="1">
      <c r="A604" s="34"/>
      <c r="B604" s="54"/>
      <c r="C604" s="54"/>
      <c r="D604" s="34"/>
      <c r="E604" s="16"/>
      <c r="F604" s="19"/>
      <c r="G604" s="153"/>
      <c r="H604" s="34"/>
      <c r="I604" s="34"/>
      <c r="J604" s="157"/>
      <c r="K604" s="157"/>
      <c r="L604" s="110"/>
      <c r="M604" s="104"/>
      <c r="N604" s="104"/>
      <c r="O604" s="104"/>
      <c r="P604" s="70"/>
      <c r="Q604" s="70"/>
      <c r="R604" s="70"/>
    </row>
    <row r="605" s="5" customFormat="1" ht="16.5" customHeight="1">
      <c r="A605" s="34"/>
      <c r="B605" s="54"/>
      <c r="C605" s="54"/>
      <c r="D605" s="34"/>
      <c r="E605" s="16"/>
      <c r="F605" s="19"/>
      <c r="G605" s="153"/>
      <c r="H605" s="34"/>
      <c r="I605" s="34"/>
      <c r="J605" s="157"/>
      <c r="K605" s="157"/>
      <c r="L605" s="110"/>
      <c r="M605" s="104"/>
      <c r="N605" s="104"/>
      <c r="O605" s="104"/>
      <c r="P605" s="70"/>
      <c r="Q605" s="70"/>
      <c r="R605" s="70"/>
    </row>
    <row r="606" s="5" customFormat="1" ht="16.5" customHeight="1">
      <c r="A606" s="34"/>
      <c r="B606" s="54"/>
      <c r="C606" s="54"/>
      <c r="D606" s="34"/>
      <c r="E606" s="16"/>
      <c r="F606" s="19"/>
      <c r="G606" s="153"/>
      <c r="H606" s="34"/>
      <c r="I606" s="34"/>
      <c r="J606" s="157"/>
      <c r="K606" s="157"/>
      <c r="L606" s="110"/>
      <c r="M606" s="104"/>
      <c r="N606" s="104"/>
      <c r="O606" s="104"/>
      <c r="P606" s="70"/>
      <c r="Q606" s="70"/>
      <c r="R606" s="70"/>
    </row>
    <row r="607" s="5" customFormat="1" ht="16.5" customHeight="1">
      <c r="A607" s="34"/>
      <c r="B607" s="54"/>
      <c r="C607" s="54"/>
      <c r="D607" s="34"/>
      <c r="E607" s="16"/>
      <c r="F607" s="19"/>
      <c r="G607" s="153"/>
      <c r="H607" s="34"/>
      <c r="I607" s="34"/>
      <c r="J607" s="157"/>
      <c r="K607" s="157"/>
      <c r="L607" s="110"/>
      <c r="M607" s="104"/>
      <c r="N607" s="104"/>
      <c r="O607" s="104"/>
      <c r="P607" s="70"/>
      <c r="Q607" s="70"/>
      <c r="R607" s="70"/>
    </row>
    <row r="608" s="5" customFormat="1" ht="16.5" customHeight="1">
      <c r="A608" s="34"/>
      <c r="B608" s="54"/>
      <c r="C608" s="54"/>
      <c r="D608" s="34"/>
      <c r="E608" s="16"/>
      <c r="F608" s="19"/>
      <c r="G608" s="153"/>
      <c r="H608" s="34"/>
      <c r="I608" s="34"/>
      <c r="J608" s="157"/>
      <c r="K608" s="157"/>
      <c r="L608" s="110"/>
      <c r="M608" s="104"/>
      <c r="N608" s="104"/>
      <c r="O608" s="104"/>
      <c r="P608" s="70"/>
      <c r="Q608" s="70"/>
      <c r="R608" s="70"/>
    </row>
    <row r="609" s="5" customFormat="1" ht="16.5" customHeight="1">
      <c r="A609" s="34"/>
      <c r="B609" s="54"/>
      <c r="C609" s="54"/>
      <c r="D609" s="34"/>
      <c r="E609" s="16"/>
      <c r="F609" s="19"/>
      <c r="G609" s="153"/>
      <c r="H609" s="34"/>
      <c r="I609" s="34"/>
      <c r="J609" s="157"/>
      <c r="K609" s="157"/>
      <c r="L609" s="110"/>
      <c r="M609" s="104"/>
      <c r="N609" s="104"/>
      <c r="O609" s="104"/>
      <c r="P609" s="70"/>
      <c r="Q609" s="70"/>
      <c r="R609" s="70"/>
    </row>
    <row r="610" s="5" customFormat="1" ht="16.5" customHeight="1">
      <c r="A610" s="34"/>
      <c r="B610" s="54"/>
      <c r="C610" s="54"/>
      <c r="D610" s="34"/>
      <c r="E610" s="16"/>
      <c r="F610" s="19"/>
      <c r="G610" s="153"/>
      <c r="H610" s="34"/>
      <c r="I610" s="34"/>
      <c r="J610" s="157"/>
      <c r="K610" s="157"/>
      <c r="L610" s="110"/>
      <c r="M610" s="104"/>
      <c r="N610" s="104"/>
      <c r="O610" s="104"/>
      <c r="P610" s="70"/>
      <c r="Q610" s="70"/>
      <c r="R610" s="70"/>
    </row>
    <row r="611" s="5" customFormat="1" ht="16.5" customHeight="1">
      <c r="A611" s="34"/>
      <c r="B611" s="54"/>
      <c r="C611" s="54"/>
      <c r="D611" s="34"/>
      <c r="E611" s="16"/>
      <c r="F611" s="19"/>
      <c r="G611" s="153"/>
      <c r="H611" s="34"/>
      <c r="I611" s="34"/>
      <c r="J611" s="157"/>
      <c r="K611" s="157"/>
      <c r="L611" s="110"/>
      <c r="M611" s="104"/>
      <c r="N611" s="104"/>
      <c r="O611" s="104"/>
      <c r="P611" s="70"/>
      <c r="Q611" s="70"/>
      <c r="R611" s="70"/>
    </row>
    <row r="612" s="5" customFormat="1" ht="16.5" customHeight="1">
      <c r="A612" s="34"/>
      <c r="B612" s="54"/>
      <c r="C612" s="54"/>
      <c r="D612" s="34"/>
      <c r="E612" s="16"/>
      <c r="F612" s="19"/>
      <c r="G612" s="153"/>
      <c r="H612" s="34"/>
      <c r="I612" s="34"/>
      <c r="J612" s="157"/>
      <c r="K612" s="157"/>
      <c r="L612" s="110"/>
      <c r="M612" s="104"/>
      <c r="N612" s="104"/>
      <c r="O612" s="104"/>
      <c r="P612" s="70"/>
      <c r="Q612" s="70"/>
      <c r="R612" s="70"/>
    </row>
    <row r="613" s="5" customFormat="1" ht="16.5" customHeight="1">
      <c r="A613" s="34"/>
      <c r="B613" s="54"/>
      <c r="C613" s="54"/>
      <c r="D613" s="34"/>
      <c r="E613" s="16"/>
      <c r="F613" s="19"/>
      <c r="G613" s="153"/>
      <c r="H613" s="34"/>
      <c r="I613" s="34"/>
      <c r="J613" s="157"/>
      <c r="K613" s="157"/>
      <c r="L613" s="110"/>
      <c r="M613" s="104"/>
      <c r="N613" s="104"/>
      <c r="O613" s="104"/>
      <c r="P613" s="70"/>
      <c r="Q613" s="70"/>
      <c r="R613" s="70"/>
    </row>
    <row r="614" s="5" customFormat="1" ht="16.5" customHeight="1">
      <c r="A614" s="34"/>
      <c r="B614" s="54"/>
      <c r="C614" s="54"/>
      <c r="D614" s="34"/>
      <c r="E614" s="16"/>
      <c r="F614" s="19"/>
      <c r="G614" s="153"/>
      <c r="H614" s="34"/>
      <c r="I614" s="34"/>
      <c r="J614" s="157"/>
      <c r="K614" s="157"/>
      <c r="L614" s="110"/>
      <c r="M614" s="104"/>
      <c r="N614" s="104"/>
      <c r="O614" s="104"/>
      <c r="P614" s="70"/>
      <c r="Q614" s="70"/>
      <c r="R614" s="70"/>
    </row>
    <row r="615" s="5" customFormat="1" ht="16.5" customHeight="1">
      <c r="A615" s="34"/>
      <c r="B615" s="54"/>
      <c r="C615" s="54"/>
      <c r="D615" s="34"/>
      <c r="E615" s="16"/>
      <c r="F615" s="19"/>
      <c r="G615" s="153"/>
      <c r="H615" s="34"/>
      <c r="I615" s="34"/>
      <c r="J615" s="157"/>
      <c r="K615" s="157"/>
      <c r="L615" s="110"/>
      <c r="M615" s="104"/>
      <c r="N615" s="104"/>
      <c r="O615" s="104"/>
      <c r="P615" s="70"/>
      <c r="Q615" s="70"/>
      <c r="R615" s="70"/>
    </row>
    <row r="616" s="5" customFormat="1" ht="16.5" customHeight="1">
      <c r="A616" s="34"/>
      <c r="B616" s="54"/>
      <c r="C616" s="54"/>
      <c r="D616" s="34"/>
      <c r="E616" s="16"/>
      <c r="F616" s="19"/>
      <c r="G616" s="153"/>
      <c r="H616" s="34"/>
      <c r="I616" s="34"/>
      <c r="J616" s="157"/>
      <c r="K616" s="157"/>
      <c r="L616" s="110"/>
      <c r="M616" s="104"/>
      <c r="N616" s="104"/>
      <c r="O616" s="104"/>
      <c r="P616" s="70"/>
      <c r="Q616" s="70"/>
      <c r="R616" s="70"/>
    </row>
    <row r="617" s="5" customFormat="1" ht="16.5" customHeight="1">
      <c r="A617" s="34"/>
      <c r="B617" s="54"/>
      <c r="C617" s="54"/>
      <c r="D617" s="34"/>
      <c r="E617" s="16"/>
      <c r="F617" s="19"/>
      <c r="G617" s="153"/>
      <c r="H617" s="34"/>
      <c r="I617" s="34"/>
      <c r="J617" s="157"/>
      <c r="K617" s="157"/>
      <c r="L617" s="110"/>
      <c r="M617" s="104"/>
      <c r="N617" s="104"/>
      <c r="O617" s="104"/>
      <c r="P617" s="70"/>
      <c r="Q617" s="70"/>
      <c r="R617" s="70"/>
    </row>
    <row r="618" s="5" customFormat="1" ht="16.5" customHeight="1">
      <c r="A618" s="34"/>
      <c r="B618" s="54"/>
      <c r="C618" s="54"/>
      <c r="D618" s="34"/>
      <c r="E618" s="16"/>
      <c r="F618" s="19"/>
      <c r="G618" s="153"/>
      <c r="H618" s="34"/>
      <c r="I618" s="34"/>
      <c r="J618" s="157"/>
      <c r="K618" s="157"/>
      <c r="L618" s="110"/>
      <c r="M618" s="104"/>
      <c r="N618" s="104"/>
      <c r="O618" s="104"/>
      <c r="P618" s="70"/>
      <c r="Q618" s="70"/>
      <c r="R618" s="70"/>
    </row>
    <row r="619" s="5" customFormat="1" ht="16.5" customHeight="1">
      <c r="A619" s="34"/>
      <c r="B619" s="54"/>
      <c r="C619" s="54"/>
      <c r="D619" s="34"/>
      <c r="E619" s="16"/>
      <c r="F619" s="19"/>
      <c r="G619" s="153"/>
      <c r="H619" s="34"/>
      <c r="I619" s="34"/>
      <c r="J619" s="157"/>
      <c r="K619" s="157"/>
      <c r="L619" s="110"/>
      <c r="M619" s="104"/>
      <c r="N619" s="104"/>
      <c r="O619" s="104"/>
      <c r="P619" s="70"/>
      <c r="Q619" s="70"/>
      <c r="R619" s="70"/>
    </row>
    <row r="620" s="5" customFormat="1" ht="16.5" customHeight="1">
      <c r="A620" s="34"/>
      <c r="B620" s="54"/>
      <c r="C620" s="54"/>
      <c r="D620" s="34"/>
      <c r="E620" s="16"/>
      <c r="F620" s="19"/>
      <c r="G620" s="153"/>
      <c r="H620" s="34"/>
      <c r="I620" s="34"/>
      <c r="J620" s="157"/>
      <c r="K620" s="157"/>
      <c r="L620" s="110"/>
      <c r="M620" s="104"/>
      <c r="N620" s="104"/>
      <c r="O620" s="104"/>
      <c r="P620" s="70"/>
      <c r="Q620" s="70"/>
      <c r="R620" s="70"/>
    </row>
    <row r="621" s="5" customFormat="1" ht="16.5" customHeight="1">
      <c r="A621" s="34"/>
      <c r="B621" s="54"/>
      <c r="C621" s="54"/>
      <c r="D621" s="34"/>
      <c r="E621" s="16"/>
      <c r="F621" s="19"/>
      <c r="G621" s="153"/>
      <c r="H621" s="34"/>
      <c r="I621" s="34"/>
      <c r="J621" s="157"/>
      <c r="K621" s="157"/>
      <c r="L621" s="110"/>
      <c r="M621" s="104"/>
      <c r="N621" s="104"/>
      <c r="O621" s="104"/>
      <c r="P621" s="70"/>
      <c r="Q621" s="70"/>
      <c r="R621" s="70"/>
    </row>
    <row r="622" s="5" customFormat="1" ht="16.5" customHeight="1">
      <c r="A622" s="34"/>
      <c r="B622" s="54"/>
      <c r="C622" s="54"/>
      <c r="D622" s="34"/>
      <c r="E622" s="16"/>
      <c r="F622" s="19"/>
      <c r="G622" s="153"/>
      <c r="H622" s="34"/>
      <c r="I622" s="34"/>
      <c r="J622" s="157"/>
      <c r="K622" s="157"/>
      <c r="L622" s="110"/>
      <c r="M622" s="104"/>
      <c r="N622" s="104"/>
      <c r="O622" s="104"/>
      <c r="P622" s="70"/>
      <c r="Q622" s="70"/>
      <c r="R622" s="70"/>
    </row>
    <row r="623" s="5" customFormat="1" ht="16.5" customHeight="1">
      <c r="A623" s="34"/>
      <c r="B623" s="54"/>
      <c r="C623" s="54"/>
      <c r="D623" s="34"/>
      <c r="E623" s="16"/>
      <c r="F623" s="19"/>
      <c r="G623" s="153"/>
      <c r="H623" s="34"/>
      <c r="I623" s="34"/>
      <c r="J623" s="157"/>
      <c r="K623" s="157"/>
      <c r="L623" s="110"/>
      <c r="M623" s="104"/>
      <c r="N623" s="104"/>
      <c r="O623" s="104"/>
      <c r="P623" s="70"/>
      <c r="Q623" s="70"/>
      <c r="R623" s="70"/>
    </row>
    <row r="624" s="5" customFormat="1" ht="16.5" customHeight="1">
      <c r="A624" s="34"/>
      <c r="B624" s="54"/>
      <c r="C624" s="54"/>
      <c r="D624" s="34"/>
      <c r="E624" s="16"/>
      <c r="F624" s="19"/>
      <c r="G624" s="153"/>
      <c r="H624" s="34"/>
      <c r="I624" s="34"/>
      <c r="J624" s="157"/>
      <c r="K624" s="157"/>
      <c r="L624" s="110"/>
      <c r="M624" s="104"/>
      <c r="N624" s="104"/>
      <c r="O624" s="104"/>
      <c r="P624" s="70"/>
      <c r="Q624" s="70"/>
      <c r="R624" s="70"/>
    </row>
    <row r="625" s="5" customFormat="1" ht="16.5" customHeight="1">
      <c r="A625" s="34"/>
      <c r="B625" s="54"/>
      <c r="C625" s="54"/>
      <c r="D625" s="34"/>
      <c r="E625" s="16"/>
      <c r="F625" s="19"/>
      <c r="G625" s="153"/>
      <c r="H625" s="34"/>
      <c r="I625" s="34"/>
      <c r="J625" s="157"/>
      <c r="K625" s="157"/>
      <c r="L625" s="110"/>
      <c r="M625" s="104"/>
      <c r="N625" s="104"/>
      <c r="O625" s="104"/>
      <c r="P625" s="70"/>
      <c r="Q625" s="70"/>
      <c r="R625" s="70"/>
    </row>
    <row r="626" s="5" customFormat="1" ht="16.5" customHeight="1">
      <c r="A626" s="34"/>
      <c r="B626" s="54"/>
      <c r="C626" s="54"/>
      <c r="D626" s="34"/>
      <c r="E626" s="16"/>
      <c r="F626" s="19"/>
      <c r="G626" s="153"/>
      <c r="H626" s="34"/>
      <c r="I626" s="34"/>
      <c r="J626" s="157"/>
      <c r="K626" s="157"/>
      <c r="L626" s="110"/>
      <c r="M626" s="104"/>
      <c r="N626" s="104"/>
      <c r="O626" s="104"/>
      <c r="P626" s="70"/>
      <c r="Q626" s="70"/>
      <c r="R626" s="70"/>
    </row>
    <row r="627" s="5" customFormat="1" ht="16.5" customHeight="1">
      <c r="A627" s="34"/>
      <c r="B627" s="54"/>
      <c r="C627" s="54"/>
      <c r="D627" s="34"/>
      <c r="E627" s="16"/>
      <c r="F627" s="19"/>
      <c r="G627" s="153"/>
      <c r="H627" s="34"/>
      <c r="I627" s="34"/>
      <c r="J627" s="157"/>
      <c r="K627" s="157"/>
      <c r="L627" s="110"/>
      <c r="M627" s="104"/>
      <c r="N627" s="104"/>
      <c r="O627" s="104"/>
      <c r="P627" s="70"/>
      <c r="Q627" s="70"/>
      <c r="R627" s="70"/>
    </row>
    <row r="628" s="5" customFormat="1" ht="16.5" customHeight="1">
      <c r="A628" s="34"/>
      <c r="B628" s="54"/>
      <c r="C628" s="54"/>
      <c r="D628" s="34"/>
      <c r="E628" s="16"/>
      <c r="F628" s="19"/>
      <c r="G628" s="153"/>
      <c r="H628" s="34"/>
      <c r="I628" s="34"/>
      <c r="J628" s="157"/>
      <c r="K628" s="157"/>
      <c r="L628" s="110"/>
      <c r="M628" s="104"/>
      <c r="N628" s="104"/>
      <c r="O628" s="104"/>
      <c r="P628" s="70"/>
      <c r="Q628" s="70"/>
      <c r="R628" s="70"/>
    </row>
    <row r="629" s="5" customFormat="1" ht="16.5" customHeight="1">
      <c r="A629" s="34"/>
      <c r="B629" s="54"/>
      <c r="C629" s="54"/>
      <c r="D629" s="34"/>
      <c r="E629" s="16"/>
      <c r="F629" s="19"/>
      <c r="G629" s="153"/>
      <c r="H629" s="34"/>
      <c r="I629" s="34"/>
      <c r="J629" s="157"/>
      <c r="K629" s="157"/>
      <c r="L629" s="110"/>
      <c r="M629" s="104"/>
      <c r="N629" s="104"/>
      <c r="O629" s="104"/>
      <c r="P629" s="70"/>
      <c r="Q629" s="70"/>
      <c r="R629" s="70"/>
    </row>
    <row r="630" s="5" customFormat="1" ht="16.5" customHeight="1">
      <c r="A630" s="34"/>
      <c r="B630" s="54"/>
      <c r="C630" s="54"/>
      <c r="D630" s="34"/>
      <c r="E630" s="16"/>
      <c r="F630" s="19"/>
      <c r="G630" s="153"/>
      <c r="H630" s="34"/>
      <c r="I630" s="34"/>
      <c r="J630" s="157"/>
      <c r="K630" s="157"/>
      <c r="L630" s="110"/>
      <c r="M630" s="104"/>
      <c r="N630" s="104"/>
      <c r="O630" s="104"/>
      <c r="P630" s="70"/>
      <c r="Q630" s="70"/>
      <c r="R630" s="70"/>
    </row>
    <row r="631" s="5" customFormat="1" ht="16.5" customHeight="1">
      <c r="A631" s="34"/>
      <c r="B631" s="54"/>
      <c r="C631" s="54"/>
      <c r="D631" s="34"/>
      <c r="E631" s="16"/>
      <c r="F631" s="19"/>
      <c r="G631" s="153"/>
      <c r="H631" s="34"/>
      <c r="I631" s="34"/>
      <c r="J631" s="157"/>
      <c r="K631" s="157"/>
      <c r="L631" s="110"/>
      <c r="M631" s="104"/>
      <c r="N631" s="104"/>
      <c r="O631" s="104"/>
      <c r="P631" s="70"/>
      <c r="Q631" s="70"/>
      <c r="R631" s="70"/>
    </row>
    <row r="632" s="5" customFormat="1" ht="16.5" customHeight="1">
      <c r="A632" s="34"/>
      <c r="B632" s="54"/>
      <c r="C632" s="54"/>
      <c r="D632" s="34"/>
      <c r="E632" s="16"/>
      <c r="F632" s="19"/>
      <c r="G632" s="153"/>
      <c r="H632" s="34"/>
      <c r="I632" s="34"/>
      <c r="J632" s="157"/>
      <c r="K632" s="157"/>
      <c r="L632" s="110"/>
      <c r="M632" s="104"/>
      <c r="N632" s="104"/>
      <c r="O632" s="104"/>
      <c r="P632" s="70"/>
      <c r="Q632" s="70"/>
      <c r="R632" s="70"/>
    </row>
    <row r="633" s="5" customFormat="1" ht="16.5" customHeight="1">
      <c r="A633" s="34"/>
      <c r="B633" s="54"/>
      <c r="C633" s="54"/>
      <c r="D633" s="34"/>
      <c r="E633" s="16"/>
      <c r="F633" s="19"/>
      <c r="G633" s="153"/>
      <c r="H633" s="34"/>
      <c r="I633" s="34"/>
      <c r="J633" s="157"/>
      <c r="K633" s="157"/>
      <c r="L633" s="110"/>
      <c r="M633" s="104"/>
      <c r="N633" s="104"/>
      <c r="O633" s="104"/>
      <c r="P633" s="70"/>
      <c r="Q633" s="70"/>
      <c r="R633" s="70"/>
    </row>
    <row r="634" s="5" customFormat="1" ht="16.5" customHeight="1">
      <c r="A634" s="34"/>
      <c r="B634" s="54"/>
      <c r="C634" s="54"/>
      <c r="D634" s="34"/>
      <c r="E634" s="16"/>
      <c r="F634" s="19"/>
      <c r="G634" s="153"/>
      <c r="H634" s="34"/>
      <c r="I634" s="34"/>
      <c r="J634" s="157"/>
      <c r="K634" s="157"/>
      <c r="L634" s="110"/>
      <c r="M634" s="104"/>
      <c r="N634" s="104"/>
      <c r="O634" s="104"/>
      <c r="P634" s="70"/>
      <c r="Q634" s="70"/>
      <c r="R634" s="70"/>
    </row>
    <row r="635" s="5" customFormat="1" ht="16.5" customHeight="1">
      <c r="A635" s="34"/>
      <c r="B635" s="54"/>
      <c r="C635" s="54"/>
      <c r="D635" s="34"/>
      <c r="E635" s="16"/>
      <c r="F635" s="19"/>
      <c r="G635" s="153"/>
      <c r="H635" s="34"/>
      <c r="I635" s="34"/>
      <c r="J635" s="157"/>
      <c r="K635" s="157"/>
      <c r="L635" s="110"/>
      <c r="M635" s="104"/>
      <c r="N635" s="104"/>
      <c r="O635" s="104"/>
      <c r="P635" s="70"/>
      <c r="Q635" s="70"/>
      <c r="R635" s="70"/>
    </row>
    <row r="636" s="5" customFormat="1" ht="16.5" customHeight="1">
      <c r="A636" s="34"/>
      <c r="B636" s="54"/>
      <c r="C636" s="54"/>
      <c r="D636" s="34"/>
      <c r="E636" s="16"/>
      <c r="F636" s="19"/>
      <c r="G636" s="153"/>
      <c r="H636" s="34"/>
      <c r="I636" s="34"/>
      <c r="J636" s="157"/>
      <c r="K636" s="157"/>
      <c r="L636" s="110"/>
      <c r="M636" s="104"/>
      <c r="N636" s="104"/>
      <c r="O636" s="104"/>
      <c r="P636" s="70"/>
      <c r="Q636" s="70"/>
      <c r="R636" s="70"/>
    </row>
    <row r="637" s="5" customFormat="1" ht="16.5" customHeight="1">
      <c r="A637" s="34"/>
      <c r="B637" s="54"/>
      <c r="C637" s="54"/>
      <c r="D637" s="34"/>
      <c r="E637" s="16"/>
      <c r="F637" s="19"/>
      <c r="G637" s="153"/>
      <c r="H637" s="34"/>
      <c r="I637" s="34"/>
      <c r="J637" s="157"/>
      <c r="K637" s="157"/>
      <c r="L637" s="110"/>
      <c r="M637" s="104"/>
      <c r="N637" s="104"/>
      <c r="O637" s="104"/>
      <c r="P637" s="70"/>
      <c r="Q637" s="70"/>
      <c r="R637" s="70"/>
    </row>
    <row r="638" s="5" customFormat="1" ht="16.5" customHeight="1">
      <c r="A638" s="34"/>
      <c r="B638" s="54"/>
      <c r="C638" s="54"/>
      <c r="D638" s="34"/>
      <c r="E638" s="16"/>
      <c r="F638" s="19"/>
      <c r="G638" s="153"/>
      <c r="H638" s="34"/>
      <c r="I638" s="34"/>
      <c r="J638" s="157"/>
      <c r="K638" s="157"/>
      <c r="L638" s="110"/>
      <c r="M638" s="104"/>
      <c r="N638" s="104"/>
      <c r="O638" s="104"/>
      <c r="P638" s="70"/>
      <c r="Q638" s="70"/>
      <c r="R638" s="70"/>
    </row>
    <row r="639" s="5" customFormat="1" ht="16.5" customHeight="1">
      <c r="A639" s="34"/>
      <c r="B639" s="54"/>
      <c r="C639" s="54"/>
      <c r="D639" s="34"/>
      <c r="E639" s="16"/>
      <c r="F639" s="19"/>
      <c r="G639" s="153"/>
      <c r="H639" s="34"/>
      <c r="I639" s="34"/>
      <c r="J639" s="157"/>
      <c r="K639" s="157"/>
      <c r="L639" s="110"/>
      <c r="M639" s="104"/>
      <c r="N639" s="104"/>
      <c r="O639" s="104"/>
      <c r="P639" s="70"/>
      <c r="Q639" s="70"/>
      <c r="R639" s="70"/>
    </row>
    <row r="640" s="5" customFormat="1" ht="16.5" customHeight="1">
      <c r="A640" s="34"/>
      <c r="B640" s="54"/>
      <c r="C640" s="54"/>
      <c r="D640" s="34"/>
      <c r="E640" s="16"/>
      <c r="F640" s="19"/>
      <c r="G640" s="153"/>
      <c r="H640" s="34"/>
      <c r="I640" s="34"/>
      <c r="J640" s="157"/>
      <c r="K640" s="157"/>
      <c r="L640" s="110"/>
      <c r="M640" s="104"/>
      <c r="N640" s="104"/>
      <c r="O640" s="104"/>
      <c r="P640" s="70"/>
      <c r="Q640" s="70"/>
      <c r="R640" s="70"/>
    </row>
    <row r="641" s="5" customFormat="1" ht="16.5" customHeight="1">
      <c r="A641" s="34"/>
      <c r="B641" s="54"/>
      <c r="C641" s="54"/>
      <c r="D641" s="34"/>
      <c r="E641" s="16"/>
      <c r="F641" s="19"/>
      <c r="G641" s="153"/>
      <c r="H641" s="34"/>
      <c r="I641" s="34"/>
      <c r="J641" s="157"/>
      <c r="K641" s="157"/>
      <c r="L641" s="110"/>
      <c r="M641" s="104"/>
      <c r="N641" s="104"/>
      <c r="O641" s="104"/>
      <c r="P641" s="70"/>
      <c r="Q641" s="70"/>
      <c r="R641" s="70"/>
    </row>
    <row r="642" s="5" customFormat="1" ht="16.5" customHeight="1">
      <c r="A642" s="34"/>
      <c r="B642" s="54"/>
      <c r="C642" s="54"/>
      <c r="D642" s="34"/>
      <c r="E642" s="16"/>
      <c r="F642" s="19"/>
      <c r="G642" s="153"/>
      <c r="H642" s="34"/>
      <c r="I642" s="34"/>
      <c r="J642" s="157"/>
      <c r="K642" s="157"/>
      <c r="L642" s="110"/>
      <c r="M642" s="104"/>
      <c r="N642" s="104"/>
      <c r="O642" s="104"/>
      <c r="P642" s="70"/>
      <c r="Q642" s="70"/>
      <c r="R642" s="70"/>
    </row>
    <row r="643" s="5" customFormat="1" ht="16.5" customHeight="1">
      <c r="A643" s="34"/>
      <c r="B643" s="54"/>
      <c r="C643" s="54"/>
      <c r="D643" s="34"/>
      <c r="E643" s="16"/>
      <c r="F643" s="19"/>
      <c r="G643" s="153"/>
      <c r="H643" s="34"/>
      <c r="I643" s="34"/>
      <c r="J643" s="157"/>
      <c r="K643" s="157"/>
      <c r="L643" s="110"/>
      <c r="M643" s="104"/>
      <c r="N643" s="104"/>
      <c r="O643" s="104"/>
      <c r="P643" s="70"/>
      <c r="Q643" s="70"/>
      <c r="R643" s="70"/>
    </row>
    <row r="644" s="5" customFormat="1" ht="16.5" customHeight="1">
      <c r="A644" s="34"/>
      <c r="B644" s="54"/>
      <c r="C644" s="54"/>
      <c r="D644" s="34"/>
      <c r="E644" s="16"/>
      <c r="F644" s="19"/>
      <c r="G644" s="153"/>
      <c r="H644" s="34"/>
      <c r="I644" s="34"/>
      <c r="J644" s="157"/>
      <c r="K644" s="157"/>
      <c r="L644" s="110"/>
      <c r="M644" s="104"/>
      <c r="N644" s="104"/>
      <c r="O644" s="104"/>
      <c r="P644" s="70"/>
      <c r="Q644" s="70"/>
      <c r="R644" s="70"/>
    </row>
    <row r="645" s="5" customFormat="1" ht="16.5" customHeight="1">
      <c r="A645" s="34"/>
      <c r="B645" s="54"/>
      <c r="C645" s="54"/>
      <c r="D645" s="34"/>
      <c r="E645" s="16"/>
      <c r="F645" s="19"/>
      <c r="G645" s="153"/>
      <c r="H645" s="34"/>
      <c r="I645" s="34"/>
      <c r="J645" s="157"/>
      <c r="K645" s="157"/>
      <c r="L645" s="110"/>
      <c r="M645" s="104"/>
      <c r="N645" s="104"/>
      <c r="O645" s="104"/>
      <c r="P645" s="70"/>
      <c r="Q645" s="70"/>
      <c r="R645" s="70"/>
    </row>
    <row r="646" s="5" customFormat="1" ht="16.5" customHeight="1">
      <c r="A646" s="34"/>
      <c r="B646" s="54"/>
      <c r="C646" s="54"/>
      <c r="D646" s="34"/>
      <c r="E646" s="16"/>
      <c r="F646" s="19"/>
      <c r="G646" s="153"/>
      <c r="H646" s="34"/>
      <c r="I646" s="34"/>
      <c r="J646" s="157"/>
      <c r="K646" s="157"/>
      <c r="L646" s="110"/>
      <c r="M646" s="104"/>
      <c r="N646" s="104"/>
      <c r="O646" s="104"/>
      <c r="P646" s="70"/>
      <c r="Q646" s="70"/>
      <c r="R646" s="70"/>
    </row>
    <row r="647" s="5" customFormat="1" ht="16.5" customHeight="1">
      <c r="A647" s="34"/>
      <c r="B647" s="54"/>
      <c r="C647" s="54"/>
      <c r="D647" s="34"/>
      <c r="E647" s="16"/>
      <c r="F647" s="19"/>
      <c r="G647" s="153"/>
      <c r="H647" s="34"/>
      <c r="I647" s="34"/>
      <c r="J647" s="157"/>
      <c r="K647" s="157"/>
      <c r="L647" s="110"/>
      <c r="M647" s="104"/>
      <c r="N647" s="104"/>
      <c r="O647" s="104"/>
      <c r="P647" s="70"/>
      <c r="Q647" s="70"/>
      <c r="R647" s="70"/>
    </row>
    <row r="648" s="5" customFormat="1" ht="16.5" customHeight="1">
      <c r="A648" s="34"/>
      <c r="B648" s="54"/>
      <c r="C648" s="54"/>
      <c r="D648" s="34"/>
      <c r="E648" s="16"/>
      <c r="F648" s="19"/>
      <c r="G648" s="153"/>
      <c r="H648" s="34"/>
      <c r="I648" s="34"/>
      <c r="J648" s="157"/>
      <c r="K648" s="157"/>
      <c r="L648" s="110"/>
      <c r="M648" s="104"/>
      <c r="N648" s="104"/>
      <c r="O648" s="104"/>
      <c r="P648" s="70"/>
      <c r="Q648" s="70"/>
      <c r="R648" s="70"/>
    </row>
    <row r="649" s="5" customFormat="1" ht="16.5" customHeight="1">
      <c r="A649" s="34"/>
      <c r="B649" s="54"/>
      <c r="C649" s="54"/>
      <c r="D649" s="34"/>
      <c r="E649" s="16"/>
      <c r="F649" s="19"/>
      <c r="G649" s="153"/>
      <c r="H649" s="34"/>
      <c r="I649" s="34"/>
      <c r="J649" s="157"/>
      <c r="K649" s="157"/>
      <c r="L649" s="110"/>
      <c r="M649" s="104"/>
      <c r="N649" s="104"/>
      <c r="O649" s="104"/>
      <c r="P649" s="70"/>
      <c r="Q649" s="70"/>
      <c r="R649" s="70"/>
    </row>
    <row r="650" s="5" customFormat="1" ht="16.5" customHeight="1">
      <c r="A650" s="34"/>
      <c r="B650" s="54"/>
      <c r="C650" s="54"/>
      <c r="D650" s="34"/>
      <c r="E650" s="16"/>
      <c r="F650" s="19"/>
      <c r="G650" s="153"/>
      <c r="H650" s="34"/>
      <c r="I650" s="34"/>
      <c r="J650" s="157"/>
      <c r="K650" s="157"/>
      <c r="L650" s="110"/>
      <c r="M650" s="104"/>
      <c r="N650" s="104"/>
      <c r="O650" s="104"/>
      <c r="P650" s="70"/>
      <c r="Q650" s="70"/>
      <c r="R650" s="70"/>
    </row>
    <row r="651" s="5" customFormat="1" ht="16.5" customHeight="1">
      <c r="A651" s="34"/>
      <c r="B651" s="54"/>
      <c r="C651" s="54"/>
      <c r="D651" s="34"/>
      <c r="E651" s="16"/>
      <c r="F651" s="19"/>
      <c r="G651" s="153"/>
      <c r="H651" s="34"/>
      <c r="I651" s="34"/>
      <c r="J651" s="157"/>
      <c r="K651" s="157"/>
      <c r="L651" s="110"/>
      <c r="M651" s="104"/>
      <c r="N651" s="104"/>
      <c r="O651" s="104"/>
      <c r="P651" s="70"/>
      <c r="Q651" s="70"/>
      <c r="R651" s="70"/>
    </row>
    <row r="652" s="5" customFormat="1" ht="16.5" customHeight="1">
      <c r="A652" s="34"/>
      <c r="B652" s="54"/>
      <c r="C652" s="54"/>
      <c r="D652" s="34"/>
      <c r="E652" s="16"/>
      <c r="F652" s="19"/>
      <c r="G652" s="153"/>
      <c r="H652" s="34"/>
      <c r="I652" s="34"/>
      <c r="J652" s="157"/>
      <c r="K652" s="157"/>
      <c r="L652" s="110"/>
      <c r="M652" s="104"/>
      <c r="N652" s="104"/>
      <c r="O652" s="104"/>
      <c r="P652" s="70"/>
      <c r="Q652" s="70"/>
      <c r="R652" s="70"/>
    </row>
    <row r="653" s="5" customFormat="1" ht="16.5" customHeight="1">
      <c r="A653" s="34"/>
      <c r="B653" s="54"/>
      <c r="C653" s="54"/>
      <c r="D653" s="34"/>
      <c r="E653" s="16"/>
      <c r="F653" s="19"/>
      <c r="G653" s="153"/>
      <c r="H653" s="34"/>
      <c r="I653" s="34"/>
      <c r="J653" s="157"/>
      <c r="K653" s="157"/>
      <c r="L653" s="110"/>
      <c r="M653" s="104"/>
      <c r="N653" s="104"/>
      <c r="O653" s="104"/>
      <c r="P653" s="70"/>
      <c r="Q653" s="70"/>
      <c r="R653" s="70"/>
    </row>
    <row r="654" s="5" customFormat="1" ht="16.5" customHeight="1">
      <c r="A654" s="34"/>
      <c r="B654" s="54"/>
      <c r="C654" s="54"/>
      <c r="D654" s="34"/>
      <c r="E654" s="16"/>
      <c r="F654" s="19"/>
      <c r="G654" s="153"/>
      <c r="H654" s="34"/>
      <c r="I654" s="34"/>
      <c r="J654" s="157"/>
      <c r="K654" s="157"/>
      <c r="L654" s="110"/>
      <c r="M654" s="104"/>
      <c r="N654" s="104"/>
      <c r="O654" s="104"/>
      <c r="P654" s="70"/>
      <c r="Q654" s="70"/>
      <c r="R654" s="70"/>
    </row>
    <row r="655" s="5" customFormat="1" ht="16.5" customHeight="1">
      <c r="A655" s="34"/>
      <c r="B655" s="54"/>
      <c r="C655" s="54"/>
      <c r="D655" s="34"/>
      <c r="E655" s="16"/>
      <c r="F655" s="19"/>
      <c r="G655" s="153"/>
      <c r="H655" s="34"/>
      <c r="I655" s="34"/>
      <c r="J655" s="157"/>
      <c r="K655" s="157"/>
      <c r="L655" s="110"/>
      <c r="M655" s="104"/>
      <c r="N655" s="104"/>
      <c r="O655" s="104"/>
      <c r="P655" s="70"/>
      <c r="Q655" s="70"/>
      <c r="R655" s="70"/>
    </row>
    <row r="656" s="5" customFormat="1" ht="16.5" customHeight="1">
      <c r="A656" s="34"/>
      <c r="B656" s="54"/>
      <c r="C656" s="54"/>
      <c r="D656" s="34"/>
      <c r="E656" s="16"/>
      <c r="F656" s="19"/>
      <c r="G656" s="153"/>
      <c r="H656" s="34"/>
      <c r="I656" s="34"/>
      <c r="J656" s="157"/>
      <c r="K656" s="157"/>
      <c r="L656" s="110"/>
      <c r="M656" s="104"/>
      <c r="N656" s="104"/>
      <c r="O656" s="104"/>
      <c r="P656" s="70"/>
      <c r="Q656" s="70"/>
      <c r="R656" s="70"/>
    </row>
    <row r="657" s="5" customFormat="1" ht="16.5" customHeight="1">
      <c r="A657" s="34"/>
      <c r="B657" s="54"/>
      <c r="C657" s="54"/>
      <c r="D657" s="34"/>
      <c r="E657" s="16"/>
      <c r="F657" s="19"/>
      <c r="G657" s="153"/>
      <c r="H657" s="34"/>
      <c r="I657" s="34"/>
      <c r="J657" s="157"/>
      <c r="K657" s="157"/>
      <c r="L657" s="110"/>
      <c r="M657" s="104"/>
      <c r="N657" s="104"/>
      <c r="O657" s="104"/>
      <c r="P657" s="70"/>
      <c r="Q657" s="70"/>
      <c r="R657" s="70"/>
    </row>
    <row r="658" s="5" customFormat="1" ht="16.5" customHeight="1">
      <c r="A658" s="34"/>
      <c r="B658" s="54"/>
      <c r="C658" s="54"/>
      <c r="D658" s="34"/>
      <c r="E658" s="16"/>
      <c r="F658" s="19"/>
      <c r="G658" s="153"/>
      <c r="H658" s="34"/>
      <c r="I658" s="34"/>
      <c r="J658" s="157"/>
      <c r="K658" s="157"/>
      <c r="L658" s="110"/>
      <c r="M658" s="104"/>
      <c r="N658" s="104"/>
      <c r="O658" s="104"/>
      <c r="P658" s="70"/>
      <c r="Q658" s="70"/>
      <c r="R658" s="70"/>
    </row>
    <row r="659" s="5" customFormat="1" ht="16.5" customHeight="1">
      <c r="A659" s="34"/>
      <c r="B659" s="54"/>
      <c r="C659" s="54"/>
      <c r="D659" s="34"/>
      <c r="E659" s="16"/>
      <c r="F659" s="19"/>
      <c r="G659" s="153"/>
      <c r="H659" s="34"/>
      <c r="I659" s="34"/>
      <c r="J659" s="157"/>
      <c r="K659" s="157"/>
      <c r="L659" s="110"/>
      <c r="M659" s="104"/>
      <c r="N659" s="104"/>
      <c r="O659" s="104"/>
      <c r="P659" s="70"/>
      <c r="Q659" s="70"/>
      <c r="R659" s="70"/>
    </row>
    <row r="660" s="5" customFormat="1" ht="16.5" customHeight="1">
      <c r="A660" s="34"/>
      <c r="B660" s="54"/>
      <c r="C660" s="54"/>
      <c r="D660" s="34"/>
      <c r="E660" s="16"/>
      <c r="F660" s="19"/>
      <c r="G660" s="153"/>
      <c r="H660" s="34"/>
      <c r="I660" s="34"/>
      <c r="J660" s="157"/>
      <c r="K660" s="157"/>
      <c r="L660" s="110"/>
      <c r="M660" s="104"/>
      <c r="N660" s="104"/>
      <c r="O660" s="104"/>
      <c r="P660" s="70"/>
      <c r="Q660" s="70"/>
      <c r="R660" s="70"/>
    </row>
    <row r="661" s="5" customFormat="1" ht="16.5" customHeight="1">
      <c r="A661" s="34"/>
      <c r="B661" s="54"/>
      <c r="C661" s="54"/>
      <c r="D661" s="34"/>
      <c r="E661" s="16"/>
      <c r="F661" s="19"/>
      <c r="G661" s="153"/>
      <c r="H661" s="34"/>
      <c r="I661" s="34"/>
      <c r="J661" s="157"/>
      <c r="K661" s="157"/>
      <c r="L661" s="110"/>
      <c r="M661" s="104"/>
      <c r="N661" s="104"/>
      <c r="O661" s="104"/>
      <c r="P661" s="70"/>
      <c r="Q661" s="70"/>
      <c r="R661" s="70"/>
    </row>
    <row r="662" s="5" customFormat="1" ht="16.5" customHeight="1">
      <c r="A662" s="34"/>
      <c r="B662" s="54"/>
      <c r="C662" s="54"/>
      <c r="D662" s="34"/>
      <c r="E662" s="16"/>
      <c r="F662" s="19"/>
      <c r="G662" s="153"/>
      <c r="H662" s="34"/>
      <c r="I662" s="34"/>
      <c r="J662" s="157"/>
      <c r="K662" s="157"/>
      <c r="L662" s="110"/>
      <c r="M662" s="104"/>
      <c r="N662" s="104"/>
      <c r="O662" s="104"/>
      <c r="P662" s="70"/>
      <c r="Q662" s="70"/>
      <c r="R662" s="70"/>
    </row>
    <row r="663" s="5" customFormat="1" ht="16.5" customHeight="1">
      <c r="A663" s="34"/>
      <c r="B663" s="54"/>
      <c r="C663" s="54"/>
      <c r="D663" s="34"/>
      <c r="E663" s="16"/>
      <c r="F663" s="19"/>
      <c r="G663" s="153"/>
      <c r="H663" s="34"/>
      <c r="I663" s="34"/>
      <c r="J663" s="157"/>
      <c r="K663" s="157"/>
      <c r="L663" s="110"/>
      <c r="M663" s="104"/>
      <c r="N663" s="104"/>
      <c r="O663" s="104"/>
      <c r="P663" s="70"/>
      <c r="Q663" s="70"/>
      <c r="R663" s="70"/>
    </row>
    <row r="664" s="5" customFormat="1" ht="16.5" customHeight="1">
      <c r="A664" s="34"/>
      <c r="B664" s="54"/>
      <c r="C664" s="54"/>
      <c r="D664" s="34"/>
      <c r="E664" s="16"/>
      <c r="F664" s="19"/>
      <c r="G664" s="153"/>
      <c r="H664" s="34"/>
      <c r="I664" s="34"/>
      <c r="J664" s="157"/>
      <c r="K664" s="157"/>
      <c r="L664" s="110"/>
      <c r="M664" s="104"/>
      <c r="N664" s="104"/>
      <c r="O664" s="104"/>
      <c r="P664" s="70"/>
      <c r="Q664" s="70"/>
      <c r="R664" s="70"/>
    </row>
    <row r="665" s="5" customFormat="1" ht="16.5" customHeight="1">
      <c r="A665" s="34"/>
      <c r="B665" s="54"/>
      <c r="C665" s="54"/>
      <c r="D665" s="34"/>
      <c r="E665" s="16"/>
      <c r="F665" s="19"/>
      <c r="G665" s="153"/>
      <c r="H665" s="34"/>
      <c r="I665" s="34"/>
      <c r="J665" s="157"/>
      <c r="K665" s="157"/>
      <c r="L665" s="110"/>
      <c r="M665" s="104"/>
      <c r="N665" s="104"/>
      <c r="O665" s="104"/>
      <c r="P665" s="70"/>
      <c r="Q665" s="70"/>
      <c r="R665" s="70"/>
    </row>
    <row r="666" s="5" customFormat="1" ht="16.5" customHeight="1">
      <c r="A666" s="34"/>
      <c r="B666" s="54"/>
      <c r="C666" s="54"/>
      <c r="D666" s="34"/>
      <c r="E666" s="16"/>
      <c r="F666" s="19"/>
      <c r="G666" s="153"/>
      <c r="H666" s="34"/>
      <c r="I666" s="34"/>
      <c r="J666" s="157"/>
      <c r="K666" s="157"/>
      <c r="L666" s="110"/>
      <c r="M666" s="104"/>
      <c r="N666" s="104"/>
      <c r="O666" s="104"/>
      <c r="P666" s="70"/>
      <c r="Q666" s="70"/>
      <c r="R666" s="70"/>
    </row>
    <row r="667" s="5" customFormat="1" ht="16.5" customHeight="1">
      <c r="A667" s="34"/>
      <c r="B667" s="54"/>
      <c r="C667" s="54"/>
      <c r="D667" s="34"/>
      <c r="E667" s="16"/>
      <c r="F667" s="19"/>
      <c r="G667" s="153"/>
      <c r="H667" s="34"/>
      <c r="I667" s="34"/>
      <c r="J667" s="157"/>
      <c r="K667" s="157"/>
      <c r="L667" s="110"/>
      <c r="M667" s="104"/>
      <c r="N667" s="104"/>
      <c r="O667" s="104"/>
      <c r="P667" s="70"/>
      <c r="Q667" s="70"/>
      <c r="R667" s="70"/>
    </row>
    <row r="668" s="5" customFormat="1" ht="16.5" customHeight="1">
      <c r="A668" s="34"/>
      <c r="B668" s="54"/>
      <c r="C668" s="54"/>
      <c r="D668" s="34"/>
      <c r="E668" s="16"/>
      <c r="F668" s="19"/>
      <c r="G668" s="153"/>
      <c r="H668" s="34"/>
      <c r="I668" s="34"/>
      <c r="J668" s="157"/>
      <c r="K668" s="157"/>
      <c r="L668" s="110"/>
      <c r="M668" s="104"/>
      <c r="N668" s="104"/>
      <c r="O668" s="104"/>
      <c r="P668" s="70"/>
      <c r="Q668" s="70"/>
      <c r="R668" s="70"/>
    </row>
    <row r="669" s="5" customFormat="1" ht="16.5" customHeight="1">
      <c r="A669" s="34"/>
      <c r="B669" s="54"/>
      <c r="C669" s="54"/>
      <c r="D669" s="34"/>
      <c r="E669" s="16"/>
      <c r="F669" s="19"/>
      <c r="G669" s="153"/>
      <c r="H669" s="34"/>
      <c r="I669" s="34"/>
      <c r="J669" s="157"/>
      <c r="K669" s="157"/>
      <c r="L669" s="110"/>
      <c r="M669" s="104"/>
      <c r="N669" s="104"/>
      <c r="O669" s="104"/>
      <c r="P669" s="70"/>
      <c r="Q669" s="70"/>
      <c r="R669" s="70"/>
    </row>
    <row r="670" s="5" customFormat="1" ht="16.5" customHeight="1">
      <c r="A670" s="34"/>
      <c r="B670" s="54"/>
      <c r="C670" s="54"/>
      <c r="D670" s="34"/>
      <c r="E670" s="16"/>
      <c r="F670" s="19"/>
      <c r="G670" s="153"/>
      <c r="H670" s="34"/>
      <c r="I670" s="34"/>
      <c r="J670" s="157"/>
      <c r="K670" s="157"/>
      <c r="L670" s="110"/>
      <c r="M670" s="104"/>
      <c r="N670" s="104"/>
      <c r="O670" s="104"/>
      <c r="P670" s="70"/>
      <c r="Q670" s="70"/>
      <c r="R670" s="70"/>
    </row>
    <row r="671" s="5" customFormat="1" ht="16.5" customHeight="1">
      <c r="A671" s="34"/>
      <c r="B671" s="54"/>
      <c r="C671" s="54"/>
      <c r="D671" s="34"/>
      <c r="E671" s="16"/>
      <c r="F671" s="19"/>
      <c r="G671" s="153"/>
      <c r="H671" s="34"/>
      <c r="I671" s="34"/>
      <c r="J671" s="157"/>
      <c r="K671" s="157"/>
      <c r="L671" s="110"/>
      <c r="M671" s="104"/>
      <c r="N671" s="104"/>
      <c r="O671" s="104"/>
      <c r="P671" s="70"/>
      <c r="Q671" s="70"/>
      <c r="R671" s="70"/>
    </row>
    <row r="672" s="5" customFormat="1" ht="16.5" customHeight="1">
      <c r="A672" s="34"/>
      <c r="B672" s="54"/>
      <c r="C672" s="54"/>
      <c r="D672" s="34"/>
      <c r="E672" s="16"/>
      <c r="F672" s="19"/>
      <c r="G672" s="153"/>
      <c r="H672" s="34"/>
      <c r="I672" s="34"/>
      <c r="J672" s="157"/>
      <c r="K672" s="157"/>
      <c r="L672" s="110"/>
      <c r="M672" s="104"/>
      <c r="N672" s="104"/>
      <c r="O672" s="104"/>
      <c r="P672" s="70"/>
      <c r="Q672" s="70"/>
      <c r="R672" s="70"/>
    </row>
    <row r="673" s="5" customFormat="1" ht="16.5" customHeight="1">
      <c r="A673" s="34"/>
      <c r="B673" s="54"/>
      <c r="C673" s="54"/>
      <c r="D673" s="34"/>
      <c r="E673" s="16"/>
      <c r="F673" s="19"/>
      <c r="G673" s="153"/>
      <c r="H673" s="34"/>
      <c r="I673" s="34"/>
      <c r="J673" s="157"/>
      <c r="K673" s="157"/>
      <c r="L673" s="110"/>
      <c r="M673" s="104"/>
      <c r="N673" s="104"/>
      <c r="O673" s="104"/>
      <c r="P673" s="70"/>
      <c r="Q673" s="70"/>
      <c r="R673" s="70"/>
    </row>
    <row r="674" s="5" customFormat="1" ht="16.5" customHeight="1">
      <c r="A674" s="34"/>
      <c r="B674" s="54"/>
      <c r="C674" s="54"/>
      <c r="D674" s="34"/>
      <c r="E674" s="16"/>
      <c r="F674" s="19"/>
      <c r="G674" s="153"/>
      <c r="H674" s="34"/>
      <c r="I674" s="34"/>
      <c r="J674" s="157"/>
      <c r="K674" s="157"/>
      <c r="L674" s="110"/>
      <c r="M674" s="104"/>
      <c r="N674" s="104"/>
      <c r="O674" s="104"/>
      <c r="P674" s="70"/>
      <c r="Q674" s="70"/>
      <c r="R674" s="70"/>
    </row>
    <row r="675" s="5" customFormat="1" ht="16.5" customHeight="1">
      <c r="A675" s="34"/>
      <c r="B675" s="54"/>
      <c r="C675" s="54"/>
      <c r="D675" s="34"/>
      <c r="E675" s="16"/>
      <c r="F675" s="19"/>
      <c r="G675" s="153"/>
      <c r="H675" s="34"/>
      <c r="I675" s="34"/>
      <c r="J675" s="157"/>
      <c r="K675" s="157"/>
      <c r="L675" s="110"/>
      <c r="M675" s="104"/>
      <c r="N675" s="104"/>
      <c r="O675" s="104"/>
      <c r="P675" s="70"/>
      <c r="Q675" s="70"/>
      <c r="R675" s="70"/>
    </row>
    <row r="676" s="5" customFormat="1" ht="16.5" customHeight="1">
      <c r="A676" s="34"/>
      <c r="B676" s="54"/>
      <c r="C676" s="54"/>
      <c r="D676" s="34"/>
      <c r="E676" s="16"/>
      <c r="F676" s="19"/>
      <c r="G676" s="153"/>
      <c r="H676" s="34"/>
      <c r="I676" s="34"/>
      <c r="J676" s="157"/>
      <c r="K676" s="157"/>
      <c r="L676" s="110"/>
      <c r="M676" s="104"/>
      <c r="N676" s="104"/>
      <c r="O676" s="104"/>
      <c r="P676" s="70"/>
      <c r="Q676" s="70"/>
      <c r="R676" s="70"/>
    </row>
    <row r="677" s="5" customFormat="1" ht="16.5" customHeight="1">
      <c r="A677" s="34"/>
      <c r="B677" s="54"/>
      <c r="C677" s="54"/>
      <c r="D677" s="34"/>
      <c r="E677" s="16"/>
      <c r="F677" s="19"/>
      <c r="G677" s="153"/>
      <c r="H677" s="34"/>
      <c r="I677" s="34"/>
      <c r="J677" s="157"/>
      <c r="K677" s="157"/>
      <c r="L677" s="110"/>
      <c r="M677" s="104"/>
      <c r="N677" s="104"/>
      <c r="O677" s="104"/>
      <c r="P677" s="70"/>
      <c r="Q677" s="70"/>
      <c r="R677" s="70"/>
    </row>
    <row r="678" s="5" customFormat="1" ht="16.5" customHeight="1">
      <c r="A678" s="34"/>
      <c r="B678" s="54"/>
      <c r="C678" s="54"/>
      <c r="D678" s="34"/>
      <c r="E678" s="16"/>
      <c r="F678" s="19"/>
      <c r="G678" s="153"/>
      <c r="H678" s="34"/>
      <c r="I678" s="34"/>
      <c r="J678" s="157"/>
      <c r="K678" s="157"/>
      <c r="L678" s="110"/>
      <c r="M678" s="104"/>
      <c r="N678" s="104"/>
      <c r="O678" s="104"/>
      <c r="P678" s="70"/>
      <c r="Q678" s="70"/>
      <c r="R678" s="70"/>
    </row>
    <row r="679" s="5" customFormat="1" ht="16.5" customHeight="1">
      <c r="A679" s="34"/>
      <c r="B679" s="54"/>
      <c r="C679" s="54"/>
      <c r="D679" s="34"/>
      <c r="E679" s="16"/>
      <c r="F679" s="19"/>
      <c r="G679" s="153"/>
      <c r="H679" s="34"/>
      <c r="I679" s="34"/>
      <c r="J679" s="157"/>
      <c r="K679" s="157"/>
      <c r="L679" s="110"/>
      <c r="M679" s="104"/>
      <c r="N679" s="104"/>
      <c r="O679" s="104"/>
      <c r="P679" s="70"/>
      <c r="Q679" s="70"/>
      <c r="R679" s="70"/>
    </row>
    <row r="680" s="5" customFormat="1" ht="16.5" customHeight="1">
      <c r="A680" s="34"/>
      <c r="B680" s="54"/>
      <c r="C680" s="54"/>
      <c r="D680" s="34"/>
      <c r="E680" s="16"/>
      <c r="F680" s="19"/>
      <c r="G680" s="153"/>
      <c r="H680" s="34"/>
      <c r="I680" s="34"/>
      <c r="J680" s="157"/>
      <c r="K680" s="157"/>
      <c r="L680" s="110"/>
      <c r="M680" s="104"/>
      <c r="N680" s="104"/>
      <c r="O680" s="104"/>
      <c r="P680" s="70"/>
      <c r="Q680" s="70"/>
      <c r="R680" s="70"/>
    </row>
    <row r="681" s="5" customFormat="1" ht="16.5" customHeight="1">
      <c r="A681" s="34"/>
      <c r="B681" s="54"/>
      <c r="C681" s="54"/>
      <c r="D681" s="34"/>
      <c r="E681" s="16"/>
      <c r="F681" s="19"/>
      <c r="G681" s="153"/>
      <c r="H681" s="34"/>
      <c r="I681" s="34"/>
      <c r="J681" s="157"/>
      <c r="K681" s="157"/>
      <c r="L681" s="110"/>
      <c r="M681" s="104"/>
      <c r="N681" s="104"/>
      <c r="O681" s="104"/>
      <c r="P681" s="70"/>
      <c r="Q681" s="70"/>
      <c r="R681" s="70"/>
    </row>
    <row r="682" s="5" customFormat="1" ht="16.5" customHeight="1">
      <c r="A682" s="34"/>
      <c r="B682" s="54"/>
      <c r="C682" s="54"/>
      <c r="D682" s="34"/>
      <c r="E682" s="16"/>
      <c r="F682" s="19"/>
      <c r="G682" s="153"/>
      <c r="H682" s="34"/>
      <c r="I682" s="34"/>
      <c r="J682" s="157"/>
      <c r="K682" s="157"/>
      <c r="L682" s="110"/>
      <c r="M682" s="104"/>
      <c r="N682" s="104"/>
      <c r="O682" s="104"/>
      <c r="P682" s="70"/>
      <c r="Q682" s="70"/>
      <c r="R682" s="70"/>
    </row>
    <row r="683" s="5" customFormat="1" ht="16.5" customHeight="1">
      <c r="A683" s="34"/>
      <c r="B683" s="54"/>
      <c r="C683" s="54"/>
      <c r="D683" s="34"/>
      <c r="E683" s="16"/>
      <c r="F683" s="19"/>
      <c r="G683" s="153"/>
      <c r="H683" s="34"/>
      <c r="I683" s="34"/>
      <c r="J683" s="157"/>
      <c r="K683" s="157"/>
      <c r="L683" s="110"/>
      <c r="M683" s="104"/>
      <c r="N683" s="104"/>
      <c r="O683" s="104"/>
      <c r="P683" s="70"/>
      <c r="Q683" s="70"/>
      <c r="R683" s="70"/>
    </row>
    <row r="684" s="5" customFormat="1" ht="16.5" customHeight="1">
      <c r="A684" s="34"/>
      <c r="B684" s="54"/>
      <c r="C684" s="54"/>
      <c r="D684" s="34"/>
      <c r="E684" s="16"/>
      <c r="F684" s="19"/>
      <c r="G684" s="153"/>
      <c r="H684" s="34"/>
      <c r="I684" s="34"/>
      <c r="J684" s="157"/>
      <c r="K684" s="157"/>
      <c r="L684" s="110"/>
      <c r="M684" s="104"/>
      <c r="N684" s="104"/>
      <c r="O684" s="104"/>
      <c r="P684" s="70"/>
      <c r="Q684" s="70"/>
      <c r="R684" s="70"/>
    </row>
    <row r="685" s="5" customFormat="1" ht="16.5" customHeight="1">
      <c r="A685" s="34"/>
      <c r="B685" s="54"/>
      <c r="C685" s="54"/>
      <c r="D685" s="34"/>
      <c r="E685" s="16"/>
      <c r="F685" s="19"/>
      <c r="G685" s="153"/>
      <c r="H685" s="34"/>
      <c r="I685" s="34"/>
      <c r="J685" s="157"/>
      <c r="K685" s="157"/>
      <c r="L685" s="110"/>
      <c r="M685" s="104"/>
      <c r="N685" s="104"/>
      <c r="O685" s="104"/>
      <c r="P685" s="70"/>
      <c r="Q685" s="70"/>
      <c r="R685" s="70"/>
    </row>
    <row r="686" s="5" customFormat="1" ht="16.5" customHeight="1">
      <c r="A686" s="34"/>
      <c r="B686" s="54"/>
      <c r="C686" s="54"/>
      <c r="D686" s="34"/>
      <c r="E686" s="16"/>
      <c r="F686" s="19"/>
      <c r="G686" s="153"/>
      <c r="H686" s="34"/>
      <c r="I686" s="34"/>
      <c r="J686" s="157"/>
      <c r="K686" s="157"/>
      <c r="L686" s="110"/>
      <c r="M686" s="104"/>
      <c r="N686" s="104"/>
      <c r="O686" s="104"/>
      <c r="P686" s="70"/>
      <c r="Q686" s="70"/>
      <c r="R686" s="70"/>
    </row>
    <row r="687" s="5" customFormat="1" ht="16.5" customHeight="1">
      <c r="A687" s="34"/>
      <c r="B687" s="54"/>
      <c r="C687" s="54"/>
      <c r="D687" s="34"/>
      <c r="E687" s="16"/>
      <c r="F687" s="19"/>
      <c r="G687" s="153"/>
      <c r="H687" s="34"/>
      <c r="I687" s="34"/>
      <c r="J687" s="157"/>
      <c r="K687" s="157"/>
      <c r="L687" s="110"/>
      <c r="M687" s="104"/>
      <c r="N687" s="104"/>
      <c r="O687" s="104"/>
      <c r="P687" s="70"/>
      <c r="Q687" s="70"/>
      <c r="R687" s="70"/>
    </row>
    <row r="688" s="5" customFormat="1" ht="16.5" customHeight="1">
      <c r="A688" s="34"/>
      <c r="B688" s="54"/>
      <c r="C688" s="54"/>
      <c r="D688" s="34"/>
      <c r="E688" s="16"/>
      <c r="F688" s="19"/>
      <c r="G688" s="153"/>
      <c r="H688" s="34"/>
      <c r="I688" s="34"/>
      <c r="J688" s="157"/>
      <c r="K688" s="157"/>
      <c r="L688" s="110"/>
      <c r="M688" s="104"/>
      <c r="N688" s="104"/>
      <c r="O688" s="104"/>
      <c r="P688" s="70"/>
      <c r="Q688" s="70"/>
      <c r="R688" s="70"/>
    </row>
    <row r="689" s="5" customFormat="1" ht="16.5" customHeight="1">
      <c r="A689" s="34"/>
      <c r="B689" s="54"/>
      <c r="C689" s="54"/>
      <c r="D689" s="34"/>
      <c r="E689" s="16"/>
      <c r="F689" s="19"/>
      <c r="G689" s="153"/>
      <c r="H689" s="34"/>
      <c r="I689" s="34"/>
      <c r="J689" s="157"/>
      <c r="K689" s="157"/>
      <c r="L689" s="110"/>
      <c r="M689" s="104"/>
      <c r="N689" s="104"/>
      <c r="O689" s="104"/>
      <c r="P689" s="70"/>
      <c r="Q689" s="70"/>
      <c r="R689" s="70"/>
    </row>
    <row r="690" s="5" customFormat="1" ht="16.5" customHeight="1">
      <c r="A690" s="34"/>
      <c r="B690" s="54"/>
      <c r="C690" s="54"/>
      <c r="D690" s="34"/>
      <c r="E690" s="16"/>
      <c r="F690" s="19"/>
      <c r="G690" s="153"/>
      <c r="H690" s="34"/>
      <c r="I690" s="34"/>
      <c r="J690" s="157"/>
      <c r="K690" s="157"/>
      <c r="L690" s="110"/>
      <c r="M690" s="104"/>
      <c r="N690" s="104"/>
      <c r="O690" s="104"/>
      <c r="P690" s="70"/>
      <c r="Q690" s="70"/>
      <c r="R690" s="70"/>
    </row>
    <row r="691" s="5" customFormat="1" ht="16.5" customHeight="1">
      <c r="A691" s="34"/>
      <c r="B691" s="54"/>
      <c r="C691" s="54"/>
      <c r="D691" s="34"/>
      <c r="E691" s="16"/>
      <c r="F691" s="19"/>
      <c r="G691" s="153"/>
      <c r="H691" s="34"/>
      <c r="I691" s="34"/>
      <c r="J691" s="157"/>
      <c r="K691" s="157"/>
      <c r="L691" s="110"/>
      <c r="M691" s="104"/>
      <c r="N691" s="104"/>
      <c r="O691" s="104"/>
      <c r="P691" s="70"/>
      <c r="Q691" s="70"/>
      <c r="R691" s="70"/>
    </row>
    <row r="692" s="5" customFormat="1" ht="16.5" customHeight="1">
      <c r="A692" s="34"/>
      <c r="B692" s="54"/>
      <c r="C692" s="54"/>
      <c r="D692" s="34"/>
      <c r="E692" s="16"/>
      <c r="F692" s="19"/>
      <c r="G692" s="153"/>
      <c r="H692" s="34"/>
      <c r="I692" s="34"/>
      <c r="J692" s="157"/>
      <c r="K692" s="157"/>
      <c r="L692" s="110"/>
      <c r="M692" s="104"/>
      <c r="N692" s="104"/>
      <c r="O692" s="104"/>
      <c r="P692" s="70"/>
      <c r="Q692" s="70"/>
      <c r="R692" s="70"/>
    </row>
    <row r="693" s="5" customFormat="1" ht="16.5" customHeight="1">
      <c r="A693" s="34"/>
      <c r="B693" s="54"/>
      <c r="C693" s="54"/>
      <c r="D693" s="34"/>
      <c r="E693" s="16"/>
      <c r="F693" s="19"/>
      <c r="G693" s="153"/>
      <c r="H693" s="34"/>
      <c r="I693" s="34"/>
      <c r="J693" s="157"/>
      <c r="K693" s="157"/>
      <c r="L693" s="110"/>
      <c r="M693" s="104"/>
      <c r="N693" s="104"/>
      <c r="O693" s="104"/>
      <c r="P693" s="70"/>
      <c r="Q693" s="70"/>
      <c r="R693" s="70"/>
    </row>
    <row r="694" s="5" customFormat="1" ht="16.5" customHeight="1">
      <c r="A694" s="34"/>
      <c r="B694" s="54"/>
      <c r="C694" s="54"/>
      <c r="D694" s="34"/>
      <c r="E694" s="16"/>
      <c r="F694" s="19"/>
      <c r="G694" s="153"/>
      <c r="H694" s="34"/>
      <c r="I694" s="34"/>
      <c r="J694" s="157"/>
      <c r="K694" s="157"/>
      <c r="L694" s="110"/>
      <c r="M694" s="104"/>
      <c r="N694" s="104"/>
      <c r="O694" s="104"/>
      <c r="P694" s="70"/>
      <c r="Q694" s="70"/>
      <c r="R694" s="70"/>
    </row>
    <row r="695" s="5" customFormat="1" ht="16.5" customHeight="1">
      <c r="A695" s="34"/>
      <c r="B695" s="54"/>
      <c r="C695" s="54"/>
      <c r="D695" s="34"/>
      <c r="E695" s="16"/>
      <c r="F695" s="19"/>
      <c r="G695" s="153"/>
      <c r="H695" s="34"/>
      <c r="I695" s="34"/>
      <c r="J695" s="157"/>
      <c r="K695" s="157"/>
      <c r="L695" s="110"/>
      <c r="M695" s="104"/>
      <c r="N695" s="104"/>
      <c r="O695" s="104"/>
      <c r="P695" s="70"/>
      <c r="Q695" s="70"/>
      <c r="R695" s="70"/>
    </row>
    <row r="696" s="5" customFormat="1" ht="16.5" customHeight="1">
      <c r="A696" s="34"/>
      <c r="B696" s="54"/>
      <c r="C696" s="54"/>
      <c r="D696" s="34"/>
      <c r="E696" s="16"/>
      <c r="F696" s="19"/>
      <c r="G696" s="153"/>
      <c r="H696" s="34"/>
      <c r="I696" s="34"/>
      <c r="J696" s="157"/>
      <c r="K696" s="157"/>
      <c r="L696" s="110"/>
      <c r="M696" s="104"/>
      <c r="N696" s="104"/>
      <c r="O696" s="104"/>
      <c r="P696" s="70"/>
      <c r="Q696" s="70"/>
      <c r="R696" s="70"/>
    </row>
    <row r="697" s="5" customFormat="1" ht="16.5" customHeight="1">
      <c r="A697" s="34"/>
      <c r="B697" s="54"/>
      <c r="C697" s="54"/>
      <c r="D697" s="34"/>
      <c r="E697" s="16"/>
      <c r="F697" s="19"/>
      <c r="G697" s="153"/>
      <c r="H697" s="34"/>
      <c r="I697" s="34"/>
      <c r="J697" s="157"/>
      <c r="K697" s="157"/>
      <c r="L697" s="110"/>
      <c r="M697" s="104"/>
      <c r="N697" s="104"/>
      <c r="O697" s="104"/>
      <c r="P697" s="70"/>
      <c r="Q697" s="70"/>
      <c r="R697" s="70"/>
    </row>
    <row r="698" s="5" customFormat="1" ht="16.5" customHeight="1">
      <c r="A698" s="34"/>
      <c r="B698" s="54"/>
      <c r="C698" s="54"/>
      <c r="D698" s="34"/>
      <c r="E698" s="16"/>
      <c r="F698" s="19"/>
      <c r="G698" s="153"/>
      <c r="H698" s="34"/>
      <c r="I698" s="34"/>
      <c r="J698" s="157"/>
      <c r="K698" s="157"/>
      <c r="L698" s="110"/>
      <c r="M698" s="104"/>
      <c r="N698" s="104"/>
      <c r="O698" s="104"/>
      <c r="P698" s="70"/>
      <c r="Q698" s="70"/>
      <c r="R698" s="70"/>
    </row>
    <row r="699" s="5" customFormat="1" ht="16.5" customHeight="1">
      <c r="A699" s="34"/>
      <c r="B699" s="54"/>
      <c r="C699" s="54"/>
      <c r="D699" s="34"/>
      <c r="E699" s="16"/>
      <c r="F699" s="19"/>
      <c r="G699" s="153"/>
      <c r="H699" s="34"/>
      <c r="I699" s="34"/>
      <c r="J699" s="157"/>
      <c r="K699" s="157"/>
      <c r="L699" s="110"/>
      <c r="M699" s="104"/>
      <c r="N699" s="104"/>
      <c r="O699" s="104"/>
      <c r="P699" s="70"/>
      <c r="Q699" s="70"/>
      <c r="R699" s="70"/>
    </row>
    <row r="700" s="5" customFormat="1" ht="16.5" customHeight="1">
      <c r="A700" s="34"/>
      <c r="B700" s="54"/>
      <c r="C700" s="54"/>
      <c r="D700" s="34"/>
      <c r="E700" s="16"/>
      <c r="F700" s="19"/>
      <c r="G700" s="153"/>
      <c r="H700" s="34"/>
      <c r="I700" s="34"/>
      <c r="J700" s="157"/>
      <c r="K700" s="157"/>
      <c r="L700" s="110"/>
      <c r="M700" s="104"/>
      <c r="N700" s="104"/>
      <c r="O700" s="104"/>
      <c r="P700" s="70"/>
      <c r="Q700" s="70"/>
      <c r="R700" s="70"/>
    </row>
    <row r="701" s="5" customFormat="1" ht="16.5" customHeight="1">
      <c r="A701" s="34"/>
      <c r="B701" s="54"/>
      <c r="C701" s="54"/>
      <c r="D701" s="34"/>
      <c r="E701" s="16"/>
      <c r="F701" s="19"/>
      <c r="G701" s="153"/>
      <c r="H701" s="34"/>
      <c r="I701" s="34"/>
      <c r="J701" s="157"/>
      <c r="K701" s="157"/>
      <c r="L701" s="110"/>
      <c r="M701" s="104"/>
      <c r="N701" s="104"/>
      <c r="O701" s="104"/>
      <c r="P701" s="70"/>
      <c r="Q701" s="70"/>
      <c r="R701" s="70"/>
    </row>
    <row r="702" s="5" customFormat="1" ht="16.5" customHeight="1">
      <c r="A702" s="34"/>
      <c r="B702" s="54"/>
      <c r="C702" s="54"/>
      <c r="D702" s="34"/>
      <c r="E702" s="16"/>
      <c r="F702" s="19"/>
      <c r="G702" s="153"/>
      <c r="H702" s="34"/>
      <c r="I702" s="34"/>
      <c r="J702" s="157"/>
      <c r="K702" s="157"/>
      <c r="L702" s="110"/>
      <c r="M702" s="104"/>
      <c r="N702" s="104"/>
      <c r="O702" s="104"/>
      <c r="P702" s="70"/>
      <c r="Q702" s="70"/>
      <c r="R702" s="70"/>
    </row>
    <row r="703" s="5" customFormat="1" ht="16.5" customHeight="1">
      <c r="A703" s="34"/>
      <c r="B703" s="54"/>
      <c r="C703" s="54"/>
      <c r="D703" s="34"/>
      <c r="E703" s="16"/>
      <c r="F703" s="19"/>
      <c r="G703" s="153"/>
      <c r="H703" s="34"/>
      <c r="I703" s="34"/>
      <c r="J703" s="157"/>
      <c r="K703" s="157"/>
      <c r="L703" s="110"/>
      <c r="M703" s="104"/>
      <c r="N703" s="104"/>
      <c r="O703" s="104"/>
      <c r="P703" s="70"/>
      <c r="Q703" s="70"/>
      <c r="R703" s="70"/>
    </row>
    <row r="704" s="5" customFormat="1" ht="16.5" customHeight="1">
      <c r="A704" s="34"/>
      <c r="B704" s="54"/>
      <c r="C704" s="54"/>
      <c r="D704" s="34"/>
      <c r="E704" s="16"/>
      <c r="F704" s="19"/>
      <c r="G704" s="153"/>
      <c r="H704" s="34"/>
      <c r="I704" s="34"/>
      <c r="J704" s="157"/>
      <c r="K704" s="157"/>
      <c r="L704" s="110"/>
      <c r="M704" s="104"/>
      <c r="N704" s="104"/>
      <c r="O704" s="104"/>
      <c r="P704" s="70"/>
      <c r="Q704" s="70"/>
      <c r="R704" s="70"/>
    </row>
    <row r="705" s="5" customFormat="1" ht="16.5" customHeight="1">
      <c r="A705" s="34"/>
      <c r="B705" s="54"/>
      <c r="C705" s="54"/>
      <c r="D705" s="34"/>
      <c r="E705" s="16"/>
      <c r="F705" s="19"/>
      <c r="G705" s="153"/>
      <c r="H705" s="34"/>
      <c r="I705" s="34"/>
      <c r="J705" s="157"/>
      <c r="K705" s="157"/>
      <c r="L705" s="110"/>
      <c r="M705" s="104"/>
      <c r="N705" s="104"/>
      <c r="O705" s="104"/>
      <c r="P705" s="70"/>
      <c r="Q705" s="70"/>
      <c r="R705" s="70"/>
    </row>
    <row r="706" s="5" customFormat="1" ht="16.5" customHeight="1">
      <c r="A706" s="34"/>
      <c r="B706" s="54"/>
      <c r="C706" s="54"/>
      <c r="D706" s="34"/>
      <c r="E706" s="16"/>
      <c r="F706" s="19"/>
      <c r="G706" s="153"/>
      <c r="H706" s="34"/>
      <c r="I706" s="34"/>
      <c r="J706" s="157"/>
      <c r="K706" s="157"/>
      <c r="L706" s="110"/>
      <c r="M706" s="104"/>
      <c r="N706" s="104"/>
      <c r="O706" s="104"/>
      <c r="P706" s="70"/>
      <c r="Q706" s="70"/>
      <c r="R706" s="70"/>
    </row>
    <row r="707" s="5" customFormat="1" ht="16.5" customHeight="1">
      <c r="A707" s="34"/>
      <c r="B707" s="54"/>
      <c r="C707" s="54"/>
      <c r="D707" s="34"/>
      <c r="E707" s="16"/>
      <c r="F707" s="19"/>
      <c r="G707" s="153"/>
      <c r="H707" s="34"/>
      <c r="I707" s="34"/>
      <c r="J707" s="157"/>
      <c r="K707" s="157"/>
      <c r="L707" s="110"/>
      <c r="M707" s="104"/>
      <c r="N707" s="104"/>
      <c r="O707" s="104"/>
      <c r="P707" s="70"/>
      <c r="Q707" s="70"/>
      <c r="R707" s="70"/>
    </row>
    <row r="708" s="5" customFormat="1" ht="16.5" customHeight="1">
      <c r="A708" s="34"/>
      <c r="B708" s="54"/>
      <c r="C708" s="54"/>
      <c r="D708" s="34"/>
      <c r="E708" s="16"/>
      <c r="F708" s="19"/>
      <c r="G708" s="153"/>
      <c r="H708" s="34"/>
      <c r="I708" s="34"/>
      <c r="J708" s="157"/>
      <c r="K708" s="157"/>
      <c r="L708" s="110"/>
      <c r="M708" s="104"/>
      <c r="N708" s="104"/>
      <c r="O708" s="104"/>
      <c r="P708" s="70"/>
      <c r="Q708" s="70"/>
      <c r="R708" s="70"/>
    </row>
    <row r="709" s="5" customFormat="1" ht="16.5" customHeight="1">
      <c r="A709" s="34"/>
      <c r="B709" s="54"/>
      <c r="C709" s="54"/>
      <c r="D709" s="34"/>
      <c r="E709" s="16"/>
      <c r="F709" s="19"/>
      <c r="G709" s="153"/>
      <c r="H709" s="34"/>
      <c r="I709" s="34"/>
      <c r="J709" s="157"/>
      <c r="K709" s="157"/>
      <c r="L709" s="110"/>
      <c r="M709" s="104"/>
      <c r="N709" s="104"/>
      <c r="O709" s="104"/>
      <c r="P709" s="70"/>
      <c r="Q709" s="70"/>
      <c r="R709" s="70"/>
    </row>
    <row r="710" s="5" customFormat="1" ht="16.5" customHeight="1">
      <c r="A710" s="34"/>
      <c r="B710" s="54"/>
      <c r="C710" s="54"/>
      <c r="D710" s="34"/>
      <c r="E710" s="16"/>
      <c r="F710" s="19"/>
      <c r="G710" s="153"/>
      <c r="H710" s="34"/>
      <c r="I710" s="34"/>
      <c r="J710" s="157"/>
      <c r="K710" s="157"/>
      <c r="L710" s="110"/>
      <c r="M710" s="104"/>
      <c r="N710" s="104"/>
      <c r="O710" s="104"/>
      <c r="P710" s="70"/>
      <c r="Q710" s="70"/>
      <c r="R710" s="70"/>
    </row>
    <row r="711" s="5" customFormat="1" ht="16.5" customHeight="1">
      <c r="A711" s="34"/>
      <c r="B711" s="54"/>
      <c r="C711" s="54"/>
      <c r="D711" s="34"/>
      <c r="E711" s="16"/>
      <c r="F711" s="19"/>
      <c r="G711" s="153"/>
      <c r="H711" s="34"/>
      <c r="I711" s="34"/>
      <c r="J711" s="157"/>
      <c r="K711" s="157"/>
      <c r="L711" s="110"/>
      <c r="M711" s="104"/>
      <c r="N711" s="104"/>
      <c r="O711" s="104"/>
      <c r="P711" s="70"/>
      <c r="Q711" s="70"/>
      <c r="R711" s="70"/>
    </row>
    <row r="712" s="5" customFormat="1" ht="16.5" customHeight="1">
      <c r="A712" s="34"/>
      <c r="B712" s="54"/>
      <c r="C712" s="54"/>
      <c r="D712" s="34"/>
      <c r="E712" s="16"/>
      <c r="F712" s="19"/>
      <c r="G712" s="153"/>
      <c r="H712" s="34"/>
      <c r="I712" s="34"/>
      <c r="J712" s="157"/>
      <c r="K712" s="157"/>
      <c r="L712" s="110"/>
      <c r="M712" s="104"/>
      <c r="N712" s="104"/>
      <c r="O712" s="104"/>
      <c r="P712" s="70"/>
      <c r="Q712" s="70"/>
      <c r="R712" s="70"/>
    </row>
    <row r="713" s="5" customFormat="1" ht="16.5" customHeight="1">
      <c r="A713" s="34"/>
      <c r="B713" s="54"/>
      <c r="C713" s="54"/>
      <c r="D713" s="34"/>
      <c r="E713" s="16"/>
      <c r="F713" s="19"/>
      <c r="G713" s="153"/>
      <c r="H713" s="34"/>
      <c r="I713" s="34"/>
      <c r="J713" s="157"/>
      <c r="K713" s="157"/>
      <c r="L713" s="110"/>
      <c r="M713" s="104"/>
      <c r="N713" s="104"/>
      <c r="O713" s="104"/>
      <c r="P713" s="70"/>
      <c r="Q713" s="70"/>
      <c r="R713" s="70"/>
    </row>
    <row r="714" s="5" customFormat="1" ht="16.5" customHeight="1">
      <c r="A714" s="34"/>
      <c r="B714" s="54"/>
      <c r="C714" s="54"/>
      <c r="D714" s="34"/>
      <c r="E714" s="16"/>
      <c r="F714" s="19"/>
      <c r="G714" s="153"/>
      <c r="H714" s="34"/>
      <c r="I714" s="34"/>
      <c r="J714" s="157"/>
      <c r="K714" s="157"/>
      <c r="L714" s="110"/>
      <c r="M714" s="104"/>
      <c r="N714" s="104"/>
      <c r="O714" s="104"/>
      <c r="P714" s="70"/>
      <c r="Q714" s="70"/>
      <c r="R714" s="70"/>
    </row>
    <row r="715" s="5" customFormat="1" ht="16.5" customHeight="1">
      <c r="A715" s="34"/>
      <c r="B715" s="54"/>
      <c r="C715" s="54"/>
      <c r="D715" s="34"/>
      <c r="E715" s="16"/>
      <c r="F715" s="19"/>
      <c r="G715" s="153"/>
      <c r="H715" s="34"/>
      <c r="I715" s="34"/>
      <c r="J715" s="157"/>
      <c r="K715" s="157"/>
      <c r="L715" s="110"/>
      <c r="M715" s="104"/>
      <c r="N715" s="104"/>
      <c r="O715" s="104"/>
      <c r="P715" s="70"/>
      <c r="Q715" s="70"/>
      <c r="R715" s="70"/>
    </row>
    <row r="716" s="5" customFormat="1" ht="16.5" customHeight="1">
      <c r="A716" s="34"/>
      <c r="B716" s="54"/>
      <c r="C716" s="54"/>
      <c r="D716" s="34"/>
      <c r="E716" s="16"/>
      <c r="F716" s="19"/>
      <c r="G716" s="153"/>
      <c r="H716" s="34"/>
      <c r="I716" s="34"/>
      <c r="J716" s="157"/>
      <c r="K716" s="157"/>
      <c r="L716" s="110"/>
      <c r="M716" s="104"/>
      <c r="N716" s="104"/>
      <c r="O716" s="104"/>
      <c r="P716" s="70"/>
      <c r="Q716" s="70"/>
      <c r="R716" s="70"/>
    </row>
    <row r="717" s="5" customFormat="1" ht="16.5" customHeight="1">
      <c r="A717" s="34"/>
      <c r="B717" s="54"/>
      <c r="C717" s="54"/>
      <c r="D717" s="34"/>
      <c r="E717" s="16"/>
      <c r="F717" s="19"/>
      <c r="G717" s="153"/>
      <c r="H717" s="34"/>
      <c r="I717" s="34"/>
      <c r="J717" s="157"/>
      <c r="K717" s="157"/>
      <c r="L717" s="110"/>
      <c r="M717" s="104"/>
      <c r="N717" s="104"/>
      <c r="O717" s="104"/>
      <c r="P717" s="70"/>
      <c r="Q717" s="70"/>
      <c r="R717" s="70"/>
    </row>
    <row r="718" s="5" customFormat="1" ht="16.5" customHeight="1">
      <c r="A718" s="34"/>
      <c r="B718" s="54"/>
      <c r="C718" s="54"/>
      <c r="D718" s="34"/>
      <c r="E718" s="16"/>
      <c r="F718" s="19"/>
      <c r="G718" s="153"/>
      <c r="H718" s="34"/>
      <c r="I718" s="34"/>
      <c r="J718" s="157"/>
      <c r="K718" s="157"/>
      <c r="L718" s="110"/>
      <c r="M718" s="104"/>
      <c r="N718" s="104"/>
      <c r="O718" s="104"/>
      <c r="P718" s="70"/>
      <c r="Q718" s="70"/>
      <c r="R718" s="70"/>
    </row>
    <row r="719" s="5" customFormat="1" ht="16.5" customHeight="1">
      <c r="A719" s="34"/>
      <c r="B719" s="54"/>
      <c r="C719" s="54"/>
      <c r="D719" s="34"/>
      <c r="E719" s="16"/>
      <c r="F719" s="19"/>
      <c r="G719" s="153"/>
      <c r="H719" s="34"/>
      <c r="I719" s="34"/>
      <c r="J719" s="157"/>
      <c r="K719" s="157"/>
      <c r="L719" s="110"/>
      <c r="M719" s="104"/>
      <c r="N719" s="104"/>
      <c r="O719" s="104"/>
      <c r="P719" s="70"/>
      <c r="Q719" s="70"/>
      <c r="R719" s="70"/>
    </row>
    <row r="720" s="5" customFormat="1" ht="16.5" customHeight="1">
      <c r="A720" s="34"/>
      <c r="B720" s="54"/>
      <c r="C720" s="54"/>
      <c r="D720" s="34"/>
      <c r="E720" s="16"/>
      <c r="F720" s="19"/>
      <c r="G720" s="153"/>
      <c r="H720" s="34"/>
      <c r="I720" s="34"/>
      <c r="J720" s="157"/>
      <c r="K720" s="157"/>
      <c r="L720" s="110"/>
      <c r="M720" s="104"/>
      <c r="N720" s="104"/>
      <c r="O720" s="104"/>
      <c r="P720" s="70"/>
      <c r="Q720" s="70"/>
      <c r="R720" s="70"/>
    </row>
    <row r="721" s="5" customFormat="1" ht="16.5" customHeight="1">
      <c r="A721" s="34"/>
      <c r="B721" s="54"/>
      <c r="C721" s="54"/>
      <c r="D721" s="34"/>
      <c r="E721" s="16"/>
      <c r="F721" s="19"/>
      <c r="G721" s="153"/>
      <c r="H721" s="34"/>
      <c r="I721" s="34"/>
      <c r="J721" s="157"/>
      <c r="K721" s="157"/>
      <c r="L721" s="110"/>
      <c r="M721" s="104"/>
      <c r="N721" s="104"/>
      <c r="O721" s="104"/>
      <c r="P721" s="70"/>
      <c r="Q721" s="70"/>
      <c r="R721" s="70"/>
    </row>
    <row r="722" s="5" customFormat="1" ht="16.5" customHeight="1">
      <c r="A722" s="34"/>
      <c r="B722" s="54"/>
      <c r="C722" s="54"/>
      <c r="D722" s="34"/>
      <c r="E722" s="16"/>
      <c r="F722" s="19"/>
      <c r="G722" s="153"/>
      <c r="H722" s="34"/>
      <c r="I722" s="34"/>
      <c r="J722" s="157"/>
      <c r="K722" s="157"/>
      <c r="L722" s="110"/>
      <c r="M722" s="104"/>
      <c r="N722" s="104"/>
      <c r="O722" s="104"/>
      <c r="P722" s="70"/>
      <c r="Q722" s="70"/>
      <c r="R722" s="70"/>
    </row>
    <row r="723" s="5" customFormat="1" ht="16.5" customHeight="1">
      <c r="A723" s="34"/>
      <c r="B723" s="54"/>
      <c r="C723" s="54"/>
      <c r="D723" s="34"/>
      <c r="E723" s="16"/>
      <c r="F723" s="19"/>
      <c r="G723" s="153"/>
      <c r="H723" s="34"/>
      <c r="I723" s="34"/>
      <c r="J723" s="157"/>
      <c r="K723" s="157"/>
      <c r="L723" s="110"/>
      <c r="M723" s="104"/>
      <c r="N723" s="104"/>
      <c r="O723" s="104"/>
      <c r="P723" s="70"/>
      <c r="Q723" s="70"/>
      <c r="R723" s="70"/>
    </row>
    <row r="724" s="5" customFormat="1" ht="16.5" customHeight="1">
      <c r="A724" s="34"/>
      <c r="B724" s="54"/>
      <c r="C724" s="54"/>
      <c r="D724" s="34"/>
      <c r="E724" s="16"/>
      <c r="F724" s="19"/>
      <c r="G724" s="153"/>
      <c r="H724" s="34"/>
      <c r="I724" s="34"/>
      <c r="J724" s="157"/>
      <c r="K724" s="157"/>
      <c r="L724" s="110"/>
      <c r="M724" s="104"/>
      <c r="N724" s="104"/>
      <c r="O724" s="104"/>
      <c r="P724" s="70"/>
      <c r="Q724" s="70"/>
      <c r="R724" s="70"/>
    </row>
    <row r="725" s="5" customFormat="1" ht="16.5" customHeight="1">
      <c r="A725" s="34"/>
      <c r="B725" s="54"/>
      <c r="C725" s="54"/>
      <c r="D725" s="34"/>
      <c r="E725" s="16"/>
      <c r="F725" s="19"/>
      <c r="G725" s="153"/>
      <c r="H725" s="34"/>
      <c r="I725" s="34"/>
      <c r="J725" s="157"/>
      <c r="K725" s="157"/>
      <c r="L725" s="110"/>
      <c r="M725" s="104"/>
      <c r="N725" s="104"/>
      <c r="O725" s="104"/>
      <c r="P725" s="70"/>
      <c r="Q725" s="70"/>
      <c r="R725" s="70"/>
    </row>
    <row r="726" s="5" customFormat="1" ht="16.5" customHeight="1">
      <c r="A726" s="34"/>
      <c r="B726" s="54"/>
      <c r="C726" s="54"/>
      <c r="D726" s="34"/>
      <c r="E726" s="16"/>
      <c r="F726" s="19"/>
      <c r="G726" s="153"/>
      <c r="H726" s="34"/>
      <c r="I726" s="34"/>
      <c r="J726" s="157"/>
      <c r="K726" s="157"/>
      <c r="L726" s="110"/>
      <c r="M726" s="104"/>
      <c r="N726" s="104"/>
      <c r="O726" s="104"/>
      <c r="P726" s="70"/>
      <c r="Q726" s="70"/>
      <c r="R726" s="70"/>
    </row>
    <row r="727" s="5" customFormat="1" ht="16.5" customHeight="1">
      <c r="A727" s="34"/>
      <c r="B727" s="54"/>
      <c r="C727" s="54"/>
      <c r="D727" s="34"/>
      <c r="E727" s="16"/>
      <c r="F727" s="19"/>
      <c r="G727" s="153"/>
      <c r="H727" s="34"/>
      <c r="I727" s="34"/>
      <c r="J727" s="157"/>
      <c r="K727" s="157"/>
      <c r="L727" s="110"/>
      <c r="M727" s="104"/>
      <c r="N727" s="104"/>
      <c r="O727" s="104"/>
      <c r="P727" s="70"/>
      <c r="Q727" s="70"/>
      <c r="R727" s="70"/>
    </row>
    <row r="728" s="5" customFormat="1" ht="16.5" customHeight="1">
      <c r="A728" s="34"/>
      <c r="B728" s="54"/>
      <c r="C728" s="54"/>
      <c r="D728" s="34"/>
      <c r="E728" s="16"/>
      <c r="F728" s="19"/>
      <c r="G728" s="153"/>
      <c r="H728" s="34"/>
      <c r="I728" s="34"/>
      <c r="J728" s="157"/>
      <c r="K728" s="157"/>
      <c r="L728" s="110"/>
      <c r="M728" s="104"/>
      <c r="N728" s="104"/>
      <c r="O728" s="104"/>
      <c r="P728" s="70"/>
      <c r="Q728" s="70"/>
      <c r="R728" s="70"/>
    </row>
    <row r="729" s="5" customFormat="1" ht="16.5" customHeight="1">
      <c r="A729" s="34"/>
      <c r="B729" s="54"/>
      <c r="C729" s="54"/>
      <c r="D729" s="34"/>
      <c r="E729" s="16"/>
      <c r="F729" s="19"/>
      <c r="G729" s="153"/>
      <c r="H729" s="34"/>
      <c r="I729" s="34"/>
      <c r="J729" s="157"/>
      <c r="K729" s="157"/>
      <c r="L729" s="110"/>
      <c r="M729" s="104"/>
      <c r="N729" s="104"/>
      <c r="O729" s="104"/>
      <c r="P729" s="70"/>
      <c r="Q729" s="70"/>
      <c r="R729" s="70"/>
    </row>
    <row r="730" s="5" customFormat="1" ht="16.5" customHeight="1">
      <c r="A730" s="34"/>
      <c r="B730" s="54"/>
      <c r="C730" s="54"/>
      <c r="D730" s="34"/>
      <c r="E730" s="16"/>
      <c r="F730" s="19"/>
      <c r="G730" s="153"/>
      <c r="H730" s="34"/>
      <c r="I730" s="34"/>
      <c r="J730" s="157"/>
      <c r="K730" s="157"/>
      <c r="L730" s="110"/>
      <c r="M730" s="104"/>
      <c r="N730" s="104"/>
      <c r="O730" s="104"/>
      <c r="P730" s="70"/>
      <c r="Q730" s="70"/>
      <c r="R730" s="70"/>
    </row>
    <row r="731" s="5" customFormat="1" ht="16.5" customHeight="1">
      <c r="A731" s="34"/>
      <c r="B731" s="54"/>
      <c r="C731" s="54"/>
      <c r="D731" s="34"/>
      <c r="E731" s="16"/>
      <c r="F731" s="19"/>
      <c r="G731" s="153"/>
      <c r="H731" s="34"/>
      <c r="I731" s="34"/>
      <c r="J731" s="157"/>
      <c r="K731" s="157"/>
      <c r="L731" s="110"/>
      <c r="M731" s="104"/>
      <c r="N731" s="104"/>
      <c r="O731" s="104"/>
      <c r="P731" s="70"/>
      <c r="Q731" s="70"/>
      <c r="R731" s="70"/>
    </row>
    <row r="732" s="5" customFormat="1" ht="16.5" customHeight="1">
      <c r="A732" s="34"/>
      <c r="B732" s="54"/>
      <c r="C732" s="54"/>
      <c r="D732" s="34"/>
      <c r="E732" s="16"/>
      <c r="F732" s="19"/>
      <c r="G732" s="153"/>
      <c r="H732" s="34"/>
      <c r="I732" s="34"/>
      <c r="J732" s="157"/>
      <c r="K732" s="157"/>
      <c r="L732" s="110"/>
      <c r="M732" s="104"/>
      <c r="N732" s="104"/>
      <c r="O732" s="104"/>
      <c r="P732" s="70"/>
      <c r="Q732" s="70"/>
      <c r="R732" s="70"/>
    </row>
    <row r="733" s="5" customFormat="1" ht="16.5" customHeight="1">
      <c r="A733" s="34"/>
      <c r="B733" s="54"/>
      <c r="C733" s="54"/>
      <c r="D733" s="34"/>
      <c r="E733" s="16"/>
      <c r="F733" s="19"/>
      <c r="G733" s="153"/>
      <c r="H733" s="34"/>
      <c r="I733" s="34"/>
      <c r="J733" s="157"/>
      <c r="K733" s="157"/>
      <c r="L733" s="110"/>
      <c r="M733" s="104"/>
      <c r="N733" s="104"/>
      <c r="O733" s="104"/>
      <c r="P733" s="70"/>
      <c r="Q733" s="70"/>
      <c r="R733" s="70"/>
    </row>
    <row r="734" s="5" customFormat="1" ht="16.5" customHeight="1">
      <c r="A734" s="34"/>
      <c r="B734" s="54"/>
      <c r="C734" s="54"/>
      <c r="D734" s="34"/>
      <c r="E734" s="16"/>
      <c r="F734" s="19"/>
      <c r="G734" s="153"/>
      <c r="H734" s="34"/>
      <c r="I734" s="34"/>
      <c r="J734" s="157"/>
      <c r="K734" s="157"/>
      <c r="L734" s="110"/>
      <c r="M734" s="104"/>
      <c r="N734" s="104"/>
      <c r="O734" s="104"/>
      <c r="P734" s="70"/>
      <c r="Q734" s="70"/>
      <c r="R734" s="70"/>
    </row>
    <row r="735" s="5" customFormat="1" ht="16.5" customHeight="1">
      <c r="A735" s="34"/>
      <c r="B735" s="54"/>
      <c r="C735" s="54"/>
      <c r="D735" s="34"/>
      <c r="E735" s="16"/>
      <c r="F735" s="19"/>
      <c r="G735" s="153"/>
      <c r="H735" s="34"/>
      <c r="I735" s="34"/>
      <c r="J735" s="157"/>
      <c r="K735" s="157"/>
      <c r="L735" s="110"/>
      <c r="M735" s="104"/>
      <c r="N735" s="104"/>
      <c r="O735" s="104"/>
      <c r="P735" s="70"/>
      <c r="Q735" s="70"/>
      <c r="R735" s="70"/>
    </row>
    <row r="736" s="5" customFormat="1" ht="16.5" customHeight="1">
      <c r="A736" s="34"/>
      <c r="B736" s="54"/>
      <c r="C736" s="54"/>
      <c r="D736" s="34"/>
      <c r="E736" s="16"/>
      <c r="F736" s="19"/>
      <c r="G736" s="153"/>
      <c r="H736" s="34"/>
      <c r="I736" s="34"/>
      <c r="J736" s="157"/>
      <c r="K736" s="157"/>
      <c r="L736" s="110"/>
      <c r="M736" s="104"/>
      <c r="N736" s="104"/>
      <c r="O736" s="104"/>
      <c r="P736" s="70"/>
      <c r="Q736" s="70"/>
      <c r="R736" s="70"/>
    </row>
    <row r="737" s="5" customFormat="1" ht="16.5" customHeight="1">
      <c r="A737" s="34"/>
      <c r="B737" s="54"/>
      <c r="C737" s="54"/>
      <c r="D737" s="34"/>
      <c r="E737" s="16"/>
      <c r="F737" s="19"/>
      <c r="G737" s="153"/>
      <c r="H737" s="34"/>
      <c r="I737" s="34"/>
      <c r="J737" s="157"/>
      <c r="K737" s="157"/>
      <c r="L737" s="110"/>
      <c r="M737" s="104"/>
      <c r="N737" s="104"/>
      <c r="O737" s="104"/>
      <c r="P737" s="70"/>
      <c r="Q737" s="70"/>
      <c r="R737" s="70"/>
    </row>
    <row r="738" s="5" customFormat="1" ht="16.5" customHeight="1">
      <c r="A738" s="34"/>
      <c r="B738" s="54"/>
      <c r="C738" s="54"/>
      <c r="D738" s="34"/>
      <c r="E738" s="16"/>
      <c r="F738" s="19"/>
      <c r="G738" s="153"/>
      <c r="H738" s="34"/>
      <c r="I738" s="34"/>
      <c r="J738" s="157"/>
      <c r="K738" s="157"/>
      <c r="L738" s="110"/>
      <c r="M738" s="104"/>
      <c r="N738" s="104"/>
      <c r="O738" s="104"/>
      <c r="P738" s="70"/>
      <c r="Q738" s="70"/>
      <c r="R738" s="70"/>
    </row>
    <row r="739" s="5" customFormat="1" ht="16.5" customHeight="1">
      <c r="A739" s="34"/>
      <c r="B739" s="54"/>
      <c r="C739" s="54"/>
      <c r="D739" s="34"/>
      <c r="E739" s="16"/>
      <c r="F739" s="19"/>
      <c r="G739" s="153"/>
      <c r="H739" s="34"/>
      <c r="I739" s="34"/>
      <c r="J739" s="157"/>
      <c r="K739" s="157"/>
      <c r="L739" s="110"/>
      <c r="M739" s="104"/>
      <c r="N739" s="104"/>
      <c r="O739" s="104"/>
      <c r="P739" s="70"/>
      <c r="Q739" s="70"/>
      <c r="R739" s="70"/>
    </row>
    <row r="740" s="5" customFormat="1" ht="16.5" customHeight="1">
      <c r="A740" s="34"/>
      <c r="B740" s="54"/>
      <c r="C740" s="54"/>
      <c r="D740" s="34"/>
      <c r="E740" s="16"/>
      <c r="F740" s="19"/>
      <c r="G740" s="153"/>
      <c r="H740" s="34"/>
      <c r="I740" s="34"/>
      <c r="J740" s="157"/>
      <c r="K740" s="157"/>
      <c r="L740" s="110"/>
      <c r="M740" s="104"/>
      <c r="N740" s="104"/>
      <c r="O740" s="104"/>
      <c r="P740" s="70"/>
      <c r="Q740" s="70"/>
      <c r="R740" s="70"/>
    </row>
    <row r="741" s="5" customFormat="1" ht="16.5" customHeight="1">
      <c r="A741" s="34"/>
      <c r="B741" s="54"/>
      <c r="C741" s="54"/>
      <c r="D741" s="34"/>
      <c r="E741" s="16"/>
      <c r="F741" s="19"/>
      <c r="G741" s="153"/>
      <c r="H741" s="34"/>
      <c r="I741" s="34"/>
      <c r="J741" s="157"/>
      <c r="K741" s="157"/>
      <c r="L741" s="110"/>
      <c r="M741" s="104"/>
      <c r="N741" s="104"/>
      <c r="O741" s="104"/>
      <c r="P741" s="70"/>
      <c r="Q741" s="70"/>
      <c r="R741" s="70"/>
    </row>
    <row r="742" s="5" customFormat="1" ht="16.5" customHeight="1">
      <c r="A742" s="34"/>
      <c r="B742" s="54"/>
      <c r="C742" s="54"/>
      <c r="D742" s="34"/>
      <c r="E742" s="16"/>
      <c r="F742" s="19"/>
      <c r="G742" s="153"/>
      <c r="H742" s="34"/>
      <c r="I742" s="34"/>
      <c r="J742" s="157"/>
      <c r="K742" s="157"/>
      <c r="L742" s="110"/>
      <c r="M742" s="104"/>
      <c r="N742" s="104"/>
      <c r="O742" s="104"/>
      <c r="P742" s="70"/>
      <c r="Q742" s="70"/>
      <c r="R742" s="70"/>
    </row>
    <row r="743" s="5" customFormat="1" ht="16.5" customHeight="1">
      <c r="A743" s="34"/>
      <c r="B743" s="54"/>
      <c r="C743" s="54"/>
      <c r="D743" s="34"/>
      <c r="E743" s="16"/>
      <c r="F743" s="19"/>
      <c r="G743" s="153"/>
      <c r="H743" s="34"/>
      <c r="I743" s="34"/>
      <c r="J743" s="157"/>
      <c r="K743" s="157"/>
      <c r="L743" s="110"/>
      <c r="M743" s="104"/>
      <c r="N743" s="104"/>
      <c r="O743" s="104"/>
      <c r="P743" s="70"/>
      <c r="Q743" s="70"/>
      <c r="R743" s="70"/>
    </row>
    <row r="744" s="5" customFormat="1" ht="16.5" customHeight="1">
      <c r="A744" s="34"/>
      <c r="B744" s="54"/>
      <c r="C744" s="54"/>
      <c r="D744" s="34"/>
      <c r="E744" s="16"/>
      <c r="F744" s="19"/>
      <c r="G744" s="153"/>
      <c r="H744" s="34"/>
      <c r="I744" s="34"/>
      <c r="J744" s="157"/>
      <c r="K744" s="157"/>
      <c r="L744" s="110"/>
      <c r="M744" s="104"/>
      <c r="N744" s="104"/>
      <c r="O744" s="104"/>
      <c r="P744" s="70"/>
      <c r="Q744" s="70"/>
      <c r="R744" s="70"/>
    </row>
    <row r="745" s="5" customFormat="1" ht="16.5" customHeight="1">
      <c r="A745" s="34"/>
      <c r="B745" s="54"/>
      <c r="C745" s="54"/>
      <c r="D745" s="34"/>
      <c r="E745" s="16"/>
      <c r="F745" s="19"/>
      <c r="G745" s="153"/>
      <c r="H745" s="34"/>
      <c r="I745" s="34"/>
      <c r="J745" s="157"/>
      <c r="K745" s="157"/>
      <c r="L745" s="110"/>
      <c r="M745" s="104"/>
      <c r="N745" s="104"/>
      <c r="O745" s="104"/>
      <c r="P745" s="70"/>
      <c r="Q745" s="70"/>
      <c r="R745" s="70"/>
    </row>
    <row r="746" s="5" customFormat="1" ht="16.5" customHeight="1">
      <c r="A746" s="34"/>
      <c r="B746" s="54"/>
      <c r="C746" s="54"/>
      <c r="D746" s="34"/>
      <c r="E746" s="16"/>
      <c r="F746" s="19"/>
      <c r="G746" s="153"/>
      <c r="H746" s="34"/>
      <c r="I746" s="34"/>
      <c r="J746" s="157"/>
      <c r="K746" s="157"/>
      <c r="L746" s="110"/>
      <c r="M746" s="104"/>
      <c r="N746" s="104"/>
      <c r="O746" s="104"/>
      <c r="P746" s="70"/>
      <c r="Q746" s="70"/>
      <c r="R746" s="70"/>
    </row>
    <row r="747" s="5" customFormat="1" ht="16.5" customHeight="1">
      <c r="A747" s="34"/>
      <c r="B747" s="54"/>
      <c r="C747" s="54"/>
      <c r="D747" s="34"/>
      <c r="E747" s="16"/>
      <c r="F747" s="19"/>
      <c r="G747" s="153"/>
      <c r="H747" s="34"/>
      <c r="I747" s="34"/>
      <c r="J747" s="157"/>
      <c r="K747" s="157"/>
      <c r="L747" s="110"/>
      <c r="M747" s="104"/>
      <c r="N747" s="104"/>
      <c r="O747" s="104"/>
      <c r="P747" s="70"/>
      <c r="Q747" s="70"/>
      <c r="R747" s="70"/>
    </row>
    <row r="748" s="5" customFormat="1" ht="16.5" customHeight="1">
      <c r="A748" s="34"/>
      <c r="B748" s="54"/>
      <c r="C748" s="54"/>
      <c r="D748" s="34"/>
      <c r="E748" s="16"/>
      <c r="F748" s="19"/>
      <c r="G748" s="153"/>
      <c r="H748" s="34"/>
      <c r="I748" s="34"/>
      <c r="J748" s="157"/>
      <c r="K748" s="157"/>
      <c r="L748" s="110"/>
      <c r="M748" s="104"/>
      <c r="N748" s="104"/>
      <c r="O748" s="104"/>
      <c r="P748" s="70"/>
      <c r="Q748" s="70"/>
      <c r="R748" s="70"/>
    </row>
    <row r="749" s="5" customFormat="1" ht="16.5" customHeight="1">
      <c r="A749" s="34"/>
      <c r="B749" s="54"/>
      <c r="C749" s="54"/>
      <c r="D749" s="34"/>
      <c r="E749" s="16"/>
      <c r="F749" s="19"/>
      <c r="G749" s="153"/>
      <c r="H749" s="34"/>
      <c r="I749" s="34"/>
      <c r="J749" s="157"/>
      <c r="K749" s="157"/>
      <c r="L749" s="110"/>
      <c r="M749" s="104"/>
      <c r="N749" s="104"/>
      <c r="O749" s="104"/>
      <c r="P749" s="70"/>
      <c r="Q749" s="70"/>
      <c r="R749" s="70"/>
    </row>
    <row r="750" s="5" customFormat="1" ht="16.5" customHeight="1">
      <c r="A750" s="34"/>
      <c r="B750" s="54"/>
      <c r="C750" s="54"/>
      <c r="D750" s="34"/>
      <c r="E750" s="16"/>
      <c r="F750" s="19"/>
      <c r="G750" s="153"/>
      <c r="H750" s="34"/>
      <c r="I750" s="34"/>
      <c r="J750" s="157"/>
      <c r="K750" s="157"/>
      <c r="L750" s="110"/>
      <c r="M750" s="104"/>
      <c r="N750" s="104"/>
      <c r="O750" s="104"/>
      <c r="P750" s="70"/>
      <c r="Q750" s="70"/>
      <c r="R750" s="70"/>
    </row>
    <row r="751" s="5" customFormat="1" ht="16.5" customHeight="1">
      <c r="A751" s="34"/>
      <c r="B751" s="54"/>
      <c r="C751" s="54"/>
      <c r="D751" s="34"/>
      <c r="E751" s="16"/>
      <c r="F751" s="19"/>
      <c r="G751" s="153"/>
      <c r="H751" s="34"/>
      <c r="I751" s="34"/>
      <c r="J751" s="157"/>
      <c r="K751" s="157"/>
      <c r="L751" s="110"/>
      <c r="M751" s="104"/>
      <c r="N751" s="104"/>
      <c r="O751" s="104"/>
      <c r="P751" s="70"/>
      <c r="Q751" s="70"/>
      <c r="R751" s="70"/>
    </row>
    <row r="752" s="5" customFormat="1" ht="16.5" customHeight="1">
      <c r="A752" s="34"/>
      <c r="B752" s="54"/>
      <c r="C752" s="54"/>
      <c r="D752" s="34"/>
      <c r="E752" s="16"/>
      <c r="F752" s="19"/>
      <c r="G752" s="153"/>
      <c r="H752" s="34"/>
      <c r="I752" s="34"/>
      <c r="J752" s="157"/>
      <c r="K752" s="157"/>
      <c r="L752" s="110"/>
      <c r="M752" s="104"/>
      <c r="N752" s="104"/>
      <c r="O752" s="104"/>
      <c r="P752" s="70"/>
      <c r="Q752" s="70"/>
      <c r="R752" s="70"/>
    </row>
    <row r="753" s="5" customFormat="1" ht="16.5" customHeight="1">
      <c r="A753" s="34"/>
      <c r="B753" s="54"/>
      <c r="C753" s="54"/>
      <c r="D753" s="34"/>
      <c r="E753" s="16"/>
      <c r="F753" s="19"/>
      <c r="G753" s="153"/>
      <c r="H753" s="34"/>
      <c r="I753" s="34"/>
      <c r="J753" s="157"/>
      <c r="K753" s="157"/>
      <c r="L753" s="110"/>
      <c r="M753" s="104"/>
      <c r="N753" s="104"/>
      <c r="O753" s="104"/>
      <c r="P753" s="70"/>
      <c r="Q753" s="70"/>
      <c r="R753" s="70"/>
    </row>
    <row r="754" s="5" customFormat="1" ht="16.5" customHeight="1">
      <c r="A754" s="34"/>
      <c r="B754" s="54"/>
      <c r="C754" s="54"/>
      <c r="D754" s="34"/>
      <c r="E754" s="16"/>
      <c r="F754" s="19"/>
      <c r="G754" s="153"/>
      <c r="H754" s="34"/>
      <c r="I754" s="34"/>
      <c r="J754" s="157"/>
      <c r="K754" s="157"/>
      <c r="L754" s="110"/>
      <c r="M754" s="104"/>
      <c r="N754" s="104"/>
      <c r="O754" s="104"/>
      <c r="P754" s="70"/>
      <c r="Q754" s="70"/>
      <c r="R754" s="70"/>
    </row>
    <row r="755" s="5" customFormat="1" ht="16.5" customHeight="1">
      <c r="A755" s="34"/>
      <c r="B755" s="54"/>
      <c r="C755" s="54"/>
      <c r="D755" s="34"/>
      <c r="E755" s="16"/>
      <c r="F755" s="19"/>
      <c r="G755" s="153"/>
      <c r="H755" s="34"/>
      <c r="I755" s="34"/>
      <c r="J755" s="157"/>
      <c r="K755" s="157"/>
      <c r="L755" s="110"/>
      <c r="M755" s="104"/>
      <c r="N755" s="104"/>
      <c r="O755" s="104"/>
      <c r="P755" s="70"/>
      <c r="Q755" s="70"/>
      <c r="R755" s="70"/>
    </row>
    <row r="756" s="5" customFormat="1" ht="16.5" customHeight="1">
      <c r="A756" s="34"/>
      <c r="B756" s="54"/>
      <c r="C756" s="54"/>
      <c r="D756" s="34"/>
      <c r="E756" s="16"/>
      <c r="F756" s="19"/>
      <c r="G756" s="153"/>
      <c r="H756" s="34"/>
      <c r="I756" s="34"/>
      <c r="J756" s="157"/>
      <c r="K756" s="157"/>
      <c r="L756" s="110"/>
      <c r="M756" s="104"/>
      <c r="N756" s="104"/>
      <c r="O756" s="104"/>
      <c r="P756" s="70"/>
      <c r="Q756" s="70"/>
      <c r="R756" s="70"/>
    </row>
  </sheetData>
  <autoFilter ref="A2:XFD1048576"/>
  <mergeCells count="80">
    <mergeCell ref="B11:B13"/>
    <mergeCell ref="B38:B41"/>
    <mergeCell ref="B92:B106"/>
    <mergeCell ref="B14:B28"/>
    <mergeCell ref="B29:B32"/>
    <mergeCell ref="B33:B36"/>
    <mergeCell ref="B62:B70"/>
    <mergeCell ref="B71:B72"/>
    <mergeCell ref="B73:B80"/>
    <mergeCell ref="B122:B128"/>
    <mergeCell ref="B118:B121"/>
    <mergeCell ref="B129:B132"/>
    <mergeCell ref="B134:B139"/>
    <mergeCell ref="B140:B150"/>
    <mergeCell ref="B4:B10"/>
    <mergeCell ref="B81:B91"/>
    <mergeCell ref="B151:B152"/>
    <mergeCell ref="B44:B45"/>
    <mergeCell ref="B155:B176"/>
    <mergeCell ref="B180:B185"/>
    <mergeCell ref="A186:A266"/>
    <mergeCell ref="B199:B202"/>
    <mergeCell ref="B383:B389"/>
    <mergeCell ref="B187:B192"/>
    <mergeCell ref="B193:B195"/>
    <mergeCell ref="B196:B198"/>
    <mergeCell ref="B234:B243"/>
    <mergeCell ref="B253:B259"/>
    <mergeCell ref="B260:B261"/>
    <mergeCell ref="B264:B266"/>
    <mergeCell ref="B274:B279"/>
    <mergeCell ref="B280:B282"/>
    <mergeCell ref="B287:B290"/>
    <mergeCell ref="B332:B335"/>
    <mergeCell ref="B339:B344"/>
    <mergeCell ref="B345:B348"/>
    <mergeCell ref="B349:B350"/>
    <mergeCell ref="B351:B353"/>
    <mergeCell ref="B355:B357"/>
    <mergeCell ref="B358:B361"/>
    <mergeCell ref="B362:B368"/>
    <mergeCell ref="B372:B382"/>
    <mergeCell ref="B404:B408"/>
    <mergeCell ref="A371:A382"/>
    <mergeCell ref="A383:A413"/>
    <mergeCell ref="B409:B412"/>
    <mergeCell ref="B283:B286"/>
    <mergeCell ref="B398:B403"/>
    <mergeCell ref="B322:B331"/>
    <mergeCell ref="B391:B394"/>
    <mergeCell ref="B291:B294"/>
    <mergeCell ref="B203:B206"/>
    <mergeCell ref="B110:B116"/>
    <mergeCell ref="B107:B109"/>
    <mergeCell ref="A3:A42"/>
    <mergeCell ref="A61:A116"/>
    <mergeCell ref="A117:A153"/>
    <mergeCell ref="B414:B422"/>
    <mergeCell ref="A155:A176"/>
    <mergeCell ref="B177:B179"/>
    <mergeCell ref="A177:A185"/>
    <mergeCell ref="A267:A272"/>
    <mergeCell ref="B267:B268"/>
    <mergeCell ref="B271:B272"/>
    <mergeCell ref="B244:B250"/>
    <mergeCell ref="B207:B212"/>
    <mergeCell ref="B225:B228"/>
    <mergeCell ref="B213:B218"/>
    <mergeCell ref="B219:B221"/>
    <mergeCell ref="B222:B224"/>
    <mergeCell ref="B229:B232"/>
    <mergeCell ref="B295:B300"/>
    <mergeCell ref="B313:B316"/>
    <mergeCell ref="B307:B309"/>
    <mergeCell ref="B310:B312"/>
    <mergeCell ref="B317:B320"/>
    <mergeCell ref="B301:B306"/>
    <mergeCell ref="E1:G1"/>
    <mergeCell ref="B46:B60"/>
    <mergeCell ref="A43:A60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D3" activePane="bottomRight" state="frozen" xSplit="3" ySplit="2"/>
    </sheetView>
  </sheetViews>
  <sheetFormatPr baseColWidth="10" defaultColWidth="9.9990234375" defaultRowHeight="16.5" customHeight="1"/>
  <cols>
    <col min="1" max="1" width="9.2548828125" customWidth="1"/>
    <col min="2" max="2" width="11.578125" customWidth="1" style="129"/>
    <col min="3" max="3" width="28.1103515625" customWidth="1" style="129"/>
    <col min="4" max="4" width="23.923828125" customWidth="1"/>
    <col min="5" max="5" width="12.287109375" customWidth="1" style="81"/>
    <col min="6" max="6" width="7.125" customWidth="1" style="68"/>
    <col min="7" max="7" width="11.37890625" customWidth="1" style="70"/>
    <col min="8" max="9" width="18.9990234375" hidden="1" style="70"/>
    <col min="10" max="11" width="10" hidden="1"/>
    <col min="12" max="12" width="19.822265625" customWidth="1"/>
    <col min="13" max="13" width="9" hidden="1"/>
    <col min="14" max="15" width="18.966796875" hidden="1" customWidth="1"/>
    <col min="16" max="18" width="21.849609375" hidden="1" customWidth="1" style="70"/>
  </cols>
  <sheetData>
    <row r="1" ht="16.5" customHeight="1">
      <c r="E1" s="202" t="s">
        <v>804</v>
      </c>
      <c r="F1" s="17"/>
      <c r="G1" s="107"/>
      <c r="L1" s="72"/>
      <c r="M1" s="72"/>
      <c r="N1" s="72"/>
      <c r="O1" s="72"/>
      <c r="P1" s="87"/>
      <c r="Q1" s="87"/>
      <c r="R1" s="87"/>
    </row>
    <row r="2" s="5" customFormat="1" ht="20.78571428571429" customHeight="1">
      <c r="B2" s="129" t="s">
        <v>1</v>
      </c>
      <c r="C2" s="129" t="s">
        <v>2</v>
      </c>
      <c r="D2" s="34" t="s">
        <v>3</v>
      </c>
      <c r="E2" s="81" t="s">
        <v>4</v>
      </c>
      <c r="F2" s="68" t="s">
        <v>5</v>
      </c>
      <c r="G2" s="70" t="s">
        <v>6</v>
      </c>
      <c r="H2" s="70"/>
      <c r="I2" s="70" t="s">
        <v>806</v>
      </c>
      <c r="J2" s="34" t="s">
        <v>807</v>
      </c>
      <c r="K2" s="34" t="s">
        <v>808</v>
      </c>
      <c r="L2" s="72" t="s">
        <v>7</v>
      </c>
      <c r="M2" s="72" t="s">
        <v>1064</v>
      </c>
      <c r="N2" s="72" t="s">
        <v>1065</v>
      </c>
      <c r="O2" s="72" t="s">
        <v>8</v>
      </c>
      <c r="P2" s="87" t="s">
        <v>9</v>
      </c>
      <c r="Q2" s="87" t="s">
        <v>10</v>
      </c>
      <c r="R2" s="87" t="s">
        <v>11</v>
      </c>
    </row>
    <row r="3" s="52" customFormat="1" ht="16.5" customHeight="1">
      <c r="A3" s="181" t="s">
        <v>12</v>
      </c>
      <c r="B3" s="65"/>
      <c r="C3" s="65" t="s">
        <v>13</v>
      </c>
      <c r="D3" s="65"/>
      <c r="E3" s="65"/>
      <c r="F3" s="67"/>
      <c r="G3" s="65"/>
      <c r="H3" s="65"/>
      <c r="I3" s="65"/>
      <c r="J3" s="66"/>
      <c r="K3" s="66"/>
      <c r="L3" s="66"/>
      <c r="M3" s="66"/>
      <c r="N3" s="66"/>
      <c r="O3" s="66"/>
      <c r="P3" s="88"/>
      <c r="Q3" s="88"/>
      <c r="R3" s="88"/>
    </row>
    <row r="4" s="5" customFormat="1" ht="16.5" customHeight="1">
      <c r="A4" s="75"/>
      <c r="B4" s="79" t="s">
        <v>14</v>
      </c>
      <c r="C4" s="71" t="s">
        <v>15</v>
      </c>
      <c r="D4" s="71"/>
      <c r="E4" s="47" t="n">
        <f>MIN(E5:E8)</f>
        <v>45399</v>
      </c>
      <c r="F4" s="61"/>
      <c r="G4" s="47" t="n">
        <f>E4+F4-1</f>
        <v>45398</v>
      </c>
      <c r="H4" s="47"/>
      <c r="I4" s="47"/>
      <c r="J4" s="48"/>
      <c r="K4" s="48"/>
      <c r="L4" s="46" t="s">
        <v>16</v>
      </c>
      <c r="M4" s="48"/>
      <c r="N4" s="48"/>
      <c r="O4" s="48"/>
      <c r="P4" s="89"/>
      <c r="Q4" s="89"/>
      <c r="R4" s="89"/>
    </row>
    <row r="5" s="5" customFormat="1" ht="16.5" customHeight="1">
      <c r="A5" s="75"/>
      <c r="B5" s="74"/>
      <c r="C5" s="16" t="s">
        <v>15</v>
      </c>
      <c r="D5" s="34"/>
      <c r="E5" s="59" t="n">
        <v>45399</v>
      </c>
      <c r="F5" s="49" t="n">
        <v>9</v>
      </c>
      <c r="G5" s="47" t="n">
        <f>E5+F5-1</f>
        <v>45407</v>
      </c>
      <c r="H5" s="47"/>
      <c r="I5" s="47"/>
      <c r="J5" s="48"/>
      <c r="K5" s="48"/>
      <c r="L5" s="46" t="s">
        <v>16</v>
      </c>
      <c r="M5" s="46"/>
      <c r="N5" s="46"/>
      <c r="O5" s="46"/>
      <c r="P5" s="46"/>
      <c r="Q5" s="46"/>
      <c r="R5" s="46"/>
    </row>
    <row r="6" s="5" customFormat="1" ht="16.5" customHeight="1">
      <c r="A6" s="75"/>
      <c r="B6" s="74"/>
      <c r="C6" s="64" t="s">
        <v>17</v>
      </c>
      <c r="D6" s="64" t="s">
        <v>18</v>
      </c>
      <c r="E6" s="14" t="n">
        <f>G5+1</f>
        <v>45408</v>
      </c>
      <c r="F6" s="49" t="n">
        <v>1</v>
      </c>
      <c r="G6" s="47" t="n">
        <f>E6+F6-1</f>
        <v>45408</v>
      </c>
      <c r="H6" s="47"/>
      <c r="I6" s="47"/>
      <c r="J6" s="48"/>
      <c r="K6" s="48"/>
      <c r="L6" s="46" t="s">
        <v>19</v>
      </c>
      <c r="M6" s="46"/>
      <c r="N6" s="46"/>
      <c r="O6" s="46"/>
      <c r="P6" s="46"/>
      <c r="Q6" s="46"/>
      <c r="R6" s="46"/>
    </row>
    <row r="7" ht="16.5" customHeight="1">
      <c r="C7" s="187" t="s">
        <v>20</v>
      </c>
      <c r="D7" s="64" t="s">
        <v>21</v>
      </c>
      <c r="E7" s="122" t="n">
        <f>G6+1</f>
        <v>45409</v>
      </c>
      <c r="F7" s="19" t="n">
        <v>3</v>
      </c>
      <c r="G7" s="16" t="n">
        <f>E7+F7-1</f>
        <v>45411</v>
      </c>
      <c r="H7" s="16"/>
      <c r="I7" s="16" t="n">
        <v>45412</v>
      </c>
      <c r="J7" s="117" t="s">
        <v>811</v>
      </c>
      <c r="K7" s="117" t="s">
        <v>811</v>
      </c>
      <c r="L7" s="54" t="s">
        <v>16</v>
      </c>
      <c r="M7" s="54"/>
      <c r="N7" s="54"/>
      <c r="O7" s="54"/>
      <c r="P7" s="54"/>
      <c r="Q7" s="54"/>
      <c r="R7" s="54"/>
    </row>
    <row r="8" s="5" customFormat="1" ht="16.5" customHeight="1">
      <c r="A8" s="75"/>
      <c r="B8" s="75"/>
      <c r="C8" s="71" t="s">
        <v>22</v>
      </c>
      <c r="D8" s="50" t="s">
        <v>23</v>
      </c>
      <c r="E8" s="51" t="n">
        <f>G7+1</f>
        <v>45412</v>
      </c>
      <c r="F8" s="49" t="n">
        <v>30</v>
      </c>
      <c r="G8" s="47" t="n">
        <f>E8+F8-1</f>
        <v>45441</v>
      </c>
      <c r="H8" s="47"/>
      <c r="I8" s="47"/>
      <c r="J8" s="48"/>
      <c r="K8" s="48"/>
      <c r="L8" s="46" t="s">
        <v>24</v>
      </c>
      <c r="M8" s="46"/>
      <c r="N8" s="46"/>
      <c r="O8" s="46"/>
      <c r="P8" s="46"/>
      <c r="Q8" s="46"/>
      <c r="R8" s="46"/>
    </row>
    <row r="9" s="5" customFormat="1" ht="16.5" customHeight="1">
      <c r="A9" s="75"/>
      <c r="B9" s="75"/>
      <c r="C9" s="71" t="s">
        <v>25</v>
      </c>
      <c r="D9" s="50"/>
      <c r="E9" s="51" t="n">
        <f>G24+1</f>
        <v>45429</v>
      </c>
      <c r="F9" s="49" t="n">
        <v>4</v>
      </c>
      <c r="G9" s="47" t="n">
        <f>E9+F9-1</f>
        <v>45432</v>
      </c>
      <c r="H9" s="47"/>
      <c r="I9" s="47"/>
      <c r="J9" s="48"/>
      <c r="K9" s="48"/>
      <c r="L9" s="46" t="s">
        <v>16</v>
      </c>
      <c r="M9" s="71"/>
      <c r="N9" s="71"/>
      <c r="O9" s="71" t="s">
        <v>26</v>
      </c>
      <c r="P9" s="46" t="s">
        <v>278</v>
      </c>
      <c r="Q9" s="46"/>
      <c r="R9" s="46"/>
    </row>
    <row r="10" s="5" customFormat="1" ht="16.5" customHeight="1">
      <c r="A10" s="75"/>
      <c r="B10" s="75"/>
      <c r="C10" s="50" t="s">
        <v>27</v>
      </c>
      <c r="D10" s="50"/>
      <c r="E10" s="51" t="n">
        <f>G37+1</f>
        <v>45428</v>
      </c>
      <c r="F10" s="49" t="n">
        <v>5</v>
      </c>
      <c r="G10" s="47" t="n">
        <f>E10+F10-1</f>
        <v>45432</v>
      </c>
      <c r="H10" s="47"/>
      <c r="I10" s="47"/>
      <c r="J10" s="48"/>
      <c r="K10" s="48"/>
      <c r="L10" s="46" t="s">
        <v>16</v>
      </c>
      <c r="M10" s="71"/>
      <c r="N10" s="71"/>
      <c r="O10" s="71" t="s">
        <v>28</v>
      </c>
      <c r="P10" s="46" t="s">
        <v>29</v>
      </c>
      <c r="Q10" s="46"/>
      <c r="R10" s="46"/>
    </row>
    <row r="11" s="5" customFormat="1" ht="27.75" customHeight="1">
      <c r="A11" s="75"/>
      <c r="B11" s="79" t="s">
        <v>30</v>
      </c>
      <c r="C11" s="71" t="s">
        <v>31</v>
      </c>
      <c r="D11" s="47"/>
      <c r="E11" s="47"/>
      <c r="F11" s="49" t="n">
        <v>7</v>
      </c>
      <c r="G11" s="47" t="n">
        <v>45420</v>
      </c>
      <c r="H11" s="47"/>
      <c r="I11" s="47"/>
      <c r="J11" s="48"/>
      <c r="K11" s="48"/>
      <c r="L11" s="46" t="s">
        <v>32</v>
      </c>
      <c r="M11" s="48" t="n">
        <v>4</v>
      </c>
      <c r="N11" s="48"/>
      <c r="O11" s="48"/>
      <c r="P11" s="89"/>
      <c r="Q11" s="89"/>
      <c r="R11" s="89"/>
    </row>
    <row r="12" s="5" customFormat="1" ht="16.5" customHeight="1">
      <c r="A12" s="75"/>
      <c r="B12" s="75"/>
      <c r="C12" s="71" t="s">
        <v>33</v>
      </c>
      <c r="D12" s="47"/>
      <c r="E12" s="47"/>
      <c r="F12" s="49"/>
      <c r="G12" s="47" t="n">
        <v>45420</v>
      </c>
      <c r="H12" s="47"/>
      <c r="I12" s="47"/>
      <c r="J12" s="48"/>
      <c r="K12" s="48"/>
      <c r="L12" s="46" t="s">
        <v>34</v>
      </c>
      <c r="M12" s="46"/>
      <c r="N12" s="46"/>
      <c r="O12" s="46"/>
      <c r="P12" s="46"/>
      <c r="Q12" s="46"/>
      <c r="R12" s="46"/>
    </row>
    <row r="13" s="5" customFormat="1" ht="16.5" customHeight="1">
      <c r="A13" s="75"/>
      <c r="B13" s="75"/>
      <c r="C13" s="71" t="s">
        <v>35</v>
      </c>
      <c r="D13" s="47"/>
      <c r="E13" s="47"/>
      <c r="F13" s="49"/>
      <c r="G13" s="47" t="n">
        <v>45426</v>
      </c>
      <c r="H13" s="47"/>
      <c r="I13" s="47"/>
      <c r="J13" s="48"/>
      <c r="K13" s="48"/>
      <c r="L13" s="46" t="s">
        <v>34</v>
      </c>
      <c r="M13" s="46"/>
      <c r="N13" s="46"/>
      <c r="O13" s="46"/>
      <c r="P13" s="5"/>
      <c r="Q13" s="5"/>
      <c r="R13" s="5"/>
    </row>
    <row r="14" s="5" customFormat="1" ht="16.5" customHeight="1">
      <c r="A14" s="75"/>
      <c r="B14" s="79" t="s">
        <v>36</v>
      </c>
      <c r="C14" s="71" t="s">
        <v>37</v>
      </c>
      <c r="D14" s="47"/>
      <c r="E14" s="47" t="n">
        <f>MIN(E15:E28)</f>
        <v>45406</v>
      </c>
      <c r="F14" s="61"/>
      <c r="G14" s="47" t="n">
        <f>MAX(G15:G28)</f>
        <v>45457</v>
      </c>
      <c r="H14" s="47"/>
      <c r="I14" s="47"/>
      <c r="J14" s="48"/>
      <c r="K14" s="48"/>
      <c r="L14" s="48" t="s">
        <v>34</v>
      </c>
      <c r="M14" s="48"/>
      <c r="N14" s="48"/>
      <c r="O14" s="48"/>
      <c r="P14" s="46"/>
      <c r="Q14" s="46"/>
      <c r="R14" s="46"/>
    </row>
    <row r="15" s="5" customFormat="1" ht="16.5" customHeight="1">
      <c r="A15" s="75"/>
      <c r="B15" s="75"/>
      <c r="C15" s="47" t="s">
        <v>38</v>
      </c>
      <c r="D15" s="47"/>
      <c r="E15" s="51" t="n">
        <f>G7+1</f>
        <v>45412</v>
      </c>
      <c r="F15" s="49" t="n">
        <v>9</v>
      </c>
      <c r="G15" s="47" t="n">
        <f>E15+F15-1</f>
        <v>45420</v>
      </c>
      <c r="H15" s="47"/>
      <c r="I15" s="47"/>
      <c r="J15" s="48"/>
      <c r="K15" s="48"/>
      <c r="L15" s="46" t="s">
        <v>39</v>
      </c>
      <c r="M15" s="46"/>
      <c r="N15" s="46"/>
      <c r="O15" s="46"/>
      <c r="P15" s="46" t="s">
        <v>40</v>
      </c>
      <c r="Q15" s="46"/>
      <c r="R15" s="46"/>
    </row>
    <row r="16" ht="135.75" customHeight="1">
      <c r="C16" s="131" t="s">
        <v>41</v>
      </c>
      <c r="D16" s="16"/>
      <c r="E16" s="16" t="n">
        <f>G15+1</f>
        <v>45421</v>
      </c>
      <c r="F16" s="19" t="n">
        <v>7</v>
      </c>
      <c r="G16" s="16" t="n">
        <f>E16+F16-1</f>
        <v>45427</v>
      </c>
      <c r="H16" s="16"/>
      <c r="I16" s="16" t="n">
        <v>45429</v>
      </c>
      <c r="J16" s="117" t="s">
        <v>811</v>
      </c>
      <c r="K16" s="117"/>
      <c r="L16" s="54" t="s">
        <v>42</v>
      </c>
      <c r="M16" s="54" t="n">
        <v>2</v>
      </c>
      <c r="N16" s="249" t="n">
        <f>M16*F16</f>
        <v>14</v>
      </c>
      <c r="O16" s="520" t="s">
        <v>43</v>
      </c>
      <c r="P16" s="521" t="s">
        <v>44</v>
      </c>
      <c r="Q16" s="123"/>
      <c r="R16" s="123"/>
    </row>
    <row r="17" s="5" customFormat="1" ht="16.5" customHeight="1">
      <c r="A17" s="75"/>
      <c r="B17" s="75"/>
      <c r="C17" s="46" t="s">
        <v>45</v>
      </c>
      <c r="D17" s="47"/>
      <c r="E17" s="47"/>
      <c r="F17" s="49"/>
      <c r="G17" s="47" t="n">
        <f>G15</f>
        <v>45420</v>
      </c>
      <c r="H17" s="47"/>
      <c r="I17" s="47" t="n">
        <v>45421</v>
      </c>
      <c r="J17" s="48"/>
      <c r="K17" s="48"/>
      <c r="L17" s="48" t="s">
        <v>34</v>
      </c>
      <c r="M17" s="48"/>
      <c r="N17" s="48"/>
      <c r="O17" s="48"/>
      <c r="P17" s="89" t="s">
        <v>278</v>
      </c>
      <c r="Q17" s="89"/>
      <c r="R17" s="89"/>
    </row>
    <row r="18" s="5" customFormat="1" ht="16.5" customHeight="1">
      <c r="A18" s="75"/>
      <c r="B18" s="75"/>
      <c r="C18" s="47" t="s">
        <v>46</v>
      </c>
      <c r="D18" s="47"/>
      <c r="E18" s="47" t="n">
        <f>E16+3</f>
        <v>45424</v>
      </c>
      <c r="F18" s="49" t="n">
        <v>2</v>
      </c>
      <c r="G18" s="47" t="n">
        <f>E18+F18-1</f>
        <v>45425</v>
      </c>
      <c r="H18" s="47"/>
      <c r="I18" s="47"/>
      <c r="J18" s="48"/>
      <c r="K18" s="48"/>
      <c r="L18" s="48" t="s">
        <v>47</v>
      </c>
      <c r="M18" s="48"/>
      <c r="N18" s="249" t="n">
        <f>M18*F18</f>
        <v>0</v>
      </c>
      <c r="O18" s="48"/>
      <c r="P18" s="89"/>
      <c r="Q18" s="89"/>
      <c r="R18" s="89"/>
    </row>
    <row r="19" s="5" customFormat="1" ht="16.5" customHeight="1">
      <c r="A19" s="75"/>
      <c r="B19" s="75"/>
      <c r="C19" s="47" t="s">
        <v>48</v>
      </c>
      <c r="D19" s="47"/>
      <c r="E19" s="47" t="n">
        <f>G18+1</f>
        <v>45426</v>
      </c>
      <c r="F19" s="49" t="n">
        <v>3</v>
      </c>
      <c r="G19" s="47" t="n">
        <f>E19+F19-1</f>
        <v>45428</v>
      </c>
      <c r="H19" s="47"/>
      <c r="I19" s="47"/>
      <c r="J19" s="48"/>
      <c r="K19" s="48"/>
      <c r="L19" s="48" t="s">
        <v>34</v>
      </c>
      <c r="M19" s="48"/>
      <c r="N19" s="48"/>
      <c r="O19" s="48"/>
      <c r="P19" s="89"/>
      <c r="Q19" s="89"/>
      <c r="R19" s="89"/>
    </row>
    <row r="20" s="5" customFormat="1" ht="38.60526315789475" customHeight="1">
      <c r="A20" s="75"/>
      <c r="B20" s="75"/>
      <c r="C20" s="50" t="s">
        <v>49</v>
      </c>
      <c r="D20" s="50" t="s">
        <v>50</v>
      </c>
      <c r="E20" s="47" t="n">
        <f>G16+1</f>
        <v>45428</v>
      </c>
      <c r="F20" s="49" t="n">
        <v>1</v>
      </c>
      <c r="G20" s="47" t="n">
        <f>E20+F20-1</f>
        <v>45428</v>
      </c>
      <c r="H20" s="47"/>
      <c r="I20" s="47"/>
      <c r="J20" s="48"/>
      <c r="K20" s="48"/>
      <c r="L20" s="46" t="s">
        <v>51</v>
      </c>
      <c r="M20" s="46"/>
      <c r="N20" s="46"/>
      <c r="O20" s="46"/>
      <c r="P20" s="46"/>
      <c r="Q20" s="46"/>
      <c r="R20" s="46"/>
    </row>
    <row r="21" s="5" customFormat="1" ht="16.5" customHeight="1">
      <c r="A21" s="75"/>
      <c r="B21" s="75"/>
      <c r="C21" s="50" t="s">
        <v>52</v>
      </c>
      <c r="D21" s="50" t="s">
        <v>53</v>
      </c>
      <c r="E21" s="47" t="n">
        <v>45418</v>
      </c>
      <c r="F21" s="49" t="n">
        <v>2</v>
      </c>
      <c r="G21" s="47" t="n">
        <f>E21+F21-1</f>
        <v>45419</v>
      </c>
      <c r="H21" s="47"/>
      <c r="I21" s="47"/>
      <c r="J21" s="48"/>
      <c r="K21" s="48"/>
      <c r="L21" s="46" t="s">
        <v>54</v>
      </c>
      <c r="M21" s="46"/>
      <c r="N21" s="249" t="n">
        <f>M21*F21</f>
        <v>0</v>
      </c>
      <c r="O21" s="46"/>
      <c r="P21" s="46"/>
      <c r="Q21" s="46"/>
      <c r="R21" s="46"/>
    </row>
    <row r="22" s="5" customFormat="1" ht="16.5" customHeight="1">
      <c r="A22" s="75"/>
      <c r="B22" s="75"/>
      <c r="C22" s="50" t="s">
        <v>55</v>
      </c>
      <c r="D22" s="50" t="s">
        <v>56</v>
      </c>
      <c r="E22" s="47" t="n">
        <f>G21+1</f>
        <v>45420</v>
      </c>
      <c r="F22" s="49" t="n">
        <v>1</v>
      </c>
      <c r="G22" s="47" t="n">
        <f>E22+F22-1</f>
        <v>45420</v>
      </c>
      <c r="H22" s="47"/>
      <c r="I22" s="47"/>
      <c r="J22" s="48"/>
      <c r="K22" s="48"/>
      <c r="L22" s="46" t="s">
        <v>54</v>
      </c>
      <c r="M22" s="46"/>
      <c r="N22" s="249" t="n">
        <f>M22*F22</f>
        <v>0</v>
      </c>
      <c r="O22" s="46"/>
      <c r="P22" s="46"/>
      <c r="Q22" s="46"/>
      <c r="R22" s="46"/>
    </row>
    <row r="23" s="5" customFormat="1" ht="16.5" customHeight="1">
      <c r="A23" s="75"/>
      <c r="B23" s="75"/>
      <c r="C23" s="50" t="s">
        <v>57</v>
      </c>
      <c r="D23" s="50" t="s">
        <v>58</v>
      </c>
      <c r="E23" s="47" t="n">
        <v>45437</v>
      </c>
      <c r="F23" s="49" t="n">
        <v>21</v>
      </c>
      <c r="G23" s="47" t="n">
        <f>E23+F23-1</f>
        <v>45457</v>
      </c>
      <c r="H23" s="47"/>
      <c r="I23" s="47"/>
      <c r="J23" s="48"/>
      <c r="K23" s="48"/>
      <c r="L23" s="46" t="s">
        <v>54</v>
      </c>
      <c r="M23" s="46"/>
      <c r="N23" s="249" t="n">
        <f>M23*F23</f>
        <v>0</v>
      </c>
      <c r="O23" s="46"/>
      <c r="P23" s="46"/>
      <c r="Q23" s="46"/>
      <c r="R23" s="46"/>
    </row>
    <row r="24" s="5" customFormat="1" ht="27.75" customHeight="1">
      <c r="A24" s="75"/>
      <c r="B24" s="75"/>
      <c r="C24" s="50" t="s">
        <v>59</v>
      </c>
      <c r="D24" s="57" t="s">
        <v>60</v>
      </c>
      <c r="E24" s="47" t="n">
        <f>G18+1</f>
        <v>45426</v>
      </c>
      <c r="F24" s="49" t="n">
        <v>3</v>
      </c>
      <c r="G24" s="47" t="n">
        <f>E24+F24-1</f>
        <v>45428</v>
      </c>
      <c r="H24" s="47"/>
      <c r="I24" s="47"/>
      <c r="J24" s="48"/>
      <c r="K24" s="48"/>
      <c r="L24" s="46" t="s">
        <v>54</v>
      </c>
      <c r="M24" s="46" t="n">
        <v>3</v>
      </c>
      <c r="N24" s="249" t="n">
        <f>M24*F24</f>
        <v>9</v>
      </c>
      <c r="O24" s="46"/>
      <c r="P24" s="46" t="s">
        <v>61</v>
      </c>
      <c r="Q24" s="46"/>
      <c r="R24" s="46"/>
    </row>
    <row r="25" ht="27.75" customHeight="1">
      <c r="C25" s="50" t="s">
        <v>62</v>
      </c>
      <c r="E25" s="16" t="n">
        <f>E24</f>
        <v>45426</v>
      </c>
      <c r="F25" s="19" t="n">
        <v>7</v>
      </c>
      <c r="G25" s="16" t="n">
        <f>E25+F25-1</f>
        <v>45432</v>
      </c>
      <c r="H25" s="64" t="s">
        <v>812</v>
      </c>
      <c r="I25" s="16"/>
      <c r="J25" s="117" t="s">
        <v>811</v>
      </c>
      <c r="K25" s="117" t="s">
        <v>811</v>
      </c>
      <c r="L25" s="54" t="s">
        <v>54</v>
      </c>
      <c r="M25" s="54" t="n">
        <v>3</v>
      </c>
      <c r="N25" s="249" t="n">
        <v>15</v>
      </c>
      <c r="O25" s="54"/>
      <c r="P25" s="54" t="s">
        <v>63</v>
      </c>
      <c r="Q25" s="54"/>
      <c r="R25" s="54"/>
    </row>
    <row r="26" s="5" customFormat="1" ht="16.5" customHeight="1">
      <c r="A26" s="75"/>
      <c r="B26" s="75"/>
      <c r="C26" s="57" t="s">
        <v>64</v>
      </c>
      <c r="D26" s="34"/>
      <c r="E26" s="59" t="n">
        <f>G24+1</f>
        <v>45429</v>
      </c>
      <c r="F26" s="49" t="n">
        <v>5</v>
      </c>
      <c r="G26" s="47" t="n">
        <f>E26+F26-1</f>
        <v>45433</v>
      </c>
      <c r="H26" s="47"/>
      <c r="I26" s="47"/>
      <c r="J26" s="48"/>
      <c r="K26" s="48"/>
      <c r="L26" s="46" t="s">
        <v>65</v>
      </c>
      <c r="M26" s="46"/>
      <c r="N26" s="46"/>
      <c r="O26" s="46"/>
      <c r="P26" s="46"/>
      <c r="Q26" s="46"/>
      <c r="R26" s="46"/>
    </row>
    <row r="27" s="5" customFormat="1" ht="16.5" customHeight="1">
      <c r="A27" s="75"/>
      <c r="B27" s="75"/>
      <c r="C27" s="57" t="s">
        <v>66</v>
      </c>
      <c r="D27" s="73" t="s">
        <v>66</v>
      </c>
      <c r="E27" s="59" t="n">
        <v>45406</v>
      </c>
      <c r="F27" s="61" t="n">
        <v>15</v>
      </c>
      <c r="G27" s="47" t="n">
        <f>E27+F27-1</f>
        <v>45420</v>
      </c>
      <c r="H27" s="47"/>
      <c r="I27" s="47"/>
      <c r="J27" s="48"/>
      <c r="K27" s="48"/>
      <c r="L27" s="46" t="s">
        <v>65</v>
      </c>
      <c r="M27" s="48"/>
      <c r="N27" s="48"/>
      <c r="O27" s="48"/>
      <c r="P27" s="89"/>
      <c r="Q27" s="89"/>
      <c r="R27" s="89"/>
    </row>
    <row r="28" ht="16.5" customHeight="1">
      <c r="C28" s="187" t="s">
        <v>67</v>
      </c>
      <c r="D28" s="64" t="s">
        <v>68</v>
      </c>
      <c r="E28" s="16" t="n">
        <f>G16+1</f>
        <v>45428</v>
      </c>
      <c r="F28" s="166" t="n">
        <v>2</v>
      </c>
      <c r="G28" s="16" t="n">
        <f>E28+F28-1</f>
        <v>45429</v>
      </c>
      <c r="H28" s="16"/>
      <c r="I28" s="16"/>
      <c r="J28" s="117" t="s">
        <v>811</v>
      </c>
      <c r="K28" s="117"/>
      <c r="L28" s="54" t="s">
        <v>65</v>
      </c>
      <c r="M28" s="117"/>
      <c r="N28" s="117"/>
      <c r="O28" s="117"/>
      <c r="P28" s="130"/>
      <c r="Q28" s="130"/>
      <c r="R28" s="130"/>
    </row>
    <row r="29" s="5" customFormat="1" ht="16.5" customHeight="1">
      <c r="A29" s="75"/>
      <c r="B29" s="77" t="s">
        <v>69</v>
      </c>
      <c r="C29" s="64" t="s">
        <v>70</v>
      </c>
      <c r="D29" s="34"/>
      <c r="E29" s="59" t="n">
        <f>G15+1</f>
        <v>45421</v>
      </c>
      <c r="F29" s="61" t="n">
        <v>10</v>
      </c>
      <c r="G29" s="47" t="n">
        <f>E29+F29-1</f>
        <v>45430</v>
      </c>
      <c r="H29" s="47"/>
      <c r="I29" s="47"/>
      <c r="J29" s="48"/>
      <c r="K29" s="48"/>
      <c r="L29" s="48" t="s">
        <v>39</v>
      </c>
      <c r="M29" s="48"/>
      <c r="N29" s="48"/>
      <c r="O29" s="48"/>
      <c r="P29" s="89"/>
      <c r="Q29" s="89"/>
      <c r="R29" s="89"/>
    </row>
    <row r="30" s="5" customFormat="1" ht="16.5" customHeight="1">
      <c r="A30" s="75"/>
      <c r="B30" s="74"/>
      <c r="C30" s="63" t="s">
        <v>71</v>
      </c>
      <c r="D30" s="63" t="s">
        <v>72</v>
      </c>
      <c r="E30" s="47" t="n">
        <f>E15+1</f>
        <v>45413</v>
      </c>
      <c r="F30" s="49" t="n">
        <v>7</v>
      </c>
      <c r="G30" s="47" t="n">
        <f>E30+F30-1</f>
        <v>45419</v>
      </c>
      <c r="H30" s="47"/>
      <c r="I30" s="47"/>
      <c r="J30" s="48" t="s">
        <v>278</v>
      </c>
      <c r="K30" s="48" t="s">
        <v>278</v>
      </c>
      <c r="L30" s="46" t="s">
        <v>73</v>
      </c>
      <c r="M30" s="46"/>
      <c r="N30" s="46"/>
      <c r="O30" s="46"/>
      <c r="P30" s="46"/>
      <c r="Q30" s="46"/>
      <c r="R30" s="46"/>
    </row>
    <row r="31" s="5" customFormat="1" ht="16.5" customHeight="1">
      <c r="A31" s="75"/>
      <c r="B31" s="74"/>
      <c r="C31" s="47" t="s">
        <v>74</v>
      </c>
      <c r="D31" s="47" t="s">
        <v>74</v>
      </c>
      <c r="E31" s="47" t="n">
        <f>E30</f>
        <v>45413</v>
      </c>
      <c r="F31" s="49" t="n">
        <v>7</v>
      </c>
      <c r="G31" s="47" t="n">
        <f>E31+F31-1</f>
        <v>45419</v>
      </c>
      <c r="H31" s="47"/>
      <c r="I31" s="47"/>
      <c r="J31" s="48"/>
      <c r="K31" s="48"/>
      <c r="L31" s="46" t="s">
        <v>75</v>
      </c>
      <c r="M31" s="46"/>
      <c r="N31" s="46"/>
      <c r="O31" s="46"/>
      <c r="P31" s="71"/>
      <c r="Q31" s="71"/>
      <c r="R31" s="71"/>
    </row>
    <row r="32" s="5" customFormat="1" ht="27.75" customHeight="1">
      <c r="A32" s="75"/>
      <c r="B32" s="78"/>
      <c r="C32" s="50" t="s">
        <v>76</v>
      </c>
      <c r="D32" s="50" t="s">
        <v>77</v>
      </c>
      <c r="E32" s="47" t="n">
        <f>G30+1</f>
        <v>45420</v>
      </c>
      <c r="F32" s="49" t="n">
        <v>10</v>
      </c>
      <c r="G32" s="47" t="n">
        <f>E32+F32-1</f>
        <v>45429</v>
      </c>
      <c r="H32" s="47"/>
      <c r="I32" s="47"/>
      <c r="J32" s="48"/>
      <c r="K32" s="48"/>
      <c r="L32" s="46" t="s">
        <v>39</v>
      </c>
      <c r="M32" s="46"/>
      <c r="N32" s="46"/>
      <c r="O32" s="46" t="s">
        <v>78</v>
      </c>
      <c r="P32" s="46"/>
      <c r="Q32" s="46"/>
      <c r="R32" s="46"/>
    </row>
    <row r="33" s="5" customFormat="1" ht="16.5" customHeight="1">
      <c r="A33" s="75"/>
      <c r="B33" s="79" t="s">
        <v>79</v>
      </c>
      <c r="C33" s="47" t="s">
        <v>80</v>
      </c>
      <c r="D33" s="47" t="s">
        <v>278</v>
      </c>
      <c r="E33" s="47" t="n">
        <v>45361</v>
      </c>
      <c r="F33" s="61"/>
      <c r="G33" s="47" t="n">
        <f>E33+F33-1</f>
        <v>45360</v>
      </c>
      <c r="H33" s="47"/>
      <c r="I33" s="47"/>
      <c r="J33" s="48"/>
      <c r="K33" s="48"/>
      <c r="L33" s="46" t="s">
        <v>39</v>
      </c>
      <c r="M33" s="48"/>
      <c r="N33" s="48"/>
      <c r="O33" s="48"/>
      <c r="P33" s="89"/>
      <c r="Q33" s="89"/>
      <c r="R33" s="89"/>
    </row>
    <row r="34" s="5" customFormat="1" ht="16.5" customHeight="1">
      <c r="A34" s="75"/>
      <c r="B34" s="75"/>
      <c r="C34" s="47" t="s">
        <v>81</v>
      </c>
      <c r="D34" s="47"/>
      <c r="E34" s="47" t="n">
        <v>45406</v>
      </c>
      <c r="F34" s="49" t="n">
        <v>6</v>
      </c>
      <c r="G34" s="47" t="n">
        <f>E34+F34-1</f>
        <v>45411</v>
      </c>
      <c r="H34" s="47"/>
      <c r="I34" s="47"/>
      <c r="J34" s="48"/>
      <c r="K34" s="48"/>
      <c r="L34" s="46" t="s">
        <v>39</v>
      </c>
      <c r="M34" s="46"/>
      <c r="N34" s="46"/>
      <c r="O34" s="46"/>
      <c r="P34" s="46"/>
      <c r="Q34" s="46"/>
      <c r="R34" s="46"/>
    </row>
    <row r="35" s="5" customFormat="1" ht="16.5" customHeight="1">
      <c r="A35" s="75"/>
      <c r="B35" s="75"/>
      <c r="C35" s="47" t="s">
        <v>82</v>
      </c>
      <c r="D35" s="47"/>
      <c r="E35" s="47" t="n">
        <v>45407</v>
      </c>
      <c r="F35" s="49" t="n">
        <v>6</v>
      </c>
      <c r="G35" s="47" t="n">
        <f>E35+F35-1</f>
        <v>45412</v>
      </c>
      <c r="H35" s="47"/>
      <c r="I35" s="47"/>
      <c r="J35" s="48"/>
      <c r="K35" s="48"/>
      <c r="L35" s="46" t="s">
        <v>39</v>
      </c>
      <c r="M35" s="46"/>
      <c r="N35" s="46"/>
      <c r="O35" s="46"/>
      <c r="P35" s="46"/>
      <c r="Q35" s="46"/>
      <c r="R35" s="46"/>
    </row>
    <row r="36" s="5" customFormat="1" ht="16.5" customHeight="1">
      <c r="A36" s="75"/>
      <c r="B36" s="76"/>
      <c r="C36" s="47" t="s">
        <v>83</v>
      </c>
      <c r="D36" s="47" t="s">
        <v>278</v>
      </c>
      <c r="E36" s="47" t="n">
        <f>G34+1</f>
        <v>45412</v>
      </c>
      <c r="F36" s="49" t="n">
        <v>14</v>
      </c>
      <c r="G36" s="47" t="n">
        <f>E36+F36-1</f>
        <v>45425</v>
      </c>
      <c r="H36" s="47"/>
      <c r="I36" s="47"/>
      <c r="J36" s="48"/>
      <c r="K36" s="48"/>
      <c r="L36" s="46" t="s">
        <v>84</v>
      </c>
      <c r="M36" s="46"/>
      <c r="N36" s="46"/>
      <c r="O36" s="46"/>
      <c r="P36" s="46"/>
      <c r="Q36" s="46"/>
      <c r="R36" s="46"/>
    </row>
    <row r="37" ht="41.25" customHeight="1">
      <c r="B37" s="140" t="s">
        <v>85</v>
      </c>
      <c r="C37" s="57" t="s">
        <v>86</v>
      </c>
      <c r="D37" s="16" t="s">
        <v>87</v>
      </c>
      <c r="E37" s="16" t="n">
        <f>E18+1</f>
        <v>45425</v>
      </c>
      <c r="F37" s="19" t="n">
        <v>3</v>
      </c>
      <c r="G37" s="16" t="n">
        <f>E37+F37-1</f>
        <v>45427</v>
      </c>
      <c r="H37" s="16"/>
      <c r="I37" s="16"/>
      <c r="J37" s="117" t="s">
        <v>811</v>
      </c>
      <c r="K37" s="117"/>
      <c r="L37" s="54" t="s">
        <v>88</v>
      </c>
      <c r="M37" s="16"/>
      <c r="N37" s="16"/>
      <c r="O37" s="16"/>
      <c r="P37" s="54" t="s">
        <v>89</v>
      </c>
      <c r="Q37" s="54"/>
      <c r="R37" s="54"/>
    </row>
    <row r="38" s="5" customFormat="1" ht="16.5" customHeight="1">
      <c r="A38" s="75"/>
      <c r="B38" s="79" t="s">
        <v>90</v>
      </c>
      <c r="C38" s="50" t="s">
        <v>91</v>
      </c>
      <c r="D38" s="50"/>
      <c r="E38" s="47" t="n">
        <f>E24+1</f>
        <v>45427</v>
      </c>
      <c r="F38" s="49" t="n">
        <v>6</v>
      </c>
      <c r="G38" s="47" t="n">
        <f>E38+F38-1</f>
        <v>45432</v>
      </c>
      <c r="H38" s="47"/>
      <c r="I38" s="47"/>
      <c r="J38" s="48"/>
      <c r="K38" s="48"/>
      <c r="L38" s="46"/>
      <c r="M38" s="46"/>
      <c r="N38" s="46"/>
      <c r="O38" s="46"/>
      <c r="P38" s="46"/>
      <c r="Q38" s="46"/>
      <c r="R38" s="46"/>
    </row>
    <row r="39" s="5" customFormat="1" ht="27.75" customHeight="1">
      <c r="A39" s="75"/>
      <c r="B39" s="75"/>
      <c r="C39" s="57" t="s">
        <v>92</v>
      </c>
      <c r="D39" s="47"/>
      <c r="E39" s="47" t="n">
        <f>G19+1</f>
        <v>45429</v>
      </c>
      <c r="F39" s="49" t="n">
        <v>7</v>
      </c>
      <c r="G39" s="83" t="n">
        <f>E39+F39-1</f>
        <v>45435</v>
      </c>
      <c r="H39" s="47"/>
      <c r="I39" s="47"/>
      <c r="J39" s="48"/>
      <c r="K39" s="48"/>
      <c r="L39" s="46"/>
      <c r="M39" s="46"/>
      <c r="N39" s="46"/>
      <c r="O39" s="46"/>
      <c r="P39" s="46" t="s">
        <v>93</v>
      </c>
      <c r="Q39" s="46"/>
      <c r="R39" s="46"/>
    </row>
    <row r="40" s="5" customFormat="1" ht="27.75" customHeight="1">
      <c r="A40" s="75"/>
      <c r="B40" s="75"/>
      <c r="C40" s="57" t="s">
        <v>94</v>
      </c>
      <c r="D40" s="47"/>
      <c r="E40" s="47" t="n">
        <f>E39</f>
        <v>45429</v>
      </c>
      <c r="F40" s="49" t="n">
        <v>14</v>
      </c>
      <c r="G40" s="83" t="n">
        <f>E40+F40-1</f>
        <v>45442</v>
      </c>
      <c r="H40" s="47"/>
      <c r="I40" s="47"/>
      <c r="J40" s="48"/>
      <c r="K40" s="48"/>
      <c r="L40" s="46"/>
      <c r="M40" s="46"/>
      <c r="N40" s="46"/>
      <c r="O40" s="46"/>
      <c r="P40" s="46" t="s">
        <v>93</v>
      </c>
      <c r="Q40" s="46"/>
      <c r="R40" s="46"/>
    </row>
    <row r="41" s="5" customFormat="1" ht="27.75" customHeight="1">
      <c r="A41" s="75"/>
      <c r="B41" s="75"/>
      <c r="C41" s="57" t="s">
        <v>95</v>
      </c>
      <c r="D41" s="47"/>
      <c r="E41" s="47" t="n">
        <f>G39+1</f>
        <v>45436</v>
      </c>
      <c r="F41" s="49" t="n">
        <v>7</v>
      </c>
      <c r="G41" s="83" t="n">
        <f>E41+F41-1</f>
        <v>45442</v>
      </c>
      <c r="H41" s="47"/>
      <c r="I41" s="47"/>
      <c r="J41" s="48"/>
      <c r="K41" s="48"/>
      <c r="L41" s="46"/>
      <c r="M41" s="46"/>
      <c r="N41" s="46"/>
      <c r="O41" s="46"/>
      <c r="P41" s="46" t="s">
        <v>93</v>
      </c>
      <c r="Q41" s="46"/>
      <c r="R41" s="46"/>
    </row>
    <row r="42" ht="23.4375" customHeight="1">
      <c r="B42" s="140" t="s">
        <v>96</v>
      </c>
      <c r="C42" s="187" t="s">
        <v>97</v>
      </c>
      <c r="D42" s="64"/>
      <c r="E42" s="16" t="n">
        <f>G25</f>
        <v>45432</v>
      </c>
      <c r="F42" s="19" t="n">
        <v>1</v>
      </c>
      <c r="G42" s="16" t="n">
        <f>E42+F42-1</f>
        <v>45432</v>
      </c>
      <c r="H42" s="16"/>
      <c r="I42" s="16"/>
      <c r="J42" s="117" t="s">
        <v>811</v>
      </c>
      <c r="K42" s="117"/>
      <c r="L42" s="54" t="s">
        <v>24</v>
      </c>
      <c r="M42" s="54"/>
      <c r="N42" s="54"/>
      <c r="O42" s="54"/>
      <c r="P42" s="54" t="s">
        <v>98</v>
      </c>
      <c r="Q42" s="54"/>
      <c r="R42" s="54"/>
    </row>
    <row r="43" s="52" customFormat="1" ht="16.5" customHeight="1">
      <c r="A43" s="186" t="s">
        <v>99</v>
      </c>
      <c r="B43" s="69" t="n">
        <v>3.5</v>
      </c>
      <c r="C43" s="55" t="s">
        <v>101</v>
      </c>
      <c r="D43" s="55"/>
      <c r="E43" s="55" t="n">
        <v>45306</v>
      </c>
      <c r="F43" s="62"/>
      <c r="G43" s="55" t="n">
        <f>E43+F43-1</f>
        <v>45305</v>
      </c>
      <c r="H43" s="56"/>
      <c r="I43" s="56"/>
      <c r="J43" s="56"/>
      <c r="K43" s="56"/>
      <c r="L43" s="56"/>
      <c r="M43" s="56"/>
      <c r="N43" s="56"/>
      <c r="O43" s="56"/>
      <c r="P43" s="90"/>
      <c r="Q43" s="90"/>
      <c r="R43" s="90"/>
    </row>
    <row r="44" s="5" customFormat="1" ht="41.25" customHeight="1">
      <c r="A44" s="75"/>
      <c r="B44" s="79" t="s">
        <v>102</v>
      </c>
      <c r="C44" s="57" t="s">
        <v>103</v>
      </c>
      <c r="D44" s="71"/>
      <c r="E44" s="47"/>
      <c r="F44" s="61"/>
      <c r="G44" s="47" t="n">
        <v>45421</v>
      </c>
      <c r="H44" s="47"/>
      <c r="I44" s="47"/>
      <c r="J44" s="48"/>
      <c r="K44" s="48"/>
      <c r="L44" s="46" t="s">
        <v>16</v>
      </c>
      <c r="M44" s="48"/>
      <c r="N44" s="48"/>
      <c r="O44" s="48"/>
      <c r="P44" s="46" t="s">
        <v>104</v>
      </c>
      <c r="Q44" s="46"/>
      <c r="R44" s="46"/>
    </row>
    <row r="45" s="5" customFormat="1" ht="16.5" customHeight="1">
      <c r="A45" s="75"/>
      <c r="B45" s="75"/>
      <c r="C45" s="57" t="s">
        <v>105</v>
      </c>
      <c r="D45" s="71"/>
      <c r="E45" s="47" t="n">
        <f>G44+1</f>
        <v>45422</v>
      </c>
      <c r="F45" s="61" t="n">
        <v>2</v>
      </c>
      <c r="G45" s="47" t="n">
        <f>E45+F45-1</f>
        <v>45423</v>
      </c>
      <c r="H45" s="47"/>
      <c r="I45" s="47"/>
      <c r="J45" s="48"/>
      <c r="K45" s="48"/>
      <c r="L45" s="46" t="s">
        <v>16</v>
      </c>
      <c r="M45" s="48"/>
      <c r="N45" s="48"/>
      <c r="O45" s="48"/>
      <c r="P45" s="46"/>
      <c r="Q45" s="46"/>
      <c r="R45" s="46"/>
    </row>
    <row r="46" s="5" customFormat="1" ht="16.5" customHeight="1">
      <c r="A46" s="75"/>
      <c r="B46" s="79" t="s">
        <v>1066</v>
      </c>
      <c r="C46" s="33" t="s">
        <v>107</v>
      </c>
      <c r="D46" s="33"/>
      <c r="E46" s="35" t="n">
        <f>G45+2</f>
        <v>45425</v>
      </c>
      <c r="F46" s="37" t="n">
        <v>3</v>
      </c>
      <c r="G46" s="47" t="n">
        <f>E46+F46-1</f>
        <v>45427</v>
      </c>
      <c r="H46" s="35"/>
      <c r="I46" s="35"/>
      <c r="J46" s="36"/>
      <c r="K46" s="36"/>
      <c r="L46" s="38" t="s">
        <v>16</v>
      </c>
      <c r="M46" s="48"/>
      <c r="N46" s="48"/>
      <c r="O46" s="48"/>
      <c r="P46" s="46"/>
      <c r="Q46" s="46"/>
      <c r="R46" s="46"/>
    </row>
    <row r="47" ht="16.5" customHeight="1">
      <c r="A47" s="75"/>
      <c r="B47" s="75"/>
      <c r="C47" s="188" t="s">
        <v>108</v>
      </c>
      <c r="D47" s="40"/>
      <c r="E47" s="39" t="n">
        <f>G46+1</f>
        <v>45428</v>
      </c>
      <c r="F47" s="155" t="n">
        <v>2</v>
      </c>
      <c r="G47" s="16" t="n">
        <f>E47+F47-1</f>
        <v>45429</v>
      </c>
      <c r="H47" s="39"/>
      <c r="I47" s="39"/>
      <c r="J47" s="156" t="s">
        <v>811</v>
      </c>
      <c r="K47" s="156"/>
      <c r="L47" s="163" t="s">
        <v>16</v>
      </c>
      <c r="M47" s="54"/>
      <c r="N47" s="54"/>
      <c r="O47" s="54"/>
      <c r="P47" s="54"/>
      <c r="Q47" s="54"/>
      <c r="R47" s="54"/>
    </row>
    <row r="48" s="5" customFormat="1" ht="16.5" customHeight="1">
      <c r="A48" s="75"/>
      <c r="B48" s="75"/>
      <c r="C48" s="111" t="s">
        <v>109</v>
      </c>
      <c r="D48" s="243"/>
      <c r="E48" s="244" t="n">
        <f>G46+1</f>
        <v>45428</v>
      </c>
      <c r="F48" s="245" t="n">
        <v>3</v>
      </c>
      <c r="G48" s="112" t="n">
        <f>E48+F48-1</f>
        <v>45430</v>
      </c>
      <c r="H48" s="35"/>
      <c r="I48" s="35"/>
      <c r="J48" s="36"/>
      <c r="K48" s="36"/>
      <c r="L48" s="38" t="s">
        <v>16</v>
      </c>
      <c r="M48" s="46"/>
      <c r="N48" s="46"/>
      <c r="O48" s="46"/>
      <c r="P48" s="46"/>
      <c r="Q48" s="46"/>
      <c r="R48" s="46"/>
    </row>
    <row r="49" ht="16.5" customHeight="1">
      <c r="A49" s="75"/>
      <c r="B49" s="75"/>
      <c r="C49" s="188" t="s">
        <v>110</v>
      </c>
      <c r="D49" s="43"/>
      <c r="E49" s="167" t="n">
        <f>G48+1</f>
        <v>45431</v>
      </c>
      <c r="F49" s="155" t="n">
        <v>7</v>
      </c>
      <c r="G49" s="39" t="n">
        <f>E49+F49-1</f>
        <v>45437</v>
      </c>
      <c r="H49" s="39"/>
      <c r="I49" s="39"/>
      <c r="J49" s="156" t="s">
        <v>811</v>
      </c>
      <c r="K49" s="156"/>
      <c r="L49" s="163" t="s">
        <v>19</v>
      </c>
      <c r="M49" s="54"/>
      <c r="N49" s="54"/>
      <c r="O49" s="54" t="s">
        <v>111</v>
      </c>
      <c r="P49" s="54"/>
      <c r="Q49" s="54"/>
      <c r="R49" s="54"/>
    </row>
    <row r="50" s="5" customFormat="1" ht="16.5" customHeight="1">
      <c r="A50" s="75"/>
      <c r="B50" s="75"/>
      <c r="C50" s="45" t="s">
        <v>112</v>
      </c>
      <c r="D50" s="45"/>
      <c r="E50" s="58"/>
      <c r="F50" s="42"/>
      <c r="G50" s="135" t="n">
        <v>45431</v>
      </c>
      <c r="H50" s="35"/>
      <c r="I50" s="250" t="n">
        <v>45433</v>
      </c>
      <c r="J50" s="36" t="s">
        <v>811</v>
      </c>
      <c r="K50" s="36"/>
      <c r="L50" s="38" t="s">
        <v>16</v>
      </c>
      <c r="M50" s="46"/>
      <c r="N50" s="46"/>
      <c r="O50" s="46"/>
      <c r="P50" s="46"/>
      <c r="Q50" s="46"/>
      <c r="R50" s="46"/>
    </row>
    <row r="51" ht="16.5" customHeight="1">
      <c r="A51" s="75"/>
      <c r="B51" s="75"/>
      <c r="C51" s="188" t="s">
        <v>278</v>
      </c>
      <c r="D51" s="43"/>
      <c r="E51" s="167"/>
      <c r="F51" s="155"/>
      <c r="G51" s="39"/>
      <c r="H51" s="39"/>
      <c r="I51" s="39"/>
      <c r="J51" s="156"/>
      <c r="K51" s="156"/>
      <c r="L51" s="163"/>
      <c r="M51" s="54"/>
      <c r="N51" s="54"/>
      <c r="O51" s="54"/>
      <c r="P51" s="54"/>
      <c r="Q51" s="54"/>
      <c r="R51" s="54"/>
    </row>
    <row r="52" ht="16.5" customHeight="1">
      <c r="A52" s="75"/>
      <c r="B52" s="75"/>
      <c r="C52" s="188"/>
      <c r="D52" s="43"/>
      <c r="E52" s="167"/>
      <c r="F52" s="155"/>
      <c r="G52" s="39"/>
      <c r="H52" s="39"/>
      <c r="I52" s="39"/>
      <c r="J52" s="156"/>
      <c r="K52" s="156"/>
      <c r="L52" s="163"/>
      <c r="M52" s="54"/>
      <c r="N52" s="54"/>
      <c r="O52" s="54"/>
      <c r="P52" s="54"/>
      <c r="Q52" s="54"/>
      <c r="R52" s="54"/>
    </row>
    <row r="53" ht="16.5" customHeight="1">
      <c r="A53" s="75"/>
      <c r="B53" s="75"/>
      <c r="C53" s="188" t="s">
        <v>113</v>
      </c>
      <c r="D53" s="43"/>
      <c r="E53" s="167" t="n">
        <f>G49+1</f>
        <v>45438</v>
      </c>
      <c r="F53" s="155" t="n">
        <v>1</v>
      </c>
      <c r="G53" s="39" t="n">
        <f>E53+F53-1</f>
        <v>45438</v>
      </c>
      <c r="H53" s="39"/>
      <c r="I53" s="39"/>
      <c r="J53" s="156" t="s">
        <v>811</v>
      </c>
      <c r="K53" s="156"/>
      <c r="L53" s="163" t="s">
        <v>24</v>
      </c>
      <c r="M53" s="54"/>
      <c r="N53" s="54"/>
      <c r="O53" s="54"/>
      <c r="P53" s="54"/>
      <c r="Q53" s="54"/>
      <c r="R53" s="54"/>
    </row>
    <row r="54" ht="16.5" customHeight="1">
      <c r="A54" s="75"/>
      <c r="B54" s="75"/>
      <c r="C54" s="239" t="s">
        <v>114</v>
      </c>
      <c r="D54" s="240"/>
      <c r="E54" s="241" t="n">
        <f>G53+1</f>
        <v>45439</v>
      </c>
      <c r="F54" s="242" t="n">
        <f>7+5</f>
        <v>12</v>
      </c>
      <c r="G54" s="111" t="n">
        <f>E54+F54-1</f>
        <v>45450</v>
      </c>
      <c r="H54" s="39"/>
      <c r="I54" s="39"/>
      <c r="J54" s="156" t="s">
        <v>811</v>
      </c>
      <c r="K54" s="156" t="s">
        <v>811</v>
      </c>
      <c r="L54" s="163" t="s">
        <v>16</v>
      </c>
      <c r="M54" s="54"/>
      <c r="N54" s="54"/>
      <c r="O54" s="54"/>
      <c r="P54" s="54"/>
      <c r="Q54" s="54"/>
      <c r="R54" s="54"/>
    </row>
    <row r="55" ht="16.5" customHeight="1">
      <c r="A55" s="75"/>
      <c r="B55" s="75"/>
      <c r="C55" s="188" t="s">
        <v>115</v>
      </c>
      <c r="D55" s="43"/>
      <c r="E55" s="167" t="n">
        <f>G54+1</f>
        <v>45451</v>
      </c>
      <c r="F55" s="155" t="n">
        <v>8</v>
      </c>
      <c r="G55" s="171" t="n">
        <f>E55+F55-1</f>
        <v>45458</v>
      </c>
      <c r="H55" s="39"/>
      <c r="I55" s="39"/>
      <c r="J55" s="156" t="s">
        <v>811</v>
      </c>
      <c r="K55" s="156"/>
      <c r="L55" s="163" t="s">
        <v>84</v>
      </c>
      <c r="M55" s="54"/>
      <c r="N55" s="54"/>
      <c r="O55" s="54"/>
      <c r="P55" s="54"/>
      <c r="Q55" s="54"/>
      <c r="R55" s="54"/>
    </row>
    <row r="56" ht="16.5" customHeight="1">
      <c r="A56" s="75"/>
      <c r="B56" s="75"/>
      <c r="C56" s="239" t="s">
        <v>116</v>
      </c>
      <c r="D56" s="240"/>
      <c r="E56" s="241" t="n">
        <f>G68+1</f>
        <v>45453</v>
      </c>
      <c r="F56" s="242" t="n">
        <v>4</v>
      </c>
      <c r="G56" s="111" t="n">
        <f>E56+F56-1</f>
        <v>45456</v>
      </c>
      <c r="H56" s="39"/>
      <c r="I56" s="39"/>
      <c r="J56" s="156" t="s">
        <v>811</v>
      </c>
      <c r="K56" s="156"/>
      <c r="L56" s="163" t="s">
        <v>16</v>
      </c>
      <c r="M56" s="54"/>
      <c r="N56" s="54"/>
      <c r="O56" s="54" t="s">
        <v>1067</v>
      </c>
      <c r="P56" s="54"/>
      <c r="Q56" s="54"/>
      <c r="R56" s="54"/>
    </row>
    <row r="57" s="5" customFormat="1" ht="16.5" customHeight="1">
      <c r="A57" s="75"/>
      <c r="B57" s="75"/>
      <c r="C57" s="45" t="s">
        <v>1068</v>
      </c>
      <c r="D57" s="45"/>
      <c r="E57" s="58" t="n">
        <f>E56+4</f>
        <v>45457</v>
      </c>
      <c r="F57" s="42" t="n">
        <v>2</v>
      </c>
      <c r="G57" s="35" t="n">
        <f>E57+F57-1</f>
        <v>45458</v>
      </c>
      <c r="H57" s="35"/>
      <c r="I57" s="35"/>
      <c r="J57" s="36"/>
      <c r="K57" s="36"/>
      <c r="L57" s="38" t="s">
        <v>16</v>
      </c>
      <c r="M57" s="46"/>
      <c r="N57" s="46"/>
      <c r="O57" s="46"/>
      <c r="P57" s="46"/>
      <c r="Q57" s="46"/>
      <c r="R57" s="46"/>
    </row>
    <row r="58" ht="16.5" customHeight="1">
      <c r="A58" s="75"/>
      <c r="B58" s="75"/>
      <c r="C58" s="187" t="s">
        <v>59</v>
      </c>
      <c r="D58" s="64" t="s">
        <v>60</v>
      </c>
      <c r="E58" s="16" t="n">
        <f>G57+1</f>
        <v>45459</v>
      </c>
      <c r="F58" s="19" t="n">
        <v>3</v>
      </c>
      <c r="G58" s="16" t="n">
        <f>E58+F58-1</f>
        <v>45461</v>
      </c>
      <c r="H58" s="16"/>
      <c r="I58" s="16"/>
      <c r="J58" s="117" t="s">
        <v>811</v>
      </c>
      <c r="K58" s="117"/>
      <c r="L58" s="54" t="s">
        <v>54</v>
      </c>
      <c r="M58" s="54"/>
      <c r="N58" s="249" t="n">
        <f>M58*F58</f>
        <v>0</v>
      </c>
      <c r="O58" s="54"/>
      <c r="P58" s="54"/>
      <c r="Q58" s="54"/>
      <c r="R58" s="54"/>
    </row>
    <row r="59" ht="16.5" customHeight="1">
      <c r="A59" s="75"/>
      <c r="B59" s="75"/>
      <c r="C59" s="235" t="s">
        <v>62</v>
      </c>
      <c r="D59" s="236"/>
      <c r="E59" s="237" t="n">
        <f>E58</f>
        <v>45459</v>
      </c>
      <c r="F59" s="238" t="n">
        <v>7</v>
      </c>
      <c r="G59" s="237" t="n">
        <f>E59+F59-1</f>
        <v>45465</v>
      </c>
      <c r="H59" s="16"/>
      <c r="I59" s="16"/>
      <c r="J59" s="117" t="s">
        <v>811</v>
      </c>
      <c r="K59" s="117" t="s">
        <v>811</v>
      </c>
      <c r="L59" s="54" t="s">
        <v>54</v>
      </c>
      <c r="M59" s="54"/>
      <c r="N59" s="249" t="n">
        <f>M59*F59</f>
        <v>0</v>
      </c>
      <c r="O59" s="54"/>
      <c r="P59" s="54"/>
      <c r="Q59" s="54"/>
      <c r="R59" s="54"/>
    </row>
    <row r="60" ht="16.5" customHeight="1">
      <c r="A60" s="75"/>
      <c r="B60" s="75"/>
      <c r="C60" s="235" t="s">
        <v>97</v>
      </c>
      <c r="D60" s="236"/>
      <c r="E60" s="237" t="n">
        <f>G58+1</f>
        <v>45462</v>
      </c>
      <c r="F60" s="238" t="n">
        <v>1</v>
      </c>
      <c r="G60" s="237" t="n">
        <f>E60+F60-1</f>
        <v>45462</v>
      </c>
      <c r="H60" s="16"/>
      <c r="I60" s="16"/>
      <c r="J60" s="117" t="s">
        <v>811</v>
      </c>
      <c r="K60" s="117" t="s">
        <v>811</v>
      </c>
      <c r="L60" s="54"/>
      <c r="M60" s="54"/>
      <c r="N60" s="54"/>
      <c r="O60" s="54"/>
      <c r="P60" s="54"/>
      <c r="Q60" s="54"/>
      <c r="R60" s="54"/>
    </row>
    <row r="61" s="52" customFormat="1" ht="16.5" customHeight="1">
      <c r="A61" s="186" t="s">
        <v>121</v>
      </c>
      <c r="B61" s="69" t="n">
        <v>4</v>
      </c>
      <c r="C61" s="55" t="s">
        <v>123</v>
      </c>
      <c r="D61" s="55"/>
      <c r="E61" s="55" t="n">
        <v>45306</v>
      </c>
      <c r="F61" s="62"/>
      <c r="G61" s="55" t="n">
        <f>E61+F61-1</f>
        <v>45305</v>
      </c>
      <c r="H61" s="56"/>
      <c r="I61" s="56"/>
      <c r="J61" s="56"/>
      <c r="K61" s="56"/>
      <c r="L61" s="56"/>
      <c r="M61" s="56"/>
      <c r="N61" s="56"/>
      <c r="O61" s="56"/>
      <c r="P61" s="90"/>
      <c r="Q61" s="90"/>
      <c r="R61" s="90"/>
    </row>
    <row r="62" s="5" customFormat="1" ht="16.5" customHeight="1">
      <c r="A62" s="75"/>
      <c r="B62" s="79" t="s">
        <v>124</v>
      </c>
      <c r="C62" s="47" t="s">
        <v>125</v>
      </c>
      <c r="D62" s="47"/>
      <c r="E62" s="47"/>
      <c r="F62" s="61"/>
      <c r="G62" s="47"/>
      <c r="H62" s="47"/>
      <c r="I62" s="47"/>
      <c r="J62" s="48"/>
      <c r="K62" s="48"/>
      <c r="L62" s="46" t="s">
        <v>126</v>
      </c>
      <c r="M62" s="48"/>
      <c r="N62" s="48"/>
      <c r="O62" s="48"/>
      <c r="P62" s="89"/>
      <c r="Q62" s="89"/>
      <c r="R62" s="89"/>
    </row>
    <row r="63" s="5" customFormat="1" ht="27.75" customHeight="1">
      <c r="A63" s="75"/>
      <c r="B63" s="75"/>
      <c r="C63" s="50" t="s">
        <v>127</v>
      </c>
      <c r="D63" s="50"/>
      <c r="E63" s="47"/>
      <c r="F63" s="49"/>
      <c r="G63" s="83" t="n">
        <f>G50</f>
        <v>45431</v>
      </c>
      <c r="H63" s="47"/>
      <c r="I63" s="47"/>
      <c r="J63" s="48"/>
      <c r="K63" s="48"/>
      <c r="L63" s="46" t="s">
        <v>128</v>
      </c>
      <c r="M63" s="46"/>
      <c r="N63" s="46"/>
      <c r="O63" s="46"/>
      <c r="P63" s="46" t="s">
        <v>129</v>
      </c>
      <c r="Q63" s="46"/>
      <c r="R63" s="46"/>
    </row>
    <row r="64" ht="16.5" customHeight="1">
      <c r="C64" s="119" t="s">
        <v>130</v>
      </c>
      <c r="D64" s="123" t="s">
        <v>131</v>
      </c>
      <c r="E64" s="172" t="n">
        <f>G47</f>
        <v>45429</v>
      </c>
      <c r="F64" s="184" t="n">
        <v>5</v>
      </c>
      <c r="G64" s="172" t="n">
        <f>E64+F64-1</f>
        <v>45433</v>
      </c>
      <c r="H64" s="16"/>
      <c r="I64" s="16"/>
      <c r="J64" s="117" t="s">
        <v>811</v>
      </c>
      <c r="K64" s="117"/>
      <c r="L64" s="54" t="s">
        <v>126</v>
      </c>
      <c r="M64" s="54" t="n">
        <v>2</v>
      </c>
      <c r="N64" s="54"/>
      <c r="O64" s="54"/>
      <c r="P64" s="54"/>
      <c r="Q64" s="54"/>
      <c r="R64" s="54"/>
    </row>
    <row r="65" ht="16.5" customHeight="1">
      <c r="C65" s="119" t="s">
        <v>132</v>
      </c>
      <c r="D65" s="123" t="s">
        <v>133</v>
      </c>
      <c r="E65" s="172" t="n">
        <f>G64</f>
        <v>45433</v>
      </c>
      <c r="F65" s="184" t="n">
        <v>1</v>
      </c>
      <c r="G65" s="172" t="n">
        <f>E65+F65-1</f>
        <v>45433</v>
      </c>
      <c r="H65" s="16"/>
      <c r="I65" s="16"/>
      <c r="J65" s="117" t="s">
        <v>811</v>
      </c>
      <c r="K65" s="117"/>
      <c r="L65" s="54" t="s">
        <v>134</v>
      </c>
      <c r="M65" s="54"/>
      <c r="N65" s="54"/>
      <c r="O65" s="54"/>
      <c r="P65" s="54"/>
      <c r="Q65" s="54"/>
      <c r="R65" s="54"/>
    </row>
    <row r="66" ht="16.5" customHeight="1">
      <c r="C66" s="119" t="s">
        <v>135</v>
      </c>
      <c r="D66" s="123" t="s">
        <v>136</v>
      </c>
      <c r="E66" s="172" t="n">
        <f>MAX(G65+1,G50)</f>
        <v>45434</v>
      </c>
      <c r="F66" s="184" t="n">
        <v>5</v>
      </c>
      <c r="G66" s="172" t="n">
        <f>E66+F66-1</f>
        <v>45438</v>
      </c>
      <c r="H66" s="16"/>
      <c r="I66" s="16"/>
      <c r="J66" s="117" t="s">
        <v>811</v>
      </c>
      <c r="K66" s="117"/>
      <c r="L66" s="54" t="s">
        <v>126</v>
      </c>
      <c r="M66" s="54" t="n">
        <v>1</v>
      </c>
      <c r="N66" s="54"/>
      <c r="O66" s="54"/>
      <c r="P66" s="54"/>
      <c r="Q66" s="54"/>
      <c r="R66" s="54"/>
    </row>
    <row r="67" s="5" customFormat="1" ht="16.5" customHeight="1">
      <c r="A67" s="75"/>
      <c r="B67" s="75"/>
      <c r="C67" s="50" t="s">
        <v>137</v>
      </c>
      <c r="D67" s="50" t="s">
        <v>138</v>
      </c>
      <c r="E67" s="53" t="n">
        <v>45423</v>
      </c>
      <c r="F67" s="49" t="n">
        <v>21</v>
      </c>
      <c r="G67" s="47" t="n">
        <f>E67+F67-1</f>
        <v>45443</v>
      </c>
      <c r="H67" s="47"/>
      <c r="I67" s="47"/>
      <c r="J67" s="48"/>
      <c r="K67" s="48"/>
      <c r="L67" s="46" t="s">
        <v>126</v>
      </c>
      <c r="M67" s="46"/>
      <c r="N67" s="46"/>
      <c r="O67" s="46"/>
      <c r="P67" s="46" t="s">
        <v>139</v>
      </c>
      <c r="Q67" s="46"/>
      <c r="R67" s="46"/>
    </row>
    <row r="68" ht="16.5" customHeight="1">
      <c r="C68" s="131" t="s">
        <v>140</v>
      </c>
      <c r="D68" s="16" t="s">
        <v>141</v>
      </c>
      <c r="E68" s="16" t="n">
        <f>G66+1</f>
        <v>45439</v>
      </c>
      <c r="F68" s="19" t="n">
        <v>14</v>
      </c>
      <c r="G68" s="16" t="n">
        <f>E68+F68-1</f>
        <v>45452</v>
      </c>
      <c r="H68" s="16"/>
      <c r="I68" s="16"/>
      <c r="J68" s="117" t="s">
        <v>811</v>
      </c>
      <c r="K68" s="117" t="s">
        <v>811</v>
      </c>
      <c r="L68" s="54" t="s">
        <v>142</v>
      </c>
      <c r="M68" s="54"/>
      <c r="N68" s="54"/>
      <c r="O68" s="54"/>
      <c r="P68" s="54"/>
      <c r="Q68" s="54"/>
      <c r="R68" s="54"/>
    </row>
    <row r="69" s="5" customFormat="1" ht="16.5" customHeight="1">
      <c r="A69" s="75"/>
      <c r="B69" s="76"/>
      <c r="C69" s="50" t="s">
        <v>143</v>
      </c>
      <c r="D69" s="50"/>
      <c r="E69" s="47" t="n">
        <f>G65+1</f>
        <v>45434</v>
      </c>
      <c r="F69" s="49" t="n">
        <v>7</v>
      </c>
      <c r="G69" s="47" t="n">
        <f>F69+E69</f>
        <v>45441</v>
      </c>
      <c r="H69" s="47"/>
      <c r="I69" s="47"/>
      <c r="J69" s="48"/>
      <c r="K69" s="48"/>
      <c r="L69" s="46" t="s">
        <v>144</v>
      </c>
      <c r="M69" s="46"/>
      <c r="N69" s="46"/>
      <c r="O69" s="46"/>
      <c r="P69" s="46"/>
      <c r="Q69" s="46"/>
      <c r="R69" s="46"/>
    </row>
    <row r="70" s="5" customFormat="1" ht="16.5" customHeight="1">
      <c r="A70" s="75"/>
      <c r="B70" s="76"/>
      <c r="C70" s="247" t="s">
        <v>144</v>
      </c>
      <c r="D70" s="247" t="s">
        <v>145</v>
      </c>
      <c r="E70" s="83" t="n">
        <f>G68+1</f>
        <v>45453</v>
      </c>
      <c r="F70" s="248" t="n">
        <v>21</v>
      </c>
      <c r="G70" s="83" t="n">
        <f>E70+F70-1</f>
        <v>45473</v>
      </c>
      <c r="H70" s="47"/>
      <c r="I70" s="47"/>
      <c r="J70" s="48"/>
      <c r="K70" s="48"/>
      <c r="L70" s="46" t="s">
        <v>144</v>
      </c>
      <c r="M70" s="46"/>
      <c r="N70" s="46"/>
      <c r="O70" s="46"/>
      <c r="P70" s="46"/>
      <c r="Q70" s="46"/>
      <c r="R70" s="46"/>
    </row>
    <row r="71" s="5" customFormat="1" ht="28.166666666666668" customHeight="1">
      <c r="A71" s="75"/>
      <c r="B71" s="79" t="s">
        <v>146</v>
      </c>
      <c r="C71" s="46" t="s">
        <v>147</v>
      </c>
      <c r="D71" s="47"/>
      <c r="E71" s="47"/>
      <c r="F71" s="61"/>
      <c r="G71" s="47"/>
      <c r="H71" s="47"/>
      <c r="I71" s="47"/>
      <c r="J71" s="48"/>
      <c r="K71" s="48"/>
      <c r="L71" s="46" t="s">
        <v>34</v>
      </c>
      <c r="M71" s="48"/>
      <c r="N71" s="48"/>
      <c r="O71" s="48"/>
      <c r="P71" s="89"/>
      <c r="Q71" s="89"/>
      <c r="R71" s="89"/>
    </row>
    <row r="72" s="5" customFormat="1" ht="16.5" customHeight="1">
      <c r="A72" s="75"/>
      <c r="B72" s="76"/>
      <c r="C72" s="46" t="s">
        <v>148</v>
      </c>
      <c r="D72" s="47"/>
      <c r="E72" s="47"/>
      <c r="F72" s="61"/>
      <c r="G72" s="47"/>
      <c r="H72" s="47"/>
      <c r="I72" s="47"/>
      <c r="J72" s="48"/>
      <c r="K72" s="48"/>
      <c r="L72" s="46" t="s">
        <v>34</v>
      </c>
      <c r="M72" s="48"/>
      <c r="N72" s="48"/>
      <c r="O72" s="48"/>
      <c r="P72" s="89"/>
      <c r="Q72" s="89"/>
      <c r="R72" s="89"/>
    </row>
    <row r="73" s="5" customFormat="1" ht="16.5" customHeight="1">
      <c r="A73" s="75"/>
      <c r="B73" s="79" t="s">
        <v>149</v>
      </c>
      <c r="C73" s="47" t="s">
        <v>150</v>
      </c>
      <c r="D73" s="47"/>
      <c r="E73" s="47" t="n">
        <v>45397</v>
      </c>
      <c r="F73" s="61" t="n">
        <v>34</v>
      </c>
      <c r="G73" s="47" t="n">
        <f>E73+F73-1</f>
        <v>45430</v>
      </c>
      <c r="H73" s="47"/>
      <c r="I73" s="47"/>
      <c r="J73" s="48"/>
      <c r="K73" s="48"/>
      <c r="L73" s="48"/>
      <c r="M73" s="48"/>
      <c r="N73" s="48"/>
      <c r="O73" s="48"/>
      <c r="P73" s="89"/>
      <c r="Q73" s="89"/>
      <c r="R73" s="89"/>
    </row>
    <row r="74" ht="16.5" customHeight="1">
      <c r="C74" s="47" t="s">
        <v>151</v>
      </c>
      <c r="D74" s="64" t="s">
        <v>152</v>
      </c>
      <c r="E74" s="16" t="n">
        <f>G73+1</f>
        <v>45431</v>
      </c>
      <c r="F74" s="19" t="n">
        <v>12</v>
      </c>
      <c r="G74" s="16" t="n">
        <f>E74+F74-1</f>
        <v>45442</v>
      </c>
      <c r="H74" s="16"/>
      <c r="I74" s="16"/>
      <c r="J74" s="117" t="s">
        <v>811</v>
      </c>
      <c r="K74" s="117" t="s">
        <v>811</v>
      </c>
      <c r="L74" s="54" t="s">
        <v>149</v>
      </c>
      <c r="M74" s="54"/>
      <c r="N74" s="54"/>
      <c r="O74" s="54"/>
      <c r="P74" s="54"/>
      <c r="Q74" s="54"/>
      <c r="R74" s="54"/>
    </row>
    <row r="75" s="5" customFormat="1" ht="16.5" customHeight="1">
      <c r="A75" s="75"/>
      <c r="B75" s="75"/>
      <c r="C75" s="47" t="s">
        <v>153</v>
      </c>
      <c r="D75" s="50"/>
      <c r="E75" s="47" t="n">
        <f>G74+1</f>
        <v>45443</v>
      </c>
      <c r="F75" s="49" t="n">
        <v>1</v>
      </c>
      <c r="G75" s="47" t="n">
        <f>E75+F75-1</f>
        <v>45443</v>
      </c>
      <c r="H75" s="47"/>
      <c r="I75" s="47"/>
      <c r="J75" s="48"/>
      <c r="K75" s="48"/>
      <c r="L75" s="46"/>
      <c r="M75" s="46"/>
      <c r="N75" s="46"/>
      <c r="O75" s="46"/>
      <c r="P75" s="46"/>
      <c r="Q75" s="46"/>
      <c r="R75" s="46"/>
    </row>
    <row r="76" ht="16.5" customHeight="1">
      <c r="C76" s="47" t="s">
        <v>154</v>
      </c>
      <c r="D76" s="64" t="s">
        <v>152</v>
      </c>
      <c r="E76" s="16" t="n">
        <f>G74+1</f>
        <v>45443</v>
      </c>
      <c r="F76" s="19" t="n">
        <v>7</v>
      </c>
      <c r="G76" s="16" t="n">
        <f>E76+F76-1</f>
        <v>45449</v>
      </c>
      <c r="H76" s="16"/>
      <c r="I76" s="16"/>
      <c r="J76" s="117" t="s">
        <v>811</v>
      </c>
      <c r="K76" s="117" t="s">
        <v>811</v>
      </c>
      <c r="L76" s="54" t="s">
        <v>149</v>
      </c>
      <c r="M76" s="54"/>
      <c r="N76" s="54"/>
      <c r="O76" s="54"/>
      <c r="P76" s="54"/>
      <c r="Q76" s="54"/>
      <c r="R76" s="54"/>
    </row>
    <row r="77" s="5" customFormat="1" ht="16.5" customHeight="1">
      <c r="A77" s="75"/>
      <c r="B77" s="75"/>
      <c r="C77" s="50" t="s">
        <v>155</v>
      </c>
      <c r="D77" s="50" t="s">
        <v>156</v>
      </c>
      <c r="E77" s="47" t="n">
        <f>G74+1</f>
        <v>45443</v>
      </c>
      <c r="F77" s="49" t="n">
        <v>8</v>
      </c>
      <c r="G77" s="47" t="n">
        <f>E77+F77-1</f>
        <v>45450</v>
      </c>
      <c r="H77" s="47"/>
      <c r="I77" s="47"/>
      <c r="J77" s="48"/>
      <c r="K77" s="48"/>
      <c r="L77" s="46" t="s">
        <v>157</v>
      </c>
      <c r="M77" s="46"/>
      <c r="N77" s="46"/>
      <c r="O77" s="46"/>
      <c r="P77" s="46"/>
      <c r="Q77" s="46"/>
      <c r="R77" s="46"/>
    </row>
    <row r="78" s="5" customFormat="1" ht="16.5" customHeight="1">
      <c r="A78" s="75"/>
      <c r="B78" s="75"/>
      <c r="C78" s="47" t="s">
        <v>158</v>
      </c>
      <c r="D78" s="47" t="s">
        <v>278</v>
      </c>
      <c r="E78" s="47" t="n">
        <f>G77+1</f>
        <v>45451</v>
      </c>
      <c r="F78" s="49" t="n">
        <v>9</v>
      </c>
      <c r="G78" s="47" t="n">
        <f>E78+F78-1</f>
        <v>45459</v>
      </c>
      <c r="H78" s="47"/>
      <c r="I78" s="47"/>
      <c r="J78" s="48"/>
      <c r="K78" s="48"/>
      <c r="L78" s="46" t="s">
        <v>149</v>
      </c>
      <c r="M78" s="46"/>
      <c r="N78" s="46"/>
      <c r="O78" s="46"/>
      <c r="P78" s="46"/>
      <c r="Q78" s="46"/>
      <c r="R78" s="46"/>
    </row>
    <row r="79" s="5" customFormat="1" ht="16.5" customHeight="1">
      <c r="A79" s="75"/>
      <c r="B79" s="75"/>
      <c r="C79" s="50" t="s">
        <v>159</v>
      </c>
      <c r="D79" s="50" t="s">
        <v>160</v>
      </c>
      <c r="E79" s="47" t="n">
        <f>G78+1</f>
        <v>45460</v>
      </c>
      <c r="F79" s="49" t="n">
        <v>7</v>
      </c>
      <c r="G79" s="47" t="n">
        <f>E79+F79-1</f>
        <v>45466</v>
      </c>
      <c r="H79" s="47"/>
      <c r="I79" s="47"/>
      <c r="J79" s="48"/>
      <c r="K79" s="48"/>
      <c r="L79" s="46" t="s">
        <v>157</v>
      </c>
      <c r="M79" s="46"/>
      <c r="N79" s="46"/>
      <c r="O79" s="46"/>
      <c r="P79" s="46"/>
      <c r="Q79" s="46"/>
      <c r="R79" s="46"/>
    </row>
    <row r="80" s="5" customFormat="1" ht="16.5" customHeight="1">
      <c r="A80" s="75"/>
      <c r="B80" s="76"/>
      <c r="C80" s="50" t="s">
        <v>161</v>
      </c>
      <c r="D80" s="50" t="s">
        <v>162</v>
      </c>
      <c r="E80" s="47" t="n">
        <f>G79+1</f>
        <v>45467</v>
      </c>
      <c r="F80" s="49" t="n">
        <v>1</v>
      </c>
      <c r="G80" s="47" t="n">
        <f>E80+F80-1</f>
        <v>45467</v>
      </c>
      <c r="H80" s="47"/>
      <c r="I80" s="47"/>
      <c r="J80" s="48"/>
      <c r="K80" s="48"/>
      <c r="L80" s="46" t="s">
        <v>157</v>
      </c>
      <c r="M80" s="46"/>
      <c r="N80" s="46"/>
      <c r="O80" s="46"/>
      <c r="P80" s="46"/>
      <c r="Q80" s="46"/>
      <c r="R80" s="46"/>
    </row>
    <row r="81" s="5" customFormat="1" ht="16.5" customHeight="1">
      <c r="A81" s="75"/>
      <c r="B81" s="79" t="s">
        <v>163</v>
      </c>
      <c r="C81" s="47" t="s">
        <v>164</v>
      </c>
      <c r="D81" s="47"/>
      <c r="E81" s="47" t="n">
        <f>MIN(E82:E91)</f>
        <v>45446</v>
      </c>
      <c r="F81" s="49" t="n">
        <f>G81-E81</f>
        <v>52</v>
      </c>
      <c r="G81" s="47" t="n">
        <f>MAX(G82:G91)</f>
        <v>45498</v>
      </c>
      <c r="H81" s="47"/>
      <c r="I81" s="47"/>
      <c r="J81" s="48"/>
      <c r="K81" s="48"/>
      <c r="L81" s="48"/>
      <c r="M81" s="48"/>
      <c r="N81" s="48"/>
      <c r="O81" s="48"/>
      <c r="P81" s="89"/>
      <c r="Q81" s="89"/>
      <c r="R81" s="89"/>
    </row>
    <row r="82" ht="27.75" customHeight="1">
      <c r="C82" s="119" t="s">
        <v>165</v>
      </c>
      <c r="D82" s="123"/>
      <c r="E82" s="172" t="n">
        <f>G75+3</f>
        <v>45446</v>
      </c>
      <c r="F82" s="184" t="n">
        <v>15</v>
      </c>
      <c r="G82" s="172" t="n">
        <f>G58+2</f>
        <v>45463</v>
      </c>
      <c r="H82" s="16"/>
      <c r="I82" s="16"/>
      <c r="J82" s="117" t="s">
        <v>811</v>
      </c>
      <c r="K82" s="117" t="s">
        <v>811</v>
      </c>
      <c r="L82" s="54" t="s">
        <v>16</v>
      </c>
      <c r="M82" s="221"/>
      <c r="N82" s="221"/>
      <c r="O82" s="221" t="s">
        <v>166</v>
      </c>
      <c r="P82" s="54"/>
      <c r="Q82" s="54"/>
      <c r="R82" s="54"/>
    </row>
    <row r="83" ht="27.75" customHeight="1">
      <c r="C83" s="196" t="s">
        <v>17</v>
      </c>
      <c r="D83" s="172"/>
      <c r="E83" s="172" t="n">
        <f>G82+1</f>
        <v>45464</v>
      </c>
      <c r="F83" s="184" t="n">
        <v>1</v>
      </c>
      <c r="G83" s="172" t="n">
        <f>E83+F83-1</f>
        <v>45464</v>
      </c>
      <c r="H83" s="16"/>
      <c r="I83" s="16"/>
      <c r="J83" s="117" t="s">
        <v>811</v>
      </c>
      <c r="K83" s="117"/>
      <c r="L83" s="54" t="s">
        <v>24</v>
      </c>
      <c r="M83" s="221"/>
      <c r="N83" s="221"/>
      <c r="O83" s="221" t="s">
        <v>166</v>
      </c>
      <c r="P83" s="54"/>
      <c r="Q83" s="54"/>
      <c r="R83" s="54"/>
    </row>
    <row r="84" ht="16.5" customHeight="1">
      <c r="C84" s="235" t="s">
        <v>20</v>
      </c>
      <c r="D84" s="236" t="s">
        <v>168</v>
      </c>
      <c r="E84" s="237" t="n">
        <f>G83+1</f>
        <v>45465</v>
      </c>
      <c r="F84" s="238" t="n">
        <v>2</v>
      </c>
      <c r="G84" s="237" t="n">
        <f>E84+F84-1</f>
        <v>45466</v>
      </c>
      <c r="H84" s="214"/>
      <c r="I84" s="16"/>
      <c r="J84" s="117" t="s">
        <v>811</v>
      </c>
      <c r="K84" s="117" t="s">
        <v>811</v>
      </c>
      <c r="L84" s="54" t="s">
        <v>16</v>
      </c>
      <c r="M84" s="54"/>
      <c r="N84" s="54"/>
      <c r="O84" s="54"/>
      <c r="P84" s="54" t="s">
        <v>216</v>
      </c>
      <c r="Q84" s="54"/>
      <c r="R84" s="54"/>
    </row>
    <row r="85" s="5" customFormat="1" ht="16.5" customHeight="1">
      <c r="A85" s="75"/>
      <c r="B85" s="75"/>
      <c r="C85" s="50" t="s">
        <v>170</v>
      </c>
      <c r="D85" s="50" t="s">
        <v>171</v>
      </c>
      <c r="E85" s="47" t="n">
        <f>E84+1</f>
        <v>45466</v>
      </c>
      <c r="F85" s="49" t="n">
        <v>7</v>
      </c>
      <c r="G85" s="47" t="n">
        <f>E85+F85-1</f>
        <v>45472</v>
      </c>
      <c r="H85" s="47"/>
      <c r="I85" s="47"/>
      <c r="J85" s="48"/>
      <c r="K85" s="48"/>
      <c r="L85" s="46" t="s">
        <v>24</v>
      </c>
      <c r="M85" s="46"/>
      <c r="N85" s="46"/>
      <c r="O85" s="46"/>
      <c r="P85" s="46"/>
      <c r="Q85" s="46"/>
      <c r="R85" s="46"/>
    </row>
    <row r="86" s="5" customFormat="1" ht="16.5" customHeight="1">
      <c r="A86" s="75"/>
      <c r="B86" s="75"/>
      <c r="C86" s="50" t="s">
        <v>172</v>
      </c>
      <c r="D86" s="50" t="s">
        <v>173</v>
      </c>
      <c r="E86" s="47" t="n">
        <f>G84+1</f>
        <v>45467</v>
      </c>
      <c r="F86" s="49" t="n">
        <v>7</v>
      </c>
      <c r="G86" s="47" t="n">
        <f>E86+F86-1</f>
        <v>45473</v>
      </c>
      <c r="H86" s="47"/>
      <c r="I86" s="47"/>
      <c r="J86" s="48"/>
      <c r="K86" s="48"/>
      <c r="L86" s="46" t="s">
        <v>16</v>
      </c>
      <c r="M86" s="46"/>
      <c r="N86" s="46"/>
      <c r="O86" s="46"/>
      <c r="P86" s="46"/>
      <c r="Q86" s="46"/>
      <c r="R86" s="46"/>
    </row>
    <row r="87" s="5" customFormat="1" ht="16.5" customHeight="1">
      <c r="A87" s="75"/>
      <c r="B87" s="75"/>
      <c r="C87" s="50" t="s">
        <v>174</v>
      </c>
      <c r="D87" s="50" t="s">
        <v>175</v>
      </c>
      <c r="E87" s="47" t="n">
        <f>G86+1</f>
        <v>45474</v>
      </c>
      <c r="F87" s="49" t="n">
        <v>7</v>
      </c>
      <c r="G87" s="47" t="n">
        <f>E87+F87-1</f>
        <v>45480</v>
      </c>
      <c r="H87" s="121"/>
      <c r="I87" s="47"/>
      <c r="J87" s="48"/>
      <c r="K87" s="48"/>
      <c r="L87" s="46" t="s">
        <v>16</v>
      </c>
      <c r="M87" s="46"/>
      <c r="N87" s="46"/>
      <c r="O87" s="46"/>
      <c r="P87" s="46"/>
      <c r="Q87" s="46"/>
      <c r="R87" s="46"/>
    </row>
    <row r="88" s="5" customFormat="1" ht="16.5" customHeight="1">
      <c r="A88" s="75"/>
      <c r="B88" s="75"/>
      <c r="C88" s="50" t="s">
        <v>176</v>
      </c>
      <c r="D88" s="50" t="s">
        <v>177</v>
      </c>
      <c r="E88" s="47" t="n">
        <f>G87+1</f>
        <v>45481</v>
      </c>
      <c r="F88" s="49" t="n">
        <v>3</v>
      </c>
      <c r="G88" s="47" t="n">
        <f>E88+F88-1</f>
        <v>45483</v>
      </c>
      <c r="H88" s="47"/>
      <c r="I88" s="47"/>
      <c r="J88" s="48"/>
      <c r="K88" s="48"/>
      <c r="L88" s="46" t="s">
        <v>16</v>
      </c>
      <c r="M88" s="46"/>
      <c r="N88" s="46"/>
      <c r="O88" s="46"/>
      <c r="P88" s="46"/>
      <c r="Q88" s="46"/>
      <c r="R88" s="46"/>
    </row>
    <row r="89" s="5" customFormat="1" ht="16.5" customHeight="1">
      <c r="A89" s="75"/>
      <c r="B89" s="75"/>
      <c r="C89" s="50" t="s">
        <v>178</v>
      </c>
      <c r="D89" s="50" t="s">
        <v>179</v>
      </c>
      <c r="E89" s="47" t="n">
        <f>G124+1</f>
        <v>45483</v>
      </c>
      <c r="F89" s="49" t="n">
        <v>5</v>
      </c>
      <c r="G89" s="47" t="n">
        <f>E89+F89-1</f>
        <v>45487</v>
      </c>
      <c r="H89" s="47"/>
      <c r="I89" s="47"/>
      <c r="J89" s="48"/>
      <c r="K89" s="48"/>
      <c r="L89" s="46" t="s">
        <v>16</v>
      </c>
      <c r="M89" s="46"/>
      <c r="N89" s="46"/>
      <c r="O89" s="46"/>
      <c r="P89" s="46"/>
      <c r="Q89" s="46"/>
      <c r="R89" s="46"/>
    </row>
    <row r="90" s="5" customFormat="1" ht="16.5" customHeight="1">
      <c r="A90" s="75"/>
      <c r="B90" s="75"/>
      <c r="C90" s="50" t="s">
        <v>180</v>
      </c>
      <c r="D90" s="50" t="s">
        <v>179</v>
      </c>
      <c r="E90" s="47" t="n">
        <f>G104+1</f>
        <v>45486</v>
      </c>
      <c r="F90" s="49" t="n">
        <v>6</v>
      </c>
      <c r="G90" s="47" t="n">
        <f>E90+F90-1</f>
        <v>45491</v>
      </c>
      <c r="H90" s="71"/>
      <c r="I90" s="71"/>
      <c r="J90" s="26"/>
      <c r="K90" s="26"/>
      <c r="L90" s="79" t="s">
        <v>16</v>
      </c>
      <c r="M90" s="46"/>
      <c r="N90" s="46"/>
      <c r="O90" s="46"/>
      <c r="P90" s="46"/>
      <c r="Q90" s="46"/>
      <c r="R90" s="46"/>
    </row>
    <row r="91" s="5" customFormat="1" ht="41.25" customHeight="1">
      <c r="A91" s="75"/>
      <c r="B91" s="75"/>
      <c r="C91" s="50" t="s">
        <v>181</v>
      </c>
      <c r="E91" s="47" t="n">
        <f>G90+1</f>
        <v>45492</v>
      </c>
      <c r="F91" s="49" t="n">
        <v>7</v>
      </c>
      <c r="G91" s="152" t="n">
        <f>E91+F91-1</f>
        <v>45498</v>
      </c>
      <c r="H91" s="34"/>
      <c r="I91" s="34"/>
      <c r="J91" s="34"/>
      <c r="K91" s="34"/>
      <c r="L91" s="34" t="s">
        <v>16</v>
      </c>
      <c r="M91" s="15"/>
      <c r="N91" s="15"/>
      <c r="O91" s="15"/>
      <c r="P91" s="46" t="s">
        <v>182</v>
      </c>
      <c r="Q91" s="46"/>
      <c r="R91" s="46"/>
    </row>
    <row r="92" s="5" customFormat="1" ht="16.5" customHeight="1">
      <c r="A92" s="75"/>
      <c r="B92" s="79" t="s">
        <v>183</v>
      </c>
      <c r="C92" s="47" t="s">
        <v>184</v>
      </c>
      <c r="D92" s="47"/>
      <c r="E92" s="47" t="n">
        <f>MIN(E94:E105)</f>
        <v>45430</v>
      </c>
      <c r="F92" s="49" t="n">
        <f>G92-E92</f>
        <v>59</v>
      </c>
      <c r="G92" s="47" t="n">
        <f>MAX(G93:G105)</f>
        <v>45489</v>
      </c>
      <c r="H92" s="28"/>
      <c r="I92" s="28"/>
      <c r="J92" s="29"/>
      <c r="K92" s="29"/>
      <c r="L92" s="29"/>
      <c r="M92" s="48"/>
      <c r="N92" s="48"/>
      <c r="O92" s="48"/>
      <c r="P92" s="89"/>
      <c r="Q92" s="89"/>
      <c r="R92" s="89"/>
    </row>
    <row r="93" s="5" customFormat="1" ht="16.5" customHeight="1">
      <c r="A93" s="75"/>
      <c r="B93" s="75"/>
      <c r="C93" s="50" t="s">
        <v>185</v>
      </c>
      <c r="D93" s="47"/>
      <c r="E93" s="47" t="n">
        <f>MIN(E94:E97)</f>
        <v>45430</v>
      </c>
      <c r="F93" s="49"/>
      <c r="G93" s="47" t="n">
        <f>MAX(G94:G97)</f>
        <v>45474</v>
      </c>
      <c r="H93" s="47"/>
      <c r="I93" s="47"/>
      <c r="J93" s="48"/>
      <c r="K93" s="48"/>
      <c r="L93" s="46"/>
      <c r="M93" s="46"/>
      <c r="N93" s="46"/>
      <c r="O93" s="46"/>
      <c r="P93" s="46"/>
      <c r="Q93" s="46"/>
      <c r="R93" s="46"/>
    </row>
    <row r="94" ht="16.5" customHeight="1">
      <c r="C94" s="131" t="s">
        <v>186</v>
      </c>
      <c r="D94" s="16" t="s">
        <v>278</v>
      </c>
      <c r="E94" s="16" t="n">
        <f>G84+1</f>
        <v>45467</v>
      </c>
      <c r="F94" s="19" t="n">
        <v>8</v>
      </c>
      <c r="G94" s="16" t="n">
        <f>E94+F94-1</f>
        <v>45474</v>
      </c>
      <c r="H94" s="16"/>
      <c r="I94" s="16"/>
      <c r="J94" s="117" t="s">
        <v>811</v>
      </c>
      <c r="K94" s="117" t="s">
        <v>811</v>
      </c>
      <c r="L94" s="54" t="s">
        <v>39</v>
      </c>
      <c r="M94" s="54"/>
      <c r="N94" s="54"/>
      <c r="O94" s="54"/>
      <c r="P94" s="54"/>
      <c r="Q94" s="54"/>
      <c r="R94" s="54"/>
    </row>
    <row r="95" s="5" customFormat="1" ht="27.75" customHeight="1">
      <c r="A95" s="75"/>
      <c r="B95" s="75"/>
      <c r="C95" s="207" t="s">
        <v>188</v>
      </c>
      <c r="D95" s="207"/>
      <c r="E95" s="217" t="n">
        <v>45430</v>
      </c>
      <c r="F95" s="218" t="n">
        <v>45</v>
      </c>
      <c r="G95" s="201" t="n">
        <f>E95+F95-1</f>
        <v>45474</v>
      </c>
      <c r="H95" s="47"/>
      <c r="I95" s="47"/>
      <c r="J95" s="48"/>
      <c r="K95" s="48"/>
      <c r="L95" s="46" t="s">
        <v>39</v>
      </c>
      <c r="M95" s="46"/>
      <c r="N95" s="46"/>
      <c r="O95" s="46"/>
      <c r="P95" s="93" t="s">
        <v>189</v>
      </c>
      <c r="Q95" s="46"/>
      <c r="R95" s="46"/>
    </row>
    <row r="96" s="5" customFormat="1" ht="27.75" customHeight="1">
      <c r="A96" s="75"/>
      <c r="B96" s="75"/>
      <c r="C96" s="207" t="s">
        <v>190</v>
      </c>
      <c r="D96" s="207"/>
      <c r="E96" s="201" t="n">
        <f>G96-F96</f>
        <v>45453</v>
      </c>
      <c r="F96" s="203" t="n">
        <v>21</v>
      </c>
      <c r="G96" s="201" t="n">
        <f>G95</f>
        <v>45474</v>
      </c>
      <c r="H96" s="47"/>
      <c r="I96" s="47"/>
      <c r="J96" s="48"/>
      <c r="K96" s="48"/>
      <c r="L96" s="46" t="s">
        <v>39</v>
      </c>
      <c r="M96" s="46"/>
      <c r="N96" s="46"/>
      <c r="O96" s="46"/>
      <c r="P96" s="522" t="s">
        <v>191</v>
      </c>
      <c r="Q96" s="93"/>
      <c r="R96" s="93"/>
    </row>
    <row r="97" s="5" customFormat="1" ht="16.5" customHeight="1">
      <c r="A97" s="75"/>
      <c r="B97" s="75"/>
      <c r="C97" s="207" t="s">
        <v>192</v>
      </c>
      <c r="D97" s="207"/>
      <c r="E97" s="201" t="n">
        <f>G97-F97</f>
        <v>45460</v>
      </c>
      <c r="F97" s="203" t="n">
        <v>14</v>
      </c>
      <c r="G97" s="201" t="n">
        <f>G95</f>
        <v>45474</v>
      </c>
      <c r="H97" s="47"/>
      <c r="I97" s="47"/>
      <c r="J97" s="48"/>
      <c r="K97" s="48"/>
      <c r="L97" s="46" t="s">
        <v>39</v>
      </c>
      <c r="M97" s="46"/>
      <c r="N97" s="46"/>
      <c r="O97" s="46"/>
      <c r="P97" s="46"/>
      <c r="Q97" s="46"/>
      <c r="R97" s="46"/>
    </row>
    <row r="98" ht="16.5" customHeight="1">
      <c r="C98" s="235" t="s">
        <v>41</v>
      </c>
      <c r="D98" s="235" t="s">
        <v>194</v>
      </c>
      <c r="E98" s="141" t="n">
        <f>MAX(G94+1,G67+1)</f>
        <v>45475</v>
      </c>
      <c r="F98" s="109" t="n">
        <v>7</v>
      </c>
      <c r="G98" s="141" t="n">
        <f>E98+F98-1</f>
        <v>45481</v>
      </c>
      <c r="H98" s="214" t="n">
        <f>E98-E56</f>
        <v>22</v>
      </c>
      <c r="I98" s="16"/>
      <c r="J98" s="117" t="s">
        <v>811</v>
      </c>
      <c r="K98" s="117"/>
      <c r="L98" s="54" t="s">
        <v>88</v>
      </c>
      <c r="M98" s="54"/>
      <c r="N98" s="54"/>
      <c r="O98" s="54"/>
      <c r="P98" s="54"/>
      <c r="Q98" s="54"/>
      <c r="R98" s="54"/>
    </row>
    <row r="99" s="5" customFormat="1" ht="27.75" customHeight="1">
      <c r="A99" s="75"/>
      <c r="B99" s="75"/>
      <c r="C99" s="201" t="s">
        <v>196</v>
      </c>
      <c r="D99" s="523" t="s">
        <v>197</v>
      </c>
      <c r="E99" s="201" t="n">
        <f>G98+1</f>
        <v>45482</v>
      </c>
      <c r="F99" s="203" t="n">
        <v>1</v>
      </c>
      <c r="G99" s="201" t="n">
        <f>E99+F99-1</f>
        <v>45482</v>
      </c>
      <c r="H99" s="47"/>
      <c r="I99" s="47"/>
      <c r="J99" s="48"/>
      <c r="K99" s="48"/>
      <c r="L99" s="46" t="s">
        <v>198</v>
      </c>
      <c r="M99" s="46"/>
      <c r="N99" s="46"/>
      <c r="O99" s="46"/>
      <c r="P99" s="46"/>
      <c r="Q99" s="46"/>
      <c r="R99" s="46"/>
    </row>
    <row r="100" s="5" customFormat="1" ht="16.5" customHeight="1">
      <c r="A100" s="75"/>
      <c r="B100" s="75"/>
      <c r="C100" s="201" t="s">
        <v>199</v>
      </c>
      <c r="D100" s="201"/>
      <c r="E100" s="201" t="n">
        <f>G99+1</f>
        <v>45483</v>
      </c>
      <c r="F100" s="203" t="n">
        <v>2</v>
      </c>
      <c r="G100" s="201" t="n">
        <f>E100+F100-1</f>
        <v>45484</v>
      </c>
      <c r="H100" s="47"/>
      <c r="I100" s="47"/>
      <c r="J100" s="48"/>
      <c r="K100" s="48"/>
      <c r="L100" s="46" t="s">
        <v>51</v>
      </c>
      <c r="M100" s="46"/>
      <c r="N100" s="46"/>
      <c r="O100" s="46"/>
      <c r="P100" s="46"/>
      <c r="Q100" s="46"/>
      <c r="R100" s="46"/>
    </row>
    <row r="101" s="5" customFormat="1" ht="16.5" customHeight="1">
      <c r="A101" s="75"/>
      <c r="B101" s="75"/>
      <c r="C101" s="201" t="s">
        <v>200</v>
      </c>
      <c r="D101" s="201"/>
      <c r="E101" s="201" t="n">
        <f>MIN(E102:E106)</f>
        <v>45470</v>
      </c>
      <c r="F101" s="203" t="n">
        <f>G101-E101</f>
        <v>19</v>
      </c>
      <c r="G101" s="201" t="n">
        <f>MAX(G102:G106)</f>
        <v>45489</v>
      </c>
      <c r="H101" s="47"/>
      <c r="I101" s="47"/>
      <c r="J101" s="48"/>
      <c r="K101" s="48"/>
      <c r="L101" s="48"/>
      <c r="M101" s="48"/>
      <c r="N101" s="48"/>
      <c r="O101" s="48"/>
      <c r="P101" s="89"/>
      <c r="Q101" s="89"/>
      <c r="R101" s="89"/>
    </row>
    <row r="102" s="5" customFormat="1" ht="16.5" customHeight="1">
      <c r="A102" s="75"/>
      <c r="B102" s="75"/>
      <c r="C102" s="207" t="s">
        <v>201</v>
      </c>
      <c r="D102" s="207" t="s">
        <v>202</v>
      </c>
      <c r="E102" s="201" t="n">
        <f>G100-14</f>
        <v>45470</v>
      </c>
      <c r="F102" s="203" t="n">
        <v>7</v>
      </c>
      <c r="G102" s="201" t="n">
        <f>E102+F102-1</f>
        <v>45476</v>
      </c>
      <c r="H102" s="47"/>
      <c r="I102" s="47"/>
      <c r="J102" s="48"/>
      <c r="K102" s="48"/>
      <c r="L102" s="46" t="s">
        <v>54</v>
      </c>
      <c r="M102" s="46"/>
      <c r="N102" s="249" t="n">
        <f>M102*F102</f>
        <v>0</v>
      </c>
      <c r="O102" s="46"/>
      <c r="P102" s="46"/>
      <c r="Q102" s="46"/>
      <c r="R102" s="46"/>
    </row>
    <row r="103" s="5" customFormat="1" ht="16.5" customHeight="1">
      <c r="A103" s="75"/>
      <c r="B103" s="75"/>
      <c r="C103" s="201" t="s">
        <v>203</v>
      </c>
      <c r="D103" s="201" t="s">
        <v>278</v>
      </c>
      <c r="E103" s="201" t="n">
        <f>G102+1</f>
        <v>45477</v>
      </c>
      <c r="F103" s="203" t="n">
        <v>2</v>
      </c>
      <c r="G103" s="201" t="n">
        <f>E103+F103-1</f>
        <v>45478</v>
      </c>
      <c r="H103" s="47"/>
      <c r="I103" s="47"/>
      <c r="J103" s="48"/>
      <c r="K103" s="48"/>
      <c r="L103" s="46" t="s">
        <v>54</v>
      </c>
      <c r="M103" s="46"/>
      <c r="N103" s="249" t="n">
        <f>M103*F103</f>
        <v>0</v>
      </c>
      <c r="O103" s="46"/>
      <c r="P103" s="46"/>
      <c r="Q103" s="46"/>
      <c r="R103" s="46"/>
    </row>
    <row r="104" ht="16.5" customHeight="1">
      <c r="C104" s="246" t="s">
        <v>1069</v>
      </c>
      <c r="D104" s="141"/>
      <c r="E104" s="141" t="n">
        <f>G98+1</f>
        <v>45482</v>
      </c>
      <c r="F104" s="109" t="n">
        <v>4</v>
      </c>
      <c r="G104" s="141" t="n">
        <f>E104+F104-1</f>
        <v>45485</v>
      </c>
      <c r="H104" s="16"/>
      <c r="I104" s="16"/>
      <c r="J104" s="117" t="s">
        <v>811</v>
      </c>
      <c r="K104" s="117"/>
      <c r="L104" s="54" t="s">
        <v>54</v>
      </c>
      <c r="M104" s="54" t="n">
        <v>4</v>
      </c>
      <c r="N104" s="249" t="n">
        <f>M104*F104</f>
        <v>16</v>
      </c>
      <c r="O104" s="54"/>
      <c r="P104" s="54"/>
      <c r="Q104" s="54"/>
      <c r="R104" s="54"/>
    </row>
    <row r="105" ht="16.5" customHeight="1">
      <c r="C105" s="201" t="s">
        <v>205</v>
      </c>
      <c r="D105" s="131"/>
      <c r="E105" s="131" t="n">
        <f>E104+3</f>
        <v>45485</v>
      </c>
      <c r="F105" s="139" t="n">
        <v>2</v>
      </c>
      <c r="G105" s="131" t="n">
        <f>E105+F105-1</f>
        <v>45486</v>
      </c>
      <c r="H105" s="16"/>
      <c r="I105" s="16"/>
      <c r="J105" s="117" t="s">
        <v>811</v>
      </c>
      <c r="K105" s="117"/>
      <c r="L105" s="54" t="s">
        <v>65</v>
      </c>
      <c r="M105" s="54"/>
      <c r="N105" s="54"/>
      <c r="O105" s="54"/>
      <c r="P105" s="54"/>
      <c r="Q105" s="54"/>
      <c r="R105" s="54"/>
    </row>
    <row r="106" ht="41.25" customHeight="1">
      <c r="C106" s="246" t="s">
        <v>206</v>
      </c>
      <c r="D106" s="246"/>
      <c r="E106" s="141" t="n">
        <f>G104+1</f>
        <v>45486</v>
      </c>
      <c r="F106" s="109" t="n">
        <v>3</v>
      </c>
      <c r="G106" s="141" t="n">
        <f>F106+E106</f>
        <v>45489</v>
      </c>
      <c r="H106" s="16"/>
      <c r="I106" s="16"/>
      <c r="J106" s="117" t="s">
        <v>811</v>
      </c>
      <c r="K106" s="117" t="s">
        <v>811</v>
      </c>
      <c r="L106" s="54" t="s">
        <v>207</v>
      </c>
      <c r="M106" s="54" t="n">
        <v>4</v>
      </c>
      <c r="N106" s="249" t="n">
        <f>M106*F106</f>
        <v>12</v>
      </c>
      <c r="O106" s="54"/>
      <c r="P106" s="54" t="s">
        <v>208</v>
      </c>
      <c r="Q106" s="54"/>
      <c r="R106" s="54"/>
    </row>
    <row r="107" s="5" customFormat="1" ht="27.75" customHeight="1">
      <c r="A107" s="75"/>
      <c r="B107" s="79" t="s">
        <v>209</v>
      </c>
      <c r="C107" s="201" t="s">
        <v>210</v>
      </c>
      <c r="D107" s="201"/>
      <c r="E107" s="201" t="n">
        <f>E104+1</f>
        <v>45483</v>
      </c>
      <c r="F107" s="205" t="n">
        <v>3</v>
      </c>
      <c r="G107" s="201" t="n">
        <f>E107+F107-1</f>
        <v>45485</v>
      </c>
      <c r="H107" s="47"/>
      <c r="I107" s="47"/>
      <c r="J107" s="48"/>
      <c r="K107" s="48"/>
      <c r="L107" s="48"/>
      <c r="M107" s="48"/>
      <c r="N107" s="48"/>
      <c r="O107" s="48"/>
      <c r="P107" s="86" t="s">
        <v>211</v>
      </c>
      <c r="Q107" s="86"/>
      <c r="R107" s="86"/>
    </row>
    <row r="108" s="5" customFormat="1" ht="16.5" customHeight="1">
      <c r="A108" s="75"/>
      <c r="B108" s="75"/>
      <c r="C108" s="201" t="s">
        <v>212</v>
      </c>
      <c r="D108" s="201"/>
      <c r="E108" s="201" t="n">
        <f>G107+1</f>
        <v>45486</v>
      </c>
      <c r="F108" s="203" t="n">
        <v>7</v>
      </c>
      <c r="G108" s="201" t="n">
        <f>E108+F108-1</f>
        <v>45492</v>
      </c>
      <c r="H108" s="47"/>
      <c r="I108" s="47"/>
      <c r="J108" s="48"/>
      <c r="K108" s="48"/>
      <c r="L108" s="46" t="s">
        <v>34</v>
      </c>
      <c r="M108" s="46"/>
      <c r="N108" s="46"/>
      <c r="O108" s="46"/>
      <c r="P108" s="21" t="s">
        <v>213</v>
      </c>
      <c r="Q108" s="21"/>
      <c r="R108" s="21"/>
    </row>
    <row r="109" s="5" customFormat="1" ht="16.5" customHeight="1">
      <c r="A109" s="75"/>
      <c r="B109" s="75"/>
      <c r="C109" s="201" t="s">
        <v>214</v>
      </c>
      <c r="D109" s="201"/>
      <c r="E109" s="201" t="n">
        <f>G108+1</f>
        <v>45493</v>
      </c>
      <c r="F109" s="203" t="n">
        <v>7</v>
      </c>
      <c r="G109" s="201" t="n">
        <f>E109+F109-1</f>
        <v>45499</v>
      </c>
      <c r="H109" s="47"/>
      <c r="I109" s="47"/>
      <c r="J109" s="48"/>
      <c r="K109" s="48"/>
      <c r="L109" s="46" t="s">
        <v>34</v>
      </c>
      <c r="M109" s="46"/>
      <c r="N109" s="46"/>
      <c r="O109" s="46"/>
      <c r="P109" s="46"/>
      <c r="Q109" s="46"/>
      <c r="R109" s="46"/>
    </row>
    <row r="110" s="5" customFormat="1" ht="16.5" customHeight="1">
      <c r="A110" s="75"/>
      <c r="B110" s="54" t="s">
        <v>215</v>
      </c>
      <c r="C110" s="210" t="s">
        <v>164</v>
      </c>
      <c r="D110" s="201"/>
      <c r="E110" s="201" t="n">
        <f>MIN(E111:E116)</f>
        <v>45486</v>
      </c>
      <c r="F110" s="203" t="n">
        <f>G110-E110</f>
        <v>10</v>
      </c>
      <c r="G110" s="201" t="n">
        <f>MAX(G111:G116)</f>
        <v>45496</v>
      </c>
      <c r="H110" s="47"/>
      <c r="I110" s="47"/>
      <c r="J110" s="48"/>
      <c r="K110" s="48"/>
      <c r="L110" s="48"/>
      <c r="M110" s="48"/>
      <c r="N110" s="48"/>
      <c r="O110" s="48"/>
      <c r="P110" s="89"/>
      <c r="Q110" s="89"/>
      <c r="R110" s="89"/>
    </row>
    <row r="111" ht="16.5" customHeight="1">
      <c r="C111" s="210" t="s">
        <v>165</v>
      </c>
      <c r="D111" s="187"/>
      <c r="E111" s="131" t="n">
        <f>G104+1</f>
        <v>45486</v>
      </c>
      <c r="F111" s="139" t="n">
        <v>2</v>
      </c>
      <c r="G111" s="131" t="n">
        <f>E111+F111-1</f>
        <v>45487</v>
      </c>
      <c r="H111" s="16"/>
      <c r="I111" s="16"/>
      <c r="J111" s="117"/>
      <c r="K111" s="117"/>
      <c r="L111" s="54" t="s">
        <v>16</v>
      </c>
      <c r="M111" s="54"/>
      <c r="N111" s="54"/>
      <c r="O111" s="54"/>
      <c r="P111" s="54"/>
      <c r="Q111" s="54"/>
      <c r="R111" s="54"/>
    </row>
    <row r="112" s="5" customFormat="1" ht="16.5" customHeight="1">
      <c r="A112" s="75"/>
      <c r="B112" s="34"/>
      <c r="C112" s="210" t="s">
        <v>17</v>
      </c>
      <c r="D112" s="201"/>
      <c r="E112" s="201" t="n">
        <f>G111+1</f>
        <v>45488</v>
      </c>
      <c r="F112" s="203" t="n">
        <v>0</v>
      </c>
      <c r="G112" s="201" t="n">
        <f>E112+F112-1</f>
        <v>45487</v>
      </c>
      <c r="H112" s="47"/>
      <c r="I112" s="47"/>
      <c r="J112" s="48"/>
      <c r="K112" s="48"/>
      <c r="L112" s="46" t="s">
        <v>24</v>
      </c>
      <c r="M112" s="46"/>
      <c r="N112" s="46"/>
      <c r="O112" s="46"/>
      <c r="P112" s="46"/>
      <c r="Q112" s="46"/>
      <c r="R112" s="46"/>
    </row>
    <row r="113" ht="16.5" customHeight="1">
      <c r="C113" s="210" t="s">
        <v>20</v>
      </c>
      <c r="D113" s="187" t="s">
        <v>168</v>
      </c>
      <c r="E113" s="131" t="n">
        <f>G112+1</f>
        <v>45488</v>
      </c>
      <c r="F113" s="139" t="n">
        <v>0</v>
      </c>
      <c r="G113" s="131" t="n">
        <f>E113+F113-1</f>
        <v>45487</v>
      </c>
      <c r="H113" s="16"/>
      <c r="I113" s="16"/>
      <c r="J113" s="117"/>
      <c r="K113" s="117"/>
      <c r="L113" s="54" t="s">
        <v>16</v>
      </c>
      <c r="M113" s="54"/>
      <c r="N113" s="54"/>
      <c r="O113" s="54"/>
      <c r="P113" s="54" t="s">
        <v>216</v>
      </c>
      <c r="Q113" s="54"/>
      <c r="R113" s="54"/>
    </row>
    <row r="114" s="5" customFormat="1" ht="16.5" customHeight="1">
      <c r="A114" s="75"/>
      <c r="B114" s="34"/>
      <c r="C114" s="219" t="s">
        <v>217</v>
      </c>
      <c r="D114" s="207"/>
      <c r="E114" s="201" t="n">
        <f>G113+1</f>
        <v>45488</v>
      </c>
      <c r="F114" s="203" t="n">
        <v>5</v>
      </c>
      <c r="G114" s="201" t="n">
        <f>E114+F114-1</f>
        <v>45492</v>
      </c>
      <c r="H114" s="47"/>
      <c r="I114" s="47"/>
      <c r="J114" s="48"/>
      <c r="K114" s="48"/>
      <c r="L114" s="46"/>
      <c r="M114" s="46"/>
      <c r="N114" s="46"/>
      <c r="O114" s="46"/>
      <c r="P114" s="46"/>
      <c r="Q114" s="46"/>
      <c r="R114" s="46"/>
    </row>
    <row r="115" s="5" customFormat="1" ht="16.5" customHeight="1">
      <c r="A115" s="75"/>
      <c r="B115" s="34"/>
      <c r="C115" s="219" t="s">
        <v>218</v>
      </c>
      <c r="D115" s="207"/>
      <c r="E115" s="201" t="n">
        <f>G114+1</f>
        <v>45493</v>
      </c>
      <c r="F115" s="203" t="n">
        <v>4</v>
      </c>
      <c r="G115" s="201" t="n">
        <f>E115+F115-1</f>
        <v>45496</v>
      </c>
      <c r="H115" s="47"/>
      <c r="I115" s="47"/>
      <c r="J115" s="48"/>
      <c r="K115" s="48"/>
      <c r="L115" s="46"/>
      <c r="M115" s="46"/>
      <c r="N115" s="46"/>
      <c r="O115" s="46"/>
      <c r="P115" s="46"/>
      <c r="Q115" s="46"/>
      <c r="R115" s="46"/>
    </row>
    <row r="116" s="5" customFormat="1" ht="16.5" customHeight="1">
      <c r="A116" s="75"/>
      <c r="B116" s="34"/>
      <c r="C116" s="219" t="s">
        <v>219</v>
      </c>
      <c r="D116" s="207"/>
      <c r="E116" s="201"/>
      <c r="F116" s="203"/>
      <c r="G116" s="201"/>
      <c r="H116" s="47"/>
      <c r="I116" s="47"/>
      <c r="J116" s="48"/>
      <c r="K116" s="48"/>
      <c r="L116" s="46"/>
      <c r="M116" s="46"/>
      <c r="N116" s="46"/>
      <c r="O116" s="46"/>
      <c r="P116" s="46"/>
      <c r="Q116" s="46"/>
      <c r="R116" s="46"/>
    </row>
    <row r="117" s="5" customFormat="1" ht="27.75" customHeight="1">
      <c r="A117" s="5" t="s">
        <v>220</v>
      </c>
      <c r="B117" s="50" t="s">
        <v>57</v>
      </c>
      <c r="C117" s="50" t="s">
        <v>57</v>
      </c>
      <c r="D117" s="50" t="s">
        <v>58</v>
      </c>
      <c r="E117" s="201" t="n">
        <v>45437</v>
      </c>
      <c r="F117" s="203" t="n">
        <v>40</v>
      </c>
      <c r="G117" s="201" t="n">
        <f>E117+F117-1</f>
        <v>45476</v>
      </c>
      <c r="H117" s="47"/>
      <c r="I117" s="47"/>
      <c r="J117" s="48"/>
      <c r="K117" s="48"/>
      <c r="L117" s="46" t="s">
        <v>54</v>
      </c>
      <c r="M117" s="46" t="n">
        <v>0.5</v>
      </c>
      <c r="N117" s="249" t="n">
        <v>3</v>
      </c>
      <c r="O117" s="46"/>
      <c r="P117" s="21" t="s">
        <v>221</v>
      </c>
      <c r="Q117" s="21"/>
      <c r="R117" s="21"/>
    </row>
    <row r="118" s="5" customFormat="1" ht="16.5" customHeight="1">
      <c r="B118" s="79" t="s">
        <v>222</v>
      </c>
      <c r="C118" s="47" t="s">
        <v>223</v>
      </c>
      <c r="D118" s="47"/>
      <c r="E118" s="201" t="n">
        <f>MIN(E119:E121)</f>
        <v>45475</v>
      </c>
      <c r="F118" s="203" t="n">
        <f>G118-E118+1</f>
        <v>14</v>
      </c>
      <c r="G118" s="201" t="n">
        <f>MAX(G119:G121)</f>
        <v>45488</v>
      </c>
      <c r="H118" s="47"/>
      <c r="I118" s="47"/>
      <c r="J118" s="48"/>
      <c r="K118" s="48"/>
      <c r="L118" s="48"/>
      <c r="M118" s="48"/>
      <c r="N118" s="48"/>
      <c r="O118" s="48"/>
      <c r="P118" s="89"/>
      <c r="Q118" s="89"/>
      <c r="R118" s="89"/>
    </row>
    <row r="119" s="5" customFormat="1" ht="16.5" customHeight="1">
      <c r="B119" s="75"/>
      <c r="C119" s="50" t="s">
        <v>224</v>
      </c>
      <c r="D119" s="50" t="s">
        <v>225</v>
      </c>
      <c r="E119" s="216" t="n">
        <f>E98</f>
        <v>45475</v>
      </c>
      <c r="F119" s="203" t="n">
        <v>3</v>
      </c>
      <c r="G119" s="201" t="n">
        <f>E119+F119-1</f>
        <v>45477</v>
      </c>
      <c r="H119" s="47"/>
      <c r="I119" s="47"/>
      <c r="J119" s="48"/>
      <c r="K119" s="48"/>
      <c r="L119" s="46" t="s">
        <v>16</v>
      </c>
      <c r="M119" s="46"/>
      <c r="N119" s="46"/>
      <c r="O119" s="46"/>
      <c r="P119" s="46"/>
      <c r="Q119" s="46"/>
      <c r="R119" s="46"/>
    </row>
    <row r="120" s="5" customFormat="1" ht="16.5" customHeight="1">
      <c r="B120" s="75"/>
      <c r="C120" s="50" t="s">
        <v>226</v>
      </c>
      <c r="D120" s="50" t="s">
        <v>74</v>
      </c>
      <c r="E120" s="201" t="n">
        <f>E119</f>
        <v>45475</v>
      </c>
      <c r="F120" s="203" t="n">
        <v>10</v>
      </c>
      <c r="G120" s="201" t="n">
        <f>E120+F120-1</f>
        <v>45484</v>
      </c>
      <c r="H120" s="47"/>
      <c r="I120" s="47"/>
      <c r="J120" s="48" t="s">
        <v>278</v>
      </c>
      <c r="K120" s="48" t="s">
        <v>278</v>
      </c>
      <c r="L120" s="46" t="s">
        <v>227</v>
      </c>
      <c r="M120" s="46"/>
      <c r="N120" s="46"/>
      <c r="O120" s="46"/>
      <c r="P120" s="46"/>
      <c r="Q120" s="46"/>
      <c r="R120" s="46"/>
    </row>
    <row r="121" s="5" customFormat="1" ht="16.5" customHeight="1">
      <c r="B121" s="76"/>
      <c r="C121" s="50" t="s">
        <v>76</v>
      </c>
      <c r="D121" s="50" t="s">
        <v>228</v>
      </c>
      <c r="E121" s="201" t="n">
        <f>E119</f>
        <v>45475</v>
      </c>
      <c r="F121" s="203" t="n">
        <v>14</v>
      </c>
      <c r="G121" s="201" t="n">
        <f>E121+F121-1</f>
        <v>45488</v>
      </c>
      <c r="H121" s="47"/>
      <c r="I121" s="47"/>
      <c r="J121" s="48"/>
      <c r="K121" s="48"/>
      <c r="L121" s="46" t="s">
        <v>39</v>
      </c>
      <c r="M121" s="46"/>
      <c r="N121" s="46"/>
      <c r="O121" s="46"/>
      <c r="P121" s="46"/>
      <c r="Q121" s="46"/>
      <c r="R121" s="46"/>
    </row>
    <row r="122" s="5" customFormat="1" ht="16.5" customHeight="1">
      <c r="B122" s="79" t="s">
        <v>229</v>
      </c>
      <c r="C122" s="47" t="s">
        <v>230</v>
      </c>
      <c r="D122" s="47"/>
      <c r="E122" s="201" t="n">
        <f>MIN(E123:E128)</f>
        <v>45476</v>
      </c>
      <c r="F122" s="205"/>
      <c r="G122" s="201" t="n">
        <f>MAX(G123:G128)</f>
        <v>45484</v>
      </c>
      <c r="H122" s="47"/>
      <c r="I122" s="47"/>
      <c r="J122" s="48"/>
      <c r="K122" s="48"/>
      <c r="L122" s="48" t="s">
        <v>231</v>
      </c>
      <c r="M122" s="48"/>
      <c r="N122" s="48"/>
      <c r="O122" s="48"/>
      <c r="P122" s="89"/>
      <c r="Q122" s="89"/>
      <c r="R122" s="89"/>
    </row>
    <row r="123" s="5" customFormat="1" ht="16.5" customHeight="1">
      <c r="B123" s="75"/>
      <c r="C123" s="50" t="s">
        <v>232</v>
      </c>
      <c r="D123" s="50" t="s">
        <v>233</v>
      </c>
      <c r="E123" s="201" t="n">
        <f>E119+1</f>
        <v>45476</v>
      </c>
      <c r="F123" s="203" t="n">
        <v>5</v>
      </c>
      <c r="G123" s="201" t="n">
        <f>E123+F123-1</f>
        <v>45480</v>
      </c>
      <c r="H123" s="47"/>
      <c r="I123" s="47"/>
      <c r="J123" s="48"/>
      <c r="K123" s="48"/>
      <c r="L123" s="48" t="s">
        <v>231</v>
      </c>
      <c r="M123" s="46"/>
      <c r="N123" s="46"/>
      <c r="O123" s="46"/>
      <c r="P123" s="46"/>
      <c r="Q123" s="46"/>
      <c r="R123" s="46"/>
    </row>
    <row r="124" s="5" customFormat="1" ht="16.5" customHeight="1">
      <c r="B124" s="75"/>
      <c r="C124" s="50" t="s">
        <v>234</v>
      </c>
      <c r="D124" s="50" t="s">
        <v>235</v>
      </c>
      <c r="E124" s="201" t="n">
        <f>MAX(E123,E98+3)</f>
        <v>45478</v>
      </c>
      <c r="F124" s="203" t="n">
        <v>5</v>
      </c>
      <c r="G124" s="201" t="n">
        <f>E124+F124-1</f>
        <v>45482</v>
      </c>
      <c r="H124" s="47"/>
      <c r="I124" s="47"/>
      <c r="J124" s="48"/>
      <c r="K124" s="48"/>
      <c r="L124" s="48" t="s">
        <v>231</v>
      </c>
      <c r="M124" s="46"/>
      <c r="N124" s="46"/>
      <c r="O124" s="46"/>
      <c r="P124" s="46"/>
      <c r="Q124" s="46"/>
      <c r="R124" s="46"/>
    </row>
    <row r="125" s="5" customFormat="1" ht="16.5" customHeight="1">
      <c r="B125" s="75"/>
      <c r="C125" s="48" t="s">
        <v>236</v>
      </c>
      <c r="D125" s="48" t="s">
        <v>236</v>
      </c>
      <c r="E125" s="201" t="n">
        <f>E124</f>
        <v>45478</v>
      </c>
      <c r="F125" s="205" t="n">
        <v>7</v>
      </c>
      <c r="G125" s="201" t="n">
        <f>E125+F125-1</f>
        <v>45484</v>
      </c>
      <c r="H125" s="48"/>
      <c r="I125" s="48"/>
      <c r="J125" s="48"/>
      <c r="K125" s="48"/>
      <c r="L125" s="48" t="s">
        <v>231</v>
      </c>
      <c r="M125" s="46"/>
      <c r="N125" s="46"/>
      <c r="O125" s="46"/>
      <c r="P125" s="46"/>
      <c r="Q125" s="46"/>
      <c r="R125" s="46"/>
    </row>
    <row r="126" s="5" customFormat="1" ht="16.5" customHeight="1">
      <c r="B126" s="75"/>
      <c r="C126" s="50" t="s">
        <v>237</v>
      </c>
      <c r="D126" s="50" t="s">
        <v>238</v>
      </c>
      <c r="E126" s="201" t="n">
        <f>E124</f>
        <v>45478</v>
      </c>
      <c r="F126" s="203" t="n">
        <v>3</v>
      </c>
      <c r="G126" s="201" t="n">
        <f>E126+F126-1</f>
        <v>45480</v>
      </c>
      <c r="H126" s="47"/>
      <c r="I126" s="47"/>
      <c r="J126" s="48"/>
      <c r="K126" s="48"/>
      <c r="L126" s="48" t="s">
        <v>231</v>
      </c>
      <c r="M126" s="46"/>
      <c r="N126" s="46"/>
      <c r="O126" s="46"/>
      <c r="P126" s="46"/>
      <c r="Q126" s="46"/>
      <c r="R126" s="46"/>
    </row>
    <row r="127" s="5" customFormat="1" ht="16.5" customHeight="1">
      <c r="B127" s="75"/>
      <c r="C127" s="50" t="s">
        <v>239</v>
      </c>
      <c r="D127" s="50" t="s">
        <v>239</v>
      </c>
      <c r="E127" s="201" t="n">
        <f>G126+1</f>
        <v>45481</v>
      </c>
      <c r="F127" s="203" t="n">
        <v>1</v>
      </c>
      <c r="G127" s="201" t="n">
        <f>E127+F127-1</f>
        <v>45481</v>
      </c>
      <c r="H127" s="47"/>
      <c r="I127" s="47"/>
      <c r="J127" s="48"/>
      <c r="K127" s="48"/>
      <c r="L127" s="48" t="s">
        <v>231</v>
      </c>
      <c r="M127" s="46"/>
      <c r="N127" s="46"/>
      <c r="O127" s="46"/>
      <c r="P127" s="46"/>
      <c r="Q127" s="46"/>
      <c r="R127" s="46"/>
    </row>
    <row r="128" s="5" customFormat="1" ht="16.5" customHeight="1">
      <c r="B128" s="76"/>
      <c r="C128" s="47" t="s">
        <v>240</v>
      </c>
      <c r="D128" s="47" t="s">
        <v>240</v>
      </c>
      <c r="E128" s="201" t="n">
        <f>E127</f>
        <v>45481</v>
      </c>
      <c r="F128" s="203" t="n">
        <v>2</v>
      </c>
      <c r="G128" s="201" t="n">
        <f>E128+F128-1</f>
        <v>45482</v>
      </c>
      <c r="H128" s="47"/>
      <c r="I128" s="47"/>
      <c r="J128" s="48"/>
      <c r="K128" s="48"/>
      <c r="L128" s="48" t="s">
        <v>231</v>
      </c>
      <c r="M128" s="46"/>
      <c r="N128" s="46"/>
      <c r="O128" s="46"/>
      <c r="P128" s="46"/>
      <c r="Q128" s="46"/>
      <c r="R128" s="46"/>
    </row>
    <row r="129" s="5" customFormat="1" ht="16.5" customHeight="1">
      <c r="B129" s="204" t="s">
        <v>241</v>
      </c>
      <c r="C129" s="201" t="s">
        <v>241</v>
      </c>
      <c r="D129" s="201"/>
      <c r="E129" s="201" t="n">
        <v>44817</v>
      </c>
      <c r="F129" s="205"/>
      <c r="G129" s="201" t="n">
        <f>E129+F129-1</f>
        <v>44816</v>
      </c>
      <c r="H129" s="47"/>
      <c r="I129" s="47"/>
      <c r="J129" s="48"/>
      <c r="K129" s="48"/>
      <c r="L129" s="48"/>
      <c r="M129" s="48"/>
      <c r="N129" s="48"/>
      <c r="O129" s="48"/>
      <c r="P129" s="89"/>
      <c r="Q129" s="89"/>
      <c r="R129" s="89"/>
    </row>
    <row r="130" s="5" customFormat="1" ht="16.5" customHeight="1">
      <c r="B130" s="206"/>
      <c r="C130" s="207" t="s">
        <v>242</v>
      </c>
      <c r="D130" s="207" t="s">
        <v>243</v>
      </c>
      <c r="E130" s="201" t="n">
        <f>E85</f>
        <v>45466</v>
      </c>
      <c r="F130" s="203" t="n">
        <v>7</v>
      </c>
      <c r="G130" s="201" t="n">
        <f>E130+F130-1</f>
        <v>45472</v>
      </c>
      <c r="H130" s="47"/>
      <c r="I130" s="47"/>
      <c r="J130" s="48"/>
      <c r="K130" s="48"/>
      <c r="L130" s="46" t="s">
        <v>51</v>
      </c>
      <c r="M130" s="46"/>
      <c r="N130" s="46"/>
      <c r="O130" s="46"/>
      <c r="P130" s="46"/>
      <c r="Q130" s="46"/>
      <c r="R130" s="46"/>
    </row>
    <row r="131" s="5" customFormat="1" ht="16.5" customHeight="1">
      <c r="B131" s="206"/>
      <c r="C131" s="207" t="s">
        <v>244</v>
      </c>
      <c r="D131" s="207" t="s">
        <v>245</v>
      </c>
      <c r="E131" s="201" t="n">
        <f>G130+1</f>
        <v>45473</v>
      </c>
      <c r="F131" s="203" t="n">
        <v>7</v>
      </c>
      <c r="G131" s="201" t="n">
        <f>E131+F131-1</f>
        <v>45479</v>
      </c>
      <c r="H131" s="47"/>
      <c r="I131" s="47"/>
      <c r="J131" s="48"/>
      <c r="K131" s="48"/>
      <c r="L131" s="46" t="s">
        <v>51</v>
      </c>
      <c r="M131" s="46"/>
      <c r="N131" s="46"/>
      <c r="O131" s="46"/>
      <c r="P131" s="46"/>
      <c r="Q131" s="46"/>
      <c r="R131" s="46"/>
    </row>
    <row r="132" s="5" customFormat="1" ht="16.5" customHeight="1">
      <c r="B132" s="208"/>
      <c r="C132" s="201" t="s">
        <v>246</v>
      </c>
      <c r="D132" s="201" t="s">
        <v>246</v>
      </c>
      <c r="E132" s="201" t="n">
        <f>G131+1</f>
        <v>45480</v>
      </c>
      <c r="F132" s="203" t="n">
        <v>7</v>
      </c>
      <c r="G132" s="201" t="n">
        <f>E132+F132-1</f>
        <v>45486</v>
      </c>
      <c r="H132" s="47"/>
      <c r="I132" s="47"/>
      <c r="J132" s="48"/>
      <c r="K132" s="48"/>
      <c r="L132" s="46" t="s">
        <v>51</v>
      </c>
      <c r="M132" s="46"/>
      <c r="N132" s="46"/>
      <c r="O132" s="46"/>
      <c r="P132" s="46"/>
      <c r="Q132" s="46"/>
      <c r="R132" s="46"/>
    </row>
    <row r="133" s="5" customFormat="1" ht="16.5" customHeight="1">
      <c r="B133" s="209" t="s">
        <v>247</v>
      </c>
      <c r="C133" s="207" t="s">
        <v>248</v>
      </c>
      <c r="D133" s="207" t="s">
        <v>249</v>
      </c>
      <c r="E133" s="201" t="n">
        <f>G133-F133</f>
        <v>45412</v>
      </c>
      <c r="F133" s="205" t="n">
        <v>30</v>
      </c>
      <c r="G133" s="201" t="n">
        <v>45442</v>
      </c>
      <c r="H133" s="47"/>
      <c r="I133" s="47"/>
      <c r="J133" s="48"/>
      <c r="K133" s="48"/>
      <c r="L133" s="48" t="s">
        <v>250</v>
      </c>
      <c r="M133" s="48"/>
      <c r="N133" s="48"/>
      <c r="O133" s="48"/>
      <c r="P133" s="89"/>
      <c r="Q133" s="89"/>
      <c r="R133" s="89"/>
    </row>
    <row r="134" s="5" customFormat="1" ht="16.5" customHeight="1">
      <c r="B134" s="140" t="s">
        <v>251</v>
      </c>
      <c r="C134" s="210" t="s">
        <v>252</v>
      </c>
      <c r="D134" s="201"/>
      <c r="E134" s="201" t="n">
        <v>45316</v>
      </c>
      <c r="F134" s="205"/>
      <c r="G134" s="201" t="n">
        <f>E134+F134-1</f>
        <v>45315</v>
      </c>
      <c r="H134" s="47"/>
      <c r="I134" s="47"/>
      <c r="J134" s="48"/>
      <c r="K134" s="48"/>
      <c r="L134" s="48"/>
      <c r="M134" s="48"/>
      <c r="N134" s="48"/>
      <c r="O134" s="48"/>
      <c r="P134" s="89"/>
      <c r="Q134" s="89"/>
      <c r="R134" s="89"/>
    </row>
    <row r="135" s="5" customFormat="1" ht="16.5" customHeight="1">
      <c r="B135" s="129"/>
      <c r="C135" s="210" t="s">
        <v>253</v>
      </c>
      <c r="D135" s="201"/>
      <c r="E135" s="201"/>
      <c r="F135" s="203" t="n">
        <v>7</v>
      </c>
      <c r="G135" s="201"/>
      <c r="H135" s="47"/>
      <c r="I135" s="47"/>
      <c r="J135" s="48"/>
      <c r="K135" s="48"/>
      <c r="L135" s="46" t="s">
        <v>254</v>
      </c>
      <c r="M135" s="46"/>
      <c r="N135" s="46"/>
      <c r="O135" s="46"/>
      <c r="P135" s="46"/>
      <c r="Q135" s="46"/>
      <c r="R135" s="46"/>
    </row>
    <row r="136" s="5" customFormat="1" ht="16.5" customHeight="1">
      <c r="B136" s="129"/>
      <c r="C136" s="210" t="s">
        <v>255</v>
      </c>
      <c r="D136" s="201"/>
      <c r="E136" s="201"/>
      <c r="F136" s="203" t="n">
        <v>3</v>
      </c>
      <c r="G136" s="201"/>
      <c r="H136" s="47"/>
      <c r="I136" s="47"/>
      <c r="J136" s="48"/>
      <c r="K136" s="48"/>
      <c r="L136" s="46" t="s">
        <v>254</v>
      </c>
      <c r="M136" s="46"/>
      <c r="N136" s="46"/>
      <c r="O136" s="46"/>
      <c r="P136" s="46"/>
      <c r="Q136" s="46"/>
      <c r="R136" s="46"/>
    </row>
    <row r="137" s="5" customFormat="1" ht="16.5" customHeight="1">
      <c r="B137" s="129"/>
      <c r="C137" s="210" t="s">
        <v>256</v>
      </c>
      <c r="D137" s="201"/>
      <c r="E137" s="201"/>
      <c r="F137" s="203" t="n">
        <v>1</v>
      </c>
      <c r="G137" s="201"/>
      <c r="H137" s="47"/>
      <c r="I137" s="47"/>
      <c r="J137" s="48"/>
      <c r="K137" s="48"/>
      <c r="L137" s="46" t="s">
        <v>254</v>
      </c>
      <c r="M137" s="46"/>
      <c r="N137" s="46"/>
      <c r="O137" s="46"/>
      <c r="P137" s="46"/>
      <c r="Q137" s="46"/>
      <c r="R137" s="46"/>
    </row>
    <row r="138" s="5" customFormat="1" ht="16.5" customHeight="1">
      <c r="B138" s="129"/>
      <c r="C138" s="210" t="s">
        <v>257</v>
      </c>
      <c r="D138" s="201" t="s">
        <v>258</v>
      </c>
      <c r="E138" s="201" t="n">
        <f>G84+1</f>
        <v>45467</v>
      </c>
      <c r="F138" s="203" t="n">
        <v>7</v>
      </c>
      <c r="G138" s="201" t="n">
        <f>E138+F138-1</f>
        <v>45473</v>
      </c>
      <c r="H138" s="5"/>
      <c r="I138" s="5"/>
      <c r="L138" s="46" t="s">
        <v>84</v>
      </c>
      <c r="M138" s="15"/>
      <c r="N138" s="15"/>
      <c r="O138" s="15"/>
      <c r="P138" s="46"/>
      <c r="Q138" s="46"/>
      <c r="R138" s="46"/>
    </row>
    <row r="139" s="5" customFormat="1" ht="16.5" customHeight="1">
      <c r="B139" s="129"/>
      <c r="C139" s="210" t="s">
        <v>260</v>
      </c>
      <c r="D139" s="201"/>
      <c r="E139" s="201" t="n">
        <f>G138+1</f>
        <v>45474</v>
      </c>
      <c r="F139" s="203" t="n">
        <v>1</v>
      </c>
      <c r="G139" s="201" t="n">
        <f>E139+F139-1</f>
        <v>45474</v>
      </c>
      <c r="H139" s="47"/>
      <c r="I139" s="47"/>
      <c r="J139" s="48"/>
      <c r="K139" s="48"/>
      <c r="L139" s="46" t="s">
        <v>254</v>
      </c>
      <c r="M139" s="46"/>
      <c r="N139" s="46"/>
      <c r="O139" s="46"/>
      <c r="P139" s="46"/>
      <c r="Q139" s="46"/>
      <c r="R139" s="46"/>
    </row>
    <row r="140" s="5" customFormat="1" ht="16.5" customHeight="1">
      <c r="B140" s="204" t="s">
        <v>262</v>
      </c>
      <c r="C140" s="201" t="s">
        <v>263</v>
      </c>
      <c r="D140" s="207" t="s">
        <v>263</v>
      </c>
      <c r="E140" s="201"/>
      <c r="F140" s="203"/>
      <c r="G140" s="201"/>
      <c r="H140" s="47"/>
      <c r="I140" s="47"/>
      <c r="J140" s="48"/>
      <c r="K140" s="48"/>
      <c r="L140" s="46" t="s">
        <v>264</v>
      </c>
      <c r="M140" s="46"/>
      <c r="N140" s="46"/>
      <c r="O140" s="46"/>
      <c r="P140" s="46"/>
      <c r="Q140" s="46"/>
      <c r="R140" s="46"/>
    </row>
    <row r="141" ht="16.5" customHeight="1">
      <c r="C141" s="131" t="s">
        <v>265</v>
      </c>
      <c r="D141" s="187" t="s">
        <v>263</v>
      </c>
      <c r="E141" s="131" t="n">
        <f>G84</f>
        <v>45466</v>
      </c>
      <c r="F141" s="139" t="n">
        <v>1</v>
      </c>
      <c r="G141" s="131" t="n">
        <f>E141+F141-1</f>
        <v>45466</v>
      </c>
      <c r="H141" s="16"/>
      <c r="I141" s="16"/>
      <c r="J141" s="117" t="s">
        <v>811</v>
      </c>
      <c r="K141" s="117"/>
      <c r="L141" s="54" t="s">
        <v>264</v>
      </c>
      <c r="M141" s="54"/>
      <c r="N141" s="54"/>
      <c r="O141" s="54"/>
      <c r="P141" s="54"/>
      <c r="Q141" s="54"/>
      <c r="R141" s="54"/>
    </row>
    <row r="142" ht="27.75" customHeight="1">
      <c r="C142" s="131" t="s">
        <v>266</v>
      </c>
      <c r="D142" s="187" t="s">
        <v>267</v>
      </c>
      <c r="E142" s="131" t="n">
        <f>MAX(G139,G84)+1</f>
        <v>45475</v>
      </c>
      <c r="F142" s="139" t="n">
        <v>7</v>
      </c>
      <c r="G142" s="131" t="n">
        <f>E142+F142-1</f>
        <v>45481</v>
      </c>
      <c r="H142" s="16"/>
      <c r="I142" s="16"/>
      <c r="J142" s="117" t="s">
        <v>811</v>
      </c>
      <c r="K142" s="117"/>
      <c r="L142" s="54" t="s">
        <v>264</v>
      </c>
      <c r="M142" s="54"/>
      <c r="N142" s="54"/>
      <c r="O142" s="54" t="s">
        <v>268</v>
      </c>
      <c r="P142" s="54"/>
      <c r="Q142" s="54"/>
      <c r="R142" s="54"/>
    </row>
    <row r="143" ht="16.5" customHeight="1">
      <c r="C143" s="131" t="s">
        <v>270</v>
      </c>
      <c r="D143" s="131"/>
      <c r="E143" s="131" t="n">
        <f>E142+2</f>
        <v>45477</v>
      </c>
      <c r="F143" s="139" t="n">
        <v>8</v>
      </c>
      <c r="G143" s="131" t="n">
        <f>E143+F143-1</f>
        <v>45484</v>
      </c>
      <c r="H143" s="16"/>
      <c r="I143" s="16"/>
      <c r="J143" s="117" t="s">
        <v>811</v>
      </c>
      <c r="K143" s="117" t="s">
        <v>811</v>
      </c>
      <c r="L143" s="54" t="s">
        <v>264</v>
      </c>
      <c r="M143" s="54"/>
      <c r="N143" s="54"/>
      <c r="O143" s="54" t="s">
        <v>271</v>
      </c>
      <c r="P143" s="54"/>
      <c r="Q143" s="54"/>
      <c r="R143" s="54"/>
    </row>
    <row r="144" ht="16.5" customHeight="1">
      <c r="C144" s="131" t="s">
        <v>272</v>
      </c>
      <c r="D144" s="187" t="s">
        <v>273</v>
      </c>
      <c r="E144" s="131" t="n">
        <f>MIN(E89:E90)</f>
        <v>45483</v>
      </c>
      <c r="F144" s="139"/>
      <c r="G144" s="131" t="n">
        <f>MAX(G89:G90)</f>
        <v>45491</v>
      </c>
      <c r="H144" s="16"/>
      <c r="I144" s="16"/>
      <c r="J144" s="117" t="s">
        <v>811</v>
      </c>
      <c r="K144" s="117"/>
      <c r="L144" s="54" t="s">
        <v>16</v>
      </c>
      <c r="M144" s="54"/>
      <c r="N144" s="54"/>
      <c r="O144" s="54"/>
      <c r="P144" s="54"/>
      <c r="Q144" s="54"/>
      <c r="R144" s="54"/>
    </row>
    <row r="145" ht="16.5" customHeight="1">
      <c r="C145" s="131" t="s">
        <v>274</v>
      </c>
      <c r="D145" s="187" t="s">
        <v>275</v>
      </c>
      <c r="E145" s="131" t="n">
        <f>G142+1</f>
        <v>45482</v>
      </c>
      <c r="F145" s="139" t="n">
        <v>10</v>
      </c>
      <c r="G145" s="131" t="n">
        <f>E145+F145-1</f>
        <v>45491</v>
      </c>
      <c r="H145" s="16"/>
      <c r="I145" s="16"/>
      <c r="J145" s="117" t="s">
        <v>811</v>
      </c>
      <c r="K145" s="117"/>
      <c r="L145" s="54" t="s">
        <v>264</v>
      </c>
      <c r="M145" s="54"/>
      <c r="N145" s="54"/>
      <c r="O145" s="54"/>
      <c r="P145" s="54"/>
      <c r="Q145" s="54"/>
      <c r="R145" s="54"/>
    </row>
    <row r="146" ht="16.5" customHeight="1">
      <c r="C146" s="131" t="s">
        <v>276</v>
      </c>
      <c r="D146" s="131"/>
      <c r="E146" s="131" t="n">
        <f>G145+1</f>
        <v>45492</v>
      </c>
      <c r="F146" s="139" t="n">
        <v>1</v>
      </c>
      <c r="G146" s="131" t="n">
        <f>E146+F146-1</f>
        <v>45492</v>
      </c>
      <c r="H146" s="16"/>
      <c r="I146" s="16"/>
      <c r="J146" s="117" t="s">
        <v>811</v>
      </c>
      <c r="K146" s="117"/>
      <c r="L146" s="54" t="s">
        <v>264</v>
      </c>
      <c r="M146" s="54"/>
      <c r="N146" s="54"/>
      <c r="O146" s="54"/>
      <c r="P146" s="54"/>
      <c r="Q146" s="54"/>
      <c r="R146" s="54"/>
    </row>
    <row r="147" ht="16.5" customHeight="1">
      <c r="C147" s="131" t="s">
        <v>277</v>
      </c>
      <c r="D147" s="131"/>
      <c r="E147" s="131" t="n">
        <f>G143+1</f>
        <v>45485</v>
      </c>
      <c r="F147" s="139" t="n">
        <v>8</v>
      </c>
      <c r="G147" s="131" t="n">
        <f>E147+F147-1</f>
        <v>45492</v>
      </c>
      <c r="H147" s="16"/>
      <c r="I147" s="16"/>
      <c r="J147" s="117" t="s">
        <v>811</v>
      </c>
      <c r="K147" s="117"/>
      <c r="L147" s="54" t="s">
        <v>254</v>
      </c>
      <c r="M147" s="54"/>
      <c r="N147" s="54"/>
      <c r="O147" s="54"/>
      <c r="P147" s="54"/>
      <c r="Q147" s="54"/>
      <c r="R147" s="54"/>
    </row>
    <row r="148" ht="16.5" customHeight="1">
      <c r="C148" s="131" t="s">
        <v>279</v>
      </c>
      <c r="D148" s="131"/>
      <c r="E148" s="131" t="n">
        <f>MAX(G147,G146)+1</f>
        <v>45493</v>
      </c>
      <c r="F148" s="139" t="n">
        <v>45</v>
      </c>
      <c r="G148" s="131" t="n">
        <f>E148+F148-1</f>
        <v>45537</v>
      </c>
      <c r="H148" s="16"/>
      <c r="I148" s="16"/>
      <c r="J148" s="117" t="s">
        <v>811</v>
      </c>
      <c r="K148" s="117" t="s">
        <v>811</v>
      </c>
      <c r="L148" s="54" t="s">
        <v>264</v>
      </c>
      <c r="M148" s="54"/>
      <c r="N148" s="54"/>
      <c r="O148" s="54"/>
      <c r="P148" s="54"/>
      <c r="Q148" s="54"/>
      <c r="R148" s="54"/>
    </row>
    <row r="149" s="5" customFormat="1" ht="16.5" customHeight="1">
      <c r="B149" s="206"/>
      <c r="C149" s="201" t="s">
        <v>280</v>
      </c>
      <c r="D149" s="201"/>
      <c r="E149" s="201" t="n">
        <f>G149-F149</f>
        <v>45490</v>
      </c>
      <c r="F149" s="203" t="n">
        <v>3</v>
      </c>
      <c r="G149" s="201" t="n">
        <f>E148</f>
        <v>45493</v>
      </c>
      <c r="H149" s="47"/>
      <c r="I149" s="47"/>
      <c r="J149" s="48"/>
      <c r="K149" s="48"/>
      <c r="L149" s="46" t="s">
        <v>281</v>
      </c>
      <c r="M149" s="46"/>
      <c r="N149" s="46"/>
      <c r="O149" s="46"/>
      <c r="P149" s="46"/>
      <c r="Q149" s="46"/>
      <c r="R149" s="46"/>
    </row>
    <row r="150" s="5" customFormat="1" ht="16.5" customHeight="1">
      <c r="B150" s="206"/>
      <c r="C150" s="201" t="s">
        <v>282</v>
      </c>
      <c r="D150" s="207" t="s">
        <v>283</v>
      </c>
      <c r="E150" s="211" t="n">
        <f>G144</f>
        <v>45491</v>
      </c>
      <c r="F150" s="212" t="n">
        <v>7</v>
      </c>
      <c r="G150" s="211" t="n">
        <f>E150+F150-1</f>
        <v>45497</v>
      </c>
      <c r="H150" s="47"/>
      <c r="I150" s="47"/>
      <c r="J150" s="48"/>
      <c r="K150" s="48"/>
      <c r="L150" s="46" t="s">
        <v>16</v>
      </c>
      <c r="M150" s="46"/>
      <c r="N150" s="46"/>
      <c r="O150" s="46"/>
      <c r="P150" s="46"/>
      <c r="Q150" s="46"/>
      <c r="R150" s="46"/>
    </row>
    <row r="151" s="5" customFormat="1" ht="16.5" customHeight="1">
      <c r="B151" s="79" t="s">
        <v>96</v>
      </c>
      <c r="C151" s="47" t="s">
        <v>284</v>
      </c>
      <c r="E151" s="131" t="n">
        <f>G151-F151</f>
        <v>45417</v>
      </c>
      <c r="F151" s="139" t="n">
        <v>10</v>
      </c>
      <c r="G151" s="213" t="n">
        <v>45427</v>
      </c>
      <c r="H151" s="5"/>
      <c r="I151" s="5"/>
      <c r="L151" s="46" t="s">
        <v>285</v>
      </c>
      <c r="M151" s="46"/>
      <c r="N151" s="46"/>
      <c r="O151" s="46"/>
      <c r="P151" s="46"/>
      <c r="Q151" s="46"/>
      <c r="R151" s="46"/>
    </row>
    <row r="152" ht="27.75" customHeight="1">
      <c r="C152" s="141" t="s">
        <v>286</v>
      </c>
      <c r="D152" s="237"/>
      <c r="E152" s="141" t="n">
        <f>MAX(G106+1,G143+1)</f>
        <v>45490</v>
      </c>
      <c r="F152" s="109" t="n">
        <v>1</v>
      </c>
      <c r="G152" s="141" t="n">
        <f>E152+F152-1</f>
        <v>45490</v>
      </c>
      <c r="H152" s="16"/>
      <c r="I152" s="16"/>
      <c r="J152" s="117" t="s">
        <v>811</v>
      </c>
      <c r="K152" s="117" t="s">
        <v>811</v>
      </c>
      <c r="L152" s="54" t="s">
        <v>24</v>
      </c>
      <c r="M152" s="54"/>
      <c r="N152" s="54"/>
      <c r="O152" s="54"/>
      <c r="P152" s="524" t="s">
        <v>287</v>
      </c>
      <c r="Q152" s="54"/>
      <c r="R152" s="54"/>
    </row>
    <row r="153" ht="16.5" customHeight="1">
      <c r="B153" s="140" t="s">
        <v>288</v>
      </c>
      <c r="C153" s="141" t="s">
        <v>289</v>
      </c>
      <c r="D153" s="237"/>
      <c r="E153" s="237" t="n">
        <f>G152+1</f>
        <v>45491</v>
      </c>
      <c r="F153" s="238" t="n">
        <v>1</v>
      </c>
      <c r="G153" s="237" t="n">
        <f>E153+F153-1</f>
        <v>45491</v>
      </c>
      <c r="H153" s="16"/>
      <c r="I153" s="16"/>
      <c r="J153" s="117" t="s">
        <v>811</v>
      </c>
      <c r="K153" s="117" t="s">
        <v>811</v>
      </c>
      <c r="L153" s="54" t="s">
        <v>290</v>
      </c>
      <c r="M153" s="54"/>
      <c r="N153" s="54"/>
      <c r="O153" s="54"/>
      <c r="P153" s="54" t="s">
        <v>546</v>
      </c>
      <c r="Q153" s="54"/>
      <c r="R153" s="54"/>
    </row>
    <row r="154" ht="16.5" customHeight="1">
      <c r="B154" s="140"/>
      <c r="C154" s="131" t="s">
        <v>279</v>
      </c>
      <c r="D154" s="16"/>
      <c r="E154" s="131" t="n">
        <f>E148</f>
        <v>45493</v>
      </c>
      <c r="F154" s="139" t="n">
        <v>50</v>
      </c>
      <c r="G154" s="131" t="n">
        <f>E154+F154-1</f>
        <v>45542</v>
      </c>
      <c r="H154" s="16"/>
      <c r="I154" s="16"/>
      <c r="J154" s="117" t="s">
        <v>811</v>
      </c>
      <c r="K154" s="117" t="s">
        <v>811</v>
      </c>
      <c r="L154" s="54" t="s">
        <v>264</v>
      </c>
      <c r="M154" s="54"/>
      <c r="N154" s="54"/>
      <c r="O154" s="54"/>
      <c r="P154" s="54"/>
      <c r="Q154" s="54"/>
      <c r="R154" s="54"/>
    </row>
    <row r="155" s="5" customFormat="1" ht="16.5" customHeight="1">
      <c r="A155" s="97" t="s">
        <v>293</v>
      </c>
      <c r="B155" s="140" t="s">
        <v>293</v>
      </c>
      <c r="C155" s="131" t="s">
        <v>293</v>
      </c>
      <c r="D155" s="131"/>
      <c r="E155" s="131" t="n">
        <f>MIN(E156:E176)</f>
        <v>45431</v>
      </c>
      <c r="F155" s="169"/>
      <c r="G155" s="220" t="n">
        <f>MAX(G156:G176)</f>
        <v>45493</v>
      </c>
      <c r="H155" s="129"/>
      <c r="I155" s="34"/>
      <c r="J155" s="157"/>
      <c r="K155" s="157"/>
      <c r="L155" s="117"/>
      <c r="M155" s="175"/>
      <c r="N155" s="175"/>
      <c r="O155" s="175"/>
      <c r="P155" s="70"/>
      <c r="Q155" s="70"/>
      <c r="R155" s="70"/>
    </row>
    <row r="156" s="5" customFormat="1" ht="16.5" customHeight="1">
      <c r="A156" s="127"/>
      <c r="B156" s="129"/>
      <c r="C156" s="131" t="s">
        <v>294</v>
      </c>
      <c r="D156" s="131" t="s">
        <v>294</v>
      </c>
      <c r="E156" s="131" t="n">
        <v>45432</v>
      </c>
      <c r="F156" s="139" t="n">
        <v>7</v>
      </c>
      <c r="G156" s="220" t="n">
        <f>E156+F156-1</f>
        <v>45438</v>
      </c>
      <c r="H156" s="129"/>
      <c r="I156" s="34"/>
      <c r="J156" s="157"/>
      <c r="K156" s="157"/>
      <c r="L156" s="54" t="s">
        <v>65</v>
      </c>
      <c r="M156" s="174"/>
      <c r="N156" s="174"/>
      <c r="O156" s="174"/>
      <c r="P156" s="70"/>
      <c r="Q156" s="70"/>
      <c r="R156" s="70"/>
    </row>
    <row r="157" s="5" customFormat="1" ht="16.5" customHeight="1">
      <c r="A157" s="127"/>
      <c r="B157" s="129"/>
      <c r="C157" s="187" t="s">
        <v>295</v>
      </c>
      <c r="D157" s="187" t="s">
        <v>295</v>
      </c>
      <c r="E157" s="131" t="n">
        <f>G156-7</f>
        <v>45431</v>
      </c>
      <c r="F157" s="139" t="n">
        <v>1</v>
      </c>
      <c r="G157" s="220" t="n">
        <f>E157+F157-1</f>
        <v>45431</v>
      </c>
      <c r="H157" s="129"/>
      <c r="I157" s="34"/>
      <c r="J157" s="157"/>
      <c r="K157" s="157"/>
      <c r="L157" s="54" t="s">
        <v>65</v>
      </c>
      <c r="M157" s="174"/>
      <c r="N157" s="174"/>
      <c r="O157" s="174"/>
      <c r="P157" s="70"/>
      <c r="Q157" s="70"/>
      <c r="R157" s="70"/>
    </row>
    <row r="158" s="5" customFormat="1" ht="16.5" customHeight="1">
      <c r="A158" s="127"/>
      <c r="B158" s="129"/>
      <c r="C158" s="131" t="s">
        <v>296</v>
      </c>
      <c r="D158" s="131"/>
      <c r="E158" s="131" t="n">
        <f>G157+1</f>
        <v>45432</v>
      </c>
      <c r="F158" s="139" t="n">
        <v>3</v>
      </c>
      <c r="G158" s="220" t="n">
        <f>E158+F158-1</f>
        <v>45434</v>
      </c>
      <c r="H158" s="129"/>
      <c r="I158" s="34"/>
      <c r="J158" s="157"/>
      <c r="K158" s="157"/>
      <c r="L158" s="54" t="s">
        <v>297</v>
      </c>
      <c r="M158" s="174"/>
      <c r="N158" s="174"/>
      <c r="O158" s="174"/>
      <c r="P158" s="70"/>
      <c r="Q158" s="70"/>
      <c r="R158" s="70"/>
    </row>
    <row r="159" s="5" customFormat="1" ht="16.5" customHeight="1">
      <c r="A159" s="127"/>
      <c r="B159" s="129"/>
      <c r="C159" s="131" t="s">
        <v>298</v>
      </c>
      <c r="D159" s="131"/>
      <c r="E159" s="131" t="n">
        <f>G76+1</f>
        <v>45450</v>
      </c>
      <c r="F159" s="139" t="n">
        <v>7</v>
      </c>
      <c r="G159" s="220" t="n">
        <f>E159+F159-1</f>
        <v>45456</v>
      </c>
      <c r="H159" s="129"/>
      <c r="I159" s="34"/>
      <c r="J159" s="157"/>
      <c r="K159" s="157"/>
      <c r="L159" s="54" t="s">
        <v>297</v>
      </c>
      <c r="M159" s="174"/>
      <c r="N159" s="174"/>
      <c r="O159" s="174"/>
      <c r="P159" s="70"/>
      <c r="Q159" s="70"/>
      <c r="R159" s="70"/>
    </row>
    <row r="160" s="5" customFormat="1" ht="16.5" customHeight="1">
      <c r="A160" s="127"/>
      <c r="B160" s="129"/>
      <c r="C160" s="131" t="s">
        <v>299</v>
      </c>
      <c r="D160" s="187" t="s">
        <v>300</v>
      </c>
      <c r="E160" s="131" t="n">
        <f>G159+1</f>
        <v>45457</v>
      </c>
      <c r="F160" s="139" t="n">
        <v>1</v>
      </c>
      <c r="G160" s="220" t="n">
        <f>E160+F160-1</f>
        <v>45457</v>
      </c>
      <c r="H160" s="129"/>
      <c r="I160" s="34"/>
      <c r="J160" s="157"/>
      <c r="K160" s="157"/>
      <c r="L160" s="54" t="s">
        <v>297</v>
      </c>
      <c r="M160" s="174"/>
      <c r="N160" s="174"/>
      <c r="O160" s="174"/>
      <c r="P160" s="70"/>
      <c r="Q160" s="70"/>
      <c r="R160" s="70"/>
    </row>
    <row r="161" s="5" customFormat="1" ht="16.5" customHeight="1">
      <c r="A161" s="127"/>
      <c r="B161" s="129"/>
      <c r="C161" s="131" t="s">
        <v>301</v>
      </c>
      <c r="D161" s="131"/>
      <c r="E161" s="131" t="n">
        <f>G160+1</f>
        <v>45458</v>
      </c>
      <c r="F161" s="139" t="n">
        <v>1</v>
      </c>
      <c r="G161" s="220" t="n">
        <f>E161+F161-1</f>
        <v>45458</v>
      </c>
      <c r="H161" s="129"/>
      <c r="I161" s="34"/>
      <c r="J161" s="157"/>
      <c r="K161" s="157"/>
      <c r="L161" s="54" t="s">
        <v>297</v>
      </c>
      <c r="M161" s="174"/>
      <c r="N161" s="174"/>
      <c r="O161" s="174"/>
      <c r="P161" s="70"/>
      <c r="Q161" s="70"/>
      <c r="R161" s="70"/>
    </row>
    <row r="162" s="5" customFormat="1" ht="16.5" customHeight="1">
      <c r="A162" s="127"/>
      <c r="B162" s="129"/>
      <c r="C162" s="131" t="s">
        <v>302</v>
      </c>
      <c r="D162" s="131"/>
      <c r="E162" s="131" t="n">
        <f>G161+1</f>
        <v>45459</v>
      </c>
      <c r="F162" s="139" t="n">
        <v>1</v>
      </c>
      <c r="G162" s="220" t="n">
        <f>E162+F162-1</f>
        <v>45459</v>
      </c>
      <c r="H162" s="129"/>
      <c r="I162" s="34"/>
      <c r="J162" s="157"/>
      <c r="K162" s="157"/>
      <c r="L162" s="54" t="s">
        <v>297</v>
      </c>
      <c r="M162" s="174"/>
      <c r="N162" s="174"/>
      <c r="O162" s="174"/>
      <c r="P162" s="70"/>
      <c r="Q162" s="70"/>
      <c r="R162" s="70"/>
    </row>
    <row r="163" s="5" customFormat="1" ht="16.5" customHeight="1">
      <c r="A163" s="127"/>
      <c r="B163" s="129"/>
      <c r="C163" s="131" t="s">
        <v>303</v>
      </c>
      <c r="D163" s="131"/>
      <c r="E163" s="131" t="n">
        <f>MAX(G159:G162)+1</f>
        <v>45460</v>
      </c>
      <c r="F163" s="139" t="n">
        <v>1</v>
      </c>
      <c r="G163" s="220" t="n">
        <f>E163+F163-1</f>
        <v>45460</v>
      </c>
      <c r="H163" s="129"/>
      <c r="I163" s="34"/>
      <c r="J163" s="157"/>
      <c r="K163" s="157"/>
      <c r="L163" s="54" t="s">
        <v>297</v>
      </c>
      <c r="M163" s="174"/>
      <c r="N163" s="174"/>
      <c r="O163" s="174"/>
      <c r="P163" s="70"/>
      <c r="Q163" s="70"/>
      <c r="R163" s="70"/>
    </row>
    <row r="164" s="5" customFormat="1" ht="16.5" customHeight="1">
      <c r="A164" s="127"/>
      <c r="B164" s="129"/>
      <c r="C164" s="131" t="s">
        <v>304</v>
      </c>
      <c r="D164" s="187" t="s">
        <v>305</v>
      </c>
      <c r="E164" s="131" t="n">
        <f>G163+1</f>
        <v>45461</v>
      </c>
      <c r="F164" s="139" t="n">
        <v>10</v>
      </c>
      <c r="G164" s="220" t="n">
        <f>E164+F164-1</f>
        <v>45470</v>
      </c>
      <c r="H164" s="129"/>
      <c r="I164" s="34"/>
      <c r="J164" s="157"/>
      <c r="K164" s="157"/>
      <c r="L164" s="54" t="s">
        <v>306</v>
      </c>
      <c r="M164" s="175"/>
      <c r="N164" s="175"/>
      <c r="O164" s="175"/>
      <c r="P164" s="70"/>
      <c r="Q164" s="70"/>
      <c r="R164" s="70"/>
    </row>
    <row r="165" s="5" customFormat="1" ht="16.5" customHeight="1">
      <c r="A165" s="127"/>
      <c r="B165" s="129"/>
      <c r="C165" s="187" t="s">
        <v>307</v>
      </c>
      <c r="D165" s="131"/>
      <c r="E165" s="131" t="n">
        <f>E156</f>
        <v>45432</v>
      </c>
      <c r="F165" s="169" t="n">
        <v>14</v>
      </c>
      <c r="G165" s="220" t="n">
        <f>E165+F165-1</f>
        <v>45445</v>
      </c>
      <c r="H165" s="129"/>
      <c r="I165" s="34"/>
      <c r="J165" s="157"/>
      <c r="K165" s="157"/>
      <c r="L165" s="117"/>
      <c r="M165" s="175"/>
      <c r="N165" s="175"/>
      <c r="O165" s="175"/>
      <c r="P165" s="70"/>
      <c r="Q165" s="70"/>
      <c r="R165" s="70"/>
    </row>
    <row r="166" s="5" customFormat="1" ht="16.5" customHeight="1">
      <c r="A166" s="127"/>
      <c r="B166" s="129"/>
      <c r="C166" s="131" t="s">
        <v>308</v>
      </c>
      <c r="D166" s="131"/>
      <c r="E166" s="131" t="n">
        <f>MIN(E167:E174)</f>
        <v>45446</v>
      </c>
      <c r="F166" s="169"/>
      <c r="G166" s="220" t="n">
        <f>MAX(G167:G174)</f>
        <v>45493</v>
      </c>
      <c r="H166" s="129"/>
      <c r="I166" s="34"/>
      <c r="J166" s="157"/>
      <c r="K166" s="157"/>
      <c r="L166" s="117" t="s">
        <v>309</v>
      </c>
      <c r="M166" s="175"/>
      <c r="N166" s="175"/>
      <c r="O166" s="175"/>
      <c r="P166" s="70"/>
      <c r="Q166" s="70"/>
      <c r="R166" s="70"/>
    </row>
    <row r="167" s="5" customFormat="1" ht="16.5" customHeight="1">
      <c r="A167" s="127"/>
      <c r="B167" s="129"/>
      <c r="C167" s="131" t="s">
        <v>310</v>
      </c>
      <c r="D167" s="131"/>
      <c r="E167" s="131" t="n">
        <f>G165+1</f>
        <v>45446</v>
      </c>
      <c r="F167" s="139" t="n">
        <v>2</v>
      </c>
      <c r="G167" s="220" t="n">
        <f>E167+F167-1</f>
        <v>45447</v>
      </c>
      <c r="H167" s="129"/>
      <c r="I167" s="34"/>
      <c r="J167" s="157"/>
      <c r="K167" s="157"/>
      <c r="L167" s="54" t="s">
        <v>311</v>
      </c>
      <c r="M167" s="174"/>
      <c r="N167" s="174"/>
      <c r="O167" s="174"/>
      <c r="P167" s="70"/>
      <c r="Q167" s="70"/>
      <c r="R167" s="70"/>
    </row>
    <row r="168" s="5" customFormat="1" ht="16.5" customHeight="1">
      <c r="A168" s="127"/>
      <c r="B168" s="129"/>
      <c r="C168" s="131" t="s">
        <v>312</v>
      </c>
      <c r="D168" s="131"/>
      <c r="E168" s="131" t="n">
        <f>MIN(E169:E174)</f>
        <v>45471</v>
      </c>
      <c r="F168" s="139" t="n">
        <f>G168-E168</f>
        <v>22</v>
      </c>
      <c r="G168" s="220" t="n">
        <f>MAX(G169:G174)</f>
        <v>45493</v>
      </c>
      <c r="H168" s="129"/>
      <c r="I168" s="34"/>
      <c r="J168" s="157"/>
      <c r="K168" s="157"/>
      <c r="L168" s="54" t="s">
        <v>311</v>
      </c>
      <c r="M168" s="174"/>
      <c r="N168" s="174"/>
      <c r="O168" s="174"/>
      <c r="P168" s="70"/>
      <c r="Q168" s="70"/>
      <c r="R168" s="70"/>
    </row>
    <row r="169" s="5" customFormat="1" ht="16.5" customHeight="1">
      <c r="A169" s="127"/>
      <c r="B169" s="129"/>
      <c r="C169" s="131" t="s">
        <v>313</v>
      </c>
      <c r="D169" s="131"/>
      <c r="E169" s="131" t="n">
        <f>G164+1</f>
        <v>45471</v>
      </c>
      <c r="F169" s="139" t="n">
        <v>10</v>
      </c>
      <c r="G169" s="220" t="n">
        <f>E169+F169-1</f>
        <v>45480</v>
      </c>
      <c r="H169" s="129"/>
      <c r="I169" s="34"/>
      <c r="J169" s="157"/>
      <c r="K169" s="157"/>
      <c r="L169" s="54" t="s">
        <v>314</v>
      </c>
      <c r="M169" s="174"/>
      <c r="N169" s="174"/>
      <c r="O169" s="174"/>
      <c r="P169" s="70"/>
      <c r="Q169" s="70"/>
      <c r="R169" s="70"/>
    </row>
    <row r="170" s="5" customFormat="1" ht="16.5" customHeight="1">
      <c r="A170" s="127"/>
      <c r="B170" s="129"/>
      <c r="C170" s="131" t="s">
        <v>315</v>
      </c>
      <c r="D170" s="131"/>
      <c r="E170" s="131" t="n">
        <f>MAX(G164+1,G169)</f>
        <v>45480</v>
      </c>
      <c r="F170" s="139" t="n">
        <v>1</v>
      </c>
      <c r="G170" s="220" t="n">
        <f>E170+F170-1</f>
        <v>45480</v>
      </c>
      <c r="H170" s="129"/>
      <c r="I170" s="34"/>
      <c r="J170" s="157"/>
      <c r="K170" s="157"/>
      <c r="L170" s="54" t="s">
        <v>314</v>
      </c>
      <c r="M170" s="174"/>
      <c r="N170" s="174"/>
      <c r="O170" s="174"/>
      <c r="P170" s="70"/>
      <c r="Q170" s="70"/>
      <c r="R170" s="70"/>
    </row>
    <row r="171" s="5" customFormat="1" ht="16.5" customHeight="1">
      <c r="A171" s="127"/>
      <c r="B171" s="129"/>
      <c r="C171" s="131" t="s">
        <v>316</v>
      </c>
      <c r="D171" s="131"/>
      <c r="E171" s="131" t="n">
        <f>G170+1</f>
        <v>45481</v>
      </c>
      <c r="F171" s="139" t="n">
        <v>2</v>
      </c>
      <c r="G171" s="220" t="n">
        <f>E171+F171-1</f>
        <v>45482</v>
      </c>
      <c r="H171" s="129"/>
      <c r="I171" s="34"/>
      <c r="J171" s="157"/>
      <c r="K171" s="157"/>
      <c r="L171" s="54" t="s">
        <v>314</v>
      </c>
      <c r="M171" s="174"/>
      <c r="N171" s="174"/>
      <c r="O171" s="174"/>
      <c r="P171" s="70"/>
      <c r="Q171" s="70"/>
      <c r="R171" s="70"/>
    </row>
    <row r="172" s="5" customFormat="1" ht="16.5" customHeight="1">
      <c r="A172" s="127"/>
      <c r="B172" s="129"/>
      <c r="C172" s="131" t="s">
        <v>317</v>
      </c>
      <c r="D172" s="131"/>
      <c r="E172" s="131" t="n">
        <f>G171+1</f>
        <v>45483</v>
      </c>
      <c r="F172" s="139" t="n">
        <v>3</v>
      </c>
      <c r="G172" s="220" t="n">
        <f>E172+F172-1</f>
        <v>45485</v>
      </c>
      <c r="H172" s="129"/>
      <c r="I172" s="34"/>
      <c r="J172" s="157"/>
      <c r="K172" s="157"/>
      <c r="L172" s="54" t="s">
        <v>314</v>
      </c>
      <c r="M172" s="174"/>
      <c r="N172" s="174"/>
      <c r="O172" s="174"/>
      <c r="P172" s="70"/>
      <c r="Q172" s="70"/>
      <c r="R172" s="70"/>
    </row>
    <row r="173" s="5" customFormat="1" ht="16.5" customHeight="1">
      <c r="A173" s="127"/>
      <c r="B173" s="129"/>
      <c r="C173" s="131" t="s">
        <v>318</v>
      </c>
      <c r="D173" s="131"/>
      <c r="E173" s="131" t="n">
        <f>G172+1</f>
        <v>45486</v>
      </c>
      <c r="F173" s="139" t="n">
        <v>7</v>
      </c>
      <c r="G173" s="220" t="n">
        <f>E173+F173-1</f>
        <v>45492</v>
      </c>
      <c r="H173" s="129"/>
      <c r="I173" s="34"/>
      <c r="J173" s="157"/>
      <c r="K173" s="157"/>
      <c r="L173" s="54" t="s">
        <v>314</v>
      </c>
      <c r="M173" s="174"/>
      <c r="N173" s="174"/>
      <c r="O173" s="174"/>
      <c r="P173" s="70"/>
      <c r="Q173" s="70"/>
      <c r="R173" s="70"/>
    </row>
    <row r="174" s="5" customFormat="1" ht="16.5" customHeight="1">
      <c r="A174" s="127"/>
      <c r="B174" s="129"/>
      <c r="C174" s="131" t="s">
        <v>319</v>
      </c>
      <c r="D174" s="131"/>
      <c r="E174" s="131" t="n">
        <f>G173+1</f>
        <v>45493</v>
      </c>
      <c r="F174" s="139" t="n">
        <v>1</v>
      </c>
      <c r="G174" s="220" t="n">
        <f>E174+F174-1</f>
        <v>45493</v>
      </c>
      <c r="H174" s="129"/>
      <c r="I174" s="34"/>
      <c r="J174" s="157"/>
      <c r="K174" s="157"/>
      <c r="L174" s="54" t="s">
        <v>314</v>
      </c>
      <c r="M174" s="174"/>
      <c r="N174" s="174"/>
      <c r="O174" s="174"/>
      <c r="P174" s="70"/>
      <c r="Q174" s="70"/>
      <c r="R174" s="70"/>
    </row>
    <row r="175" s="5" customFormat="1" ht="16.5" customHeight="1">
      <c r="A175" s="127"/>
      <c r="B175" s="129"/>
      <c r="C175" s="131" t="s">
        <v>320</v>
      </c>
      <c r="D175" s="131"/>
      <c r="E175" s="131" t="n">
        <f>G169+1</f>
        <v>45481</v>
      </c>
      <c r="F175" s="139" t="n">
        <v>10</v>
      </c>
      <c r="G175" s="220" t="n">
        <f>E175+F175-1</f>
        <v>45490</v>
      </c>
      <c r="H175" s="129"/>
      <c r="I175" s="34"/>
      <c r="J175" s="157"/>
      <c r="K175" s="157"/>
      <c r="L175" s="54" t="s">
        <v>314</v>
      </c>
      <c r="M175" s="174"/>
      <c r="N175" s="174"/>
      <c r="O175" s="174"/>
      <c r="P175" s="70"/>
      <c r="Q175" s="70"/>
      <c r="R175" s="70"/>
    </row>
    <row r="176" s="5" customFormat="1" ht="16.5" customHeight="1">
      <c r="A176" s="128"/>
      <c r="B176" s="129"/>
      <c r="C176" s="187" t="s">
        <v>321</v>
      </c>
      <c r="D176" s="131"/>
      <c r="E176" s="131" t="n">
        <f>E175</f>
        <v>45481</v>
      </c>
      <c r="F176" s="139" t="n">
        <v>10</v>
      </c>
      <c r="G176" s="220" t="n">
        <f>E176+F176-1</f>
        <v>45490</v>
      </c>
      <c r="H176" s="129"/>
      <c r="I176" s="34"/>
      <c r="J176" s="157"/>
      <c r="K176" s="157"/>
      <c r="L176" s="54" t="s">
        <v>314</v>
      </c>
      <c r="M176" s="174"/>
      <c r="N176" s="174"/>
      <c r="O176" s="174"/>
      <c r="P176" s="70"/>
      <c r="Q176" s="70"/>
      <c r="R176" s="70"/>
    </row>
    <row r="177" s="5" customFormat="1" ht="16.5" customHeight="1">
      <c r="A177" s="5" t="s">
        <v>322</v>
      </c>
      <c r="B177" s="79" t="s">
        <v>323</v>
      </c>
      <c r="C177" s="47" t="s">
        <v>324</v>
      </c>
      <c r="D177" s="47"/>
      <c r="E177" s="47"/>
      <c r="F177" s="49"/>
      <c r="G177" s="47" t="n">
        <v>45444</v>
      </c>
      <c r="H177" s="47"/>
      <c r="I177" s="47"/>
      <c r="J177" s="48"/>
      <c r="K177" s="48"/>
      <c r="L177" s="46" t="s">
        <v>290</v>
      </c>
      <c r="M177" s="46"/>
      <c r="N177" s="46"/>
      <c r="O177" s="46"/>
      <c r="P177" s="46"/>
      <c r="Q177" s="46"/>
      <c r="R177" s="46"/>
    </row>
    <row r="178" s="5" customFormat="1" ht="16.5" customHeight="1">
      <c r="B178" s="75"/>
      <c r="C178" s="48" t="s">
        <v>325</v>
      </c>
      <c r="D178" s="48" t="s">
        <v>326</v>
      </c>
      <c r="E178" s="80" t="n">
        <f>G84+1</f>
        <v>45467</v>
      </c>
      <c r="F178" s="61" t="n">
        <v>2</v>
      </c>
      <c r="G178" s="47" t="n">
        <f>E178+F178-1</f>
        <v>45468</v>
      </c>
      <c r="H178" s="48"/>
      <c r="I178" s="48"/>
      <c r="J178" s="48"/>
      <c r="K178" s="48"/>
      <c r="L178" s="46" t="s">
        <v>16</v>
      </c>
      <c r="M178" s="46"/>
      <c r="N178" s="46"/>
      <c r="O178" s="46"/>
      <c r="P178" s="46"/>
      <c r="Q178" s="46"/>
      <c r="R178" s="46"/>
    </row>
    <row r="179" s="5" customFormat="1" ht="16.5" customHeight="1">
      <c r="B179" s="76"/>
      <c r="C179" s="48" t="s">
        <v>327</v>
      </c>
      <c r="D179" s="48"/>
      <c r="E179" s="80" t="n">
        <f>G178+1</f>
        <v>45469</v>
      </c>
      <c r="F179" s="61" t="n">
        <v>50</v>
      </c>
      <c r="G179" s="47" t="n">
        <f>E179+F179-1</f>
        <v>45518</v>
      </c>
      <c r="H179" s="48"/>
      <c r="I179" s="48"/>
      <c r="J179" s="48"/>
      <c r="K179" s="48"/>
      <c r="L179" s="46" t="s">
        <v>84</v>
      </c>
      <c r="M179" s="46"/>
      <c r="N179" s="46"/>
      <c r="O179" s="46"/>
      <c r="P179" s="46"/>
      <c r="Q179" s="46"/>
      <c r="R179" s="46"/>
    </row>
    <row r="180" s="5" customFormat="1" ht="16.5" customHeight="1">
      <c r="B180" s="140" t="s">
        <v>328</v>
      </c>
      <c r="C180" s="140" t="s">
        <v>328</v>
      </c>
      <c r="D180" s="129"/>
      <c r="E180" s="131" t="n">
        <f>MIN(E181:E185)</f>
        <v>45538</v>
      </c>
      <c r="F180" s="169"/>
      <c r="G180" s="131" t="n">
        <f>MAX(G181:G185)</f>
        <v>45548</v>
      </c>
      <c r="H180" s="165"/>
      <c r="I180" s="165"/>
      <c r="J180" s="178"/>
      <c r="K180" s="178"/>
      <c r="L180" s="129"/>
      <c r="M180" s="161"/>
      <c r="N180" s="161"/>
      <c r="O180" s="161"/>
      <c r="P180" s="161"/>
      <c r="Q180" s="70"/>
      <c r="R180" s="70"/>
    </row>
    <row r="181" s="5" customFormat="1" ht="16.5" customHeight="1">
      <c r="B181" s="129"/>
      <c r="C181" s="140" t="s">
        <v>329</v>
      </c>
      <c r="D181" s="129"/>
      <c r="E181" s="131" t="n">
        <f>G148+1</f>
        <v>45538</v>
      </c>
      <c r="F181" s="139" t="n">
        <v>3</v>
      </c>
      <c r="G181" s="131" t="n">
        <f>E181+F181-1</f>
        <v>45540</v>
      </c>
      <c r="H181" s="165"/>
      <c r="I181" s="165"/>
      <c r="J181" s="165"/>
      <c r="K181" s="165"/>
      <c r="L181" s="142" t="s">
        <v>330</v>
      </c>
      <c r="M181" s="161"/>
      <c r="N181" s="161"/>
      <c r="O181" s="161"/>
      <c r="P181" s="161"/>
      <c r="Q181" s="70"/>
      <c r="R181" s="70"/>
    </row>
    <row r="182" s="5" customFormat="1" ht="16.5" customHeight="1">
      <c r="B182" s="129"/>
      <c r="C182" s="140" t="s">
        <v>331</v>
      </c>
      <c r="D182" s="129"/>
      <c r="E182" s="131" t="n">
        <f>E181</f>
        <v>45538</v>
      </c>
      <c r="F182" s="139" t="n">
        <v>3</v>
      </c>
      <c r="G182" s="131" t="n">
        <f>E182+F182-1</f>
        <v>45540</v>
      </c>
      <c r="H182" s="165"/>
      <c r="I182" s="165"/>
      <c r="J182" s="165"/>
      <c r="K182" s="165"/>
      <c r="L182" s="142" t="s">
        <v>264</v>
      </c>
      <c r="M182" s="161"/>
      <c r="N182" s="161"/>
      <c r="O182" s="161"/>
      <c r="P182" s="161"/>
      <c r="Q182" s="70"/>
      <c r="R182" s="70"/>
    </row>
    <row r="183" ht="16.5" customHeight="1">
      <c r="C183" s="143" t="s">
        <v>332</v>
      </c>
      <c r="D183" s="222"/>
      <c r="E183" s="141" t="n">
        <f>E181+1</f>
        <v>45539</v>
      </c>
      <c r="F183" s="109" t="n">
        <v>3</v>
      </c>
      <c r="G183" s="141" t="n">
        <f>E183+F183-1</f>
        <v>45541</v>
      </c>
      <c r="H183" s="192" t="n">
        <f>E183-E98</f>
        <v>64</v>
      </c>
      <c r="I183" s="165"/>
      <c r="J183" s="165" t="s">
        <v>811</v>
      </c>
      <c r="K183" s="165" t="s">
        <v>811</v>
      </c>
      <c r="L183" s="140" t="s">
        <v>290</v>
      </c>
      <c r="M183" s="161"/>
      <c r="N183" s="161"/>
      <c r="O183" s="161"/>
      <c r="P183" s="161"/>
    </row>
    <row r="184" s="5" customFormat="1" ht="16.5" customHeight="1">
      <c r="B184" s="129"/>
      <c r="C184" s="140" t="s">
        <v>334</v>
      </c>
      <c r="D184" s="129"/>
      <c r="E184" s="131" t="n">
        <f>G183+1</f>
        <v>45542</v>
      </c>
      <c r="F184" s="139" t="n">
        <v>1</v>
      </c>
      <c r="G184" s="131" t="n">
        <f>E184+F184-1</f>
        <v>45542</v>
      </c>
      <c r="H184" s="165"/>
      <c r="I184" s="165"/>
      <c r="J184" s="165"/>
      <c r="K184" s="165"/>
      <c r="L184" s="142" t="s">
        <v>51</v>
      </c>
      <c r="M184" s="161"/>
      <c r="N184" s="161"/>
      <c r="O184" s="161"/>
      <c r="P184" s="161"/>
      <c r="Q184" s="70"/>
      <c r="R184" s="70"/>
    </row>
    <row r="185" s="5" customFormat="1" ht="16.5" customHeight="1">
      <c r="B185" s="129"/>
      <c r="C185" s="140" t="s">
        <v>335</v>
      </c>
      <c r="D185" s="129"/>
      <c r="E185" s="131" t="n">
        <f>G183+1</f>
        <v>45542</v>
      </c>
      <c r="F185" s="139" t="n">
        <v>7</v>
      </c>
      <c r="G185" s="131" t="n">
        <f>E185+F185-1</f>
        <v>45548</v>
      </c>
      <c r="H185" s="165"/>
      <c r="I185" s="165"/>
      <c r="J185" s="165"/>
      <c r="K185" s="165"/>
      <c r="L185" s="142" t="s">
        <v>54</v>
      </c>
      <c r="M185" s="161" t="n">
        <v>4</v>
      </c>
      <c r="N185" s="249" t="n">
        <f>M185*F185</f>
        <v>28</v>
      </c>
      <c r="O185" s="161"/>
      <c r="P185" s="161"/>
      <c r="Q185" s="70"/>
      <c r="R185" s="70"/>
    </row>
    <row r="186" s="5" customFormat="1" ht="16.5" customHeight="1">
      <c r="A186" s="129" t="s">
        <v>336</v>
      </c>
      <c r="B186" s="129"/>
      <c r="C186" s="140" t="s">
        <v>337</v>
      </c>
      <c r="D186" s="129"/>
      <c r="E186" s="165"/>
      <c r="F186" s="169"/>
      <c r="G186" s="131" t="n">
        <f>E186+F186-1</f>
        <v>-1</v>
      </c>
      <c r="H186" s="165"/>
      <c r="I186" s="165"/>
      <c r="J186" s="165"/>
      <c r="K186" s="165"/>
      <c r="L186" s="178"/>
      <c r="M186" s="161"/>
      <c r="N186" s="161"/>
      <c r="O186" s="161"/>
      <c r="P186" s="161"/>
      <c r="Q186" s="70"/>
      <c r="R186" s="70"/>
    </row>
    <row r="187" s="5" customFormat="1" ht="16.5" customHeight="1">
      <c r="A187" s="129"/>
      <c r="B187" s="140" t="s">
        <v>338</v>
      </c>
      <c r="C187" s="140" t="s">
        <v>338</v>
      </c>
      <c r="D187" s="129"/>
      <c r="E187" s="131" t="n">
        <f>MIN(E188:E192)</f>
        <v>45541</v>
      </c>
      <c r="F187" s="169"/>
      <c r="G187" s="131" t="n">
        <f>MAX(G188:G192)</f>
        <v>45556</v>
      </c>
      <c r="H187" s="165"/>
      <c r="I187" s="165"/>
      <c r="J187" s="165"/>
      <c r="K187" s="165"/>
      <c r="L187" s="178"/>
      <c r="M187" s="161"/>
      <c r="N187" s="161"/>
      <c r="O187" s="161"/>
      <c r="P187" s="161"/>
      <c r="Q187" s="70"/>
      <c r="R187" s="70"/>
    </row>
    <row r="188" s="5" customFormat="1" ht="16.5" customHeight="1">
      <c r="A188" s="129"/>
      <c r="B188" s="144"/>
      <c r="C188" s="140" t="s">
        <v>339</v>
      </c>
      <c r="D188" s="129"/>
      <c r="E188" s="131" t="n">
        <f>G181+1</f>
        <v>45541</v>
      </c>
      <c r="F188" s="139" t="n">
        <v>3</v>
      </c>
      <c r="G188" s="131" t="n">
        <f>E188+F188-1</f>
        <v>45543</v>
      </c>
      <c r="H188" s="165"/>
      <c r="I188" s="165"/>
      <c r="J188" s="165"/>
      <c r="K188" s="165"/>
      <c r="L188" s="142" t="s">
        <v>264</v>
      </c>
      <c r="M188" s="161"/>
      <c r="N188" s="161"/>
      <c r="O188" s="161"/>
      <c r="P188" s="161"/>
      <c r="Q188" s="70"/>
      <c r="R188" s="70"/>
    </row>
    <row r="189" s="5" customFormat="1" ht="16.5" customHeight="1">
      <c r="A189" s="129"/>
      <c r="B189" s="144"/>
      <c r="C189" s="140" t="s">
        <v>340</v>
      </c>
      <c r="D189" s="129"/>
      <c r="E189" s="131" t="n">
        <f>E188</f>
        <v>45541</v>
      </c>
      <c r="F189" s="139" t="n">
        <v>3</v>
      </c>
      <c r="G189" s="131" t="n">
        <f>E189+F189-1</f>
        <v>45543</v>
      </c>
      <c r="H189" s="165"/>
      <c r="I189" s="165"/>
      <c r="J189" s="165"/>
      <c r="K189" s="165"/>
      <c r="L189" s="142" t="s">
        <v>264</v>
      </c>
      <c r="M189" s="161"/>
      <c r="N189" s="161"/>
      <c r="O189" s="161"/>
      <c r="P189" s="161"/>
      <c r="Q189" s="70"/>
      <c r="R189" s="70"/>
    </row>
    <row r="190" s="5" customFormat="1" ht="16.5" customHeight="1">
      <c r="A190" s="129"/>
      <c r="B190" s="144"/>
      <c r="C190" s="140" t="s">
        <v>341</v>
      </c>
      <c r="D190" s="129"/>
      <c r="E190" s="131" t="n">
        <f>E188</f>
        <v>45541</v>
      </c>
      <c r="F190" s="139" t="n">
        <v>3</v>
      </c>
      <c r="G190" s="131" t="n">
        <f>E190+F190-1</f>
        <v>45543</v>
      </c>
      <c r="H190" s="165"/>
      <c r="I190" s="165"/>
      <c r="J190" s="165"/>
      <c r="K190" s="165"/>
      <c r="L190" s="142" t="s">
        <v>264</v>
      </c>
      <c r="M190" s="161"/>
      <c r="N190" s="161"/>
      <c r="O190" s="161"/>
      <c r="P190" s="161"/>
      <c r="Q190" s="70"/>
      <c r="R190" s="70"/>
    </row>
    <row r="191" s="5" customFormat="1" ht="16.5" customHeight="1">
      <c r="A191" s="129"/>
      <c r="B191" s="144"/>
      <c r="C191" s="140" t="s">
        <v>342</v>
      </c>
      <c r="D191" s="129"/>
      <c r="E191" s="131" t="n">
        <f>E188</f>
        <v>45541</v>
      </c>
      <c r="F191" s="139" t="n">
        <v>3</v>
      </c>
      <c r="G191" s="131" t="n">
        <f>E191+F191-1</f>
        <v>45543</v>
      </c>
      <c r="H191" s="165"/>
      <c r="I191" s="165"/>
      <c r="J191" s="165"/>
      <c r="K191" s="165"/>
      <c r="L191" s="142" t="s">
        <v>264</v>
      </c>
      <c r="M191" s="161"/>
      <c r="N191" s="161"/>
      <c r="O191" s="161"/>
      <c r="P191" s="161"/>
      <c r="Q191" s="70"/>
      <c r="R191" s="70"/>
    </row>
    <row r="192" ht="16.5" customHeight="1">
      <c r="A192" s="129"/>
      <c r="C192" s="143" t="s">
        <v>343</v>
      </c>
      <c r="D192" s="222"/>
      <c r="E192" s="141" t="n">
        <f>G183+1</f>
        <v>45542</v>
      </c>
      <c r="F192" s="109" t="n">
        <v>15</v>
      </c>
      <c r="G192" s="141" t="n">
        <f>E192+F192-1</f>
        <v>45556</v>
      </c>
      <c r="H192" s="165"/>
      <c r="I192" s="165"/>
      <c r="J192" s="165" t="s">
        <v>811</v>
      </c>
      <c r="K192" s="165"/>
      <c r="L192" s="165"/>
      <c r="M192" s="161"/>
      <c r="N192" s="161"/>
      <c r="O192" s="161"/>
      <c r="P192" s="161"/>
    </row>
    <row r="193" s="5" customFormat="1" ht="16.5" customHeight="1">
      <c r="A193" s="129"/>
      <c r="B193" s="164" t="s">
        <v>344</v>
      </c>
      <c r="C193" s="140" t="s">
        <v>344</v>
      </c>
      <c r="D193" s="129"/>
      <c r="E193" s="131" t="n">
        <f>MIN(E194:E195)</f>
        <v>45543</v>
      </c>
      <c r="F193" s="169"/>
      <c r="G193" s="131" t="n">
        <f>MAX(G194:G195)</f>
        <v>45543</v>
      </c>
      <c r="H193" s="165"/>
      <c r="I193" s="165"/>
      <c r="J193" s="165"/>
      <c r="K193" s="165"/>
      <c r="L193" s="178"/>
      <c r="M193" s="161"/>
      <c r="N193" s="161"/>
      <c r="O193" s="161"/>
      <c r="P193" s="161"/>
      <c r="Q193" s="70"/>
      <c r="R193" s="70"/>
    </row>
    <row r="194" s="5" customFormat="1" ht="16.5" customHeight="1">
      <c r="A194" s="129"/>
      <c r="B194" s="144"/>
      <c r="C194" s="140" t="s">
        <v>345</v>
      </c>
      <c r="D194" s="129"/>
      <c r="E194" s="131" t="n">
        <f>G188</f>
        <v>45543</v>
      </c>
      <c r="F194" s="139" t="n">
        <v>1</v>
      </c>
      <c r="G194" s="131" t="n">
        <f>E194+F194-1</f>
        <v>45543</v>
      </c>
      <c r="H194" s="165"/>
      <c r="I194" s="165"/>
      <c r="J194" s="165"/>
      <c r="K194" s="165"/>
      <c r="L194" s="142" t="s">
        <v>39</v>
      </c>
      <c r="M194" s="161"/>
      <c r="N194" s="161"/>
      <c r="O194" s="161"/>
      <c r="P194" s="161"/>
      <c r="Q194" s="70"/>
      <c r="R194" s="70"/>
    </row>
    <row r="195" s="5" customFormat="1" ht="16.5" customHeight="1">
      <c r="A195" s="129"/>
      <c r="B195" s="147"/>
      <c r="C195" s="140" t="s">
        <v>346</v>
      </c>
      <c r="D195" s="129"/>
      <c r="E195" s="131" t="n">
        <f>E194</f>
        <v>45543</v>
      </c>
      <c r="F195" s="139" t="n">
        <v>1</v>
      </c>
      <c r="G195" s="131" t="n">
        <f>E195+F195-1</f>
        <v>45543</v>
      </c>
      <c r="H195" s="165"/>
      <c r="I195" s="165"/>
      <c r="J195" s="165"/>
      <c r="K195" s="165"/>
      <c r="L195" s="142" t="s">
        <v>39</v>
      </c>
      <c r="M195" s="161"/>
      <c r="N195" s="161"/>
      <c r="O195" s="161"/>
      <c r="P195" s="161"/>
      <c r="Q195" s="70"/>
      <c r="R195" s="70"/>
    </row>
    <row r="196" ht="16.5" customHeight="1">
      <c r="A196" s="129"/>
      <c r="B196" s="140" t="s">
        <v>347</v>
      </c>
      <c r="C196" s="140" t="s">
        <v>347</v>
      </c>
      <c r="D196" s="129"/>
      <c r="E196" s="131" t="n">
        <f>E195</f>
        <v>45543</v>
      </c>
      <c r="F196" s="139" t="n">
        <v>1</v>
      </c>
      <c r="G196" s="131" t="n">
        <f>E196+F196-1</f>
        <v>45543</v>
      </c>
      <c r="H196" s="165"/>
      <c r="I196" s="165"/>
      <c r="J196" s="165" t="s">
        <v>811</v>
      </c>
      <c r="K196" s="165"/>
      <c r="L196" s="140" t="s">
        <v>39</v>
      </c>
      <c r="M196" s="161"/>
      <c r="N196" s="161"/>
      <c r="O196" s="161"/>
      <c r="P196" s="161"/>
    </row>
    <row r="197" s="5" customFormat="1" ht="16.5" customHeight="1">
      <c r="A197" s="129"/>
      <c r="B197" s="144"/>
      <c r="C197" s="140" t="s">
        <v>348</v>
      </c>
      <c r="D197" s="129"/>
      <c r="E197" s="131" t="n">
        <f>G196+1</f>
        <v>45544</v>
      </c>
      <c r="F197" s="139" t="n">
        <v>2</v>
      </c>
      <c r="G197" s="131" t="n">
        <f>E197+F197-1</f>
        <v>45545</v>
      </c>
      <c r="H197" s="165"/>
      <c r="I197" s="165"/>
      <c r="J197" s="165"/>
      <c r="K197" s="165"/>
      <c r="L197" s="142" t="s">
        <v>349</v>
      </c>
      <c r="M197" s="161"/>
      <c r="N197" s="161"/>
      <c r="O197" s="161"/>
      <c r="P197" s="161"/>
      <c r="Q197" s="70"/>
      <c r="R197" s="70"/>
    </row>
    <row r="198" ht="16.5" customHeight="1">
      <c r="A198" s="129"/>
      <c r="C198" s="143" t="s">
        <v>350</v>
      </c>
      <c r="D198" s="222"/>
      <c r="E198" s="141" t="n">
        <f>MAX(G197+1,G192+1)</f>
        <v>45557</v>
      </c>
      <c r="F198" s="109" t="n">
        <v>3</v>
      </c>
      <c r="G198" s="141" t="n">
        <f>E198+F198-1</f>
        <v>45559</v>
      </c>
      <c r="H198" s="165"/>
      <c r="I198" s="165"/>
      <c r="J198" s="165" t="s">
        <v>811</v>
      </c>
      <c r="K198" s="165"/>
      <c r="L198" s="140" t="s">
        <v>349</v>
      </c>
      <c r="M198" s="161"/>
      <c r="N198" s="161"/>
      <c r="O198" s="161"/>
      <c r="P198" s="161"/>
    </row>
    <row r="199" ht="16.5" customHeight="1">
      <c r="A199" s="129"/>
      <c r="B199" s="129" t="s">
        <v>351</v>
      </c>
      <c r="C199" s="140" t="s">
        <v>352</v>
      </c>
      <c r="D199" s="129"/>
      <c r="E199" s="131" t="n">
        <v>44945</v>
      </c>
      <c r="F199" s="169"/>
      <c r="G199" s="131" t="n">
        <f>E199+F199-1</f>
        <v>44944</v>
      </c>
      <c r="H199" s="165"/>
      <c r="I199" s="165"/>
      <c r="J199" s="165" t="s">
        <v>811</v>
      </c>
      <c r="K199" s="165"/>
      <c r="L199" s="165"/>
      <c r="M199" s="161"/>
      <c r="N199" s="161"/>
      <c r="O199" s="161"/>
      <c r="P199" s="161"/>
    </row>
    <row r="200" s="5" customFormat="1" ht="16.5" customHeight="1">
      <c r="A200" s="129"/>
      <c r="B200" s="129"/>
      <c r="C200" s="140" t="s">
        <v>353</v>
      </c>
      <c r="D200" s="129"/>
      <c r="E200" s="131" t="n">
        <f>E159</f>
        <v>45450</v>
      </c>
      <c r="F200" s="139" t="n">
        <v>60</v>
      </c>
      <c r="G200" s="131" t="n">
        <f>E200+F200-1</f>
        <v>45509</v>
      </c>
      <c r="H200" s="165"/>
      <c r="I200" s="165"/>
      <c r="J200" s="165"/>
      <c r="K200" s="165"/>
      <c r="L200" s="142" t="s">
        <v>231</v>
      </c>
      <c r="M200" s="161"/>
      <c r="N200" s="161"/>
      <c r="O200" s="161"/>
      <c r="P200" s="161"/>
      <c r="Q200" s="70"/>
      <c r="R200" s="70"/>
    </row>
    <row r="201" s="5" customFormat="1" ht="16.5" customHeight="1">
      <c r="A201" s="129"/>
      <c r="B201" s="129"/>
      <c r="C201" s="140" t="s">
        <v>354</v>
      </c>
      <c r="D201" s="129"/>
      <c r="E201" s="131" t="n">
        <f>E160</f>
        <v>45457</v>
      </c>
      <c r="F201" s="139" t="n">
        <v>60</v>
      </c>
      <c r="G201" s="131" t="n">
        <f>E201+F201-1</f>
        <v>45516</v>
      </c>
      <c r="H201" s="165"/>
      <c r="I201" s="165"/>
      <c r="J201" s="165"/>
      <c r="K201" s="165"/>
      <c r="L201" s="142" t="s">
        <v>231</v>
      </c>
      <c r="M201" s="161"/>
      <c r="N201" s="161"/>
      <c r="O201" s="161"/>
      <c r="P201" s="161"/>
      <c r="Q201" s="70"/>
      <c r="R201" s="70"/>
    </row>
    <row r="202" s="5" customFormat="1" ht="16.5" customHeight="1">
      <c r="A202" s="129"/>
      <c r="B202" s="129"/>
      <c r="C202" s="140" t="s">
        <v>355</v>
      </c>
      <c r="D202" s="129"/>
      <c r="E202" s="131" t="n">
        <f>G198+1</f>
        <v>45560</v>
      </c>
      <c r="F202" s="139" t="n">
        <v>1</v>
      </c>
      <c r="G202" s="131" t="n">
        <f>E202+F202-1</f>
        <v>45560</v>
      </c>
      <c r="H202" s="165"/>
      <c r="I202" s="165"/>
      <c r="J202" s="165"/>
      <c r="K202" s="165"/>
      <c r="L202" s="142" t="s">
        <v>231</v>
      </c>
      <c r="M202" s="161"/>
      <c r="N202" s="161"/>
      <c r="O202" s="161"/>
      <c r="P202" s="161"/>
      <c r="Q202" s="70"/>
      <c r="R202" s="70"/>
    </row>
    <row r="203" s="5" customFormat="1" ht="16.5" customHeight="1">
      <c r="A203" s="129"/>
      <c r="B203" s="164" t="s">
        <v>356</v>
      </c>
      <c r="C203" s="140" t="s">
        <v>356</v>
      </c>
      <c r="D203" s="129"/>
      <c r="E203" s="131" t="n">
        <v>45013</v>
      </c>
      <c r="F203" s="169"/>
      <c r="G203" s="131" t="n">
        <f>E203+F203-1</f>
        <v>45012</v>
      </c>
      <c r="H203" s="165"/>
      <c r="I203" s="165"/>
      <c r="J203" s="165"/>
      <c r="K203" s="165"/>
      <c r="L203" s="178"/>
      <c r="M203" s="161"/>
      <c r="N203" s="161"/>
      <c r="O203" s="161"/>
      <c r="P203" s="161"/>
      <c r="Q203" s="70"/>
      <c r="R203" s="70"/>
    </row>
    <row r="204" ht="16.5" customHeight="1">
      <c r="A204" s="129"/>
      <c r="C204" s="140" t="s">
        <v>357</v>
      </c>
      <c r="D204" s="129"/>
      <c r="E204" s="131" t="n">
        <f>G202+1</f>
        <v>45561</v>
      </c>
      <c r="F204" s="139" t="n">
        <v>1</v>
      </c>
      <c r="G204" s="131" t="n">
        <f>E204+F204-1</f>
        <v>45561</v>
      </c>
      <c r="H204" s="165"/>
      <c r="I204" s="165"/>
      <c r="J204" s="165" t="s">
        <v>811</v>
      </c>
      <c r="K204" s="165"/>
      <c r="L204" s="140" t="s">
        <v>290</v>
      </c>
      <c r="M204" s="161"/>
      <c r="N204" s="161"/>
      <c r="O204" s="161"/>
      <c r="P204" s="161"/>
    </row>
    <row r="205" ht="16.5" customHeight="1">
      <c r="A205" s="129"/>
      <c r="C205" s="143" t="s">
        <v>356</v>
      </c>
      <c r="D205" s="222"/>
      <c r="E205" s="141" t="n">
        <f>G204+1</f>
        <v>45562</v>
      </c>
      <c r="F205" s="109" t="n">
        <v>5</v>
      </c>
      <c r="G205" s="141" t="n">
        <f>E205+F205-1</f>
        <v>45566</v>
      </c>
      <c r="H205" s="192" t="n">
        <f>E205-E183</f>
        <v>23</v>
      </c>
      <c r="I205" s="165"/>
      <c r="J205" s="165" t="s">
        <v>811</v>
      </c>
      <c r="K205" s="165" t="s">
        <v>811</v>
      </c>
      <c r="L205" s="140" t="s">
        <v>290</v>
      </c>
      <c r="M205" s="161"/>
      <c r="N205" s="161"/>
      <c r="O205" s="161"/>
      <c r="P205" s="161"/>
    </row>
    <row r="206" ht="16.5" customHeight="1">
      <c r="A206" s="129"/>
      <c r="C206" s="140" t="s">
        <v>358</v>
      </c>
      <c r="D206" s="129"/>
      <c r="E206" s="131" t="n">
        <f>G205</f>
        <v>45566</v>
      </c>
      <c r="F206" s="139" t="n">
        <v>1</v>
      </c>
      <c r="G206" s="131" t="n">
        <f>E206+F206-1</f>
        <v>45566</v>
      </c>
      <c r="H206" s="165"/>
      <c r="I206" s="165"/>
      <c r="J206" s="165" t="s">
        <v>811</v>
      </c>
      <c r="K206" s="165"/>
      <c r="L206" s="140" t="s">
        <v>231</v>
      </c>
      <c r="M206" s="161"/>
      <c r="N206" s="161"/>
      <c r="O206" s="161"/>
      <c r="P206" s="161"/>
    </row>
    <row r="207" s="5" customFormat="1" ht="16.5" customHeight="1">
      <c r="A207" s="129"/>
      <c r="B207" s="140" t="s">
        <v>359</v>
      </c>
      <c r="C207" s="140" t="s">
        <v>360</v>
      </c>
      <c r="D207" s="129"/>
      <c r="E207" s="131" t="n">
        <f>MIN(E208:E212)</f>
        <v>45573</v>
      </c>
      <c r="F207" s="169"/>
      <c r="G207" s="131" t="n">
        <f>MAX(G208:G212)</f>
        <v>45584</v>
      </c>
      <c r="H207" s="5"/>
      <c r="I207" s="5"/>
      <c r="J207" s="165"/>
      <c r="K207" s="165"/>
      <c r="L207" s="178"/>
      <c r="M207" s="161"/>
      <c r="N207" s="161"/>
      <c r="O207" s="161"/>
      <c r="P207" s="161"/>
      <c r="Q207" s="70"/>
      <c r="R207" s="70"/>
    </row>
    <row r="208" ht="16.5" customHeight="1">
      <c r="A208" s="129"/>
      <c r="C208" s="140" t="s">
        <v>361</v>
      </c>
      <c r="D208" s="129"/>
      <c r="E208" s="131" t="n">
        <f>G206+7</f>
        <v>45573</v>
      </c>
      <c r="F208" s="139" t="n">
        <v>3</v>
      </c>
      <c r="G208" s="131" t="n">
        <f>E208+F208-1</f>
        <v>45575</v>
      </c>
      <c r="H208" s="34"/>
      <c r="I208" s="34"/>
      <c r="J208" s="165" t="s">
        <v>811</v>
      </c>
      <c r="K208" s="165"/>
      <c r="L208" s="140" t="s">
        <v>73</v>
      </c>
      <c r="M208" s="161"/>
      <c r="N208" s="161"/>
      <c r="O208" s="161"/>
      <c r="P208" s="161"/>
    </row>
    <row r="209" ht="16.5" customHeight="1">
      <c r="A209" s="129"/>
      <c r="C209" s="140" t="s">
        <v>362</v>
      </c>
      <c r="D209" s="129"/>
      <c r="E209" s="131" t="n">
        <f>G208+1</f>
        <v>45576</v>
      </c>
      <c r="F209" s="139" t="n">
        <v>7</v>
      </c>
      <c r="G209" s="131" t="n">
        <f>E209+F209-1</f>
        <v>45582</v>
      </c>
      <c r="H209" s="34"/>
      <c r="I209" s="34"/>
      <c r="J209" s="165" t="s">
        <v>811</v>
      </c>
      <c r="K209" s="165"/>
      <c r="L209" s="140" t="s">
        <v>73</v>
      </c>
      <c r="M209" s="161"/>
      <c r="N209" s="161"/>
      <c r="O209" s="161"/>
      <c r="P209" s="161"/>
    </row>
    <row r="210" ht="16.5" customHeight="1">
      <c r="A210" s="129"/>
      <c r="C210" s="140" t="s">
        <v>363</v>
      </c>
      <c r="D210" s="129"/>
      <c r="E210" s="131" t="n">
        <f>G209+1</f>
        <v>45583</v>
      </c>
      <c r="F210" s="139" t="n">
        <v>0</v>
      </c>
      <c r="G210" s="131" t="n">
        <f>E210+F210-1</f>
        <v>45582</v>
      </c>
      <c r="H210" s="34"/>
      <c r="I210" s="34"/>
      <c r="J210" s="165" t="s">
        <v>811</v>
      </c>
      <c r="K210" s="165"/>
      <c r="L210" s="140" t="s">
        <v>264</v>
      </c>
      <c r="M210" s="161"/>
      <c r="N210" s="161"/>
      <c r="O210" s="161"/>
      <c r="P210" s="161"/>
    </row>
    <row r="211" ht="16.5" customHeight="1">
      <c r="A211" s="129"/>
      <c r="C211" s="140" t="s">
        <v>364</v>
      </c>
      <c r="D211" s="129"/>
      <c r="E211" s="131" t="n">
        <f>G210</f>
        <v>45582</v>
      </c>
      <c r="F211" s="139" t="n">
        <v>0</v>
      </c>
      <c r="G211" s="131" t="n">
        <f>E211+F211-1</f>
        <v>45581</v>
      </c>
      <c r="H211" s="34"/>
      <c r="I211" s="34"/>
      <c r="J211" s="165" t="s">
        <v>811</v>
      </c>
      <c r="K211" s="165"/>
      <c r="L211" s="140" t="s">
        <v>73</v>
      </c>
      <c r="M211" s="161"/>
      <c r="N211" s="161"/>
      <c r="O211" s="161"/>
      <c r="P211" s="161"/>
    </row>
    <row r="212" ht="16.5" customHeight="1">
      <c r="A212" s="129"/>
      <c r="C212" s="140" t="s">
        <v>365</v>
      </c>
      <c r="D212" s="129"/>
      <c r="E212" s="131" t="n">
        <f>E208</f>
        <v>45573</v>
      </c>
      <c r="F212" s="139" t="n">
        <v>12</v>
      </c>
      <c r="G212" s="131" t="n">
        <f>E212+F212-1</f>
        <v>45584</v>
      </c>
      <c r="H212" s="34"/>
      <c r="I212" s="34"/>
      <c r="J212" s="165" t="s">
        <v>811</v>
      </c>
      <c r="K212" s="165" t="s">
        <v>278</v>
      </c>
      <c r="L212" s="140" t="s">
        <v>366</v>
      </c>
      <c r="M212" s="161"/>
      <c r="N212" s="161"/>
      <c r="O212" s="161"/>
      <c r="P212" s="161"/>
    </row>
    <row r="213" s="5" customFormat="1" ht="16.5" customHeight="1">
      <c r="A213" s="129"/>
      <c r="B213" s="223" t="s">
        <v>367</v>
      </c>
      <c r="C213" s="223" t="s">
        <v>367</v>
      </c>
      <c r="D213" s="224"/>
      <c r="E213" s="189" t="n">
        <f>MIN(E214:E218)</f>
        <v>45583</v>
      </c>
      <c r="F213" s="225"/>
      <c r="G213" s="189" t="n">
        <f>MAX(G214:G218)</f>
        <v>45599</v>
      </c>
      <c r="H213" s="226"/>
      <c r="I213" s="226"/>
      <c r="J213" s="226"/>
      <c r="K213" s="226"/>
      <c r="L213" s="227"/>
      <c r="M213" s="161"/>
      <c r="N213" s="161"/>
      <c r="O213" s="161"/>
      <c r="P213" s="161"/>
      <c r="Q213" s="70"/>
      <c r="R213" s="70"/>
    </row>
    <row r="214" s="5" customFormat="1" ht="16.5" customHeight="1">
      <c r="A214" s="129"/>
      <c r="B214" s="228"/>
      <c r="C214" s="223" t="s">
        <v>339</v>
      </c>
      <c r="D214" s="224"/>
      <c r="E214" s="189" t="n">
        <f>G262+1</f>
        <v>45597</v>
      </c>
      <c r="F214" s="229" t="n">
        <v>3</v>
      </c>
      <c r="G214" s="189" t="n">
        <f>E214+F214-1</f>
        <v>45599</v>
      </c>
      <c r="H214" s="226"/>
      <c r="I214" s="226"/>
      <c r="J214" s="226"/>
      <c r="K214" s="226"/>
      <c r="L214" s="230" t="s">
        <v>264</v>
      </c>
      <c r="M214" s="161"/>
      <c r="N214" s="161"/>
      <c r="O214" s="161"/>
      <c r="P214" s="161"/>
      <c r="Q214" s="70"/>
      <c r="R214" s="70"/>
    </row>
    <row r="215" s="5" customFormat="1" ht="16.5" customHeight="1">
      <c r="A215" s="129"/>
      <c r="B215" s="228"/>
      <c r="C215" s="223" t="s">
        <v>340</v>
      </c>
      <c r="D215" s="224"/>
      <c r="E215" s="189" t="n">
        <f>E214</f>
        <v>45597</v>
      </c>
      <c r="F215" s="229" t="n">
        <v>3</v>
      </c>
      <c r="G215" s="189" t="n">
        <f>E215+F215-1</f>
        <v>45599</v>
      </c>
      <c r="H215" s="226"/>
      <c r="I215" s="226"/>
      <c r="J215" s="226"/>
      <c r="K215" s="226"/>
      <c r="L215" s="230" t="s">
        <v>264</v>
      </c>
      <c r="M215" s="161"/>
      <c r="N215" s="161"/>
      <c r="O215" s="161"/>
      <c r="P215" s="161"/>
      <c r="Q215" s="70"/>
      <c r="R215" s="70"/>
    </row>
    <row r="216" s="5" customFormat="1" ht="16.5" customHeight="1">
      <c r="A216" s="129"/>
      <c r="B216" s="228"/>
      <c r="C216" s="223" t="s">
        <v>341</v>
      </c>
      <c r="D216" s="224"/>
      <c r="E216" s="189" t="n">
        <f>E214</f>
        <v>45597</v>
      </c>
      <c r="F216" s="229" t="n">
        <v>3</v>
      </c>
      <c r="G216" s="189" t="n">
        <f>E216+F216-1</f>
        <v>45599</v>
      </c>
      <c r="H216" s="226"/>
      <c r="I216" s="226"/>
      <c r="J216" s="226"/>
      <c r="K216" s="226"/>
      <c r="L216" s="230" t="s">
        <v>264</v>
      </c>
      <c r="M216" s="161"/>
      <c r="N216" s="161"/>
      <c r="O216" s="161"/>
      <c r="P216" s="161"/>
      <c r="Q216" s="70"/>
      <c r="R216" s="70"/>
    </row>
    <row r="217" s="5" customFormat="1" ht="16.5" customHeight="1">
      <c r="A217" s="129"/>
      <c r="B217" s="228"/>
      <c r="C217" s="223" t="s">
        <v>342</v>
      </c>
      <c r="D217" s="224"/>
      <c r="E217" s="189" t="n">
        <f>E214</f>
        <v>45597</v>
      </c>
      <c r="F217" s="229" t="n">
        <v>3</v>
      </c>
      <c r="G217" s="189" t="n">
        <f>E217+F217-1</f>
        <v>45599</v>
      </c>
      <c r="H217" s="226"/>
      <c r="I217" s="226"/>
      <c r="J217" s="226"/>
      <c r="K217" s="226"/>
      <c r="L217" s="230" t="s">
        <v>264</v>
      </c>
      <c r="M217" s="161"/>
      <c r="N217" s="161"/>
      <c r="O217" s="161"/>
      <c r="P217" s="161"/>
      <c r="Q217" s="70"/>
      <c r="R217" s="70"/>
    </row>
    <row r="218" s="5" customFormat="1" ht="16.5" customHeight="1">
      <c r="A218" s="129"/>
      <c r="B218" s="231"/>
      <c r="C218" s="223" t="s">
        <v>343</v>
      </c>
      <c r="D218" s="224"/>
      <c r="E218" s="189" t="n">
        <f>G245+1</f>
        <v>45583</v>
      </c>
      <c r="F218" s="232" t="n">
        <v>12</v>
      </c>
      <c r="G218" s="189" t="n">
        <f>E218+F218-1</f>
        <v>45594</v>
      </c>
      <c r="H218" s="226"/>
      <c r="I218" s="226"/>
      <c r="J218" s="226"/>
      <c r="K218" s="226"/>
      <c r="L218" s="227"/>
      <c r="M218" s="161"/>
      <c r="N218" s="161"/>
      <c r="O218" s="161"/>
      <c r="P218" s="161"/>
      <c r="Q218" s="70"/>
      <c r="R218" s="70"/>
    </row>
    <row r="219" s="5" customFormat="1" ht="16.5" customHeight="1">
      <c r="A219" s="129"/>
      <c r="B219" s="164" t="s">
        <v>344</v>
      </c>
      <c r="C219" s="140" t="s">
        <v>344</v>
      </c>
      <c r="D219" s="129"/>
      <c r="E219" s="131" t="n">
        <f>MIN(E220:E221)</f>
        <v>45599</v>
      </c>
      <c r="F219" s="169"/>
      <c r="G219" s="131" t="n">
        <f>MAX(G220:G221)</f>
        <v>45599</v>
      </c>
      <c r="H219" s="165"/>
      <c r="I219" s="165"/>
      <c r="J219" s="165"/>
      <c r="K219" s="165"/>
      <c r="L219" s="178"/>
      <c r="M219" s="161"/>
      <c r="N219" s="161"/>
      <c r="O219" s="161"/>
      <c r="P219" s="161"/>
      <c r="Q219" s="70"/>
      <c r="R219" s="70"/>
    </row>
    <row r="220" s="5" customFormat="1" ht="16.5" customHeight="1">
      <c r="A220" s="129"/>
      <c r="B220" s="144"/>
      <c r="C220" s="140" t="s">
        <v>345</v>
      </c>
      <c r="D220" s="129"/>
      <c r="E220" s="131" t="n">
        <f>G214</f>
        <v>45599</v>
      </c>
      <c r="F220" s="139" t="n">
        <v>1</v>
      </c>
      <c r="G220" s="131" t="n">
        <f>E220+F220-1</f>
        <v>45599</v>
      </c>
      <c r="H220" s="165"/>
      <c r="I220" s="165"/>
      <c r="J220" s="165"/>
      <c r="K220" s="165"/>
      <c r="L220" s="142" t="s">
        <v>39</v>
      </c>
      <c r="M220" s="161"/>
      <c r="N220" s="161"/>
      <c r="O220" s="161"/>
      <c r="P220" s="161"/>
      <c r="Q220" s="70"/>
      <c r="R220" s="70"/>
    </row>
    <row r="221" s="5" customFormat="1" ht="16.5" customHeight="1">
      <c r="A221" s="129"/>
      <c r="B221" s="147"/>
      <c r="C221" s="140" t="s">
        <v>346</v>
      </c>
      <c r="D221" s="129"/>
      <c r="E221" s="131" t="n">
        <f>E220</f>
        <v>45599</v>
      </c>
      <c r="F221" s="139" t="n">
        <v>1</v>
      </c>
      <c r="G221" s="131" t="n">
        <f>E221+F221-1</f>
        <v>45599</v>
      </c>
      <c r="H221" s="165"/>
      <c r="I221" s="165"/>
      <c r="J221" s="165"/>
      <c r="K221" s="165"/>
      <c r="L221" s="142" t="s">
        <v>39</v>
      </c>
      <c r="M221" s="161"/>
      <c r="N221" s="161"/>
      <c r="O221" s="161"/>
      <c r="P221" s="161"/>
      <c r="Q221" s="70"/>
      <c r="R221" s="70"/>
    </row>
    <row r="222" ht="16.5" customHeight="1">
      <c r="A222" s="129"/>
      <c r="B222" s="140" t="s">
        <v>347</v>
      </c>
      <c r="C222" s="140" t="s">
        <v>347</v>
      </c>
      <c r="D222" s="129"/>
      <c r="E222" s="131"/>
      <c r="F222" s="139"/>
      <c r="G222" s="131"/>
      <c r="H222" s="165"/>
      <c r="I222" s="165"/>
      <c r="J222" s="165" t="s">
        <v>811</v>
      </c>
      <c r="K222" s="165"/>
      <c r="L222" s="140" t="s">
        <v>39</v>
      </c>
      <c r="M222" s="161"/>
      <c r="N222" s="161"/>
      <c r="O222" s="161"/>
      <c r="P222" s="161"/>
    </row>
    <row r="223" s="5" customFormat="1" ht="16.5" customHeight="1">
      <c r="A223" s="129"/>
      <c r="B223" s="144"/>
      <c r="C223" s="140" t="s">
        <v>348</v>
      </c>
      <c r="D223" s="129"/>
      <c r="E223" s="131" t="n">
        <f>G222+1</f>
        <v>1</v>
      </c>
      <c r="F223" s="139" t="n">
        <v>2</v>
      </c>
      <c r="G223" s="131" t="n">
        <f>E223+F223-1</f>
        <v>2</v>
      </c>
      <c r="H223" s="165"/>
      <c r="I223" s="165"/>
      <c r="J223" s="165"/>
      <c r="K223" s="165"/>
      <c r="L223" s="142" t="s">
        <v>349</v>
      </c>
      <c r="M223" s="161"/>
      <c r="N223" s="161"/>
      <c r="O223" s="161"/>
      <c r="P223" s="161"/>
      <c r="Q223" s="70"/>
      <c r="R223" s="70"/>
    </row>
    <row r="224" ht="16.5" customHeight="1">
      <c r="A224" s="129"/>
      <c r="C224" s="140" t="s">
        <v>350</v>
      </c>
      <c r="D224" s="129"/>
      <c r="E224" s="131" t="n">
        <f>G211+1</f>
        <v>45582</v>
      </c>
      <c r="F224" s="139" t="n">
        <v>2</v>
      </c>
      <c r="G224" s="131" t="n">
        <f>E224+F224-1</f>
        <v>45583</v>
      </c>
      <c r="H224" s="165"/>
      <c r="I224" s="165"/>
      <c r="J224" s="165" t="s">
        <v>811</v>
      </c>
      <c r="K224" s="165"/>
      <c r="L224" s="140" t="s">
        <v>349</v>
      </c>
      <c r="M224" s="161"/>
      <c r="N224" s="161"/>
      <c r="O224" s="161"/>
      <c r="P224" s="161"/>
    </row>
    <row r="225" ht="16.5" customHeight="1">
      <c r="A225" s="129"/>
      <c r="B225" s="129" t="s">
        <v>351</v>
      </c>
      <c r="C225" s="140" t="s">
        <v>352</v>
      </c>
      <c r="D225" s="129"/>
      <c r="E225" s="131" t="n">
        <f>G224+1</f>
        <v>45584</v>
      </c>
      <c r="F225" s="169" t="n">
        <v>1</v>
      </c>
      <c r="G225" s="131" t="n">
        <f>E225+F225-1</f>
        <v>45584</v>
      </c>
      <c r="H225" s="165"/>
      <c r="I225" s="165"/>
      <c r="J225" s="165" t="s">
        <v>811</v>
      </c>
      <c r="K225" s="165"/>
      <c r="L225" s="165"/>
      <c r="M225" s="161"/>
      <c r="N225" s="161"/>
      <c r="O225" s="161"/>
      <c r="P225" s="161"/>
    </row>
    <row r="226" s="5" customFormat="1" ht="16.5" customHeight="1">
      <c r="A226" s="129"/>
      <c r="B226" s="129"/>
      <c r="C226" s="140" t="s">
        <v>353</v>
      </c>
      <c r="D226" s="129"/>
      <c r="E226" s="131" t="n">
        <f>E239</f>
        <v>45570</v>
      </c>
      <c r="F226" s="139" t="n">
        <v>60</v>
      </c>
      <c r="G226" s="131" t="n">
        <f>E226+F226-1</f>
        <v>45629</v>
      </c>
      <c r="H226" s="165"/>
      <c r="I226" s="165"/>
      <c r="J226" s="165"/>
      <c r="K226" s="165"/>
      <c r="L226" s="142" t="s">
        <v>231</v>
      </c>
      <c r="M226" s="161"/>
      <c r="N226" s="161"/>
      <c r="O226" s="161"/>
      <c r="P226" s="161"/>
      <c r="Q226" s="70"/>
      <c r="R226" s="70"/>
    </row>
    <row r="227" s="5" customFormat="1" ht="16.5" customHeight="1">
      <c r="A227" s="129"/>
      <c r="B227" s="129"/>
      <c r="C227" s="140" t="s">
        <v>354</v>
      </c>
      <c r="D227" s="129"/>
      <c r="E227" s="131" t="n">
        <f>E240</f>
        <v>45570</v>
      </c>
      <c r="F227" s="139" t="n">
        <v>60</v>
      </c>
      <c r="G227" s="131" t="n">
        <f>E227+F227-1</f>
        <v>45629</v>
      </c>
      <c r="H227" s="165"/>
      <c r="I227" s="165"/>
      <c r="J227" s="165"/>
      <c r="K227" s="165"/>
      <c r="L227" s="142" t="s">
        <v>231</v>
      </c>
      <c r="M227" s="161"/>
      <c r="N227" s="161"/>
      <c r="O227" s="161"/>
      <c r="P227" s="161"/>
      <c r="Q227" s="70"/>
      <c r="R227" s="70"/>
    </row>
    <row r="228" s="5" customFormat="1" ht="16.5" customHeight="1">
      <c r="A228" s="129"/>
      <c r="B228" s="129"/>
      <c r="C228" s="140" t="s">
        <v>355</v>
      </c>
      <c r="D228" s="129"/>
      <c r="E228" s="131" t="n">
        <f>G224+1</f>
        <v>45584</v>
      </c>
      <c r="F228" s="139" t="n">
        <v>1</v>
      </c>
      <c r="G228" s="131" t="n">
        <f>E228+F228-1</f>
        <v>45584</v>
      </c>
      <c r="H228" s="165"/>
      <c r="I228" s="165"/>
      <c r="J228" s="165"/>
      <c r="K228" s="165"/>
      <c r="L228" s="142" t="s">
        <v>231</v>
      </c>
      <c r="M228" s="161"/>
      <c r="N228" s="161"/>
      <c r="O228" s="161"/>
      <c r="P228" s="161"/>
      <c r="Q228" s="70"/>
      <c r="R228" s="70"/>
    </row>
    <row r="229" s="5" customFormat="1" ht="16.5" customHeight="1">
      <c r="A229" s="129"/>
      <c r="B229" s="164" t="s">
        <v>359</v>
      </c>
      <c r="C229" s="140" t="s">
        <v>356</v>
      </c>
      <c r="D229" s="129"/>
      <c r="E229" s="131" t="n">
        <v>45013</v>
      </c>
      <c r="F229" s="169"/>
      <c r="G229" s="131" t="n">
        <f>E229+F229-1</f>
        <v>45012</v>
      </c>
      <c r="H229" s="165"/>
      <c r="I229" s="165"/>
      <c r="J229" s="165"/>
      <c r="K229" s="165"/>
      <c r="L229" s="178"/>
      <c r="M229" s="161"/>
      <c r="N229" s="161"/>
      <c r="O229" s="161"/>
      <c r="P229" s="161"/>
      <c r="Q229" s="70"/>
      <c r="R229" s="70"/>
    </row>
    <row r="230" ht="16.5" customHeight="1">
      <c r="A230" s="129"/>
      <c r="C230" s="140" t="s">
        <v>357</v>
      </c>
      <c r="D230" s="129"/>
      <c r="E230" s="131" t="n">
        <f>G224+1</f>
        <v>45584</v>
      </c>
      <c r="F230" s="139" t="n">
        <v>1</v>
      </c>
      <c r="G230" s="131" t="n">
        <f>E230+F230-1</f>
        <v>45584</v>
      </c>
      <c r="H230" s="165"/>
      <c r="I230" s="165"/>
      <c r="J230" s="165" t="s">
        <v>811</v>
      </c>
      <c r="K230" s="165"/>
      <c r="L230" s="140" t="s">
        <v>290</v>
      </c>
      <c r="M230" s="161"/>
      <c r="N230" s="161"/>
      <c r="O230" s="161"/>
      <c r="P230" s="161"/>
    </row>
    <row r="231" ht="16.5" customHeight="1">
      <c r="A231" s="129"/>
      <c r="C231" s="143" t="s">
        <v>368</v>
      </c>
      <c r="D231" s="222"/>
      <c r="E231" s="141" t="n">
        <f>G230+1</f>
        <v>45585</v>
      </c>
      <c r="F231" s="109" t="n">
        <v>4</v>
      </c>
      <c r="G231" s="141" t="n">
        <f>E231+F231-1</f>
        <v>45588</v>
      </c>
      <c r="H231" s="192" t="n">
        <f>E231-E205</f>
        <v>23</v>
      </c>
      <c r="I231" s="165"/>
      <c r="J231" s="165" t="s">
        <v>811</v>
      </c>
      <c r="K231" s="165" t="s">
        <v>811</v>
      </c>
      <c r="L231" s="140" t="s">
        <v>290</v>
      </c>
      <c r="M231" s="161"/>
      <c r="N231" s="161"/>
      <c r="O231" s="161"/>
      <c r="P231" s="161"/>
    </row>
    <row r="232" ht="16.5" customHeight="1">
      <c r="A232" s="129"/>
      <c r="C232" s="140" t="s">
        <v>358</v>
      </c>
      <c r="D232" s="129"/>
      <c r="E232" s="131" t="n">
        <f>G231</f>
        <v>45588</v>
      </c>
      <c r="F232" s="139" t="n">
        <v>1</v>
      </c>
      <c r="G232" s="131" t="n">
        <f>E232+F232-1</f>
        <v>45588</v>
      </c>
      <c r="H232" s="165"/>
      <c r="I232" s="165"/>
      <c r="J232" s="165" t="s">
        <v>811</v>
      </c>
      <c r="K232" s="165"/>
      <c r="L232" s="140"/>
      <c r="M232" s="161"/>
      <c r="N232" s="161"/>
      <c r="O232" s="161"/>
      <c r="P232" s="161"/>
    </row>
    <row r="233" ht="16.5" customHeight="1">
      <c r="A233" s="129"/>
      <c r="B233" s="140" t="s">
        <v>369</v>
      </c>
      <c r="C233" s="140" t="s">
        <v>373</v>
      </c>
      <c r="D233" s="129"/>
      <c r="E233" s="131" t="n">
        <f>G231+4</f>
        <v>45592</v>
      </c>
      <c r="F233" s="139" t="n">
        <v>7</v>
      </c>
      <c r="G233" s="131" t="n">
        <f>E233+F233-1</f>
        <v>45598</v>
      </c>
      <c r="H233" s="165"/>
      <c r="I233" s="165"/>
      <c r="J233" s="165" t="s">
        <v>811</v>
      </c>
      <c r="K233" s="165" t="s">
        <v>811</v>
      </c>
      <c r="L233" s="140" t="s">
        <v>54</v>
      </c>
      <c r="M233" s="161" t="n">
        <v>3</v>
      </c>
      <c r="N233" s="249" t="n">
        <f>M233*F233</f>
        <v>21</v>
      </c>
      <c r="O233" s="161"/>
      <c r="P233" s="161"/>
    </row>
    <row r="234" s="5" customFormat="1" ht="16.5" customHeight="1">
      <c r="A234" s="129"/>
      <c r="B234" s="164" t="s">
        <v>371</v>
      </c>
      <c r="C234" s="140" t="s">
        <v>371</v>
      </c>
      <c r="D234" s="129"/>
      <c r="E234" s="131" t="n">
        <f>MIN(E235:E242)</f>
        <v>45569</v>
      </c>
      <c r="F234" s="169"/>
      <c r="G234" s="131" t="n">
        <f>E234+F234-1</f>
        <v>45568</v>
      </c>
      <c r="H234" s="165"/>
      <c r="I234" s="165"/>
      <c r="J234" s="165"/>
      <c r="K234" s="165"/>
      <c r="L234" s="178"/>
      <c r="M234" s="161"/>
      <c r="N234" s="161"/>
      <c r="O234" s="161"/>
      <c r="P234" s="161"/>
      <c r="Q234" s="70"/>
      <c r="R234" s="70"/>
    </row>
    <row r="235" s="5" customFormat="1" ht="16.5" customHeight="1">
      <c r="A235" s="129"/>
      <c r="B235" s="144"/>
      <c r="C235" s="140" t="s">
        <v>372</v>
      </c>
      <c r="D235" s="129"/>
      <c r="E235" s="131" t="n">
        <f>G205+4</f>
        <v>45570</v>
      </c>
      <c r="F235" s="169"/>
      <c r="G235" s="131" t="n">
        <f>E235+F235-1</f>
        <v>45569</v>
      </c>
      <c r="H235" s="165"/>
      <c r="I235" s="165"/>
      <c r="J235" s="165"/>
      <c r="K235" s="165"/>
      <c r="L235" s="178"/>
      <c r="M235" s="161"/>
      <c r="N235" s="161"/>
      <c r="O235" s="161"/>
      <c r="P235" s="161"/>
      <c r="Q235" s="70"/>
      <c r="R235" s="70"/>
    </row>
    <row r="236" ht="16.5" customHeight="1">
      <c r="A236" s="129"/>
      <c r="C236" s="148" t="s">
        <v>373</v>
      </c>
      <c r="D236" s="191"/>
      <c r="E236" s="196" t="n">
        <f>G$205+3</f>
        <v>45569</v>
      </c>
      <c r="F236" s="197" t="n">
        <v>14</v>
      </c>
      <c r="G236" s="196" t="n">
        <f>E236+F236-1</f>
        <v>45582</v>
      </c>
      <c r="H236" s="165"/>
      <c r="I236" s="165"/>
      <c r="J236" s="165" t="s">
        <v>811</v>
      </c>
      <c r="K236" s="165" t="s">
        <v>811</v>
      </c>
      <c r="L236" s="140" t="s">
        <v>54</v>
      </c>
      <c r="M236" s="161" t="n">
        <v>3</v>
      </c>
      <c r="N236" s="249" t="n">
        <f>M236*F236</f>
        <v>42</v>
      </c>
      <c r="O236" s="161"/>
      <c r="P236" s="161"/>
    </row>
    <row r="237" s="5" customFormat="1" ht="16.5" customHeight="1">
      <c r="A237" s="129"/>
      <c r="B237" s="144"/>
      <c r="C237" s="140" t="s">
        <v>374</v>
      </c>
      <c r="D237" s="129"/>
      <c r="E237" s="131" t="n">
        <f>G$205+4</f>
        <v>45570</v>
      </c>
      <c r="F237" s="139" t="n">
        <v>14</v>
      </c>
      <c r="G237" s="131" t="n">
        <f>E237+F237-1</f>
        <v>45583</v>
      </c>
      <c r="H237" s="165"/>
      <c r="I237" s="165"/>
      <c r="J237" s="165"/>
      <c r="K237" s="165"/>
      <c r="L237" s="142" t="s">
        <v>375</v>
      </c>
      <c r="M237" s="161"/>
      <c r="N237" s="161"/>
      <c r="O237" s="161"/>
      <c r="P237" s="161"/>
      <c r="Q237" s="70"/>
      <c r="R237" s="70"/>
    </row>
    <row r="238" s="5" customFormat="1" ht="16.5" customHeight="1">
      <c r="A238" s="129"/>
      <c r="B238" s="144"/>
      <c r="C238" s="140" t="s">
        <v>376</v>
      </c>
      <c r="D238" s="129"/>
      <c r="E238" s="131" t="n">
        <f>G$205+4</f>
        <v>45570</v>
      </c>
      <c r="F238" s="139" t="n">
        <v>7</v>
      </c>
      <c r="G238" s="131" t="n">
        <f>E238+F238-1</f>
        <v>45576</v>
      </c>
      <c r="H238" s="165"/>
      <c r="I238" s="165"/>
      <c r="J238" s="165"/>
      <c r="K238" s="165"/>
      <c r="L238" s="142" t="s">
        <v>377</v>
      </c>
      <c r="M238" s="161"/>
      <c r="N238" s="161"/>
      <c r="O238" s="161"/>
      <c r="P238" s="161"/>
      <c r="Q238" s="70"/>
      <c r="R238" s="70"/>
    </row>
    <row r="239" s="5" customFormat="1" ht="16.5" customHeight="1">
      <c r="A239" s="129"/>
      <c r="B239" s="144"/>
      <c r="C239" s="140" t="s">
        <v>378</v>
      </c>
      <c r="D239" s="129"/>
      <c r="E239" s="131" t="n">
        <f>G$205+4</f>
        <v>45570</v>
      </c>
      <c r="F239" s="139" t="n">
        <v>20</v>
      </c>
      <c r="G239" s="131" t="n">
        <f>E239+F239-1</f>
        <v>45589</v>
      </c>
      <c r="H239" s="165"/>
      <c r="I239" s="165"/>
      <c r="J239" s="165"/>
      <c r="K239" s="165"/>
      <c r="L239" s="142" t="s">
        <v>65</v>
      </c>
      <c r="M239" s="161"/>
      <c r="N239" s="161"/>
      <c r="O239" s="161"/>
      <c r="P239" s="161"/>
      <c r="Q239" s="70"/>
      <c r="R239" s="70"/>
    </row>
    <row r="240" s="5" customFormat="1" ht="16.5" customHeight="1">
      <c r="A240" s="129"/>
      <c r="B240" s="144"/>
      <c r="C240" s="140" t="s">
        <v>379</v>
      </c>
      <c r="D240" s="129"/>
      <c r="E240" s="131" t="n">
        <f>G$205+4</f>
        <v>45570</v>
      </c>
      <c r="F240" s="139" t="n">
        <v>1</v>
      </c>
      <c r="G240" s="131" t="n">
        <f>E240+F240-1</f>
        <v>45570</v>
      </c>
      <c r="H240" s="165"/>
      <c r="I240" s="165"/>
      <c r="J240" s="165"/>
      <c r="K240" s="165"/>
      <c r="L240" s="142" t="s">
        <v>349</v>
      </c>
      <c r="M240" s="161"/>
      <c r="N240" s="161"/>
      <c r="O240" s="161"/>
      <c r="P240" s="161"/>
      <c r="Q240" s="70"/>
      <c r="R240" s="70"/>
    </row>
    <row r="241" s="5" customFormat="1" ht="16.5" customHeight="1">
      <c r="A241" s="129"/>
      <c r="B241" s="144"/>
      <c r="C241" s="140" t="s">
        <v>380</v>
      </c>
      <c r="D241" s="129"/>
      <c r="E241" s="131" t="n">
        <f>G$205+4</f>
        <v>45570</v>
      </c>
      <c r="F241" s="139" t="n">
        <v>3</v>
      </c>
      <c r="G241" s="131" t="n">
        <f>E241+F241-1</f>
        <v>45572</v>
      </c>
      <c r="H241" s="165"/>
      <c r="I241" s="165"/>
      <c r="J241" s="165"/>
      <c r="K241" s="165"/>
      <c r="L241" s="142" t="s">
        <v>381</v>
      </c>
      <c r="M241" s="161"/>
      <c r="N241" s="161"/>
      <c r="O241" s="161"/>
      <c r="P241" s="161"/>
      <c r="Q241" s="70"/>
      <c r="R241" s="70"/>
    </row>
    <row r="242" s="5" customFormat="1" ht="16.5" customHeight="1">
      <c r="A242" s="129"/>
      <c r="B242" s="144"/>
      <c r="C242" s="140" t="s">
        <v>382</v>
      </c>
      <c r="D242" s="129"/>
      <c r="E242" s="170" t="n">
        <f>E235</f>
        <v>45570</v>
      </c>
      <c r="F242" s="139" t="n">
        <v>3</v>
      </c>
      <c r="G242" s="131" t="n">
        <f>E242+F242-1</f>
        <v>45572</v>
      </c>
      <c r="H242" s="165"/>
      <c r="I242" s="165"/>
      <c r="J242" s="165"/>
      <c r="K242" s="165"/>
      <c r="L242" s="142" t="s">
        <v>54</v>
      </c>
      <c r="M242" s="161" t="n">
        <v>1</v>
      </c>
      <c r="N242" s="249" t="n">
        <v>0.5</v>
      </c>
      <c r="O242" s="161"/>
      <c r="P242" s="161"/>
      <c r="Q242" s="70"/>
      <c r="R242" s="70"/>
    </row>
    <row r="243" s="5" customFormat="1" ht="16.5" customHeight="1">
      <c r="A243" s="129"/>
      <c r="B243" s="147"/>
      <c r="C243" s="140" t="s">
        <v>383</v>
      </c>
      <c r="D243" s="129"/>
      <c r="E243" s="170" t="n">
        <f>E235</f>
        <v>45570</v>
      </c>
      <c r="F243" s="139" t="n">
        <v>1</v>
      </c>
      <c r="G243" s="131" t="n">
        <f>E243+F243-1</f>
        <v>45570</v>
      </c>
      <c r="H243" s="165"/>
      <c r="I243" s="165"/>
      <c r="J243" s="165"/>
      <c r="K243" s="165"/>
      <c r="L243" s="142" t="s">
        <v>51</v>
      </c>
      <c r="M243" s="161"/>
      <c r="N243" s="161"/>
      <c r="O243" s="161"/>
      <c r="P243" s="161"/>
      <c r="Q243" s="70"/>
      <c r="R243" s="70"/>
    </row>
    <row r="244" s="5" customFormat="1" ht="16.5" customHeight="1">
      <c r="A244" s="129"/>
      <c r="B244" s="140" t="s">
        <v>360</v>
      </c>
      <c r="C244" s="140" t="s">
        <v>360</v>
      </c>
      <c r="D244" s="129"/>
      <c r="E244" s="131" t="n">
        <f>MIN(E245:E250)</f>
        <v>45570</v>
      </c>
      <c r="F244" s="169"/>
      <c r="G244" s="131" t="n">
        <f>MAX(G245:G250)</f>
        <v>45594</v>
      </c>
      <c r="H244" s="165"/>
      <c r="I244" s="165"/>
      <c r="J244" s="165"/>
      <c r="K244" s="165"/>
      <c r="L244" s="178"/>
      <c r="M244" s="161"/>
      <c r="N244" s="161"/>
      <c r="O244" s="161"/>
      <c r="P244" s="161"/>
      <c r="Q244" s="70"/>
      <c r="R244" s="70"/>
    </row>
    <row r="245" ht="16.5" customHeight="1">
      <c r="A245" s="129"/>
      <c r="C245" s="143" t="s">
        <v>384</v>
      </c>
      <c r="D245" s="222"/>
      <c r="E245" s="141" t="n">
        <f>E236+1</f>
        <v>45570</v>
      </c>
      <c r="F245" s="109" t="n">
        <v>13</v>
      </c>
      <c r="G245" s="141" t="n">
        <f>E245+F245-1</f>
        <v>45582</v>
      </c>
      <c r="H245" s="165"/>
      <c r="I245" s="165"/>
      <c r="J245" s="165" t="s">
        <v>811</v>
      </c>
      <c r="K245" s="165"/>
      <c r="L245" s="140" t="s">
        <v>73</v>
      </c>
      <c r="M245" s="161"/>
      <c r="N245" s="161"/>
      <c r="O245" s="161"/>
      <c r="P245" s="161"/>
    </row>
    <row r="246" ht="16.5" customHeight="1">
      <c r="A246" s="129"/>
      <c r="C246" s="140" t="s">
        <v>385</v>
      </c>
      <c r="D246" s="129"/>
      <c r="E246" s="131" t="n">
        <f>G245+1</f>
        <v>45583</v>
      </c>
      <c r="F246" s="139" t="n">
        <v>12</v>
      </c>
      <c r="G246" s="131" t="n">
        <f>E246+F246-1</f>
        <v>45594</v>
      </c>
      <c r="H246" s="165"/>
      <c r="I246" s="165"/>
      <c r="J246" s="165" t="s">
        <v>811</v>
      </c>
      <c r="K246" s="165"/>
      <c r="L246" s="140" t="s">
        <v>73</v>
      </c>
      <c r="M246" s="161"/>
      <c r="N246" s="161"/>
      <c r="O246" s="161"/>
      <c r="P246" s="161"/>
    </row>
    <row r="247" ht="16.5" customHeight="1">
      <c r="A247" s="129"/>
      <c r="C247" s="140" t="s">
        <v>363</v>
      </c>
      <c r="D247" s="129"/>
      <c r="E247" s="131" t="n">
        <f>G246</f>
        <v>45594</v>
      </c>
      <c r="F247" s="139" t="n">
        <v>0</v>
      </c>
      <c r="G247" s="131" t="n">
        <f>E247+F247-1</f>
        <v>45593</v>
      </c>
      <c r="H247" s="165"/>
      <c r="I247" s="165"/>
      <c r="J247" s="165" t="s">
        <v>811</v>
      </c>
      <c r="K247" s="165"/>
      <c r="L247" s="140" t="s">
        <v>264</v>
      </c>
      <c r="M247" s="161"/>
      <c r="N247" s="161"/>
      <c r="O247" s="161"/>
      <c r="P247" s="161"/>
    </row>
    <row r="248" ht="16.5" customHeight="1">
      <c r="A248" s="129"/>
      <c r="C248" s="140" t="s">
        <v>364</v>
      </c>
      <c r="D248" s="129"/>
      <c r="E248" s="131" t="n">
        <f>G247+1</f>
        <v>45594</v>
      </c>
      <c r="F248" s="139" t="n">
        <v>1</v>
      </c>
      <c r="G248" s="131" t="n">
        <f>E248+F248-1</f>
        <v>45594</v>
      </c>
      <c r="H248" s="165"/>
      <c r="I248" s="165"/>
      <c r="J248" s="165" t="s">
        <v>811</v>
      </c>
      <c r="K248" s="165"/>
      <c r="L248" s="140" t="s">
        <v>73</v>
      </c>
      <c r="M248" s="161"/>
      <c r="N248" s="161"/>
      <c r="O248" s="161"/>
      <c r="P248" s="161"/>
    </row>
    <row r="249" ht="16.5" customHeight="1">
      <c r="A249" s="129"/>
      <c r="C249" s="140" t="s">
        <v>365</v>
      </c>
      <c r="D249" s="129"/>
      <c r="E249" s="131" t="n">
        <f>E238+7</f>
        <v>45577</v>
      </c>
      <c r="F249" s="139" t="n">
        <v>14</v>
      </c>
      <c r="G249" s="131" t="n">
        <f>E249+F249-1</f>
        <v>45590</v>
      </c>
      <c r="H249" s="165"/>
      <c r="I249" s="165"/>
      <c r="J249" s="165" t="s">
        <v>811</v>
      </c>
      <c r="K249" s="165" t="s">
        <v>278</v>
      </c>
      <c r="L249" s="140" t="s">
        <v>366</v>
      </c>
      <c r="M249" s="161"/>
      <c r="N249" s="161"/>
      <c r="O249" s="161"/>
      <c r="P249" s="161"/>
    </row>
    <row r="250" s="5" customFormat="1" ht="16.5" customHeight="1">
      <c r="A250" s="129"/>
      <c r="B250" s="147"/>
      <c r="C250" s="140" t="s">
        <v>387</v>
      </c>
      <c r="D250" s="129"/>
      <c r="E250" s="131" t="n">
        <f>G237+1</f>
        <v>45584</v>
      </c>
      <c r="F250" s="139" t="n">
        <v>7</v>
      </c>
      <c r="G250" s="131" t="n">
        <f>E250+F250-1</f>
        <v>45590</v>
      </c>
      <c r="H250" s="165"/>
      <c r="I250" s="165"/>
      <c r="J250" s="165"/>
      <c r="K250" s="165"/>
      <c r="L250" s="142" t="s">
        <v>388</v>
      </c>
      <c r="M250" s="161"/>
      <c r="N250" s="161"/>
      <c r="O250" s="161"/>
      <c r="P250" s="161"/>
      <c r="Q250" s="70"/>
      <c r="R250" s="70"/>
    </row>
    <row r="251" ht="16.5" customHeight="1">
      <c r="A251" s="129"/>
      <c r="B251" s="129" t="s">
        <v>367</v>
      </c>
      <c r="C251" s="140" t="s">
        <v>343</v>
      </c>
      <c r="D251" s="129"/>
      <c r="E251" s="170" t="n">
        <f>E246</f>
        <v>45583</v>
      </c>
      <c r="F251" s="109" t="n">
        <v>12</v>
      </c>
      <c r="G251" s="196" t="n">
        <f>E251+F251-1</f>
        <v>45594</v>
      </c>
      <c r="H251" s="165"/>
      <c r="I251" s="165"/>
      <c r="J251" s="165" t="s">
        <v>811</v>
      </c>
      <c r="K251" s="165"/>
      <c r="L251" s="165"/>
      <c r="M251" s="161"/>
      <c r="N251" s="161"/>
      <c r="O251" s="161"/>
      <c r="P251" s="161"/>
    </row>
    <row r="252" ht="16.5" customHeight="1">
      <c r="A252" s="129"/>
      <c r="B252" s="129" t="s">
        <v>96</v>
      </c>
      <c r="C252" s="143" t="s">
        <v>389</v>
      </c>
      <c r="D252" s="222"/>
      <c r="E252" s="141" t="n">
        <f>MAX(G24+3,G236+3)</f>
        <v>45585</v>
      </c>
      <c r="F252" s="109" t="n">
        <v>1</v>
      </c>
      <c r="G252" s="141" t="n">
        <f>E252+F252-1</f>
        <v>45585</v>
      </c>
      <c r="H252" s="165"/>
      <c r="I252" s="165"/>
      <c r="J252" s="165" t="s">
        <v>811</v>
      </c>
      <c r="K252" s="165" t="s">
        <v>811</v>
      </c>
      <c r="L252" s="140" t="s">
        <v>390</v>
      </c>
      <c r="M252" s="161"/>
      <c r="N252" s="161"/>
      <c r="O252" s="161"/>
      <c r="P252" s="161"/>
    </row>
    <row r="253" s="5" customFormat="1" ht="16.5" customHeight="1">
      <c r="A253" s="129"/>
      <c r="B253" s="160" t="s">
        <v>391</v>
      </c>
      <c r="C253" s="140" t="s">
        <v>392</v>
      </c>
      <c r="D253" s="129"/>
      <c r="E253" s="170" t="n">
        <f>E$190</f>
        <v>45541</v>
      </c>
      <c r="F253" s="169"/>
      <c r="G253" s="131" t="n">
        <f>E253+F253-1</f>
        <v>45540</v>
      </c>
      <c r="H253" s="165"/>
      <c r="I253" s="165"/>
      <c r="J253" s="165"/>
      <c r="K253" s="165"/>
      <c r="L253" s="178"/>
      <c r="M253" s="161"/>
      <c r="N253" s="161"/>
      <c r="O253" s="161"/>
      <c r="P253" s="161"/>
      <c r="Q253" s="70"/>
      <c r="R253" s="70"/>
    </row>
    <row r="254" s="5" customFormat="1" ht="16.5" customHeight="1">
      <c r="A254" s="129"/>
      <c r="B254" s="144"/>
      <c r="C254" s="140" t="s">
        <v>232</v>
      </c>
      <c r="D254" s="129"/>
      <c r="E254" s="170" t="n">
        <f>E$190</f>
        <v>45541</v>
      </c>
      <c r="F254" s="139" t="n">
        <v>7</v>
      </c>
      <c r="G254" s="131" t="n">
        <f>E254+F254-1</f>
        <v>45547</v>
      </c>
      <c r="H254" s="165"/>
      <c r="I254" s="165"/>
      <c r="J254" s="165"/>
      <c r="K254" s="165"/>
      <c r="L254" s="142" t="s">
        <v>381</v>
      </c>
      <c r="M254" s="161"/>
      <c r="N254" s="161"/>
      <c r="O254" s="161"/>
      <c r="P254" s="161"/>
      <c r="Q254" s="70"/>
      <c r="R254" s="70"/>
    </row>
    <row r="255" s="5" customFormat="1" ht="16.5" customHeight="1">
      <c r="A255" s="129"/>
      <c r="B255" s="144"/>
      <c r="C255" s="140" t="s">
        <v>393</v>
      </c>
      <c r="D255" s="129"/>
      <c r="E255" s="170" t="n">
        <f>E$190</f>
        <v>45541</v>
      </c>
      <c r="F255" s="139" t="n">
        <v>7</v>
      </c>
      <c r="G255" s="131" t="n">
        <f>E255+F255-1</f>
        <v>45547</v>
      </c>
      <c r="H255" s="165"/>
      <c r="I255" s="165"/>
      <c r="J255" s="165"/>
      <c r="K255" s="165"/>
      <c r="L255" s="142" t="s">
        <v>381</v>
      </c>
      <c r="M255" s="161"/>
      <c r="N255" s="161"/>
      <c r="O255" s="161"/>
      <c r="P255" s="161"/>
      <c r="Q255" s="70"/>
      <c r="R255" s="70"/>
    </row>
    <row r="256" s="5" customFormat="1" ht="16.5" customHeight="1">
      <c r="A256" s="129"/>
      <c r="B256" s="144"/>
      <c r="C256" s="140" t="s">
        <v>239</v>
      </c>
      <c r="D256" s="129"/>
      <c r="E256" s="170" t="n">
        <f>E$190</f>
        <v>45541</v>
      </c>
      <c r="F256" s="139" t="n">
        <v>7</v>
      </c>
      <c r="G256" s="131" t="n">
        <f>E256+F256-1</f>
        <v>45547</v>
      </c>
      <c r="H256" s="165"/>
      <c r="I256" s="165"/>
      <c r="J256" s="165"/>
      <c r="K256" s="165"/>
      <c r="L256" s="142" t="s">
        <v>381</v>
      </c>
      <c r="M256" s="161"/>
      <c r="N256" s="161"/>
      <c r="O256" s="161"/>
      <c r="P256" s="161"/>
      <c r="Q256" s="70"/>
      <c r="R256" s="70"/>
    </row>
    <row r="257" s="5" customFormat="1" ht="16.5" customHeight="1">
      <c r="A257" s="129"/>
      <c r="B257" s="144"/>
      <c r="C257" s="140" t="s">
        <v>394</v>
      </c>
      <c r="D257" s="129"/>
      <c r="E257" s="170" t="n">
        <f>E$190</f>
        <v>45541</v>
      </c>
      <c r="F257" s="139" t="n">
        <v>7</v>
      </c>
      <c r="G257" s="131" t="n">
        <f>E257+F257-1</f>
        <v>45547</v>
      </c>
      <c r="H257" s="165"/>
      <c r="I257" s="165"/>
      <c r="J257" s="165"/>
      <c r="K257" s="165"/>
      <c r="L257" s="142" t="s">
        <v>381</v>
      </c>
      <c r="M257" s="161"/>
      <c r="N257" s="161"/>
      <c r="O257" s="161"/>
      <c r="P257" s="161"/>
      <c r="Q257" s="70"/>
      <c r="R257" s="70"/>
    </row>
    <row r="258" s="5" customFormat="1" ht="16.5" customHeight="1">
      <c r="A258" s="129"/>
      <c r="B258" s="144"/>
      <c r="C258" s="140" t="s">
        <v>395</v>
      </c>
      <c r="D258" s="129"/>
      <c r="E258" s="170" t="n">
        <f>E$190</f>
        <v>45541</v>
      </c>
      <c r="F258" s="139" t="n">
        <v>7</v>
      </c>
      <c r="G258" s="131" t="n">
        <f>E258+F258-1</f>
        <v>45547</v>
      </c>
      <c r="H258" s="165"/>
      <c r="I258" s="165"/>
      <c r="J258" s="165"/>
      <c r="K258" s="165"/>
      <c r="L258" s="142" t="s">
        <v>51</v>
      </c>
      <c r="M258" s="161"/>
      <c r="N258" s="161"/>
      <c r="O258" s="161"/>
      <c r="P258" s="161"/>
      <c r="Q258" s="70"/>
      <c r="R258" s="70"/>
    </row>
    <row r="259" s="5" customFormat="1" ht="16.5" customHeight="1">
      <c r="A259" s="129"/>
      <c r="B259" s="144"/>
      <c r="C259" s="140" t="s">
        <v>396</v>
      </c>
      <c r="D259" s="129"/>
      <c r="E259" s="170" t="n">
        <f>E$190</f>
        <v>45541</v>
      </c>
      <c r="F259" s="139" t="n">
        <v>7</v>
      </c>
      <c r="G259" s="131" t="n">
        <f>E259+F259-1</f>
        <v>45547</v>
      </c>
      <c r="H259" s="165"/>
      <c r="I259" s="165"/>
      <c r="J259" s="165"/>
      <c r="K259" s="165"/>
      <c r="L259" s="142" t="s">
        <v>51</v>
      </c>
      <c r="M259" s="161"/>
      <c r="N259" s="161"/>
      <c r="O259" s="161"/>
      <c r="P259" s="161"/>
      <c r="Q259" s="70"/>
      <c r="R259" s="70"/>
    </row>
    <row r="260" s="5" customFormat="1" ht="16.5" customHeight="1">
      <c r="A260" s="129"/>
      <c r="B260" s="160" t="s">
        <v>80</v>
      </c>
      <c r="C260" s="140" t="s">
        <v>397</v>
      </c>
      <c r="D260" s="129"/>
      <c r="E260" s="170" t="n">
        <f>E$190</f>
        <v>45541</v>
      </c>
      <c r="F260" s="139" t="n">
        <v>7</v>
      </c>
      <c r="G260" s="131" t="n">
        <f>E260+F260-1</f>
        <v>45547</v>
      </c>
      <c r="H260" s="165"/>
      <c r="I260" s="165"/>
      <c r="J260" s="165"/>
      <c r="K260" s="165"/>
      <c r="L260" s="142" t="s">
        <v>39</v>
      </c>
      <c r="M260" s="161"/>
      <c r="N260" s="161"/>
      <c r="O260" s="161"/>
      <c r="P260" s="161"/>
      <c r="Q260" s="70"/>
      <c r="R260" s="70"/>
    </row>
    <row r="261" s="5" customFormat="1" ht="16.5" customHeight="1">
      <c r="A261" s="129"/>
      <c r="B261" s="147"/>
      <c r="C261" s="140" t="s">
        <v>398</v>
      </c>
      <c r="D261" s="129"/>
      <c r="E261" s="170" t="n">
        <f>E$190</f>
        <v>45541</v>
      </c>
      <c r="F261" s="139" t="n">
        <v>7</v>
      </c>
      <c r="G261" s="131" t="n">
        <f>E261+F261-1</f>
        <v>45547</v>
      </c>
      <c r="H261" s="165"/>
      <c r="I261" s="165"/>
      <c r="J261" s="165"/>
      <c r="K261" s="165"/>
      <c r="L261" s="142" t="s">
        <v>381</v>
      </c>
      <c r="M261" s="161"/>
      <c r="N261" s="161"/>
      <c r="O261" s="161"/>
      <c r="P261" s="161"/>
      <c r="Q261" s="70"/>
      <c r="R261" s="70"/>
    </row>
    <row r="262" s="5" customFormat="1" ht="16.5" customHeight="1">
      <c r="A262" s="129"/>
      <c r="B262" s="129"/>
      <c r="C262" s="140" t="s">
        <v>399</v>
      </c>
      <c r="D262" s="129"/>
      <c r="E262" s="131" t="n">
        <f>G245+1</f>
        <v>45583</v>
      </c>
      <c r="F262" s="139" t="n">
        <v>14</v>
      </c>
      <c r="G262" s="131" t="n">
        <f>E262+F262-1</f>
        <v>45596</v>
      </c>
      <c r="H262" s="165"/>
      <c r="I262" s="165"/>
      <c r="J262" s="165"/>
      <c r="K262" s="165"/>
      <c r="L262" s="142" t="s">
        <v>73</v>
      </c>
      <c r="M262" s="161"/>
      <c r="N262" s="161"/>
      <c r="O262" s="161"/>
      <c r="P262" s="161"/>
      <c r="Q262" s="70"/>
      <c r="R262" s="70"/>
    </row>
    <row r="263" s="5" customFormat="1" ht="16.5" customHeight="1">
      <c r="A263" s="129"/>
      <c r="B263" s="129"/>
      <c r="C263" s="140" t="s">
        <v>400</v>
      </c>
      <c r="D263" s="129"/>
      <c r="E263" s="170" t="n">
        <f>E$190</f>
        <v>45541</v>
      </c>
      <c r="F263" s="139" t="n">
        <v>14</v>
      </c>
      <c r="G263" s="131" t="n">
        <f>E263+F263-1</f>
        <v>45554</v>
      </c>
      <c r="H263" s="165"/>
      <c r="I263" s="165"/>
      <c r="J263" s="165"/>
      <c r="K263" s="165"/>
      <c r="L263" s="142" t="s">
        <v>250</v>
      </c>
      <c r="M263" s="161"/>
      <c r="N263" s="161"/>
      <c r="O263" s="161"/>
      <c r="P263" s="161"/>
      <c r="Q263" s="70"/>
      <c r="R263" s="70"/>
    </row>
    <row r="264" s="5" customFormat="1" ht="16.5" customHeight="1">
      <c r="A264" s="129"/>
      <c r="B264" s="160" t="s">
        <v>401</v>
      </c>
      <c r="C264" s="140" t="s">
        <v>402</v>
      </c>
      <c r="D264" s="129"/>
      <c r="E264" s="131" t="n">
        <f>G245+1</f>
        <v>45583</v>
      </c>
      <c r="F264" s="169"/>
      <c r="G264" s="131" t="n">
        <f>E264+F264-1</f>
        <v>45582</v>
      </c>
      <c r="H264" s="165"/>
      <c r="I264" s="165"/>
      <c r="J264" s="165"/>
      <c r="K264" s="165"/>
      <c r="L264" s="178"/>
      <c r="M264" s="161"/>
      <c r="N264" s="161"/>
      <c r="O264" s="161"/>
      <c r="P264" s="161"/>
      <c r="Q264" s="70"/>
      <c r="R264" s="70"/>
    </row>
    <row r="265" s="5" customFormat="1" ht="16.5" customHeight="1">
      <c r="A265" s="129"/>
      <c r="B265" s="144"/>
      <c r="C265" s="140" t="s">
        <v>403</v>
      </c>
      <c r="D265" s="129"/>
      <c r="E265" s="131" t="n">
        <f>G245+1</f>
        <v>45583</v>
      </c>
      <c r="F265" s="139" t="n">
        <v>3</v>
      </c>
      <c r="G265" s="131" t="n">
        <f>E265+F265-1</f>
        <v>45585</v>
      </c>
      <c r="H265" s="165"/>
      <c r="I265" s="165"/>
      <c r="J265" s="165"/>
      <c r="K265" s="165"/>
      <c r="L265" s="142" t="s">
        <v>404</v>
      </c>
      <c r="M265" s="161"/>
      <c r="N265" s="161"/>
      <c r="O265" s="161"/>
      <c r="P265" s="161"/>
      <c r="Q265" s="70"/>
      <c r="R265" s="70"/>
    </row>
    <row r="266" s="5" customFormat="1" ht="16.5" customHeight="1">
      <c r="A266" s="129"/>
      <c r="B266" s="147"/>
      <c r="C266" s="140" t="s">
        <v>405</v>
      </c>
      <c r="D266" s="129"/>
      <c r="E266" s="131" t="n">
        <f>G265+1</f>
        <v>45586</v>
      </c>
      <c r="F266" s="139" t="n">
        <v>7</v>
      </c>
      <c r="G266" s="131" t="n">
        <f>E266+F266-1</f>
        <v>45592</v>
      </c>
      <c r="H266" s="165"/>
      <c r="I266" s="165"/>
      <c r="J266" s="165"/>
      <c r="K266" s="165"/>
      <c r="L266" s="142" t="s">
        <v>84</v>
      </c>
      <c r="M266" s="161"/>
      <c r="N266" s="161"/>
      <c r="O266" s="161"/>
      <c r="P266" s="161"/>
      <c r="Q266" s="70"/>
      <c r="R266" s="70"/>
    </row>
    <row r="267" s="5" customFormat="1" ht="16.5" customHeight="1">
      <c r="A267" s="129"/>
      <c r="B267" s="160" t="s">
        <v>80</v>
      </c>
      <c r="C267" s="140" t="s">
        <v>397</v>
      </c>
      <c r="D267" s="129"/>
      <c r="E267" s="170" t="n">
        <f>E$190</f>
        <v>45541</v>
      </c>
      <c r="F267" s="139" t="n">
        <v>7</v>
      </c>
      <c r="G267" s="131" t="n">
        <f>E267+F267-1</f>
        <v>45547</v>
      </c>
      <c r="H267" s="165"/>
      <c r="I267" s="165"/>
      <c r="J267" s="165"/>
      <c r="K267" s="165"/>
      <c r="L267" s="142" t="s">
        <v>39</v>
      </c>
      <c r="M267" s="161"/>
      <c r="N267" s="161"/>
      <c r="O267" s="161"/>
      <c r="P267" s="161"/>
      <c r="Q267" s="70"/>
      <c r="R267" s="70"/>
    </row>
    <row r="268" s="5" customFormat="1" ht="16.5" customHeight="1">
      <c r="A268" s="129"/>
      <c r="B268" s="147"/>
      <c r="C268" s="140" t="s">
        <v>398</v>
      </c>
      <c r="D268" s="129"/>
      <c r="E268" s="170" t="n">
        <f>E$190</f>
        <v>45541</v>
      </c>
      <c r="F268" s="139" t="n">
        <v>7</v>
      </c>
      <c r="G268" s="131" t="n">
        <f>E268+F268-1</f>
        <v>45547</v>
      </c>
      <c r="H268" s="165"/>
      <c r="I268" s="165"/>
      <c r="J268" s="165"/>
      <c r="K268" s="165"/>
      <c r="L268" s="142" t="s">
        <v>381</v>
      </c>
      <c r="M268" s="161"/>
      <c r="N268" s="161"/>
      <c r="O268" s="161"/>
      <c r="P268" s="161"/>
      <c r="Q268" s="70"/>
      <c r="R268" s="70"/>
    </row>
    <row r="269" s="5" customFormat="1" ht="16.5" customHeight="1">
      <c r="A269" s="129"/>
      <c r="B269" s="129"/>
      <c r="C269" s="140" t="s">
        <v>399</v>
      </c>
      <c r="D269" s="129"/>
      <c r="E269" s="131" t="n">
        <f>G208+1</f>
        <v>45576</v>
      </c>
      <c r="F269" s="139" t="n">
        <v>14</v>
      </c>
      <c r="G269" s="131" t="n">
        <f>E269+F269-1</f>
        <v>45589</v>
      </c>
      <c r="H269" s="165"/>
      <c r="I269" s="165"/>
      <c r="J269" s="165"/>
      <c r="K269" s="165"/>
      <c r="L269" s="142" t="s">
        <v>73</v>
      </c>
      <c r="M269" s="161"/>
      <c r="N269" s="161"/>
      <c r="O269" s="161"/>
      <c r="P269" s="161"/>
      <c r="Q269" s="70"/>
      <c r="R269" s="70"/>
    </row>
    <row r="270" s="5" customFormat="1" ht="16.5" customHeight="1">
      <c r="A270" s="129"/>
      <c r="B270" s="129"/>
      <c r="C270" s="140" t="s">
        <v>400</v>
      </c>
      <c r="D270" s="129"/>
      <c r="E270" s="170" t="n">
        <f>E$190</f>
        <v>45541</v>
      </c>
      <c r="F270" s="139" t="n">
        <v>14</v>
      </c>
      <c r="G270" s="131" t="n">
        <f>E270+F270-1</f>
        <v>45554</v>
      </c>
      <c r="H270" s="165"/>
      <c r="I270" s="165"/>
      <c r="J270" s="165"/>
      <c r="K270" s="165"/>
      <c r="L270" s="142" t="s">
        <v>250</v>
      </c>
      <c r="M270" s="161"/>
      <c r="N270" s="161"/>
      <c r="O270" s="161"/>
      <c r="P270" s="161"/>
      <c r="Q270" s="70"/>
      <c r="R270" s="70"/>
    </row>
    <row r="271" s="5" customFormat="1" ht="16.5" customHeight="1">
      <c r="A271" s="129"/>
      <c r="B271" s="144"/>
      <c r="C271" s="140" t="s">
        <v>403</v>
      </c>
      <c r="D271" s="129"/>
      <c r="E271" s="131" t="n">
        <f>G208+1</f>
        <v>45576</v>
      </c>
      <c r="F271" s="139" t="n">
        <v>3</v>
      </c>
      <c r="G271" s="131" t="n">
        <f>E271+F271-1</f>
        <v>45578</v>
      </c>
      <c r="H271" s="165"/>
      <c r="I271" s="165"/>
      <c r="J271" s="165"/>
      <c r="K271" s="165"/>
      <c r="L271" s="142" t="s">
        <v>404</v>
      </c>
      <c r="M271" s="161"/>
      <c r="N271" s="161"/>
      <c r="O271" s="161"/>
      <c r="P271" s="161"/>
      <c r="Q271" s="70"/>
      <c r="R271" s="70"/>
    </row>
    <row r="272" s="5" customFormat="1" ht="16.5" customHeight="1">
      <c r="A272" s="129"/>
      <c r="B272" s="147"/>
      <c r="C272" s="140" t="s">
        <v>405</v>
      </c>
      <c r="D272" s="129"/>
      <c r="E272" s="131" t="n">
        <f>G271+1</f>
        <v>45579</v>
      </c>
      <c r="F272" s="139" t="n">
        <v>7</v>
      </c>
      <c r="G272" s="131" t="n">
        <f>E272+F272-1</f>
        <v>45585</v>
      </c>
      <c r="H272" s="165"/>
      <c r="I272" s="165"/>
      <c r="J272" s="165"/>
      <c r="K272" s="165"/>
      <c r="L272" s="142" t="s">
        <v>84</v>
      </c>
      <c r="M272" s="161"/>
      <c r="N272" s="161"/>
      <c r="O272" s="161"/>
      <c r="P272" s="161"/>
      <c r="Q272" s="70"/>
      <c r="R272" s="70"/>
    </row>
    <row r="273" s="5" customFormat="1" ht="16.5" customHeight="1">
      <c r="A273" s="160" t="s">
        <v>406</v>
      </c>
      <c r="B273" s="129"/>
      <c r="C273" s="140" t="s">
        <v>407</v>
      </c>
      <c r="D273" s="129"/>
      <c r="E273" s="165"/>
      <c r="F273" s="169"/>
      <c r="G273" s="131" t="n">
        <f>E273+F273-1</f>
        <v>-1</v>
      </c>
      <c r="H273" s="165"/>
      <c r="I273" s="165"/>
      <c r="J273" s="165"/>
      <c r="K273" s="165"/>
      <c r="L273" s="178"/>
      <c r="M273" s="161"/>
      <c r="N273" s="161"/>
      <c r="O273" s="161"/>
      <c r="P273" s="161"/>
      <c r="Q273" s="70"/>
      <c r="R273" s="70"/>
    </row>
    <row r="274" s="5" customFormat="1" ht="16.5" customHeight="1">
      <c r="A274" s="160" t="s">
        <v>406</v>
      </c>
      <c r="B274" s="164" t="s">
        <v>367</v>
      </c>
      <c r="C274" s="140" t="s">
        <v>367</v>
      </c>
      <c r="D274" s="129"/>
      <c r="E274" s="132" t="n">
        <f>MIN(E275:E279)</f>
        <v>45595</v>
      </c>
      <c r="F274" s="169"/>
      <c r="G274" s="132" t="n">
        <f>MAX(G275:G279)</f>
        <v>45598</v>
      </c>
      <c r="H274" s="165"/>
      <c r="I274" s="165"/>
      <c r="J274" s="165"/>
      <c r="K274" s="165"/>
      <c r="L274" s="178"/>
      <c r="M274" s="161"/>
      <c r="N274" s="161"/>
      <c r="O274" s="161"/>
      <c r="P274" s="161"/>
      <c r="Q274" s="70"/>
      <c r="R274" s="70"/>
    </row>
    <row r="275" s="5" customFormat="1" ht="16.5" customHeight="1">
      <c r="A275" s="160" t="s">
        <v>406</v>
      </c>
      <c r="B275" s="144"/>
      <c r="C275" s="140" t="s">
        <v>408</v>
      </c>
      <c r="D275" s="129"/>
      <c r="E275" s="132" t="n">
        <f>G248+1</f>
        <v>45595</v>
      </c>
      <c r="F275" s="139" t="n">
        <v>1</v>
      </c>
      <c r="G275" s="131" t="n">
        <f>E275+F275-1</f>
        <v>45595</v>
      </c>
      <c r="H275" s="165"/>
      <c r="I275" s="165"/>
      <c r="J275" s="165"/>
      <c r="K275" s="165"/>
      <c r="L275" s="142" t="s">
        <v>264</v>
      </c>
      <c r="M275" s="161"/>
      <c r="N275" s="161"/>
      <c r="O275" s="161"/>
      <c r="P275" s="161"/>
      <c r="Q275" s="70"/>
      <c r="R275" s="70"/>
    </row>
    <row r="276" s="5" customFormat="1" ht="16.5" customHeight="1">
      <c r="A276" s="160" t="s">
        <v>406</v>
      </c>
      <c r="B276" s="144"/>
      <c r="C276" s="140" t="s">
        <v>340</v>
      </c>
      <c r="D276" s="129"/>
      <c r="E276" s="132" t="n">
        <f>G275+1</f>
        <v>45596</v>
      </c>
      <c r="F276" s="139" t="n">
        <v>1</v>
      </c>
      <c r="G276" s="131" t="n">
        <f>E276+F276-1</f>
        <v>45596</v>
      </c>
      <c r="H276" s="165"/>
      <c r="I276" s="165"/>
      <c r="J276" s="165"/>
      <c r="K276" s="165"/>
      <c r="L276" s="142" t="s">
        <v>264</v>
      </c>
      <c r="M276" s="161"/>
      <c r="N276" s="161"/>
      <c r="O276" s="161"/>
      <c r="P276" s="161"/>
      <c r="Q276" s="70"/>
      <c r="R276" s="70"/>
    </row>
    <row r="277" s="5" customFormat="1" ht="16.5" customHeight="1">
      <c r="A277" s="160" t="s">
        <v>406</v>
      </c>
      <c r="B277" s="144"/>
      <c r="C277" s="140" t="s">
        <v>341</v>
      </c>
      <c r="D277" s="129"/>
      <c r="E277" s="132" t="n">
        <f>G275+1</f>
        <v>45596</v>
      </c>
      <c r="F277" s="139" t="n">
        <v>1</v>
      </c>
      <c r="G277" s="131" t="n">
        <f>E277+F277-1</f>
        <v>45596</v>
      </c>
      <c r="H277" s="165"/>
      <c r="I277" s="165"/>
      <c r="J277" s="165"/>
      <c r="K277" s="165"/>
      <c r="L277" s="142" t="s">
        <v>264</v>
      </c>
      <c r="M277" s="161"/>
      <c r="N277" s="161"/>
      <c r="O277" s="161"/>
      <c r="P277" s="161"/>
      <c r="Q277" s="70"/>
      <c r="R277" s="70"/>
    </row>
    <row r="278" s="5" customFormat="1" ht="16.5" customHeight="1">
      <c r="A278" s="160" t="s">
        <v>406</v>
      </c>
      <c r="B278" s="144"/>
      <c r="C278" s="140" t="s">
        <v>342</v>
      </c>
      <c r="D278" s="129"/>
      <c r="E278" s="132" t="n">
        <f>G275+1</f>
        <v>45596</v>
      </c>
      <c r="F278" s="139" t="n">
        <v>1</v>
      </c>
      <c r="G278" s="131" t="n">
        <f>E278+F278-1</f>
        <v>45596</v>
      </c>
      <c r="H278" s="165"/>
      <c r="I278" s="165"/>
      <c r="J278" s="165"/>
      <c r="K278" s="165"/>
      <c r="L278" s="142" t="s">
        <v>264</v>
      </c>
      <c r="M278" s="161"/>
      <c r="N278" s="161"/>
      <c r="O278" s="161"/>
      <c r="P278" s="161"/>
      <c r="Q278" s="70"/>
      <c r="R278" s="70"/>
    </row>
    <row r="279" s="5" customFormat="1" ht="16.5" customHeight="1">
      <c r="A279" s="160" t="s">
        <v>406</v>
      </c>
      <c r="B279" s="147"/>
      <c r="C279" s="140" t="s">
        <v>409</v>
      </c>
      <c r="D279" s="129"/>
      <c r="E279" s="132" t="n">
        <f>G275+1</f>
        <v>45596</v>
      </c>
      <c r="F279" s="139" t="n">
        <v>3</v>
      </c>
      <c r="G279" s="131" t="n">
        <f>E279+F279-1</f>
        <v>45598</v>
      </c>
      <c r="H279" s="165"/>
      <c r="I279" s="165"/>
      <c r="J279" s="165"/>
      <c r="K279" s="165"/>
      <c r="L279" s="142" t="s">
        <v>264</v>
      </c>
      <c r="M279" s="161"/>
      <c r="N279" s="161"/>
      <c r="O279" s="161"/>
      <c r="P279" s="161"/>
      <c r="Q279" s="70"/>
      <c r="R279" s="70"/>
    </row>
    <row r="280" s="5" customFormat="1" ht="16.5" customHeight="1">
      <c r="A280" s="160" t="s">
        <v>406</v>
      </c>
      <c r="B280" s="140" t="s">
        <v>344</v>
      </c>
      <c r="C280" s="140" t="s">
        <v>344</v>
      </c>
      <c r="D280" s="129"/>
      <c r="E280" s="132" t="n">
        <v>45017</v>
      </c>
      <c r="F280" s="169"/>
      <c r="G280" s="131" t="n">
        <f>E280+F280-1</f>
        <v>45016</v>
      </c>
      <c r="H280" s="165"/>
      <c r="I280" s="165"/>
      <c r="J280" s="165"/>
      <c r="K280" s="165"/>
      <c r="L280" s="178"/>
      <c r="M280" s="161"/>
      <c r="N280" s="161"/>
      <c r="O280" s="161"/>
      <c r="P280" s="161"/>
      <c r="Q280" s="70"/>
      <c r="R280" s="70"/>
    </row>
    <row r="281" s="5" customFormat="1" ht="16.5" customHeight="1">
      <c r="A281" s="160" t="s">
        <v>406</v>
      </c>
      <c r="B281" s="144"/>
      <c r="C281" s="140" t="s">
        <v>345</v>
      </c>
      <c r="D281" s="129"/>
      <c r="E281" s="132" t="n">
        <f>G205+1</f>
        <v>45567</v>
      </c>
      <c r="F281" s="139" t="n">
        <v>3</v>
      </c>
      <c r="G281" s="131" t="n">
        <f>E281+F281-1</f>
        <v>45569</v>
      </c>
      <c r="H281" s="165"/>
      <c r="I281" s="165"/>
      <c r="J281" s="165"/>
      <c r="K281" s="165"/>
      <c r="L281" s="142" t="s">
        <v>39</v>
      </c>
      <c r="M281" s="161"/>
      <c r="N281" s="161"/>
      <c r="O281" s="161"/>
      <c r="P281" s="161"/>
      <c r="Q281" s="70"/>
      <c r="R281" s="70"/>
    </row>
    <row r="282" s="5" customFormat="1" ht="16.5" customHeight="1">
      <c r="A282" s="160" t="s">
        <v>406</v>
      </c>
      <c r="B282" s="147"/>
      <c r="C282" s="140" t="s">
        <v>410</v>
      </c>
      <c r="D282" s="129"/>
      <c r="E282" s="132" t="n">
        <f>G281+1</f>
        <v>45570</v>
      </c>
      <c r="F282" s="139" t="n">
        <v>1</v>
      </c>
      <c r="G282" s="131" t="n">
        <f>E282+F282-1</f>
        <v>45570</v>
      </c>
      <c r="H282" s="165"/>
      <c r="I282" s="165"/>
      <c r="J282" s="165"/>
      <c r="K282" s="165"/>
      <c r="L282" s="142" t="s">
        <v>39</v>
      </c>
      <c r="M282" s="161"/>
      <c r="N282" s="161"/>
      <c r="O282" s="161"/>
      <c r="P282" s="161"/>
      <c r="Q282" s="70"/>
      <c r="R282" s="70"/>
    </row>
    <row r="283" s="5" customFormat="1" ht="16.5" customHeight="1">
      <c r="A283" s="160" t="s">
        <v>406</v>
      </c>
      <c r="B283" s="164" t="s">
        <v>347</v>
      </c>
      <c r="C283" s="140" t="s">
        <v>347</v>
      </c>
      <c r="D283" s="129"/>
      <c r="E283" s="132" t="n">
        <f>G282+1</f>
        <v>45571</v>
      </c>
      <c r="F283" s="139" t="n">
        <v>2</v>
      </c>
      <c r="G283" s="131" t="n">
        <f>E283+F283-1</f>
        <v>45572</v>
      </c>
      <c r="H283" s="165"/>
      <c r="I283" s="165"/>
      <c r="J283" s="165"/>
      <c r="K283" s="165"/>
      <c r="L283" s="142" t="s">
        <v>39</v>
      </c>
      <c r="M283" s="161"/>
      <c r="N283" s="161"/>
      <c r="O283" s="161"/>
      <c r="P283" s="161"/>
      <c r="Q283" s="70"/>
      <c r="R283" s="70"/>
    </row>
    <row r="284" s="5" customFormat="1" ht="16.5" customHeight="1">
      <c r="A284" s="160" t="s">
        <v>406</v>
      </c>
      <c r="B284" s="144"/>
      <c r="C284" s="140" t="s">
        <v>411</v>
      </c>
      <c r="D284" s="129"/>
      <c r="E284" s="132" t="n">
        <f>G283+1</f>
        <v>45573</v>
      </c>
      <c r="F284" s="139" t="n">
        <v>1</v>
      </c>
      <c r="G284" s="131" t="n">
        <f>E284+F284-1</f>
        <v>45573</v>
      </c>
      <c r="H284" s="165"/>
      <c r="I284" s="165"/>
      <c r="J284" s="165"/>
      <c r="K284" s="165"/>
      <c r="L284" s="142" t="s">
        <v>349</v>
      </c>
      <c r="M284" s="161"/>
      <c r="N284" s="161"/>
      <c r="O284" s="161"/>
      <c r="P284" s="161"/>
      <c r="Q284" s="70"/>
      <c r="R284" s="70"/>
    </row>
    <row r="285" ht="16.5" customHeight="1">
      <c r="A285" s="160" t="s">
        <v>406</v>
      </c>
      <c r="B285" s="129"/>
      <c r="C285" s="140" t="s">
        <v>350</v>
      </c>
      <c r="D285" s="129"/>
      <c r="E285" s="132" t="n">
        <f>G283+1</f>
        <v>45573</v>
      </c>
      <c r="F285" s="139" t="n">
        <v>18</v>
      </c>
      <c r="G285" s="131" t="n">
        <f>E285+F285-1</f>
        <v>45590</v>
      </c>
      <c r="H285" s="165"/>
      <c r="I285" s="165"/>
      <c r="J285" s="165"/>
      <c r="K285" s="165"/>
      <c r="L285" s="140" t="s">
        <v>349</v>
      </c>
      <c r="M285" s="161"/>
      <c r="N285" s="161"/>
      <c r="O285" s="161"/>
      <c r="P285" s="161"/>
    </row>
    <row r="286" ht="16.5" customHeight="1">
      <c r="A286" s="160" t="s">
        <v>406</v>
      </c>
      <c r="C286" s="140" t="s">
        <v>412</v>
      </c>
      <c r="D286" s="129"/>
      <c r="E286" s="132" t="n">
        <f>G248+1</f>
        <v>45595</v>
      </c>
      <c r="F286" s="139" t="n">
        <v>3</v>
      </c>
      <c r="G286" s="131" t="n">
        <f>E286+F286-1</f>
        <v>45597</v>
      </c>
      <c r="H286" s="165"/>
      <c r="I286" s="165"/>
      <c r="J286" s="165" t="s">
        <v>811</v>
      </c>
      <c r="K286" s="165"/>
      <c r="L286" s="140"/>
      <c r="M286" s="161"/>
      <c r="N286" s="161"/>
      <c r="O286" s="161"/>
      <c r="P286" s="161"/>
    </row>
    <row r="287" s="5" customFormat="1" ht="16.5" customHeight="1">
      <c r="A287" s="160" t="s">
        <v>406</v>
      </c>
      <c r="B287" s="164" t="s">
        <v>413</v>
      </c>
      <c r="C287" s="140" t="s">
        <v>413</v>
      </c>
      <c r="D287" s="129"/>
      <c r="E287" s="132" t="n">
        <f>MIN(E288:E290)</f>
        <v>45590</v>
      </c>
      <c r="F287" s="169"/>
      <c r="G287" s="132" t="n">
        <f>MAX(G288:G290)</f>
        <v>45598</v>
      </c>
      <c r="H287" s="5"/>
      <c r="I287" s="5"/>
      <c r="J287" s="165"/>
      <c r="K287" s="165"/>
      <c r="L287" s="178"/>
      <c r="M287" s="161"/>
      <c r="N287" s="161"/>
      <c r="O287" s="161"/>
      <c r="P287" s="161"/>
      <c r="Q287" s="70"/>
      <c r="R287" s="70"/>
    </row>
    <row r="288" s="5" customFormat="1" ht="16.5" customHeight="1">
      <c r="A288" s="160" t="s">
        <v>406</v>
      </c>
      <c r="B288" s="144"/>
      <c r="C288" s="140" t="s">
        <v>414</v>
      </c>
      <c r="D288" s="129"/>
      <c r="E288" s="132" t="n">
        <f>G285</f>
        <v>45590</v>
      </c>
      <c r="F288" s="139" t="n">
        <v>2</v>
      </c>
      <c r="G288" s="131" t="n">
        <f>E288+F288-1</f>
        <v>45591</v>
      </c>
      <c r="H288" s="5"/>
      <c r="I288" s="5"/>
      <c r="J288" s="165"/>
      <c r="K288" s="165"/>
      <c r="L288" s="142" t="s">
        <v>381</v>
      </c>
      <c r="M288" s="161"/>
      <c r="N288" s="161"/>
      <c r="O288" s="161"/>
      <c r="P288" s="161"/>
      <c r="Q288" s="70"/>
      <c r="R288" s="70"/>
    </row>
    <row r="289" s="5" customFormat="1" ht="16.5" customHeight="1">
      <c r="A289" s="160" t="s">
        <v>406</v>
      </c>
      <c r="B289" s="144"/>
      <c r="C289" s="140" t="s">
        <v>415</v>
      </c>
      <c r="D289" s="129"/>
      <c r="E289" s="132" t="n">
        <f>G285</f>
        <v>45590</v>
      </c>
      <c r="F289" s="139" t="n">
        <v>2</v>
      </c>
      <c r="G289" s="131" t="n">
        <f>E289+F289-1</f>
        <v>45591</v>
      </c>
      <c r="H289" s="5"/>
      <c r="I289" s="5"/>
      <c r="J289" s="165"/>
      <c r="K289" s="165"/>
      <c r="L289" s="142" t="s">
        <v>381</v>
      </c>
      <c r="M289" s="161"/>
      <c r="N289" s="161"/>
      <c r="O289" s="161"/>
      <c r="P289" s="161"/>
      <c r="Q289" s="70"/>
      <c r="R289" s="70"/>
    </row>
    <row r="290" ht="16.5" customHeight="1">
      <c r="A290" s="160" t="s">
        <v>406</v>
      </c>
      <c r="C290" s="140" t="s">
        <v>355</v>
      </c>
      <c r="D290" s="129"/>
      <c r="E290" s="132" t="n">
        <f>MAX(G285+1,G286+1)</f>
        <v>45598</v>
      </c>
      <c r="F290" s="139" t="n">
        <v>1</v>
      </c>
      <c r="G290" s="131" t="n">
        <f>E290+F290-1</f>
        <v>45598</v>
      </c>
      <c r="H290" s="165"/>
      <c r="I290" s="165"/>
      <c r="J290" s="165" t="s">
        <v>811</v>
      </c>
      <c r="K290" s="165"/>
      <c r="L290" s="140" t="s">
        <v>381</v>
      </c>
      <c r="M290" s="161"/>
      <c r="N290" s="161"/>
      <c r="O290" s="161"/>
      <c r="P290" s="161"/>
    </row>
    <row r="291" s="5" customFormat="1" ht="16.5" customHeight="1">
      <c r="A291" s="160" t="s">
        <v>406</v>
      </c>
      <c r="B291" s="164" t="s">
        <v>416</v>
      </c>
      <c r="C291" s="140" t="s">
        <v>416</v>
      </c>
      <c r="D291" s="129"/>
      <c r="E291" s="132" t="n">
        <v>45043</v>
      </c>
      <c r="F291" s="169"/>
      <c r="G291" s="131" t="n">
        <f>E291+F291-1</f>
        <v>45042</v>
      </c>
      <c r="H291" s="5"/>
      <c r="I291" s="5"/>
      <c r="J291" s="165"/>
      <c r="K291" s="165"/>
      <c r="L291" s="178"/>
      <c r="M291" s="161"/>
      <c r="N291" s="161"/>
      <c r="O291" s="161"/>
      <c r="P291" s="161"/>
      <c r="Q291" s="70"/>
      <c r="R291" s="70"/>
    </row>
    <row r="292" ht="16.5" customHeight="1">
      <c r="A292" s="160" t="s">
        <v>406</v>
      </c>
      <c r="C292" s="140" t="s">
        <v>357</v>
      </c>
      <c r="D292" s="129"/>
      <c r="E292" s="132" t="n">
        <f>E290</f>
        <v>45598</v>
      </c>
      <c r="F292" s="139" t="n">
        <v>1</v>
      </c>
      <c r="G292" s="131" t="n">
        <f>E292+F292-1</f>
        <v>45598</v>
      </c>
      <c r="H292" s="165"/>
      <c r="I292" s="165"/>
      <c r="J292" s="165" t="s">
        <v>811</v>
      </c>
      <c r="K292" s="165"/>
      <c r="L292" s="140" t="s">
        <v>290</v>
      </c>
      <c r="M292" s="161"/>
      <c r="N292" s="161"/>
      <c r="O292" s="161"/>
      <c r="P292" s="161"/>
    </row>
    <row r="293" ht="16.5" customHeight="1">
      <c r="A293" s="160" t="s">
        <v>406</v>
      </c>
      <c r="C293" s="143" t="s">
        <v>416</v>
      </c>
      <c r="D293" s="233"/>
      <c r="E293" s="141" t="n">
        <f>G292+1</f>
        <v>45599</v>
      </c>
      <c r="F293" s="109" t="n">
        <v>5</v>
      </c>
      <c r="G293" s="141" t="n">
        <f>E293+F293-1</f>
        <v>45603</v>
      </c>
      <c r="H293" s="192" t="n">
        <f>E293-E231</f>
        <v>14</v>
      </c>
      <c r="I293" s="165"/>
      <c r="J293" s="165" t="s">
        <v>811</v>
      </c>
      <c r="K293" s="165" t="s">
        <v>811</v>
      </c>
      <c r="L293" s="140" t="s">
        <v>290</v>
      </c>
      <c r="M293" s="161"/>
      <c r="N293" s="161"/>
      <c r="O293" s="161"/>
      <c r="P293" s="177" t="e">
        <f>#REF!-#REF!</f>
        <v>#REF!</v>
      </c>
    </row>
    <row r="294" ht="16.5" customHeight="1">
      <c r="A294" s="160" t="s">
        <v>406</v>
      </c>
      <c r="C294" s="140" t="s">
        <v>358</v>
      </c>
      <c r="D294" s="145"/>
      <c r="E294" s="131" t="n">
        <f>G293</f>
        <v>45603</v>
      </c>
      <c r="F294" s="139" t="n">
        <v>1</v>
      </c>
      <c r="G294" s="131" t="n">
        <f>E294+F294-1</f>
        <v>45603</v>
      </c>
      <c r="H294" s="165"/>
      <c r="I294" s="165"/>
      <c r="J294" s="165" t="s">
        <v>811</v>
      </c>
      <c r="K294" s="165"/>
      <c r="L294" s="140" t="s">
        <v>231</v>
      </c>
      <c r="M294" s="161"/>
      <c r="N294" s="161"/>
      <c r="O294" s="161"/>
      <c r="P294" s="177"/>
    </row>
    <row r="295" s="5" customFormat="1" ht="16.5" customHeight="1">
      <c r="A295" s="160" t="s">
        <v>406</v>
      </c>
      <c r="B295" s="140" t="s">
        <v>418</v>
      </c>
      <c r="C295" s="140" t="s">
        <v>360</v>
      </c>
      <c r="D295" s="129"/>
      <c r="E295" s="131" t="n">
        <f>MIN(E296:E300)</f>
        <v>45604</v>
      </c>
      <c r="F295" s="169"/>
      <c r="G295" s="131" t="n">
        <f>MAX(G296:G300)</f>
        <v>45613</v>
      </c>
      <c r="H295" s="5"/>
      <c r="I295" s="5"/>
      <c r="J295" s="165"/>
      <c r="K295" s="165"/>
      <c r="L295" s="178"/>
      <c r="M295" s="161"/>
      <c r="N295" s="161"/>
      <c r="O295" s="161"/>
      <c r="P295" s="161"/>
      <c r="Q295" s="70"/>
      <c r="R295" s="70"/>
    </row>
    <row r="296" ht="16.5" customHeight="1">
      <c r="A296" s="160" t="s">
        <v>406</v>
      </c>
      <c r="C296" s="140" t="s">
        <v>361</v>
      </c>
      <c r="D296" s="129"/>
      <c r="E296" s="131" t="n">
        <f>G294+1</f>
        <v>45604</v>
      </c>
      <c r="F296" s="139" t="n">
        <v>3</v>
      </c>
      <c r="G296" s="131" t="n">
        <f>E296+F296-1</f>
        <v>45606</v>
      </c>
      <c r="H296" s="165"/>
      <c r="I296" s="165"/>
      <c r="J296" s="165" t="s">
        <v>811</v>
      </c>
      <c r="K296" s="165"/>
      <c r="L296" s="140" t="s">
        <v>73</v>
      </c>
      <c r="M296" s="161"/>
      <c r="N296" s="161"/>
      <c r="O296" s="161"/>
      <c r="P296" s="161"/>
    </row>
    <row r="297" ht="16.5" customHeight="1">
      <c r="A297" s="160" t="s">
        <v>406</v>
      </c>
      <c r="C297" s="140" t="s">
        <v>385</v>
      </c>
      <c r="D297" s="129"/>
      <c r="E297" s="131" t="n">
        <f>G296+1</f>
        <v>45607</v>
      </c>
      <c r="F297" s="139" t="n">
        <v>7</v>
      </c>
      <c r="G297" s="131" t="n">
        <f>E297+F297-1</f>
        <v>45613</v>
      </c>
      <c r="H297" s="165"/>
      <c r="I297" s="165"/>
      <c r="J297" s="165" t="s">
        <v>811</v>
      </c>
      <c r="K297" s="165"/>
      <c r="L297" s="140" t="s">
        <v>73</v>
      </c>
      <c r="M297" s="161"/>
      <c r="N297" s="161"/>
      <c r="O297" s="161"/>
      <c r="P297" s="161"/>
    </row>
    <row r="298" ht="16.5" customHeight="1">
      <c r="A298" s="160" t="s">
        <v>406</v>
      </c>
      <c r="C298" s="140" t="s">
        <v>363</v>
      </c>
      <c r="D298" s="129"/>
      <c r="E298" s="131" t="n">
        <f>G297+1</f>
        <v>45614</v>
      </c>
      <c r="F298" s="139" t="n">
        <v>0</v>
      </c>
      <c r="G298" s="131" t="n">
        <f>E298+F298-1</f>
        <v>45613</v>
      </c>
      <c r="H298" s="165"/>
      <c r="I298" s="165"/>
      <c r="J298" s="165" t="s">
        <v>811</v>
      </c>
      <c r="K298" s="165"/>
      <c r="L298" s="140" t="s">
        <v>264</v>
      </c>
      <c r="M298" s="161"/>
      <c r="N298" s="161"/>
      <c r="O298" s="161"/>
      <c r="P298" s="161"/>
    </row>
    <row r="299" ht="16.5" customHeight="1">
      <c r="A299" s="160" t="s">
        <v>406</v>
      </c>
      <c r="C299" s="140" t="s">
        <v>364</v>
      </c>
      <c r="D299" s="129"/>
      <c r="E299" s="131" t="n">
        <f>G298</f>
        <v>45613</v>
      </c>
      <c r="F299" s="139" t="n">
        <v>1</v>
      </c>
      <c r="G299" s="131" t="n">
        <f>E299+F299-1</f>
        <v>45613</v>
      </c>
      <c r="H299" s="165"/>
      <c r="I299" s="165"/>
      <c r="J299" s="165" t="s">
        <v>811</v>
      </c>
      <c r="K299" s="165"/>
      <c r="L299" s="140" t="s">
        <v>73</v>
      </c>
      <c r="M299" s="161"/>
      <c r="N299" s="161"/>
      <c r="O299" s="161"/>
      <c r="P299" s="161"/>
    </row>
    <row r="300" ht="16.5" customHeight="1">
      <c r="A300" s="160" t="s">
        <v>406</v>
      </c>
      <c r="C300" s="140" t="s">
        <v>365</v>
      </c>
      <c r="D300" s="129"/>
      <c r="E300" s="131" t="n">
        <f>E296</f>
        <v>45604</v>
      </c>
      <c r="F300" s="139" t="n">
        <v>10</v>
      </c>
      <c r="G300" s="131" t="n">
        <f>E300+F300-1</f>
        <v>45613</v>
      </c>
      <c r="H300" s="165"/>
      <c r="I300" s="165"/>
      <c r="J300" s="165" t="s">
        <v>811</v>
      </c>
      <c r="K300" s="165" t="s">
        <v>278</v>
      </c>
      <c r="L300" s="140" t="s">
        <v>366</v>
      </c>
      <c r="M300" s="161"/>
      <c r="N300" s="161"/>
      <c r="O300" s="161"/>
      <c r="P300" s="161"/>
    </row>
    <row r="301" s="5" customFormat="1" ht="16.5" customHeight="1">
      <c r="A301" s="160" t="s">
        <v>406</v>
      </c>
      <c r="B301" s="140" t="s">
        <v>367</v>
      </c>
      <c r="C301" s="140" t="s">
        <v>367</v>
      </c>
      <c r="D301" s="129"/>
      <c r="E301" s="131" t="n">
        <f>MIN(E302:E306)</f>
        <v>45607</v>
      </c>
      <c r="F301" s="169"/>
      <c r="G301" s="131" t="n">
        <f>MAX(G302:G306)</f>
        <v>45613</v>
      </c>
      <c r="H301" s="165"/>
      <c r="I301" s="165"/>
      <c r="J301" s="165"/>
      <c r="K301" s="165"/>
      <c r="L301" s="178"/>
      <c r="M301" s="161"/>
      <c r="N301" s="161"/>
      <c r="O301" s="161"/>
      <c r="P301" s="161"/>
      <c r="Q301" s="70"/>
      <c r="R301" s="70"/>
    </row>
    <row r="302" s="5" customFormat="1" ht="16.5" customHeight="1">
      <c r="A302" s="160" t="s">
        <v>406</v>
      </c>
      <c r="B302" s="144"/>
      <c r="C302" s="140" t="s">
        <v>339</v>
      </c>
      <c r="D302" s="129"/>
      <c r="E302" s="131" t="n">
        <f>G328+1</f>
        <v>45607</v>
      </c>
      <c r="F302" s="139" t="n">
        <v>3</v>
      </c>
      <c r="G302" s="131" t="n">
        <f>E302+F302-1</f>
        <v>45609</v>
      </c>
      <c r="H302" s="165"/>
      <c r="I302" s="165"/>
      <c r="J302" s="165"/>
      <c r="K302" s="165"/>
      <c r="L302" s="142" t="s">
        <v>264</v>
      </c>
      <c r="M302" s="161"/>
      <c r="N302" s="161"/>
      <c r="O302" s="161"/>
      <c r="P302" s="161"/>
      <c r="Q302" s="70"/>
      <c r="R302" s="70"/>
    </row>
    <row r="303" s="5" customFormat="1" ht="16.5" customHeight="1">
      <c r="A303" s="160" t="s">
        <v>406</v>
      </c>
      <c r="B303" s="144"/>
      <c r="C303" s="140" t="s">
        <v>340</v>
      </c>
      <c r="D303" s="129"/>
      <c r="E303" s="131" t="n">
        <f>E302</f>
        <v>45607</v>
      </c>
      <c r="F303" s="139" t="n">
        <v>3</v>
      </c>
      <c r="G303" s="131" t="n">
        <f>E303+F303-1</f>
        <v>45609</v>
      </c>
      <c r="H303" s="165"/>
      <c r="I303" s="165"/>
      <c r="J303" s="165"/>
      <c r="K303" s="165"/>
      <c r="L303" s="142" t="s">
        <v>264</v>
      </c>
      <c r="M303" s="161"/>
      <c r="N303" s="161"/>
      <c r="O303" s="161"/>
      <c r="P303" s="161"/>
      <c r="Q303" s="70"/>
      <c r="R303" s="70"/>
    </row>
    <row r="304" s="5" customFormat="1" ht="16.5" customHeight="1">
      <c r="A304" s="160" t="s">
        <v>406</v>
      </c>
      <c r="B304" s="144"/>
      <c r="C304" s="140" t="s">
        <v>341</v>
      </c>
      <c r="D304" s="129"/>
      <c r="E304" s="131" t="n">
        <f>E302</f>
        <v>45607</v>
      </c>
      <c r="F304" s="139" t="n">
        <v>3</v>
      </c>
      <c r="G304" s="131" t="n">
        <f>E304+F304-1</f>
        <v>45609</v>
      </c>
      <c r="H304" s="165"/>
      <c r="I304" s="165"/>
      <c r="J304" s="165"/>
      <c r="K304" s="165"/>
      <c r="L304" s="142" t="s">
        <v>264</v>
      </c>
      <c r="M304" s="161"/>
      <c r="N304" s="161"/>
      <c r="O304" s="161"/>
      <c r="P304" s="161"/>
      <c r="Q304" s="70"/>
      <c r="R304" s="70"/>
    </row>
    <row r="305" s="5" customFormat="1" ht="16.5" customHeight="1">
      <c r="A305" s="160" t="s">
        <v>406</v>
      </c>
      <c r="B305" s="144"/>
      <c r="C305" s="140" t="s">
        <v>342</v>
      </c>
      <c r="D305" s="129"/>
      <c r="E305" s="131" t="n">
        <f>E302</f>
        <v>45607</v>
      </c>
      <c r="F305" s="139" t="n">
        <v>3</v>
      </c>
      <c r="G305" s="131" t="n">
        <f>E305+F305-1</f>
        <v>45609</v>
      </c>
      <c r="H305" s="165"/>
      <c r="I305" s="165"/>
      <c r="J305" s="165"/>
      <c r="K305" s="165"/>
      <c r="L305" s="142" t="s">
        <v>264</v>
      </c>
      <c r="M305" s="161"/>
      <c r="N305" s="161"/>
      <c r="O305" s="161"/>
      <c r="P305" s="161"/>
      <c r="Q305" s="70"/>
      <c r="R305" s="70"/>
    </row>
    <row r="306" s="5" customFormat="1" ht="16.5" customHeight="1">
      <c r="A306" s="160" t="s">
        <v>406</v>
      </c>
      <c r="B306" s="147"/>
      <c r="C306" s="140" t="s">
        <v>343</v>
      </c>
      <c r="D306" s="129"/>
      <c r="E306" s="131" t="n">
        <f>E297</f>
        <v>45607</v>
      </c>
      <c r="F306" s="109" t="n">
        <v>7</v>
      </c>
      <c r="G306" s="131" t="n">
        <f>E306+F306-1</f>
        <v>45613</v>
      </c>
      <c r="H306" s="165"/>
      <c r="I306" s="165"/>
      <c r="J306" s="165"/>
      <c r="K306" s="165"/>
      <c r="L306" s="178"/>
      <c r="M306" s="161"/>
      <c r="N306" s="161"/>
      <c r="O306" s="161"/>
      <c r="P306" s="161"/>
      <c r="Q306" s="70"/>
      <c r="R306" s="70"/>
    </row>
    <row r="307" s="5" customFormat="1" ht="16.5" customHeight="1">
      <c r="A307" s="160" t="s">
        <v>406</v>
      </c>
      <c r="B307" s="164" t="s">
        <v>344</v>
      </c>
      <c r="C307" s="140" t="s">
        <v>344</v>
      </c>
      <c r="D307" s="129"/>
      <c r="E307" s="131" t="n">
        <f>MIN(E308:E309)</f>
        <v>45609</v>
      </c>
      <c r="F307" s="169"/>
      <c r="G307" s="131" t="n">
        <f>MAX(G308:G309)</f>
        <v>45609</v>
      </c>
      <c r="H307" s="165"/>
      <c r="I307" s="165"/>
      <c r="J307" s="165"/>
      <c r="K307" s="165"/>
      <c r="L307" s="178"/>
      <c r="M307" s="161"/>
      <c r="N307" s="161"/>
      <c r="O307" s="161"/>
      <c r="P307" s="161"/>
      <c r="Q307" s="70"/>
      <c r="R307" s="70"/>
    </row>
    <row r="308" s="5" customFormat="1" ht="16.5" customHeight="1">
      <c r="A308" s="160" t="s">
        <v>406</v>
      </c>
      <c r="B308" s="144"/>
      <c r="C308" s="140" t="s">
        <v>345</v>
      </c>
      <c r="D308" s="129"/>
      <c r="E308" s="131" t="n">
        <f>G302</f>
        <v>45609</v>
      </c>
      <c r="F308" s="139" t="n">
        <v>1</v>
      </c>
      <c r="G308" s="131" t="n">
        <f>E308+F308-1</f>
        <v>45609</v>
      </c>
      <c r="H308" s="165"/>
      <c r="I308" s="165"/>
      <c r="J308" s="165"/>
      <c r="K308" s="165"/>
      <c r="L308" s="142" t="s">
        <v>39</v>
      </c>
      <c r="M308" s="161"/>
      <c r="N308" s="161"/>
      <c r="O308" s="161"/>
      <c r="P308" s="161"/>
      <c r="Q308" s="70"/>
      <c r="R308" s="70"/>
    </row>
    <row r="309" s="5" customFormat="1" ht="16.5" customHeight="1">
      <c r="A309" s="160" t="s">
        <v>406</v>
      </c>
      <c r="B309" s="147"/>
      <c r="C309" s="140" t="s">
        <v>346</v>
      </c>
      <c r="D309" s="129"/>
      <c r="E309" s="131" t="n">
        <f>E308</f>
        <v>45609</v>
      </c>
      <c r="F309" s="139" t="n">
        <v>1</v>
      </c>
      <c r="G309" s="131" t="n">
        <f>E309+F309-1</f>
        <v>45609</v>
      </c>
      <c r="H309" s="165"/>
      <c r="I309" s="165"/>
      <c r="J309" s="165"/>
      <c r="K309" s="165"/>
      <c r="L309" s="142" t="s">
        <v>39</v>
      </c>
      <c r="M309" s="161"/>
      <c r="N309" s="161"/>
      <c r="O309" s="161"/>
      <c r="P309" s="161"/>
      <c r="Q309" s="70"/>
      <c r="R309" s="70"/>
    </row>
    <row r="310" ht="16.5" customHeight="1">
      <c r="A310" s="160" t="s">
        <v>406</v>
      </c>
      <c r="B310" s="140" t="s">
        <v>347</v>
      </c>
      <c r="C310" s="140" t="s">
        <v>347</v>
      </c>
      <c r="D310" s="129"/>
      <c r="E310" s="131"/>
      <c r="F310" s="139"/>
      <c r="G310" s="131"/>
      <c r="H310" s="165"/>
      <c r="I310" s="165"/>
      <c r="J310" s="165" t="s">
        <v>811</v>
      </c>
      <c r="K310" s="165"/>
      <c r="L310" s="140" t="s">
        <v>39</v>
      </c>
      <c r="M310" s="161"/>
      <c r="N310" s="161"/>
      <c r="O310" s="161"/>
      <c r="P310" s="161"/>
    </row>
    <row r="311" s="5" customFormat="1" ht="16.5" customHeight="1">
      <c r="A311" s="160" t="s">
        <v>406</v>
      </c>
      <c r="B311" s="144"/>
      <c r="C311" s="140" t="s">
        <v>348</v>
      </c>
      <c r="D311" s="129"/>
      <c r="E311" s="131" t="n">
        <f>G310+1</f>
        <v>1</v>
      </c>
      <c r="F311" s="139" t="n">
        <v>2</v>
      </c>
      <c r="G311" s="131" t="n">
        <f>E311+F311-1</f>
        <v>2</v>
      </c>
      <c r="H311" s="165"/>
      <c r="I311" s="165"/>
      <c r="J311" s="165"/>
      <c r="K311" s="165"/>
      <c r="L311" s="142" t="s">
        <v>349</v>
      </c>
      <c r="M311" s="161"/>
      <c r="N311" s="161"/>
      <c r="O311" s="161"/>
      <c r="P311" s="161"/>
      <c r="Q311" s="70"/>
      <c r="R311" s="70"/>
    </row>
    <row r="312" ht="16.5" customHeight="1">
      <c r="A312" s="160" t="s">
        <v>406</v>
      </c>
      <c r="C312" s="140" t="s">
        <v>350</v>
      </c>
      <c r="D312" s="129"/>
      <c r="E312" s="131" t="n">
        <f>MAX(G300+1,G299+1)</f>
        <v>45614</v>
      </c>
      <c r="F312" s="139" t="n">
        <v>3</v>
      </c>
      <c r="G312" s="131" t="n">
        <f>E312+F312-1</f>
        <v>45616</v>
      </c>
      <c r="H312" s="165"/>
      <c r="I312" s="165"/>
      <c r="J312" s="165" t="s">
        <v>811</v>
      </c>
      <c r="K312" s="165"/>
      <c r="L312" s="140" t="s">
        <v>349</v>
      </c>
      <c r="M312" s="161"/>
      <c r="N312" s="161"/>
      <c r="O312" s="161"/>
      <c r="P312" s="161"/>
    </row>
    <row r="313" ht="16.5" customHeight="1">
      <c r="A313" s="160" t="s">
        <v>406</v>
      </c>
      <c r="B313" s="129" t="s">
        <v>351</v>
      </c>
      <c r="C313" s="140" t="s">
        <v>352</v>
      </c>
      <c r="D313" s="129"/>
      <c r="E313" s="131" t="n">
        <f>G312+1</f>
        <v>45617</v>
      </c>
      <c r="F313" s="169"/>
      <c r="G313" s="131" t="n">
        <f>E313+F313-1</f>
        <v>45616</v>
      </c>
      <c r="H313" s="165"/>
      <c r="I313" s="165"/>
      <c r="J313" s="165" t="s">
        <v>811</v>
      </c>
      <c r="K313" s="165"/>
      <c r="L313" s="165"/>
      <c r="M313" s="161"/>
      <c r="N313" s="161"/>
      <c r="O313" s="161"/>
      <c r="P313" s="161"/>
    </row>
    <row r="314" s="5" customFormat="1" ht="16.5" customHeight="1">
      <c r="A314" s="160" t="s">
        <v>406</v>
      </c>
      <c r="B314" s="129"/>
      <c r="C314" s="140" t="s">
        <v>353</v>
      </c>
      <c r="D314" s="129"/>
      <c r="E314" s="131" t="e">
        <f>#REF!</f>
        <v>#REF!</v>
      </c>
      <c r="F314" s="139" t="n">
        <v>60</v>
      </c>
      <c r="G314" s="131" t="e">
        <f>E314+F314-1</f>
        <v>#REF!</v>
      </c>
      <c r="H314" s="165"/>
      <c r="I314" s="165"/>
      <c r="J314" s="165"/>
      <c r="K314" s="165"/>
      <c r="L314" s="142" t="s">
        <v>231</v>
      </c>
      <c r="M314" s="161"/>
      <c r="N314" s="161"/>
      <c r="O314" s="161"/>
      <c r="P314" s="161"/>
      <c r="Q314" s="70"/>
      <c r="R314" s="70"/>
    </row>
    <row r="315" s="5" customFormat="1" ht="16.5" customHeight="1">
      <c r="A315" s="160" t="s">
        <v>406</v>
      </c>
      <c r="B315" s="129"/>
      <c r="C315" s="140" t="s">
        <v>354</v>
      </c>
      <c r="D315" s="129"/>
      <c r="E315" s="131" t="e">
        <f>#REF!</f>
        <v>#REF!</v>
      </c>
      <c r="F315" s="139" t="n">
        <v>60</v>
      </c>
      <c r="G315" s="131" t="e">
        <f>E315+F315-1</f>
        <v>#REF!</v>
      </c>
      <c r="H315" s="165"/>
      <c r="I315" s="165"/>
      <c r="J315" s="165"/>
      <c r="K315" s="165"/>
      <c r="L315" s="142" t="s">
        <v>231</v>
      </c>
      <c r="M315" s="161"/>
      <c r="N315" s="161"/>
      <c r="O315" s="161"/>
      <c r="P315" s="161"/>
      <c r="Q315" s="70"/>
      <c r="R315" s="70"/>
    </row>
    <row r="316" s="5" customFormat="1" ht="16.5" customHeight="1">
      <c r="A316" s="160" t="s">
        <v>406</v>
      </c>
      <c r="B316" s="129"/>
      <c r="C316" s="140" t="s">
        <v>355</v>
      </c>
      <c r="D316" s="129"/>
      <c r="E316" s="131" t="n">
        <f>G312+1</f>
        <v>45617</v>
      </c>
      <c r="F316" s="139" t="n">
        <v>1</v>
      </c>
      <c r="G316" s="131" t="n">
        <f>E316+F316-1</f>
        <v>45617</v>
      </c>
      <c r="H316" s="165"/>
      <c r="I316" s="165"/>
      <c r="J316" s="165"/>
      <c r="K316" s="165"/>
      <c r="L316" s="142" t="s">
        <v>231</v>
      </c>
      <c r="M316" s="161"/>
      <c r="N316" s="161"/>
      <c r="O316" s="161"/>
      <c r="P316" s="161"/>
      <c r="Q316" s="70"/>
      <c r="R316" s="70"/>
    </row>
    <row r="317" s="5" customFormat="1" ht="16.5" customHeight="1">
      <c r="A317" s="160" t="s">
        <v>406</v>
      </c>
      <c r="B317" s="164" t="s">
        <v>421</v>
      </c>
      <c r="C317" s="140" t="s">
        <v>422</v>
      </c>
      <c r="D317" s="129"/>
      <c r="E317" s="131" t="n">
        <v>45013</v>
      </c>
      <c r="F317" s="169"/>
      <c r="G317" s="131" t="n">
        <f>E317+F317-1</f>
        <v>45012</v>
      </c>
      <c r="H317" s="165"/>
      <c r="I317" s="165"/>
      <c r="J317" s="165"/>
      <c r="K317" s="165"/>
      <c r="L317" s="178"/>
      <c r="M317" s="161"/>
      <c r="N317" s="161"/>
      <c r="O317" s="161"/>
      <c r="P317" s="161"/>
      <c r="Q317" s="70"/>
      <c r="R317" s="70"/>
    </row>
    <row r="318" ht="16.5" customHeight="1">
      <c r="A318" s="160" t="s">
        <v>406</v>
      </c>
      <c r="C318" s="140" t="s">
        <v>357</v>
      </c>
      <c r="D318" s="129"/>
      <c r="E318" s="131" t="n">
        <f>G312+1</f>
        <v>45617</v>
      </c>
      <c r="F318" s="139" t="n">
        <v>1</v>
      </c>
      <c r="G318" s="131" t="n">
        <f>E318+F318-1</f>
        <v>45617</v>
      </c>
      <c r="H318" s="165"/>
      <c r="I318" s="165"/>
      <c r="J318" s="165" t="s">
        <v>811</v>
      </c>
      <c r="K318" s="165"/>
      <c r="L318" s="140" t="s">
        <v>290</v>
      </c>
      <c r="M318" s="161"/>
      <c r="N318" s="161"/>
      <c r="O318" s="161"/>
      <c r="P318" s="161"/>
    </row>
    <row r="319" ht="16.5" customHeight="1">
      <c r="A319" s="160" t="s">
        <v>406</v>
      </c>
      <c r="C319" s="143" t="s">
        <v>423</v>
      </c>
      <c r="D319" s="222"/>
      <c r="E319" s="141" t="n">
        <f>G318+1</f>
        <v>45618</v>
      </c>
      <c r="F319" s="109" t="n">
        <v>5</v>
      </c>
      <c r="G319" s="141" t="n">
        <f>E319+F319-1</f>
        <v>45622</v>
      </c>
      <c r="H319" s="165"/>
      <c r="I319" s="165"/>
      <c r="J319" s="165" t="s">
        <v>811</v>
      </c>
      <c r="K319" s="165" t="s">
        <v>811</v>
      </c>
      <c r="L319" s="140" t="s">
        <v>290</v>
      </c>
      <c r="M319" s="161"/>
      <c r="N319" s="161"/>
      <c r="O319" s="161"/>
      <c r="P319" s="161"/>
    </row>
    <row r="320" ht="16.5" customHeight="1">
      <c r="A320" s="160" t="s">
        <v>406</v>
      </c>
      <c r="C320" s="140" t="s">
        <v>358</v>
      </c>
      <c r="D320" s="129"/>
      <c r="E320" s="131" t="n">
        <f>G319+1</f>
        <v>45623</v>
      </c>
      <c r="F320" s="139" t="n">
        <v>1</v>
      </c>
      <c r="G320" s="131" t="n">
        <f>E320+F320-1</f>
        <v>45623</v>
      </c>
      <c r="H320" s="165"/>
      <c r="I320" s="165"/>
      <c r="J320" s="165" t="s">
        <v>811</v>
      </c>
      <c r="K320" s="165"/>
      <c r="L320" s="140"/>
      <c r="M320" s="161"/>
      <c r="N320" s="161"/>
      <c r="O320" s="161"/>
      <c r="P320" s="161"/>
    </row>
    <row r="321" ht="16.5" customHeight="1">
      <c r="A321" s="160" t="s">
        <v>406</v>
      </c>
      <c r="B321" s="140" t="s">
        <v>424</v>
      </c>
      <c r="C321" s="140" t="s">
        <v>425</v>
      </c>
      <c r="D321" s="129"/>
      <c r="E321" s="131" t="n">
        <f>G319+1</f>
        <v>45623</v>
      </c>
      <c r="F321" s="139" t="n">
        <v>7</v>
      </c>
      <c r="G321" s="131" t="n">
        <f>E321+F321-1</f>
        <v>45629</v>
      </c>
      <c r="H321" s="165"/>
      <c r="I321" s="165"/>
      <c r="J321" s="165" t="s">
        <v>811</v>
      </c>
      <c r="K321" s="165" t="s">
        <v>811</v>
      </c>
      <c r="L321" s="140" t="s">
        <v>54</v>
      </c>
      <c r="M321" s="161" t="n">
        <v>3</v>
      </c>
      <c r="N321" s="249" t="n">
        <f>M321*F321</f>
        <v>21</v>
      </c>
      <c r="O321" s="161"/>
      <c r="P321" s="161"/>
    </row>
    <row r="322" s="5" customFormat="1" ht="16.5" customHeight="1">
      <c r="A322" s="160" t="s">
        <v>406</v>
      </c>
      <c r="B322" s="164" t="s">
        <v>426</v>
      </c>
      <c r="C322" s="140" t="s">
        <v>426</v>
      </c>
      <c r="D322" s="129"/>
      <c r="E322" s="165"/>
      <c r="F322" s="169"/>
      <c r="G322" s="131" t="n">
        <f>MAX(G323:G330)</f>
        <v>45619</v>
      </c>
      <c r="H322" s="5"/>
      <c r="I322" s="5"/>
      <c r="J322" s="165"/>
      <c r="K322" s="165"/>
      <c r="L322" s="178"/>
      <c r="M322" s="161"/>
      <c r="N322" s="161"/>
      <c r="O322" s="161"/>
      <c r="P322" s="161"/>
      <c r="Q322" s="70"/>
      <c r="R322" s="70"/>
    </row>
    <row r="323" s="5" customFormat="1" ht="16.5" customHeight="1">
      <c r="A323" s="160" t="s">
        <v>406</v>
      </c>
      <c r="B323" s="144"/>
      <c r="C323" s="140" t="s">
        <v>427</v>
      </c>
      <c r="D323" s="129"/>
      <c r="E323" s="132" t="n">
        <v>45047</v>
      </c>
      <c r="F323" s="169"/>
      <c r="G323" s="131" t="n">
        <f>MAX(G324:G330)</f>
        <v>45619</v>
      </c>
      <c r="H323" s="5"/>
      <c r="I323" s="5"/>
      <c r="J323" s="165"/>
      <c r="K323" s="165"/>
      <c r="L323" s="178"/>
      <c r="M323" s="161"/>
      <c r="N323" s="161"/>
      <c r="O323" s="161"/>
      <c r="P323" s="161"/>
      <c r="Q323" s="70"/>
      <c r="R323" s="70"/>
    </row>
    <row r="324" ht="16.5" customHeight="1">
      <c r="A324" s="160" t="s">
        <v>406</v>
      </c>
      <c r="C324" s="143" t="s">
        <v>428</v>
      </c>
      <c r="D324" s="222"/>
      <c r="E324" s="141" t="n">
        <f>G293+3</f>
        <v>45606</v>
      </c>
      <c r="F324" s="109" t="n">
        <v>14</v>
      </c>
      <c r="G324" s="141" t="n">
        <f>E324+F324-1</f>
        <v>45619</v>
      </c>
      <c r="H324" s="34"/>
      <c r="I324" s="34"/>
      <c r="J324" s="165" t="s">
        <v>811</v>
      </c>
      <c r="K324" s="165"/>
      <c r="L324" s="140" t="s">
        <v>54</v>
      </c>
      <c r="M324" s="161" t="n">
        <v>3</v>
      </c>
      <c r="N324" s="249" t="n">
        <f>M324*F324</f>
        <v>42</v>
      </c>
      <c r="O324" s="161"/>
      <c r="P324" s="161"/>
    </row>
    <row r="325" s="5" customFormat="1" ht="16.5" customHeight="1">
      <c r="A325" s="160" t="s">
        <v>406</v>
      </c>
      <c r="B325" s="144"/>
      <c r="C325" s="140" t="s">
        <v>429</v>
      </c>
      <c r="D325" s="129"/>
      <c r="E325" s="132" t="n">
        <f>G293+1</f>
        <v>45604</v>
      </c>
      <c r="F325" s="139" t="n">
        <v>14</v>
      </c>
      <c r="G325" s="131" t="n">
        <f>E325+F325-1</f>
        <v>45617</v>
      </c>
      <c r="H325" s="5"/>
      <c r="I325" s="5"/>
      <c r="J325" s="165"/>
      <c r="K325" s="165"/>
      <c r="L325" s="142" t="s">
        <v>375</v>
      </c>
      <c r="M325" s="161"/>
      <c r="N325" s="161"/>
      <c r="O325" s="161"/>
      <c r="P325" s="161"/>
      <c r="Q325" s="70"/>
      <c r="R325" s="70"/>
    </row>
    <row r="326" s="5" customFormat="1" ht="16.5" customHeight="1">
      <c r="A326" s="160" t="s">
        <v>406</v>
      </c>
      <c r="B326" s="144"/>
      <c r="C326" s="140" t="s">
        <v>430</v>
      </c>
      <c r="D326" s="129"/>
      <c r="E326" s="132" t="n">
        <f>G293+1</f>
        <v>45604</v>
      </c>
      <c r="F326" s="139" t="n">
        <v>10</v>
      </c>
      <c r="G326" s="131" t="n">
        <f>E326+F326-1</f>
        <v>45613</v>
      </c>
      <c r="H326" s="5"/>
      <c r="I326" s="5"/>
      <c r="J326" s="165"/>
      <c r="K326" s="165"/>
      <c r="L326" s="142" t="s">
        <v>377</v>
      </c>
      <c r="M326" s="161"/>
      <c r="N326" s="161"/>
      <c r="O326" s="161"/>
      <c r="P326" s="161"/>
      <c r="Q326" s="70"/>
      <c r="R326" s="70"/>
    </row>
    <row r="327" s="5" customFormat="1" ht="16.5" customHeight="1">
      <c r="A327" s="160" t="s">
        <v>406</v>
      </c>
      <c r="B327" s="144"/>
      <c r="C327" s="140" t="s">
        <v>431</v>
      </c>
      <c r="D327" s="129"/>
      <c r="E327" s="132" t="n">
        <f>G293+3</f>
        <v>45606</v>
      </c>
      <c r="F327" s="139" t="n">
        <v>1</v>
      </c>
      <c r="G327" s="131" t="n">
        <f>E327+F327-1</f>
        <v>45606</v>
      </c>
      <c r="H327" s="5"/>
      <c r="I327" s="5"/>
      <c r="J327" s="165"/>
      <c r="K327" s="165"/>
      <c r="L327" s="142" t="s">
        <v>65</v>
      </c>
      <c r="M327" s="161"/>
      <c r="N327" s="161"/>
      <c r="O327" s="161"/>
      <c r="P327" s="161"/>
      <c r="Q327" s="70"/>
      <c r="R327" s="70"/>
    </row>
    <row r="328" s="5" customFormat="1" ht="16.5" customHeight="1">
      <c r="A328" s="160" t="s">
        <v>406</v>
      </c>
      <c r="B328" s="144"/>
      <c r="C328" s="140" t="s">
        <v>432</v>
      </c>
      <c r="D328" s="129"/>
      <c r="E328" s="132" t="n">
        <f>G293+3</f>
        <v>45606</v>
      </c>
      <c r="F328" s="139" t="n">
        <v>1</v>
      </c>
      <c r="G328" s="131" t="n">
        <f>E328+F328-1</f>
        <v>45606</v>
      </c>
      <c r="H328" s="5"/>
      <c r="I328" s="5"/>
      <c r="J328" s="165"/>
      <c r="K328" s="165"/>
      <c r="L328" s="142" t="s">
        <v>349</v>
      </c>
      <c r="M328" s="161"/>
      <c r="N328" s="161"/>
      <c r="O328" s="161"/>
      <c r="P328" s="161"/>
      <c r="Q328" s="70"/>
      <c r="R328" s="70"/>
    </row>
    <row r="329" s="5" customFormat="1" ht="16.5" customHeight="1">
      <c r="A329" s="160" t="s">
        <v>406</v>
      </c>
      <c r="B329" s="144"/>
      <c r="C329" s="140" t="s">
        <v>433</v>
      </c>
      <c r="D329" s="129"/>
      <c r="E329" s="132" t="n">
        <f>G293+3</f>
        <v>45606</v>
      </c>
      <c r="F329" s="139" t="n">
        <v>3</v>
      </c>
      <c r="G329" s="131" t="n">
        <f>E329+F329-1</f>
        <v>45608</v>
      </c>
      <c r="H329" s="5"/>
      <c r="I329" s="5"/>
      <c r="J329" s="165"/>
      <c r="K329" s="165"/>
      <c r="L329" s="142" t="s">
        <v>381</v>
      </c>
      <c r="M329" s="161"/>
      <c r="N329" s="161"/>
      <c r="O329" s="161"/>
      <c r="P329" s="161"/>
      <c r="Q329" s="70"/>
      <c r="R329" s="70"/>
    </row>
    <row r="330" s="5" customFormat="1" ht="16.5" customHeight="1">
      <c r="A330" s="160" t="s">
        <v>406</v>
      </c>
      <c r="B330" s="144"/>
      <c r="C330" s="140" t="s">
        <v>382</v>
      </c>
      <c r="D330" s="129"/>
      <c r="E330" s="132" t="n">
        <f>G293+3</f>
        <v>45606</v>
      </c>
      <c r="F330" s="139" t="n">
        <v>1</v>
      </c>
      <c r="G330" s="131" t="n">
        <f>E330+F330-1</f>
        <v>45606</v>
      </c>
      <c r="H330" s="5"/>
      <c r="I330" s="5"/>
      <c r="J330" s="165"/>
      <c r="K330" s="165"/>
      <c r="L330" s="142" t="s">
        <v>54</v>
      </c>
      <c r="M330" s="161" t="n">
        <v>1</v>
      </c>
      <c r="N330" s="249" t="n">
        <f>M330*F330</f>
        <v>1</v>
      </c>
      <c r="O330" s="161"/>
      <c r="P330" s="161"/>
      <c r="Q330" s="70"/>
      <c r="R330" s="70"/>
    </row>
    <row r="331" s="5" customFormat="1" ht="16.5" customHeight="1">
      <c r="A331" s="160" t="s">
        <v>406</v>
      </c>
      <c r="B331" s="147"/>
      <c r="C331" s="140" t="s">
        <v>434</v>
      </c>
      <c r="D331" s="129"/>
      <c r="E331" s="131" t="n">
        <f>G293+3</f>
        <v>45606</v>
      </c>
      <c r="F331" s="139" t="n">
        <v>7</v>
      </c>
      <c r="G331" s="131" t="n">
        <f>E331+F331-1</f>
        <v>45612</v>
      </c>
      <c r="H331" s="5"/>
      <c r="I331" s="5"/>
      <c r="J331" s="165"/>
      <c r="K331" s="165"/>
      <c r="L331" s="142" t="s">
        <v>297</v>
      </c>
      <c r="M331" s="161"/>
      <c r="N331" s="161"/>
      <c r="O331" s="161"/>
      <c r="P331" s="161"/>
      <c r="Q331" s="70"/>
      <c r="R331" s="70"/>
    </row>
    <row r="332" s="5" customFormat="1" ht="16.5" customHeight="1">
      <c r="A332" s="160" t="s">
        <v>406</v>
      </c>
      <c r="B332" s="140" t="s">
        <v>435</v>
      </c>
      <c r="C332" s="140" t="s">
        <v>435</v>
      </c>
      <c r="D332" s="129"/>
      <c r="E332" s="131" t="n">
        <f>MIN(E333:E335)</f>
        <v>45598</v>
      </c>
      <c r="F332" s="169"/>
      <c r="G332" s="131" t="n">
        <f>MAX(G333:G335)</f>
        <v>45621</v>
      </c>
      <c r="H332" s="5"/>
      <c r="I332" s="5"/>
      <c r="J332" s="165"/>
      <c r="K332" s="165"/>
      <c r="L332" s="178"/>
      <c r="M332" s="161"/>
      <c r="N332" s="161"/>
      <c r="O332" s="161"/>
      <c r="P332" s="161"/>
      <c r="Q332" s="70"/>
      <c r="R332" s="70"/>
    </row>
    <row r="333" s="5" customFormat="1" ht="16.5" customHeight="1">
      <c r="A333" s="160" t="s">
        <v>406</v>
      </c>
      <c r="B333" s="144"/>
      <c r="C333" s="140" t="s">
        <v>436</v>
      </c>
      <c r="D333" s="129"/>
      <c r="E333" s="131" t="n">
        <f>E292</f>
        <v>45598</v>
      </c>
      <c r="F333" s="139" t="n">
        <v>3</v>
      </c>
      <c r="G333" s="131" t="n">
        <f>E333+F333-1</f>
        <v>45600</v>
      </c>
      <c r="H333" s="5"/>
      <c r="I333" s="5"/>
      <c r="J333" s="165"/>
      <c r="K333" s="165"/>
      <c r="L333" s="142" t="s">
        <v>65</v>
      </c>
      <c r="M333" s="161"/>
      <c r="N333" s="161"/>
      <c r="O333" s="161"/>
      <c r="P333" s="161"/>
      <c r="Q333" s="70"/>
      <c r="R333" s="70"/>
    </row>
    <row r="334" s="5" customFormat="1" ht="16.5" customHeight="1">
      <c r="A334" s="160" t="s">
        <v>406</v>
      </c>
      <c r="B334" s="144"/>
      <c r="C334" s="140" t="s">
        <v>437</v>
      </c>
      <c r="D334" s="129"/>
      <c r="E334" s="131" t="n">
        <f>G333+1</f>
        <v>45601</v>
      </c>
      <c r="F334" s="139" t="n">
        <v>3</v>
      </c>
      <c r="G334" s="131" t="n">
        <f>E334+F334-1</f>
        <v>45603</v>
      </c>
      <c r="H334" s="5"/>
      <c r="I334" s="5"/>
      <c r="J334" s="165"/>
      <c r="K334" s="165"/>
      <c r="L334" s="142" t="s">
        <v>65</v>
      </c>
      <c r="M334" s="161"/>
      <c r="N334" s="161"/>
      <c r="O334" s="161"/>
      <c r="P334" s="161"/>
      <c r="Q334" s="70"/>
      <c r="R334" s="70"/>
    </row>
    <row r="335" ht="16.5" customHeight="1">
      <c r="A335" s="160" t="s">
        <v>406</v>
      </c>
      <c r="C335" s="140" t="s">
        <v>438</v>
      </c>
      <c r="D335" s="129"/>
      <c r="E335" s="131" t="n">
        <f>G334+1</f>
        <v>45604</v>
      </c>
      <c r="F335" s="139" t="n">
        <v>18</v>
      </c>
      <c r="G335" s="131" t="n">
        <f>E335+F335-1</f>
        <v>45621</v>
      </c>
      <c r="H335" s="34"/>
      <c r="I335" s="34"/>
      <c r="J335" s="165" t="s">
        <v>811</v>
      </c>
      <c r="K335" s="165"/>
      <c r="L335" s="140" t="s">
        <v>439</v>
      </c>
      <c r="M335" s="161"/>
      <c r="N335" s="161"/>
      <c r="O335" s="161"/>
      <c r="P335" s="161"/>
    </row>
    <row r="336" s="5" customFormat="1" ht="16.5" customHeight="1">
      <c r="A336" s="160" t="s">
        <v>406</v>
      </c>
      <c r="B336" s="129"/>
      <c r="C336" s="140" t="s">
        <v>440</v>
      </c>
      <c r="D336" s="129"/>
      <c r="E336" s="131" t="n">
        <f>G293</f>
        <v>45603</v>
      </c>
      <c r="F336" s="139" t="n">
        <v>1</v>
      </c>
      <c r="G336" s="131" t="n">
        <f>E336+F336-1</f>
        <v>45603</v>
      </c>
      <c r="H336" s="5"/>
      <c r="I336" s="5"/>
      <c r="J336" s="165"/>
      <c r="K336" s="165"/>
      <c r="L336" s="142" t="s">
        <v>51</v>
      </c>
      <c r="M336" s="161"/>
      <c r="N336" s="161"/>
      <c r="O336" s="161"/>
      <c r="P336" s="161"/>
      <c r="Q336" s="70"/>
      <c r="R336" s="70"/>
    </row>
    <row r="337" s="5" customFormat="1" ht="16.5" customHeight="1">
      <c r="A337" s="160" t="s">
        <v>406</v>
      </c>
      <c r="B337" s="129"/>
      <c r="C337" s="140" t="s">
        <v>441</v>
      </c>
      <c r="D337" s="129"/>
      <c r="E337" s="165"/>
      <c r="F337" s="169"/>
      <c r="G337" s="131" t="n">
        <f>MAX(G338:G350)</f>
        <v>45635</v>
      </c>
      <c r="H337" s="5"/>
      <c r="I337" s="5"/>
      <c r="J337" s="165"/>
      <c r="K337" s="165"/>
      <c r="L337" s="178"/>
      <c r="M337" s="161"/>
      <c r="N337" s="161"/>
      <c r="O337" s="161"/>
      <c r="P337" s="161"/>
      <c r="Q337" s="70"/>
      <c r="R337" s="70"/>
    </row>
    <row r="338" s="5" customFormat="1" ht="16.5" customHeight="1">
      <c r="A338" s="160" t="s">
        <v>406</v>
      </c>
      <c r="B338" s="129"/>
      <c r="C338" s="140" t="s">
        <v>442</v>
      </c>
      <c r="D338" s="129"/>
      <c r="E338" s="131"/>
      <c r="F338" s="169"/>
      <c r="G338" s="131" t="n">
        <f>MAX(G339:G350)</f>
        <v>45635</v>
      </c>
      <c r="H338" s="5"/>
      <c r="I338" s="5"/>
      <c r="J338" s="165"/>
      <c r="K338" s="165"/>
      <c r="L338" s="178"/>
      <c r="M338" s="161"/>
      <c r="N338" s="161"/>
      <c r="O338" s="161"/>
      <c r="P338" s="161"/>
      <c r="Q338" s="70"/>
      <c r="R338" s="70"/>
    </row>
    <row r="339" s="5" customFormat="1" ht="16.5" customHeight="1">
      <c r="A339" s="160" t="s">
        <v>406</v>
      </c>
      <c r="B339" s="160" t="s">
        <v>443</v>
      </c>
      <c r="C339" s="140" t="s">
        <v>444</v>
      </c>
      <c r="D339" s="129"/>
      <c r="E339" s="170" t="n">
        <f>MIN(E340:E344)</f>
        <v>45607</v>
      </c>
      <c r="F339" s="169"/>
      <c r="G339" s="170" t="n">
        <f>MAX(G340:G344)</f>
        <v>45635</v>
      </c>
      <c r="H339" s="5"/>
      <c r="I339" s="5"/>
      <c r="J339" s="165"/>
      <c r="K339" s="165"/>
      <c r="L339" s="178"/>
      <c r="M339" s="161"/>
      <c r="N339" s="161"/>
      <c r="O339" s="161"/>
      <c r="P339" s="161"/>
      <c r="Q339" s="70"/>
      <c r="R339" s="70"/>
    </row>
    <row r="340" ht="16.5" customHeight="1">
      <c r="A340" s="160" t="s">
        <v>406</v>
      </c>
      <c r="C340" s="140" t="s">
        <v>445</v>
      </c>
      <c r="D340" s="129"/>
      <c r="E340" s="131" t="n">
        <f>E324+1</f>
        <v>45607</v>
      </c>
      <c r="F340" s="139" t="n">
        <v>13</v>
      </c>
      <c r="G340" s="131" t="n">
        <f>E340+F340-1</f>
        <v>45619</v>
      </c>
      <c r="H340" s="34"/>
      <c r="I340" s="34"/>
      <c r="J340" s="165" t="s">
        <v>811</v>
      </c>
      <c r="K340" s="165"/>
      <c r="L340" s="140" t="s">
        <v>73</v>
      </c>
      <c r="M340" s="161"/>
      <c r="N340" s="161"/>
      <c r="O340" s="161"/>
      <c r="P340" s="161"/>
    </row>
    <row r="341" ht="16.5" customHeight="1">
      <c r="A341" s="160" t="s">
        <v>406</v>
      </c>
      <c r="C341" s="140" t="s">
        <v>446</v>
      </c>
      <c r="D341" s="129"/>
      <c r="E341" s="131" t="n">
        <f>G340+1</f>
        <v>45620</v>
      </c>
      <c r="F341" s="139" t="n">
        <v>10</v>
      </c>
      <c r="G341" s="131" t="n">
        <f>E341+F341-1</f>
        <v>45629</v>
      </c>
      <c r="H341" s="34"/>
      <c r="I341" s="34"/>
      <c r="J341" s="165" t="s">
        <v>811</v>
      </c>
      <c r="K341" s="165"/>
      <c r="L341" s="140" t="s">
        <v>73</v>
      </c>
      <c r="M341" s="161"/>
      <c r="N341" s="161"/>
      <c r="O341" s="161"/>
      <c r="P341" s="161"/>
    </row>
    <row r="342" ht="16.5" customHeight="1">
      <c r="A342" s="160" t="s">
        <v>406</v>
      </c>
      <c r="C342" s="140" t="s">
        <v>363</v>
      </c>
      <c r="D342" s="129"/>
      <c r="E342" s="131" t="n">
        <f>G341+1</f>
        <v>45630</v>
      </c>
      <c r="F342" s="139" t="n">
        <v>5</v>
      </c>
      <c r="G342" s="131" t="n">
        <f>E342+F342-1</f>
        <v>45634</v>
      </c>
      <c r="H342" s="34"/>
      <c r="I342" s="34"/>
      <c r="J342" s="165" t="s">
        <v>811</v>
      </c>
      <c r="K342" s="165"/>
      <c r="L342" s="140"/>
      <c r="M342" s="161"/>
      <c r="N342" s="161"/>
      <c r="O342" s="161"/>
      <c r="P342" s="161"/>
    </row>
    <row r="343" ht="16.5" customHeight="1">
      <c r="A343" s="160" t="s">
        <v>406</v>
      </c>
      <c r="C343" s="140" t="s">
        <v>364</v>
      </c>
      <c r="D343" s="129"/>
      <c r="E343" s="131" t="n">
        <f>G342</f>
        <v>45634</v>
      </c>
      <c r="F343" s="139" t="n">
        <v>1</v>
      </c>
      <c r="G343" s="131" t="n">
        <f>E343+F343-1</f>
        <v>45634</v>
      </c>
      <c r="H343" s="34"/>
      <c r="I343" s="34"/>
      <c r="J343" s="165" t="s">
        <v>811</v>
      </c>
      <c r="K343" s="165"/>
      <c r="L343" s="140" t="s">
        <v>73</v>
      </c>
      <c r="M343" s="161"/>
      <c r="N343" s="161"/>
      <c r="O343" s="161"/>
      <c r="P343" s="161"/>
    </row>
    <row r="344" ht="16.5" customHeight="1">
      <c r="A344" s="160" t="s">
        <v>406</v>
      </c>
      <c r="C344" s="140" t="s">
        <v>448</v>
      </c>
      <c r="D344" s="129"/>
      <c r="E344" s="131" t="n">
        <f>G343+1</f>
        <v>45635</v>
      </c>
      <c r="F344" s="139" t="n">
        <v>1</v>
      </c>
      <c r="G344" s="131" t="n">
        <f>E344+F344-1</f>
        <v>45635</v>
      </c>
      <c r="H344" s="34"/>
      <c r="I344" s="34"/>
      <c r="J344" s="165" t="s">
        <v>811</v>
      </c>
      <c r="K344" s="165"/>
      <c r="L344" s="140" t="s">
        <v>73</v>
      </c>
      <c r="M344" s="161"/>
      <c r="N344" s="161"/>
      <c r="O344" s="161"/>
      <c r="P344" s="161"/>
    </row>
    <row r="345" s="5" customFormat="1" ht="16.5" customHeight="1">
      <c r="A345" s="160" t="s">
        <v>406</v>
      </c>
      <c r="B345" s="140" t="s">
        <v>449</v>
      </c>
      <c r="C345" s="140" t="s">
        <v>449</v>
      </c>
      <c r="D345" s="129"/>
      <c r="E345" s="131" t="n">
        <f>MIN(E346:E348)</f>
        <v>45599</v>
      </c>
      <c r="F345" s="169"/>
      <c r="G345" s="131" t="n">
        <f>MAX(G346:G348)</f>
        <v>45620</v>
      </c>
      <c r="H345" s="5"/>
      <c r="I345" s="5"/>
      <c r="J345" s="165"/>
      <c r="K345" s="165"/>
      <c r="L345" s="178"/>
      <c r="M345" s="161"/>
      <c r="N345" s="161"/>
      <c r="O345" s="161"/>
      <c r="P345" s="161"/>
      <c r="Q345" s="70"/>
      <c r="R345" s="70"/>
    </row>
    <row r="346" ht="16.5" customHeight="1">
      <c r="A346" s="160" t="s">
        <v>406</v>
      </c>
      <c r="C346" s="140" t="s">
        <v>450</v>
      </c>
      <c r="D346" s="129"/>
      <c r="E346" s="131" t="n">
        <f>E293</f>
        <v>45599</v>
      </c>
      <c r="F346" s="139" t="n">
        <v>15</v>
      </c>
      <c r="G346" s="131" t="n">
        <f>E346+F346-1</f>
        <v>45613</v>
      </c>
      <c r="H346" s="34"/>
      <c r="I346" s="34"/>
      <c r="J346" s="165" t="s">
        <v>811</v>
      </c>
      <c r="K346" s="165"/>
      <c r="L346" s="140" t="s">
        <v>366</v>
      </c>
      <c r="M346" s="161"/>
      <c r="N346" s="161"/>
      <c r="O346" s="161"/>
      <c r="P346" s="161"/>
    </row>
    <row r="347" ht="16.5" customHeight="1">
      <c r="A347" s="160" t="s">
        <v>406</v>
      </c>
      <c r="C347" s="140" t="s">
        <v>451</v>
      </c>
      <c r="D347" s="129"/>
      <c r="E347" s="131" t="n">
        <f>G346+1</f>
        <v>45614</v>
      </c>
      <c r="F347" s="139" t="n">
        <v>1</v>
      </c>
      <c r="G347" s="131" t="n">
        <f>E347+F347-1</f>
        <v>45614</v>
      </c>
      <c r="H347" s="34"/>
      <c r="I347" s="34"/>
      <c r="J347" s="165" t="s">
        <v>811</v>
      </c>
      <c r="K347" s="165"/>
      <c r="L347" s="140" t="s">
        <v>366</v>
      </c>
      <c r="M347" s="161"/>
      <c r="N347" s="161"/>
      <c r="O347" s="161"/>
      <c r="P347" s="161"/>
    </row>
    <row r="348" s="5" customFormat="1" ht="16.5" customHeight="1">
      <c r="A348" s="160" t="s">
        <v>406</v>
      </c>
      <c r="B348" s="147"/>
      <c r="C348" s="140" t="s">
        <v>452</v>
      </c>
      <c r="D348" s="129"/>
      <c r="E348" s="131" t="n">
        <f>G325+1</f>
        <v>45618</v>
      </c>
      <c r="F348" s="139" t="n">
        <v>3</v>
      </c>
      <c r="G348" s="131" t="n">
        <f>E348+F348-1</f>
        <v>45620</v>
      </c>
      <c r="H348" s="5"/>
      <c r="I348" s="5"/>
      <c r="J348" s="165"/>
      <c r="K348" s="165"/>
      <c r="L348" s="142" t="s">
        <v>388</v>
      </c>
      <c r="M348" s="161"/>
      <c r="N348" s="161"/>
      <c r="O348" s="161"/>
      <c r="P348" s="161"/>
      <c r="Q348" s="70"/>
      <c r="R348" s="70"/>
    </row>
    <row r="349" s="5" customFormat="1" ht="16.5" customHeight="1">
      <c r="A349" s="160" t="s">
        <v>406</v>
      </c>
      <c r="B349" s="160" t="s">
        <v>453</v>
      </c>
      <c r="C349" s="140" t="s">
        <v>454</v>
      </c>
      <c r="D349" s="129"/>
      <c r="E349" s="131" t="n">
        <f>G$275+1</f>
        <v>45596</v>
      </c>
      <c r="F349" s="139" t="n">
        <v>10</v>
      </c>
      <c r="G349" s="131" t="n">
        <f>E349+F349-1</f>
        <v>45605</v>
      </c>
      <c r="H349" s="5"/>
      <c r="I349" s="5"/>
      <c r="J349" s="165"/>
      <c r="K349" s="165"/>
      <c r="L349" s="142" t="s">
        <v>455</v>
      </c>
      <c r="M349" s="161"/>
      <c r="N349" s="161"/>
      <c r="O349" s="161"/>
      <c r="P349" s="161"/>
      <c r="Q349" s="70"/>
      <c r="R349" s="70"/>
    </row>
    <row r="350" s="5" customFormat="1" ht="16.5" customHeight="1">
      <c r="A350" s="160" t="s">
        <v>406</v>
      </c>
      <c r="B350" s="147"/>
      <c r="C350" s="140" t="s">
        <v>456</v>
      </c>
      <c r="D350" s="129"/>
      <c r="E350" s="131" t="n">
        <f>G$275+1</f>
        <v>45596</v>
      </c>
      <c r="F350" s="139" t="n">
        <v>10</v>
      </c>
      <c r="G350" s="131" t="n">
        <f>E350+F350-1</f>
        <v>45605</v>
      </c>
      <c r="H350" s="5"/>
      <c r="I350" s="5"/>
      <c r="J350" s="165"/>
      <c r="K350" s="165"/>
      <c r="L350" s="142" t="s">
        <v>51</v>
      </c>
      <c r="M350" s="161"/>
      <c r="N350" s="161"/>
      <c r="O350" s="161"/>
      <c r="P350" s="161"/>
      <c r="Q350" s="70"/>
      <c r="R350" s="70"/>
    </row>
    <row r="351" s="5" customFormat="1" ht="16.5" customHeight="1">
      <c r="A351" s="160" t="s">
        <v>406</v>
      </c>
      <c r="B351" s="160" t="s">
        <v>457</v>
      </c>
      <c r="C351" s="140" t="s">
        <v>458</v>
      </c>
      <c r="D351" s="129"/>
      <c r="E351" s="131" t="n">
        <f>E339</f>
        <v>45607</v>
      </c>
      <c r="F351" s="139" t="n">
        <v>3</v>
      </c>
      <c r="G351" s="131" t="n">
        <f>E351+F351-1</f>
        <v>45609</v>
      </c>
      <c r="H351" s="5"/>
      <c r="I351" s="5"/>
      <c r="J351" s="165"/>
      <c r="K351" s="165"/>
      <c r="L351" s="142" t="s">
        <v>73</v>
      </c>
      <c r="M351" s="161"/>
      <c r="N351" s="161"/>
      <c r="O351" s="161"/>
      <c r="P351" s="161"/>
      <c r="Q351" s="70"/>
      <c r="R351" s="70"/>
    </row>
    <row r="352" s="5" customFormat="1" ht="16.5" customHeight="1">
      <c r="A352" s="160" t="s">
        <v>406</v>
      </c>
      <c r="B352" s="144"/>
      <c r="C352" s="140" t="s">
        <v>459</v>
      </c>
      <c r="D352" s="129"/>
      <c r="E352" s="131" t="n">
        <f>E348</f>
        <v>45618</v>
      </c>
      <c r="F352" s="139" t="n">
        <v>1</v>
      </c>
      <c r="G352" s="131" t="n">
        <f>E352+F352-1</f>
        <v>45618</v>
      </c>
      <c r="H352" s="5"/>
      <c r="I352" s="5"/>
      <c r="J352" s="165"/>
      <c r="K352" s="165"/>
      <c r="L352" s="142" t="s">
        <v>388</v>
      </c>
      <c r="M352" s="161"/>
      <c r="N352" s="161"/>
      <c r="O352" s="161"/>
      <c r="P352" s="161"/>
      <c r="Q352" s="70"/>
      <c r="R352" s="70"/>
    </row>
    <row r="353" s="5" customFormat="1" ht="16.5" customHeight="1">
      <c r="A353" s="160" t="s">
        <v>406</v>
      </c>
      <c r="B353" s="147"/>
      <c r="C353" s="140" t="s">
        <v>460</v>
      </c>
      <c r="D353" s="129"/>
      <c r="E353" s="131" t="n">
        <f>G344+3</f>
        <v>45638</v>
      </c>
      <c r="F353" s="139" t="n">
        <v>1</v>
      </c>
      <c r="G353" s="131" t="n">
        <f>E353+F353-1</f>
        <v>45638</v>
      </c>
      <c r="H353" s="5"/>
      <c r="I353" s="5"/>
      <c r="J353" s="165"/>
      <c r="K353" s="165"/>
      <c r="L353" s="142" t="s">
        <v>73</v>
      </c>
      <c r="M353" s="161"/>
      <c r="N353" s="161"/>
      <c r="O353" s="161"/>
      <c r="P353" s="161"/>
      <c r="Q353" s="70"/>
      <c r="R353" s="70"/>
    </row>
    <row r="354" ht="16.5" customHeight="1">
      <c r="A354" s="160" t="s">
        <v>406</v>
      </c>
      <c r="B354" s="140" t="s">
        <v>461</v>
      </c>
      <c r="C354" s="140" t="s">
        <v>462</v>
      </c>
      <c r="D354" s="129"/>
      <c r="E354" s="131" t="n">
        <f>G293</f>
        <v>45603</v>
      </c>
      <c r="F354" s="169" t="n">
        <v>15</v>
      </c>
      <c r="G354" s="131" t="n">
        <f>E354+F354-1</f>
        <v>45617</v>
      </c>
      <c r="H354" s="34"/>
      <c r="I354" s="34"/>
      <c r="J354" s="165" t="s">
        <v>811</v>
      </c>
      <c r="K354" s="165"/>
      <c r="L354" s="165" t="s">
        <v>349</v>
      </c>
      <c r="M354" s="161"/>
      <c r="N354" s="161"/>
      <c r="O354" s="161"/>
      <c r="P354" s="161"/>
    </row>
    <row r="355" ht="16.5" customHeight="1">
      <c r="A355" s="160" t="s">
        <v>406</v>
      </c>
      <c r="B355" s="140" t="s">
        <v>463</v>
      </c>
      <c r="C355" s="140" t="s">
        <v>463</v>
      </c>
      <c r="D355" s="129"/>
      <c r="E355" s="131" t="n">
        <f>MIN(E356:E357)</f>
        <v>45606</v>
      </c>
      <c r="F355" s="169"/>
      <c r="G355" s="131" t="n">
        <f>MAX(G356:G357)</f>
        <v>45615</v>
      </c>
      <c r="H355" s="34"/>
      <c r="I355" s="34"/>
      <c r="J355" s="165" t="s">
        <v>811</v>
      </c>
      <c r="K355" s="165"/>
      <c r="L355" s="165"/>
      <c r="M355" s="161"/>
      <c r="N355" s="161"/>
      <c r="O355" s="161"/>
      <c r="P355" s="161"/>
    </row>
    <row r="356" s="5" customFormat="1" ht="16.5" customHeight="1">
      <c r="A356" s="160" t="s">
        <v>406</v>
      </c>
      <c r="B356" s="144"/>
      <c r="C356" s="140" t="s">
        <v>464</v>
      </c>
      <c r="D356" s="129"/>
      <c r="E356" s="131" t="n">
        <f>G293+3</f>
        <v>45606</v>
      </c>
      <c r="F356" s="139" t="n">
        <v>3</v>
      </c>
      <c r="G356" s="131" t="n">
        <f>E356+F356-1</f>
        <v>45608</v>
      </c>
      <c r="H356" s="5"/>
      <c r="I356" s="5"/>
      <c r="J356" s="165"/>
      <c r="K356" s="165"/>
      <c r="L356" s="142" t="s">
        <v>73</v>
      </c>
      <c r="M356" s="161"/>
      <c r="N356" s="161"/>
      <c r="O356" s="161"/>
      <c r="P356" s="161"/>
      <c r="Q356" s="70"/>
      <c r="R356" s="70"/>
    </row>
    <row r="357" s="5" customFormat="1" ht="16.5" customHeight="1">
      <c r="A357" s="160" t="s">
        <v>406</v>
      </c>
      <c r="B357" s="147"/>
      <c r="C357" s="140" t="s">
        <v>465</v>
      </c>
      <c r="D357" s="129"/>
      <c r="E357" s="131" t="n">
        <f>G356+1</f>
        <v>45609</v>
      </c>
      <c r="F357" s="139" t="n">
        <v>7</v>
      </c>
      <c r="G357" s="131" t="n">
        <f>E357+F357-1</f>
        <v>45615</v>
      </c>
      <c r="H357" s="5"/>
      <c r="I357" s="5"/>
      <c r="J357" s="165"/>
      <c r="K357" s="165"/>
      <c r="L357" s="142" t="s">
        <v>39</v>
      </c>
      <c r="M357" s="161"/>
      <c r="N357" s="161"/>
      <c r="O357" s="161"/>
      <c r="P357" s="161"/>
      <c r="Q357" s="70"/>
      <c r="R357" s="70"/>
    </row>
    <row r="358" ht="16.5" customHeight="1">
      <c r="A358" s="160" t="s">
        <v>406</v>
      </c>
      <c r="B358" s="140" t="s">
        <v>466</v>
      </c>
      <c r="C358" s="140" t="s">
        <v>466</v>
      </c>
      <c r="D358" s="129"/>
      <c r="E358" s="131" t="n">
        <f>MIN(E359:E361)</f>
        <v>45573</v>
      </c>
      <c r="F358" s="169"/>
      <c r="G358" s="131" t="n">
        <f>MAX(G359:G361)</f>
        <v>45652</v>
      </c>
      <c r="H358" s="34"/>
      <c r="I358" s="34"/>
      <c r="J358" s="165" t="s">
        <v>811</v>
      </c>
      <c r="K358" s="165"/>
      <c r="L358" s="165"/>
      <c r="M358" s="161"/>
      <c r="N358" s="161"/>
      <c r="O358" s="161"/>
      <c r="P358" s="161"/>
    </row>
    <row r="359" s="5" customFormat="1" ht="16.5" customHeight="1">
      <c r="A359" s="160" t="s">
        <v>406</v>
      </c>
      <c r="B359" s="144"/>
      <c r="C359" s="140" t="s">
        <v>467</v>
      </c>
      <c r="D359" s="129"/>
      <c r="E359" s="131" t="n">
        <f>G242+1</f>
        <v>45573</v>
      </c>
      <c r="F359" s="139" t="n">
        <v>3</v>
      </c>
      <c r="G359" s="131" t="n">
        <f>E359+F359-1</f>
        <v>45575</v>
      </c>
      <c r="H359" s="5"/>
      <c r="I359" s="5"/>
      <c r="J359" s="165"/>
      <c r="K359" s="165"/>
      <c r="L359" s="142" t="s">
        <v>54</v>
      </c>
      <c r="M359" s="161" t="n">
        <v>1</v>
      </c>
      <c r="N359" s="249" t="n">
        <f>M359*F359</f>
        <v>3</v>
      </c>
      <c r="O359" s="161"/>
      <c r="P359" s="161"/>
      <c r="Q359" s="70"/>
      <c r="R359" s="70"/>
    </row>
    <row r="360" s="5" customFormat="1" ht="16.5" customHeight="1">
      <c r="A360" s="160" t="s">
        <v>406</v>
      </c>
      <c r="B360" s="144"/>
      <c r="C360" s="140" t="s">
        <v>468</v>
      </c>
      <c r="D360" s="129"/>
      <c r="E360" s="131" t="n">
        <f>G359+1</f>
        <v>45576</v>
      </c>
      <c r="F360" s="139" t="n">
        <v>70</v>
      </c>
      <c r="G360" s="131" t="n">
        <f>E360+F360-1</f>
        <v>45645</v>
      </c>
      <c r="H360" s="5"/>
      <c r="I360" s="5"/>
      <c r="J360" s="165"/>
      <c r="K360" s="165"/>
      <c r="L360" s="142" t="s">
        <v>54</v>
      </c>
      <c r="M360" s="161" t="n">
        <v>1</v>
      </c>
      <c r="N360" s="249" t="n">
        <f>M360*F360</f>
        <v>70</v>
      </c>
      <c r="O360" s="161"/>
      <c r="P360" s="161"/>
      <c r="Q360" s="70"/>
      <c r="R360" s="70"/>
    </row>
    <row r="361" s="5" customFormat="1" ht="16.5" customHeight="1">
      <c r="A361" s="160" t="s">
        <v>406</v>
      </c>
      <c r="B361" s="147"/>
      <c r="C361" s="140" t="s">
        <v>470</v>
      </c>
      <c r="D361" s="145"/>
      <c r="E361" s="131" t="n">
        <f>G360+1</f>
        <v>45646</v>
      </c>
      <c r="F361" s="139" t="n">
        <v>7</v>
      </c>
      <c r="G361" s="131" t="n">
        <f>E361+F361-1</f>
        <v>45652</v>
      </c>
      <c r="H361" s="5"/>
      <c r="I361" s="5"/>
      <c r="J361" s="165"/>
      <c r="K361" s="165" t="s">
        <v>811</v>
      </c>
      <c r="L361" s="142" t="s">
        <v>54</v>
      </c>
      <c r="M361" s="161" t="n">
        <v>1</v>
      </c>
      <c r="N361" s="249" t="n">
        <f>M361*F361</f>
        <v>7</v>
      </c>
      <c r="O361" s="161"/>
      <c r="P361" s="161"/>
      <c r="Q361" s="70"/>
      <c r="R361" s="70"/>
    </row>
    <row r="362" s="5" customFormat="1" ht="16.5" customHeight="1">
      <c r="A362" s="160" t="s">
        <v>406</v>
      </c>
      <c r="B362" s="140" t="s">
        <v>392</v>
      </c>
      <c r="C362" s="140" t="s">
        <v>392</v>
      </c>
      <c r="D362" s="129"/>
      <c r="E362" s="165"/>
      <c r="F362" s="169"/>
      <c r="G362" s="131" t="n">
        <f>MAX(G363:G368)</f>
        <v>45620</v>
      </c>
      <c r="H362" s="5"/>
      <c r="I362" s="5"/>
      <c r="J362" s="165"/>
      <c r="K362" s="165"/>
      <c r="L362" s="178"/>
      <c r="M362" s="161"/>
      <c r="N362" s="161"/>
      <c r="O362" s="161"/>
      <c r="P362" s="161"/>
      <c r="Q362" s="70"/>
      <c r="R362" s="70"/>
    </row>
    <row r="363" s="5" customFormat="1" ht="16.5" customHeight="1">
      <c r="A363" s="160" t="s">
        <v>406</v>
      </c>
      <c r="B363" s="144"/>
      <c r="C363" s="140" t="s">
        <v>232</v>
      </c>
      <c r="D363" s="129"/>
      <c r="E363" s="131" t="n">
        <f>G293+1</f>
        <v>45604</v>
      </c>
      <c r="F363" s="139" t="n">
        <v>7</v>
      </c>
      <c r="G363" s="131" t="n">
        <f>E363+F363-1</f>
        <v>45610</v>
      </c>
      <c r="H363" s="5"/>
      <c r="I363" s="5"/>
      <c r="J363" s="165"/>
      <c r="K363" s="165"/>
      <c r="L363" s="142" t="s">
        <v>471</v>
      </c>
      <c r="M363" s="161"/>
      <c r="N363" s="161"/>
      <c r="O363" s="161"/>
      <c r="P363" s="161"/>
      <c r="Q363" s="70"/>
      <c r="R363" s="70"/>
    </row>
    <row r="364" s="5" customFormat="1" ht="16.5" customHeight="1">
      <c r="A364" s="160" t="s">
        <v>406</v>
      </c>
      <c r="B364" s="144"/>
      <c r="C364" s="140" t="s">
        <v>393</v>
      </c>
      <c r="D364" s="129"/>
      <c r="E364" s="131" t="n">
        <f>G$347+1</f>
        <v>45615</v>
      </c>
      <c r="F364" s="139" t="n">
        <v>2</v>
      </c>
      <c r="G364" s="131" t="n">
        <f>E364+F364-1</f>
        <v>45616</v>
      </c>
      <c r="H364" s="5"/>
      <c r="I364" s="5"/>
      <c r="J364" s="165"/>
      <c r="K364" s="165"/>
      <c r="L364" s="142" t="s">
        <v>471</v>
      </c>
      <c r="M364" s="161"/>
      <c r="N364" s="161"/>
      <c r="O364" s="161"/>
      <c r="P364" s="161"/>
      <c r="Q364" s="70"/>
      <c r="R364" s="70"/>
    </row>
    <row r="365" s="5" customFormat="1" ht="16.5" customHeight="1">
      <c r="A365" s="160" t="s">
        <v>406</v>
      </c>
      <c r="B365" s="144"/>
      <c r="C365" s="140" t="s">
        <v>239</v>
      </c>
      <c r="D365" s="129"/>
      <c r="E365" s="131" t="n">
        <f>G$347+1</f>
        <v>45615</v>
      </c>
      <c r="F365" s="139" t="n">
        <v>2</v>
      </c>
      <c r="G365" s="131" t="n">
        <f>E365+F365-1</f>
        <v>45616</v>
      </c>
      <c r="H365" s="5"/>
      <c r="I365" s="5"/>
      <c r="J365" s="165"/>
      <c r="K365" s="165"/>
      <c r="L365" s="142" t="s">
        <v>471</v>
      </c>
      <c r="M365" s="161"/>
      <c r="N365" s="161"/>
      <c r="O365" s="161"/>
      <c r="P365" s="161"/>
      <c r="Q365" s="70"/>
      <c r="R365" s="70"/>
    </row>
    <row r="366" s="5" customFormat="1" ht="16.5" customHeight="1">
      <c r="A366" s="160" t="s">
        <v>406</v>
      </c>
      <c r="B366" s="144"/>
      <c r="C366" s="140" t="s">
        <v>394</v>
      </c>
      <c r="D366" s="129"/>
      <c r="E366" s="131" t="n">
        <f>G365+1</f>
        <v>45617</v>
      </c>
      <c r="F366" s="139" t="n">
        <v>2</v>
      </c>
      <c r="G366" s="131" t="n">
        <f>E366+F366-1</f>
        <v>45618</v>
      </c>
      <c r="H366" s="5"/>
      <c r="I366" s="5"/>
      <c r="J366" s="165"/>
      <c r="K366" s="165"/>
      <c r="L366" s="142" t="s">
        <v>471</v>
      </c>
      <c r="M366" s="161"/>
      <c r="N366" s="161"/>
      <c r="O366" s="161"/>
      <c r="P366" s="161"/>
      <c r="Q366" s="70"/>
      <c r="R366" s="70"/>
    </row>
    <row r="367" s="5" customFormat="1" ht="16.5" customHeight="1">
      <c r="A367" s="160" t="s">
        <v>406</v>
      </c>
      <c r="B367" s="144"/>
      <c r="C367" s="140" t="s">
        <v>395</v>
      </c>
      <c r="D367" s="129"/>
      <c r="E367" s="131" t="n">
        <f>G366+1</f>
        <v>45619</v>
      </c>
      <c r="F367" s="139" t="n">
        <v>2</v>
      </c>
      <c r="G367" s="131" t="n">
        <f>E367+F367-1</f>
        <v>45620</v>
      </c>
      <c r="H367" s="5"/>
      <c r="I367" s="5"/>
      <c r="J367" s="165"/>
      <c r="K367" s="165"/>
      <c r="L367" s="142" t="s">
        <v>51</v>
      </c>
      <c r="M367" s="161"/>
      <c r="N367" s="161"/>
      <c r="O367" s="161"/>
      <c r="P367" s="161"/>
      <c r="Q367" s="70"/>
      <c r="R367" s="70"/>
    </row>
    <row r="368" s="5" customFormat="1" ht="16.5" customHeight="1">
      <c r="A368" s="160" t="s">
        <v>406</v>
      </c>
      <c r="B368" s="147"/>
      <c r="C368" s="140" t="s">
        <v>472</v>
      </c>
      <c r="D368" s="129"/>
      <c r="E368" s="131" t="n">
        <v>45059</v>
      </c>
      <c r="F368" s="139" t="n">
        <v>1</v>
      </c>
      <c r="G368" s="131" t="n">
        <f>E368+F368-1</f>
        <v>45059</v>
      </c>
      <c r="H368" s="5"/>
      <c r="I368" s="5"/>
      <c r="J368" s="165"/>
      <c r="K368" s="165"/>
      <c r="L368" s="142" t="s">
        <v>51</v>
      </c>
      <c r="M368" s="161"/>
      <c r="N368" s="161"/>
      <c r="O368" s="161"/>
      <c r="P368" s="161"/>
      <c r="Q368" s="70"/>
      <c r="R368" s="70"/>
    </row>
    <row r="369" ht="16.5" customHeight="1">
      <c r="A369" s="160" t="s">
        <v>406</v>
      </c>
      <c r="C369" s="140" t="s">
        <v>473</v>
      </c>
      <c r="D369" s="129"/>
      <c r="E369" s="131" t="n">
        <f>MAX(G344+1,G338)</f>
        <v>45636</v>
      </c>
      <c r="F369" s="139" t="n">
        <v>1</v>
      </c>
      <c r="G369" s="131" t="n">
        <f>E369+F369-1</f>
        <v>45636</v>
      </c>
      <c r="H369" s="34"/>
      <c r="I369" s="34"/>
      <c r="J369" s="165" t="s">
        <v>811</v>
      </c>
      <c r="K369" s="165"/>
      <c r="L369" s="140" t="s">
        <v>51</v>
      </c>
      <c r="M369" s="161"/>
      <c r="N369" s="161"/>
      <c r="O369" s="161"/>
      <c r="P369" s="161"/>
    </row>
    <row r="370" ht="16.5" customHeight="1">
      <c r="A370" s="160" t="s">
        <v>406</v>
      </c>
      <c r="B370" s="129" t="s">
        <v>96</v>
      </c>
      <c r="C370" s="143" t="s">
        <v>474</v>
      </c>
      <c r="D370" s="222"/>
      <c r="E370" s="141" t="n">
        <f>MAX(G323+3)</f>
        <v>45622</v>
      </c>
      <c r="F370" s="109" t="n">
        <v>1</v>
      </c>
      <c r="G370" s="141" t="n">
        <f>E370+F370-1</f>
        <v>45622</v>
      </c>
      <c r="H370" s="34"/>
      <c r="I370" s="34"/>
      <c r="J370" s="165" t="s">
        <v>811</v>
      </c>
      <c r="K370" s="165" t="s">
        <v>811</v>
      </c>
      <c r="L370" s="140" t="s">
        <v>390</v>
      </c>
      <c r="M370" s="161"/>
      <c r="N370" s="161"/>
      <c r="O370" s="161"/>
      <c r="P370" s="161"/>
    </row>
    <row r="371" s="5" customFormat="1" ht="16.5" customHeight="1">
      <c r="A371" s="160" t="s">
        <v>475</v>
      </c>
      <c r="B371" s="147"/>
      <c r="C371" s="140" t="s">
        <v>475</v>
      </c>
      <c r="D371" s="129"/>
      <c r="E371" s="165"/>
      <c r="F371" s="169"/>
      <c r="G371" s="131" t="n">
        <f>E371+F371-1</f>
        <v>-1</v>
      </c>
      <c r="H371" s="5"/>
      <c r="I371" s="5"/>
      <c r="J371" s="165"/>
      <c r="K371" s="165"/>
      <c r="L371" s="178"/>
      <c r="M371" s="161"/>
      <c r="N371" s="161"/>
      <c r="O371" s="161"/>
      <c r="P371" s="161"/>
      <c r="Q371" s="70"/>
      <c r="R371" s="70"/>
    </row>
    <row r="372" s="5" customFormat="1" ht="16.5" customHeight="1">
      <c r="A372" s="144"/>
      <c r="B372" s="160" t="s">
        <v>475</v>
      </c>
      <c r="C372" s="140" t="s">
        <v>476</v>
      </c>
      <c r="D372" s="129"/>
      <c r="E372" s="131" t="n">
        <v>45072</v>
      </c>
      <c r="F372" s="169"/>
      <c r="G372" s="131" t="n">
        <f>E372+F372-1</f>
        <v>45071</v>
      </c>
      <c r="H372" s="5"/>
      <c r="I372" s="5"/>
      <c r="J372" s="165"/>
      <c r="K372" s="165"/>
      <c r="L372" s="178"/>
      <c r="M372" s="161"/>
      <c r="N372" s="161"/>
      <c r="O372" s="161"/>
      <c r="P372" s="161"/>
      <c r="Q372" s="70"/>
      <c r="R372" s="70"/>
    </row>
    <row r="373" s="5" customFormat="1" ht="27.75" customHeight="1">
      <c r="A373" s="144"/>
      <c r="B373" s="144"/>
      <c r="C373" s="140" t="s">
        <v>477</v>
      </c>
      <c r="D373" s="129"/>
      <c r="E373" s="131" t="n">
        <f>G338+1</f>
        <v>45636</v>
      </c>
      <c r="F373" s="139" t="n">
        <v>2</v>
      </c>
      <c r="G373" s="131" t="n">
        <f>E373+F373-1</f>
        <v>45637</v>
      </c>
      <c r="H373" s="5"/>
      <c r="I373" s="5"/>
      <c r="J373" s="165"/>
      <c r="K373" s="165"/>
      <c r="L373" s="142" t="s">
        <v>478</v>
      </c>
      <c r="M373" s="161"/>
      <c r="N373" s="161"/>
      <c r="O373" s="161"/>
      <c r="P373" s="161"/>
      <c r="Q373" s="70"/>
      <c r="R373" s="70"/>
    </row>
    <row r="374" s="5" customFormat="1" ht="16.5" customHeight="1">
      <c r="A374" s="144"/>
      <c r="B374" s="144"/>
      <c r="C374" s="140" t="s">
        <v>479</v>
      </c>
      <c r="D374" s="129"/>
      <c r="E374" s="131" t="n">
        <f>E373+1</f>
        <v>45637</v>
      </c>
      <c r="F374" s="139" t="n">
        <v>1</v>
      </c>
      <c r="G374" s="131" t="n">
        <f>E374+F374-1</f>
        <v>45637</v>
      </c>
      <c r="H374" s="5"/>
      <c r="I374" s="5"/>
      <c r="J374" s="165"/>
      <c r="K374" s="165"/>
      <c r="L374" s="142" t="s">
        <v>39</v>
      </c>
      <c r="M374" s="161"/>
      <c r="N374" s="161"/>
      <c r="O374" s="161"/>
      <c r="P374" s="161"/>
      <c r="Q374" s="70"/>
      <c r="R374" s="70"/>
    </row>
    <row r="375" ht="16.5" customHeight="1">
      <c r="A375" s="129"/>
      <c r="C375" s="140" t="s">
        <v>480</v>
      </c>
      <c r="D375" s="129"/>
      <c r="E375" s="131" t="n">
        <f>G375-F375</f>
        <v>45621</v>
      </c>
      <c r="F375" s="139" t="n">
        <v>14</v>
      </c>
      <c r="G375" s="131" t="n">
        <f>G344</f>
        <v>45635</v>
      </c>
      <c r="H375" s="34"/>
      <c r="I375" s="34"/>
      <c r="J375" s="165" t="s">
        <v>811</v>
      </c>
      <c r="K375" s="165"/>
      <c r="L375" s="140" t="s">
        <v>39</v>
      </c>
      <c r="M375" s="161"/>
      <c r="N375" s="161"/>
      <c r="O375" s="161"/>
      <c r="P375" s="161"/>
    </row>
    <row r="376" ht="16.5" customHeight="1">
      <c r="A376" s="129"/>
      <c r="C376" s="140" t="s">
        <v>482</v>
      </c>
      <c r="D376" s="129"/>
      <c r="E376" s="131" t="n">
        <f>G375+1</f>
        <v>45636</v>
      </c>
      <c r="F376" s="139" t="n">
        <v>3</v>
      </c>
      <c r="G376" s="131" t="n">
        <f>E376+F376-1</f>
        <v>45638</v>
      </c>
      <c r="H376" s="34"/>
      <c r="I376" s="34"/>
      <c r="J376" s="165" t="s">
        <v>811</v>
      </c>
      <c r="K376" s="165"/>
      <c r="L376" s="140" t="s">
        <v>349</v>
      </c>
      <c r="M376" s="161"/>
      <c r="N376" s="161"/>
      <c r="O376" s="161"/>
      <c r="P376" s="161"/>
    </row>
    <row r="377" s="5" customFormat="1" ht="16.5" customHeight="1">
      <c r="A377" s="144"/>
      <c r="B377" s="144"/>
      <c r="C377" s="140" t="s">
        <v>483</v>
      </c>
      <c r="D377" s="129"/>
      <c r="E377" s="131" t="n">
        <f>G$357+1</f>
        <v>45616</v>
      </c>
      <c r="F377" s="139" t="n">
        <v>1</v>
      </c>
      <c r="G377" s="131" t="n">
        <f>E377+F377-1</f>
        <v>45616</v>
      </c>
      <c r="H377" s="5"/>
      <c r="I377" s="5"/>
      <c r="J377" s="165"/>
      <c r="K377" s="165"/>
      <c r="L377" s="142" t="s">
        <v>388</v>
      </c>
      <c r="M377" s="161"/>
      <c r="N377" s="161"/>
      <c r="O377" s="161"/>
      <c r="P377" s="161"/>
      <c r="Q377" s="70"/>
      <c r="R377" s="70"/>
    </row>
    <row r="378" s="5" customFormat="1" ht="16.5" customHeight="1">
      <c r="A378" s="144"/>
      <c r="B378" s="144"/>
      <c r="C378" s="140" t="s">
        <v>484</v>
      </c>
      <c r="D378" s="129"/>
      <c r="E378" s="131" t="n">
        <f>G$357+1</f>
        <v>45616</v>
      </c>
      <c r="F378" s="139" t="n">
        <v>1</v>
      </c>
      <c r="G378" s="131" t="n">
        <f>E378+F378-1</f>
        <v>45616</v>
      </c>
      <c r="H378" s="5"/>
      <c r="I378" s="5"/>
      <c r="J378" s="165"/>
      <c r="K378" s="165"/>
      <c r="L378" s="146" t="s">
        <v>388</v>
      </c>
      <c r="M378" s="161"/>
      <c r="N378" s="161"/>
      <c r="O378" s="161"/>
      <c r="P378" s="161"/>
      <c r="Q378" s="70"/>
      <c r="R378" s="70"/>
    </row>
    <row r="379" ht="16.5" customHeight="1">
      <c r="A379" s="129"/>
      <c r="C379" s="143" t="s">
        <v>485</v>
      </c>
      <c r="D379" s="233"/>
      <c r="E379" s="141" t="n">
        <f>G376+1</f>
        <v>45639</v>
      </c>
      <c r="F379" s="109" t="n">
        <v>7</v>
      </c>
      <c r="G379" s="141" t="n">
        <f>E379+F379-1</f>
        <v>45645</v>
      </c>
      <c r="H379" s="126" t="n">
        <f>E379-E293</f>
        <v>40</v>
      </c>
      <c r="I379" s="34"/>
      <c r="J379" s="165" t="s">
        <v>811</v>
      </c>
      <c r="K379" s="165" t="s">
        <v>811</v>
      </c>
      <c r="L379" s="140" t="s">
        <v>290</v>
      </c>
      <c r="M379" s="161"/>
      <c r="N379" s="161"/>
      <c r="O379" s="161"/>
      <c r="P379" s="177" t="e">
        <f>#REF!-#REF!</f>
        <v>#REF!</v>
      </c>
    </row>
    <row r="380" ht="16.5" customHeight="1">
      <c r="A380" s="129"/>
      <c r="C380" s="140" t="s">
        <v>486</v>
      </c>
      <c r="D380" s="129"/>
      <c r="E380" s="131" t="n">
        <f>E379+3</f>
        <v>45642</v>
      </c>
      <c r="F380" s="139" t="n">
        <v>11</v>
      </c>
      <c r="G380" s="131" t="n">
        <f>E380+F380-1</f>
        <v>45652</v>
      </c>
      <c r="H380" s="34"/>
      <c r="I380" s="34"/>
      <c r="J380" s="165" t="s">
        <v>811</v>
      </c>
      <c r="K380" s="165" t="s">
        <v>811</v>
      </c>
      <c r="L380" s="140" t="s">
        <v>54</v>
      </c>
      <c r="M380" s="161" t="n">
        <v>4</v>
      </c>
      <c r="N380" s="249" t="n">
        <f>M380*F380</f>
        <v>44</v>
      </c>
      <c r="O380" s="161"/>
      <c r="P380" s="161"/>
    </row>
    <row r="381" s="5" customFormat="1" ht="16.5" customHeight="1">
      <c r="A381" s="144"/>
      <c r="B381" s="144"/>
      <c r="C381" s="140" t="s">
        <v>487</v>
      </c>
      <c r="D381" s="129"/>
      <c r="E381" s="131" t="n">
        <f>G380+1</f>
        <v>45653</v>
      </c>
      <c r="F381" s="139" t="n">
        <v>1</v>
      </c>
      <c r="G381" s="131" t="n">
        <f>E381+F381-1</f>
        <v>45653</v>
      </c>
      <c r="H381" s="5"/>
      <c r="I381" s="5"/>
      <c r="J381" s="165"/>
      <c r="K381" s="165"/>
      <c r="L381" s="142" t="s">
        <v>65</v>
      </c>
      <c r="M381" s="161"/>
      <c r="N381" s="161"/>
      <c r="O381" s="161"/>
      <c r="P381" s="161"/>
      <c r="Q381" s="70"/>
      <c r="R381" s="70"/>
    </row>
    <row r="382" ht="16.5" customHeight="1">
      <c r="A382" s="129"/>
      <c r="C382" s="140" t="s">
        <v>1070</v>
      </c>
      <c r="D382" s="129"/>
      <c r="E382" s="131" t="n">
        <f>E380</f>
        <v>45642</v>
      </c>
      <c r="F382" s="139" t="n">
        <v>1</v>
      </c>
      <c r="G382" s="131" t="n">
        <f>E382+F382-1</f>
        <v>45642</v>
      </c>
      <c r="H382" s="34"/>
      <c r="I382" s="34"/>
      <c r="J382" s="165" t="s">
        <v>811</v>
      </c>
      <c r="K382" s="165"/>
      <c r="L382" s="140" t="s">
        <v>51</v>
      </c>
      <c r="M382" s="161"/>
      <c r="N382" s="161"/>
      <c r="O382" s="161"/>
      <c r="P382" s="161"/>
    </row>
    <row r="383" s="5" customFormat="1" ht="16.5" customHeight="1">
      <c r="A383" s="160" t="s">
        <v>489</v>
      </c>
      <c r="B383" s="140" t="s">
        <v>490</v>
      </c>
      <c r="C383" s="140" t="s">
        <v>490</v>
      </c>
      <c r="D383" s="129"/>
      <c r="E383" s="131" t="n">
        <v>45077</v>
      </c>
      <c r="F383" s="169"/>
      <c r="G383" s="131" t="n">
        <f>E383+F383-1</f>
        <v>45076</v>
      </c>
      <c r="H383" s="5"/>
      <c r="I383" s="5"/>
      <c r="J383" s="165"/>
      <c r="K383" s="165"/>
      <c r="L383" s="178"/>
      <c r="M383" s="161"/>
      <c r="N383" s="161"/>
      <c r="O383" s="161"/>
      <c r="P383" s="161"/>
      <c r="Q383" s="70"/>
      <c r="R383" s="70"/>
    </row>
    <row r="384" s="5" customFormat="1" ht="16.5" customHeight="1">
      <c r="A384" s="144"/>
      <c r="B384" s="129"/>
      <c r="C384" s="140" t="s">
        <v>491</v>
      </c>
      <c r="D384" s="129"/>
      <c r="E384" s="131" t="n">
        <v>45077</v>
      </c>
      <c r="F384" s="139" t="n">
        <v>3</v>
      </c>
      <c r="G384" s="131" t="n">
        <f>E384+F384-1</f>
        <v>45079</v>
      </c>
      <c r="H384" s="5"/>
      <c r="I384" s="5"/>
      <c r="J384" s="165"/>
      <c r="K384" s="165"/>
      <c r="L384" s="142" t="s">
        <v>73</v>
      </c>
      <c r="M384" s="161"/>
      <c r="N384" s="161"/>
      <c r="O384" s="161"/>
      <c r="P384" s="161"/>
      <c r="Q384" s="70"/>
      <c r="R384" s="70"/>
    </row>
    <row r="385" s="5" customFormat="1" ht="16.5" customHeight="1">
      <c r="A385" s="144"/>
      <c r="B385" s="129"/>
      <c r="C385" s="140" t="s">
        <v>492</v>
      </c>
      <c r="D385" s="129"/>
      <c r="E385" s="131" t="n">
        <v>45077</v>
      </c>
      <c r="F385" s="139" t="n">
        <v>1</v>
      </c>
      <c r="G385" s="131" t="n">
        <f>E385+F385-1</f>
        <v>45077</v>
      </c>
      <c r="H385" s="5"/>
      <c r="I385" s="5"/>
      <c r="J385" s="165"/>
      <c r="K385" s="165"/>
      <c r="L385" s="142" t="s">
        <v>65</v>
      </c>
      <c r="M385" s="161"/>
      <c r="N385" s="161"/>
      <c r="O385" s="161"/>
      <c r="P385" s="161"/>
      <c r="Q385" s="70"/>
      <c r="R385" s="70"/>
    </row>
    <row r="386" s="5" customFormat="1" ht="16.5" customHeight="1">
      <c r="A386" s="144"/>
      <c r="B386" s="129"/>
      <c r="C386" s="140" t="s">
        <v>493</v>
      </c>
      <c r="D386" s="129"/>
      <c r="E386" s="131" t="n">
        <v>45077</v>
      </c>
      <c r="F386" s="139" t="n">
        <v>1</v>
      </c>
      <c r="G386" s="131" t="n">
        <f>E386+F386-1</f>
        <v>45077</v>
      </c>
      <c r="H386" s="5"/>
      <c r="I386" s="5"/>
      <c r="J386" s="165"/>
      <c r="K386" s="165"/>
      <c r="L386" s="142" t="s">
        <v>494</v>
      </c>
      <c r="M386" s="161"/>
      <c r="N386" s="161"/>
      <c r="O386" s="161"/>
      <c r="P386" s="161"/>
      <c r="Q386" s="70"/>
      <c r="R386" s="70"/>
    </row>
    <row r="387" s="5" customFormat="1" ht="16.5" customHeight="1">
      <c r="A387" s="144"/>
      <c r="B387" s="129"/>
      <c r="C387" s="140" t="s">
        <v>495</v>
      </c>
      <c r="D387" s="129"/>
      <c r="E387" s="131" t="n">
        <v>45077</v>
      </c>
      <c r="F387" s="139" t="n">
        <v>1</v>
      </c>
      <c r="G387" s="131" t="n">
        <f>E387+F387-1</f>
        <v>45077</v>
      </c>
      <c r="H387" s="5"/>
      <c r="I387" s="5"/>
      <c r="J387" s="165"/>
      <c r="K387" s="165"/>
      <c r="L387" s="142" t="s">
        <v>297</v>
      </c>
      <c r="M387" s="161"/>
      <c r="N387" s="161"/>
      <c r="O387" s="161"/>
      <c r="P387" s="161"/>
      <c r="Q387" s="70"/>
      <c r="R387" s="70"/>
    </row>
    <row r="388" s="5" customFormat="1" ht="16.5" customHeight="1">
      <c r="A388" s="144"/>
      <c r="B388" s="129"/>
      <c r="C388" s="140" t="s">
        <v>496</v>
      </c>
      <c r="D388" s="129"/>
      <c r="E388" s="131" t="n">
        <f>G379+2</f>
        <v>45647</v>
      </c>
      <c r="F388" s="139" t="n">
        <v>1</v>
      </c>
      <c r="G388" s="131" t="n">
        <f>E388+F388-1</f>
        <v>45647</v>
      </c>
      <c r="H388" s="5"/>
      <c r="I388" s="5"/>
      <c r="J388" s="165"/>
      <c r="K388" s="165"/>
      <c r="L388" s="142" t="s">
        <v>388</v>
      </c>
      <c r="M388" s="161"/>
      <c r="N388" s="161"/>
      <c r="O388" s="161"/>
      <c r="P388" s="161"/>
      <c r="Q388" s="70"/>
      <c r="R388" s="70"/>
    </row>
    <row r="389" ht="27.75" customHeight="1">
      <c r="A389" s="129"/>
      <c r="C389" s="140" t="s">
        <v>497</v>
      </c>
      <c r="D389" s="129"/>
      <c r="E389" s="131" t="n">
        <f>G379+1</f>
        <v>45646</v>
      </c>
      <c r="F389" s="139" t="n">
        <v>1</v>
      </c>
      <c r="G389" s="131" t="n">
        <f>E389+F389-1</f>
        <v>45646</v>
      </c>
      <c r="H389" s="34"/>
      <c r="I389" s="34"/>
      <c r="J389" s="165" t="s">
        <v>811</v>
      </c>
      <c r="K389" s="165"/>
      <c r="L389" s="140" t="s">
        <v>290</v>
      </c>
      <c r="M389" s="161"/>
      <c r="N389" s="161"/>
      <c r="O389" s="161"/>
      <c r="P389" s="161"/>
    </row>
    <row r="390" ht="16.5" customHeight="1">
      <c r="A390" s="129"/>
      <c r="B390" s="140"/>
      <c r="C390" s="143" t="s">
        <v>498</v>
      </c>
      <c r="D390" s="222"/>
      <c r="E390" s="141" t="n">
        <f>G390-F390</f>
        <v>45645</v>
      </c>
      <c r="F390" s="109" t="n">
        <v>1</v>
      </c>
      <c r="G390" s="141" t="n">
        <f>G389</f>
        <v>45646</v>
      </c>
      <c r="H390" s="34"/>
      <c r="I390" s="34"/>
      <c r="J390" s="165" t="s">
        <v>811</v>
      </c>
      <c r="K390" s="165" t="s">
        <v>811</v>
      </c>
      <c r="L390" s="140" t="s">
        <v>390</v>
      </c>
      <c r="M390" s="161"/>
      <c r="N390" s="161"/>
      <c r="O390" s="161"/>
      <c r="P390" s="161"/>
    </row>
    <row r="391" s="5" customFormat="1" ht="16.5" customHeight="1">
      <c r="A391" s="144"/>
      <c r="B391" s="160" t="s">
        <v>499</v>
      </c>
      <c r="C391" s="140" t="s">
        <v>500</v>
      </c>
      <c r="D391" s="129"/>
      <c r="E391" s="131"/>
      <c r="F391" s="139" t="n">
        <v>7</v>
      </c>
      <c r="G391" s="131" t="n">
        <f>E391+F391-1</f>
        <v>6</v>
      </c>
      <c r="H391" s="5"/>
      <c r="I391" s="5"/>
      <c r="J391" s="165"/>
      <c r="K391" s="165"/>
      <c r="L391" s="142" t="s">
        <v>39</v>
      </c>
      <c r="M391" s="161"/>
      <c r="N391" s="161"/>
      <c r="O391" s="161"/>
      <c r="P391" s="161"/>
      <c r="Q391" s="70"/>
      <c r="R391" s="70"/>
    </row>
    <row r="392" s="5" customFormat="1" ht="16.5" customHeight="1">
      <c r="A392" s="144"/>
      <c r="B392" s="144"/>
      <c r="C392" s="140" t="s">
        <v>501</v>
      </c>
      <c r="D392" s="129"/>
      <c r="E392" s="131"/>
      <c r="F392" s="139" t="n">
        <v>2</v>
      </c>
      <c r="G392" s="131" t="n">
        <f>E392+F392-1</f>
        <v>1</v>
      </c>
      <c r="H392" s="5"/>
      <c r="I392" s="5"/>
      <c r="J392" s="165"/>
      <c r="K392" s="165"/>
      <c r="L392" s="142" t="s">
        <v>250</v>
      </c>
      <c r="M392" s="161"/>
      <c r="N392" s="161"/>
      <c r="O392" s="161"/>
      <c r="P392" s="161"/>
      <c r="Q392" s="70"/>
      <c r="R392" s="70"/>
    </row>
    <row r="393" s="5" customFormat="1" ht="16.5" customHeight="1">
      <c r="A393" s="144"/>
      <c r="B393" s="144"/>
      <c r="C393" s="140" t="s">
        <v>502</v>
      </c>
      <c r="D393" s="129"/>
      <c r="E393" s="131"/>
      <c r="F393" s="139" t="n">
        <v>1</v>
      </c>
      <c r="G393" s="131" t="n">
        <f>E393+F393-1</f>
        <v>0</v>
      </c>
      <c r="H393" s="5"/>
      <c r="I393" s="5"/>
      <c r="J393" s="165"/>
      <c r="K393" s="165"/>
      <c r="L393" s="142" t="s">
        <v>504</v>
      </c>
      <c r="M393" s="161"/>
      <c r="N393" s="161"/>
      <c r="O393" s="161"/>
      <c r="P393" s="161"/>
      <c r="Q393" s="70"/>
      <c r="R393" s="70"/>
    </row>
    <row r="394" s="5" customFormat="1" ht="16.5" customHeight="1">
      <c r="A394" s="144"/>
      <c r="B394" s="144"/>
      <c r="C394" s="140" t="s">
        <v>505</v>
      </c>
      <c r="D394" s="129"/>
      <c r="E394" s="131"/>
      <c r="F394" s="139" t="n">
        <v>3</v>
      </c>
      <c r="G394" s="131" t="n">
        <f>E394+F394-1</f>
        <v>2</v>
      </c>
      <c r="H394" s="5"/>
      <c r="I394" s="5"/>
      <c r="J394" s="165"/>
      <c r="K394" s="165"/>
      <c r="L394" s="142" t="s">
        <v>264</v>
      </c>
      <c r="M394" s="161"/>
      <c r="N394" s="161"/>
      <c r="O394" s="161"/>
      <c r="P394" s="161"/>
      <c r="Q394" s="70"/>
      <c r="R394" s="70"/>
    </row>
    <row r="395" ht="16.5" customHeight="1">
      <c r="A395" s="129"/>
      <c r="B395" s="129" t="s">
        <v>96</v>
      </c>
      <c r="C395" s="143" t="s">
        <v>506</v>
      </c>
      <c r="D395" s="222"/>
      <c r="E395" s="141" t="n">
        <f>G380+1</f>
        <v>45653</v>
      </c>
      <c r="F395" s="109" t="n">
        <v>1</v>
      </c>
      <c r="G395" s="141" t="n">
        <f>E395+F395-1</f>
        <v>45653</v>
      </c>
      <c r="H395" s="34"/>
      <c r="I395" s="34"/>
      <c r="J395" s="165" t="s">
        <v>811</v>
      </c>
      <c r="K395" s="165" t="s">
        <v>811</v>
      </c>
      <c r="L395" s="140" t="s">
        <v>390</v>
      </c>
      <c r="M395" s="161"/>
      <c r="N395" s="161"/>
      <c r="O395" s="161"/>
      <c r="P395" s="161"/>
    </row>
    <row r="396" ht="16.5" customHeight="1">
      <c r="A396" s="129"/>
      <c r="B396" s="129" t="s">
        <v>507</v>
      </c>
      <c r="C396" s="140" t="s">
        <v>508</v>
      </c>
      <c r="D396" s="129"/>
      <c r="E396" s="131"/>
      <c r="F396" s="139" t="n">
        <v>1</v>
      </c>
      <c r="G396" s="131" t="n">
        <f>G389</f>
        <v>45646</v>
      </c>
      <c r="H396" s="34"/>
      <c r="I396" s="34"/>
      <c r="J396" s="165" t="s">
        <v>811</v>
      </c>
      <c r="K396" s="165" t="s">
        <v>811</v>
      </c>
      <c r="L396" s="140" t="s">
        <v>290</v>
      </c>
      <c r="M396" s="161"/>
      <c r="N396" s="161"/>
      <c r="O396" s="161"/>
      <c r="P396" s="161"/>
    </row>
    <row r="397" s="5" customFormat="1" ht="16.5" customHeight="1">
      <c r="A397" s="144"/>
      <c r="B397" s="129"/>
      <c r="C397" s="140" t="s">
        <v>509</v>
      </c>
      <c r="D397" s="129"/>
      <c r="E397" s="165"/>
      <c r="F397" s="169"/>
      <c r="G397" s="131" t="n">
        <f>E397+F397-1</f>
        <v>-1</v>
      </c>
      <c r="H397" s="5"/>
      <c r="I397" s="5"/>
      <c r="J397" s="165"/>
      <c r="K397" s="165"/>
      <c r="L397" s="178"/>
      <c r="M397" s="161"/>
      <c r="N397" s="161"/>
      <c r="O397" s="161"/>
      <c r="P397" s="161"/>
      <c r="Q397" s="70"/>
      <c r="R397" s="70"/>
    </row>
    <row r="398" s="5" customFormat="1" ht="16.5" customHeight="1">
      <c r="A398" s="144"/>
      <c r="B398" s="164" t="s">
        <v>510</v>
      </c>
      <c r="C398" s="140" t="s">
        <v>510</v>
      </c>
      <c r="D398" s="129"/>
      <c r="E398" s="131" t="n">
        <f>MIN(E399:E403)</f>
        <v>45073</v>
      </c>
      <c r="F398" s="169"/>
      <c r="G398" s="131" t="n">
        <f>MAX(G399:G403)</f>
        <v>45655</v>
      </c>
      <c r="H398" s="5"/>
      <c r="I398" s="5"/>
      <c r="J398" s="165"/>
      <c r="K398" s="165"/>
      <c r="L398" s="178"/>
      <c r="M398" s="161"/>
      <c r="N398" s="161"/>
      <c r="O398" s="161"/>
      <c r="P398" s="161"/>
      <c r="Q398" s="70"/>
      <c r="R398" s="70"/>
    </row>
    <row r="399" s="5" customFormat="1" ht="16.5" customHeight="1">
      <c r="A399" s="144"/>
      <c r="B399" s="144"/>
      <c r="C399" s="140" t="s">
        <v>511</v>
      </c>
      <c r="D399" s="129"/>
      <c r="E399" s="131" t="n">
        <v>45073</v>
      </c>
      <c r="F399" s="139" t="n">
        <v>1</v>
      </c>
      <c r="G399" s="131" t="n">
        <f>E399+F399-1</f>
        <v>45073</v>
      </c>
      <c r="H399" s="5"/>
      <c r="I399" s="5"/>
      <c r="J399" s="165"/>
      <c r="K399" s="165"/>
      <c r="L399" s="142" t="s">
        <v>512</v>
      </c>
      <c r="M399" s="161"/>
      <c r="N399" s="161"/>
      <c r="O399" s="161"/>
      <c r="P399" s="161"/>
      <c r="Q399" s="70"/>
      <c r="R399" s="70"/>
    </row>
    <row r="400" ht="16.5" customHeight="1">
      <c r="A400" s="129"/>
      <c r="C400" s="140" t="s">
        <v>513</v>
      </c>
      <c r="D400" s="129"/>
      <c r="E400" s="131" t="n">
        <f>G400-F400</f>
        <v>45588</v>
      </c>
      <c r="F400" s="139" t="n">
        <v>60</v>
      </c>
      <c r="G400" s="131" t="n">
        <f>G401</f>
        <v>45648</v>
      </c>
      <c r="H400" s="34"/>
      <c r="I400" s="34"/>
      <c r="J400" s="165" t="s">
        <v>811</v>
      </c>
      <c r="K400" s="165"/>
      <c r="L400" s="140" t="s">
        <v>39</v>
      </c>
      <c r="M400" s="161"/>
      <c r="N400" s="161"/>
      <c r="O400" s="161"/>
      <c r="P400" s="161"/>
    </row>
    <row r="401" ht="16.5" customHeight="1">
      <c r="A401" s="129"/>
      <c r="C401" s="140" t="s">
        <v>514</v>
      </c>
      <c r="D401" s="129"/>
      <c r="E401" s="131" t="n">
        <f>G389+1</f>
        <v>45647</v>
      </c>
      <c r="F401" s="139" t="n">
        <v>2</v>
      </c>
      <c r="G401" s="131" t="n">
        <f>E401+F401-1</f>
        <v>45648</v>
      </c>
      <c r="H401" s="34"/>
      <c r="I401" s="34"/>
      <c r="J401" s="165" t="s">
        <v>811</v>
      </c>
      <c r="K401" s="165"/>
      <c r="L401" s="140" t="s">
        <v>39</v>
      </c>
      <c r="M401" s="161"/>
      <c r="N401" s="161"/>
      <c r="O401" s="161"/>
      <c r="P401" s="161"/>
    </row>
    <row r="402" s="5" customFormat="1" ht="16.5" customHeight="1">
      <c r="A402" s="144"/>
      <c r="B402" s="144"/>
      <c r="C402" s="140" t="s">
        <v>515</v>
      </c>
      <c r="D402" s="129"/>
      <c r="E402" s="131" t="n">
        <v>45076</v>
      </c>
      <c r="F402" s="139" t="n">
        <v>1</v>
      </c>
      <c r="G402" s="131" t="n">
        <f>E402+F402-1</f>
        <v>45076</v>
      </c>
      <c r="H402" s="5"/>
      <c r="I402" s="5"/>
      <c r="J402" s="165"/>
      <c r="K402" s="165"/>
      <c r="L402" s="142" t="s">
        <v>516</v>
      </c>
      <c r="M402" s="161"/>
      <c r="N402" s="161"/>
      <c r="O402" s="161"/>
      <c r="P402" s="161"/>
      <c r="Q402" s="70"/>
      <c r="R402" s="70"/>
    </row>
    <row r="403" ht="16.5" customHeight="1">
      <c r="A403" s="129"/>
      <c r="C403" s="140" t="s">
        <v>517</v>
      </c>
      <c r="D403" s="129"/>
      <c r="E403" s="131" t="n">
        <f>G401+1</f>
        <v>45649</v>
      </c>
      <c r="F403" s="139" t="n">
        <v>7</v>
      </c>
      <c r="G403" s="131" t="n">
        <f>E403+F403-1</f>
        <v>45655</v>
      </c>
      <c r="H403" s="34"/>
      <c r="I403" s="34"/>
      <c r="J403" s="165" t="s">
        <v>811</v>
      </c>
      <c r="K403" s="165"/>
      <c r="L403" s="140" t="s">
        <v>39</v>
      </c>
      <c r="M403" s="161"/>
      <c r="N403" s="161"/>
      <c r="O403" s="161"/>
      <c r="P403" s="161"/>
    </row>
    <row r="404" s="5" customFormat="1" ht="16.5" customHeight="1">
      <c r="A404" s="144"/>
      <c r="B404" s="140" t="s">
        <v>518</v>
      </c>
      <c r="C404" s="140" t="s">
        <v>518</v>
      </c>
      <c r="D404" s="129"/>
      <c r="E404" s="165"/>
      <c r="F404" s="169"/>
      <c r="G404" s="131" t="n">
        <f>MAX(G405:G408)</f>
        <v>45652</v>
      </c>
      <c r="H404" s="5"/>
      <c r="I404" s="5"/>
      <c r="J404" s="165"/>
      <c r="K404" s="165"/>
      <c r="L404" s="178"/>
      <c r="M404" s="161"/>
      <c r="N404" s="161"/>
      <c r="O404" s="161"/>
      <c r="P404" s="161"/>
      <c r="Q404" s="70"/>
      <c r="R404" s="70"/>
    </row>
    <row r="405" s="5" customFormat="1" ht="16.5" customHeight="1">
      <c r="A405" s="144"/>
      <c r="B405" s="144"/>
      <c r="C405" s="140" t="s">
        <v>351</v>
      </c>
      <c r="D405" s="129"/>
      <c r="E405" s="131"/>
      <c r="F405" s="139"/>
      <c r="G405" s="131"/>
      <c r="H405" s="5"/>
      <c r="I405" s="5"/>
      <c r="J405" s="165" t="s">
        <v>811</v>
      </c>
      <c r="K405" s="165"/>
      <c r="L405" s="142" t="s">
        <v>349</v>
      </c>
      <c r="M405" s="161"/>
      <c r="N405" s="161"/>
      <c r="O405" s="161"/>
      <c r="P405" s="161"/>
      <c r="Q405" s="70"/>
      <c r="R405" s="70"/>
    </row>
    <row r="406" s="5" customFormat="1" ht="16.5" customHeight="1">
      <c r="A406" s="144"/>
      <c r="B406" s="144"/>
      <c r="C406" s="140" t="s">
        <v>351</v>
      </c>
      <c r="D406" s="129"/>
      <c r="E406" s="131" t="n">
        <f>G379+1</f>
        <v>45646</v>
      </c>
      <c r="F406" s="139" t="n">
        <v>7</v>
      </c>
      <c r="G406" s="131" t="n">
        <f>E406+F406-1</f>
        <v>45652</v>
      </c>
      <c r="H406" s="5"/>
      <c r="I406" s="5"/>
      <c r="J406" s="165"/>
      <c r="K406" s="165"/>
      <c r="L406" s="142" t="s">
        <v>381</v>
      </c>
      <c r="M406" s="161"/>
      <c r="N406" s="161"/>
      <c r="O406" s="161"/>
      <c r="P406" s="161"/>
      <c r="Q406" s="70"/>
      <c r="R406" s="70"/>
    </row>
    <row r="407" s="5" customFormat="1" ht="16.5" customHeight="1">
      <c r="A407" s="144"/>
      <c r="B407" s="144"/>
      <c r="C407" s="140" t="s">
        <v>519</v>
      </c>
      <c r="D407" s="129"/>
      <c r="E407" s="131" t="n">
        <f>E406</f>
        <v>45646</v>
      </c>
      <c r="F407" s="139" t="n">
        <v>7</v>
      </c>
      <c r="G407" s="131" t="n">
        <f>E407+F407-1</f>
        <v>45652</v>
      </c>
      <c r="H407" s="5"/>
      <c r="I407" s="5"/>
      <c r="J407" s="165"/>
      <c r="K407" s="165"/>
      <c r="L407" s="142" t="s">
        <v>381</v>
      </c>
      <c r="M407" s="161"/>
      <c r="N407" s="161"/>
      <c r="O407" s="161"/>
      <c r="P407" s="161"/>
      <c r="Q407" s="70"/>
      <c r="R407" s="70"/>
    </row>
    <row r="408" s="5" customFormat="1" ht="16.5" customHeight="1">
      <c r="A408" s="144"/>
      <c r="B408" s="147"/>
      <c r="C408" s="140" t="s">
        <v>520</v>
      </c>
      <c r="D408" s="129"/>
      <c r="E408" s="131" t="n">
        <f>E406</f>
        <v>45646</v>
      </c>
      <c r="F408" s="139" t="n">
        <v>7</v>
      </c>
      <c r="G408" s="131" t="n">
        <f>E408+F408-1</f>
        <v>45652</v>
      </c>
      <c r="H408" s="5"/>
      <c r="I408" s="5"/>
      <c r="J408" s="165"/>
      <c r="K408" s="165"/>
      <c r="L408" s="142" t="s">
        <v>381</v>
      </c>
      <c r="M408" s="161"/>
      <c r="N408" s="161"/>
      <c r="O408" s="161"/>
      <c r="P408" s="161"/>
      <c r="Q408" s="70"/>
      <c r="R408" s="70"/>
    </row>
    <row r="409" ht="16.5" customHeight="1">
      <c r="A409" s="129"/>
      <c r="B409" s="129" t="s">
        <v>489</v>
      </c>
      <c r="C409" s="140" t="s">
        <v>521</v>
      </c>
      <c r="D409" s="129"/>
      <c r="E409" s="131"/>
      <c r="F409" s="139"/>
      <c r="G409" s="131"/>
      <c r="H409" s="34"/>
      <c r="I409" s="34"/>
      <c r="J409" s="165" t="s">
        <v>811</v>
      </c>
      <c r="K409" s="165"/>
      <c r="L409" s="140" t="s">
        <v>522</v>
      </c>
      <c r="M409" s="161"/>
      <c r="N409" s="161"/>
      <c r="O409" s="161"/>
      <c r="P409" s="161"/>
    </row>
    <row r="410" ht="16.5" customHeight="1">
      <c r="A410" s="129"/>
      <c r="C410" s="143" t="s">
        <v>820</v>
      </c>
      <c r="D410" s="233"/>
      <c r="E410" s="141" t="n">
        <f>G396+7</f>
        <v>45653</v>
      </c>
      <c r="F410" s="109" t="n">
        <v>15</v>
      </c>
      <c r="G410" s="141" t="n">
        <f>E410+F410-1</f>
        <v>45667</v>
      </c>
      <c r="H410" s="126" t="n">
        <f>E410-E379</f>
        <v>14</v>
      </c>
      <c r="I410" s="34"/>
      <c r="J410" s="165" t="s">
        <v>811</v>
      </c>
      <c r="K410" s="165" t="s">
        <v>811</v>
      </c>
      <c r="L410" s="140" t="s">
        <v>516</v>
      </c>
      <c r="M410" s="161"/>
      <c r="N410" s="161"/>
      <c r="O410" s="161"/>
      <c r="P410" s="177" t="e">
        <f>#REF!-#REF!</f>
        <v>#REF!</v>
      </c>
    </row>
    <row r="411" ht="16.5" customHeight="1">
      <c r="A411" s="129"/>
      <c r="C411" s="140" t="s">
        <v>524</v>
      </c>
      <c r="D411" s="129"/>
      <c r="E411" s="131" t="n">
        <f>G410+1</f>
        <v>45668</v>
      </c>
      <c r="F411" s="139" t="n">
        <v>5</v>
      </c>
      <c r="G411" s="131" t="n">
        <f>E411+F411-1</f>
        <v>45672</v>
      </c>
      <c r="H411" s="34"/>
      <c r="I411" s="34"/>
      <c r="J411" s="165" t="s">
        <v>811</v>
      </c>
      <c r="K411" s="165"/>
      <c r="L411" s="140" t="s">
        <v>525</v>
      </c>
      <c r="M411" s="161"/>
      <c r="N411" s="161"/>
      <c r="O411" s="161"/>
      <c r="P411" s="161"/>
    </row>
    <row r="412" ht="16.5" customHeight="1">
      <c r="A412" s="129"/>
      <c r="C412" s="140" t="s">
        <v>526</v>
      </c>
      <c r="D412" s="129"/>
      <c r="E412" s="131" t="n">
        <f>G411+1</f>
        <v>45673</v>
      </c>
      <c r="F412" s="139"/>
      <c r="G412" s="131"/>
      <c r="H412" s="34"/>
      <c r="I412" s="34"/>
      <c r="J412" s="165" t="s">
        <v>811</v>
      </c>
      <c r="K412" s="165"/>
      <c r="L412" s="140" t="s">
        <v>527</v>
      </c>
      <c r="M412" s="161"/>
      <c r="N412" s="161"/>
      <c r="O412" s="161"/>
      <c r="P412" s="161"/>
    </row>
    <row r="413" ht="16.5" customHeight="1">
      <c r="A413" s="129"/>
      <c r="B413" s="129" t="s">
        <v>530</v>
      </c>
      <c r="C413" s="140" t="s">
        <v>531</v>
      </c>
      <c r="D413" s="129"/>
      <c r="E413" s="131" t="n">
        <f>G410+15</f>
        <v>45682</v>
      </c>
      <c r="F413" s="169" t="n">
        <v>1</v>
      </c>
      <c r="G413" s="131" t="n">
        <f>E413+F413-1</f>
        <v>45682</v>
      </c>
      <c r="H413" s="34"/>
      <c r="I413" s="34"/>
      <c r="J413" s="165" t="s">
        <v>811</v>
      </c>
      <c r="K413" s="165" t="s">
        <v>811</v>
      </c>
      <c r="L413" s="140" t="s">
        <v>290</v>
      </c>
      <c r="M413" s="161"/>
      <c r="N413" s="161"/>
      <c r="O413" s="161"/>
      <c r="P413" s="161"/>
    </row>
    <row r="414" s="5" customFormat="1" ht="16.5" customHeight="1">
      <c r="A414" s="34"/>
      <c r="B414" s="54" t="s">
        <v>532</v>
      </c>
      <c r="C414" s="16" t="s">
        <v>533</v>
      </c>
      <c r="D414" s="16"/>
      <c r="E414" s="16" t="n">
        <f>G175+1</f>
        <v>45491</v>
      </c>
      <c r="F414" s="166"/>
      <c r="G414" s="153" t="n">
        <f>E414+F414-1</f>
        <v>45490</v>
      </c>
      <c r="H414" s="34"/>
      <c r="I414" s="34"/>
      <c r="J414" s="157"/>
      <c r="K414" s="157"/>
      <c r="L414" s="117"/>
      <c r="M414" s="175"/>
      <c r="N414" s="175"/>
      <c r="O414" s="175"/>
      <c r="P414" s="70"/>
      <c r="Q414" s="70"/>
      <c r="R414" s="70"/>
    </row>
    <row r="415" s="5" customFormat="1" ht="16.5" customHeight="1">
      <c r="A415" s="34"/>
      <c r="B415" s="34"/>
      <c r="C415" s="16" t="s">
        <v>534</v>
      </c>
      <c r="D415" s="16"/>
      <c r="E415" s="16" t="n">
        <f>G414+1</f>
        <v>45491</v>
      </c>
      <c r="F415" s="19" t="n">
        <v>1</v>
      </c>
      <c r="G415" s="153" t="n">
        <f>E415+F415-1</f>
        <v>45491</v>
      </c>
      <c r="H415" s="34"/>
      <c r="I415" s="34"/>
      <c r="J415" s="157"/>
      <c r="K415" s="157"/>
      <c r="L415" s="54" t="s">
        <v>535</v>
      </c>
      <c r="M415" s="174"/>
      <c r="N415" s="174"/>
      <c r="O415" s="174"/>
      <c r="P415" s="70"/>
      <c r="Q415" s="70"/>
      <c r="R415" s="70"/>
    </row>
    <row r="416" s="5" customFormat="1" ht="16.5" customHeight="1">
      <c r="A416" s="34"/>
      <c r="B416" s="34"/>
      <c r="C416" s="16" t="s">
        <v>245</v>
      </c>
      <c r="D416" s="16"/>
      <c r="E416" s="16" t="n">
        <f>G415+1</f>
        <v>45492</v>
      </c>
      <c r="F416" s="19" t="n">
        <v>2</v>
      </c>
      <c r="G416" s="153" t="n">
        <f>E416+F416-1</f>
        <v>45493</v>
      </c>
      <c r="H416" s="34"/>
      <c r="I416" s="34"/>
      <c r="J416" s="157"/>
      <c r="K416" s="157"/>
      <c r="L416" s="54" t="s">
        <v>535</v>
      </c>
      <c r="M416" s="174"/>
      <c r="N416" s="174"/>
      <c r="O416" s="174"/>
      <c r="P416" s="70"/>
      <c r="Q416" s="70"/>
      <c r="R416" s="70"/>
    </row>
    <row r="417" s="5" customFormat="1" ht="16.5" customHeight="1">
      <c r="A417" s="34"/>
      <c r="B417" s="34"/>
      <c r="C417" s="16" t="s">
        <v>536</v>
      </c>
      <c r="D417" s="16"/>
      <c r="E417" s="16" t="n">
        <f>E165</f>
        <v>45432</v>
      </c>
      <c r="F417" s="19" t="n">
        <v>7</v>
      </c>
      <c r="G417" s="153" t="n">
        <f>E417+F417-1</f>
        <v>45438</v>
      </c>
      <c r="H417" s="34"/>
      <c r="I417" s="34"/>
      <c r="J417" s="157"/>
      <c r="K417" s="157"/>
      <c r="L417" s="54" t="s">
        <v>65</v>
      </c>
      <c r="M417" s="174"/>
      <c r="N417" s="174"/>
      <c r="O417" s="174"/>
      <c r="P417" s="70"/>
      <c r="Q417" s="70"/>
      <c r="R417" s="70"/>
    </row>
    <row r="418" s="5" customFormat="1" ht="16.5" customHeight="1">
      <c r="A418" s="34"/>
      <c r="B418" s="34"/>
      <c r="C418" s="16" t="s">
        <v>537</v>
      </c>
      <c r="D418" s="16"/>
      <c r="E418" s="16" t="n">
        <f>G417+1</f>
        <v>45439</v>
      </c>
      <c r="F418" s="19" t="n">
        <v>1</v>
      </c>
      <c r="G418" s="153" t="n">
        <f>E418+F418-1</f>
        <v>45439</v>
      </c>
      <c r="H418" s="34"/>
      <c r="I418" s="34"/>
      <c r="J418" s="157"/>
      <c r="K418" s="157"/>
      <c r="L418" s="54" t="s">
        <v>512</v>
      </c>
      <c r="M418" s="174"/>
      <c r="N418" s="174"/>
      <c r="O418" s="174"/>
      <c r="P418" s="70"/>
      <c r="Q418" s="70"/>
      <c r="R418" s="70"/>
    </row>
    <row r="419" s="5" customFormat="1" ht="16.5" customHeight="1">
      <c r="A419" s="34"/>
      <c r="B419" s="34"/>
      <c r="C419" s="117" t="s">
        <v>538</v>
      </c>
      <c r="D419" s="117"/>
      <c r="E419" s="168"/>
      <c r="F419" s="166"/>
      <c r="G419" s="153"/>
      <c r="H419" s="34"/>
      <c r="I419" s="34"/>
      <c r="J419" s="157"/>
      <c r="K419" s="157"/>
      <c r="L419" s="54" t="s">
        <v>516</v>
      </c>
      <c r="M419" s="174"/>
      <c r="N419" s="174"/>
      <c r="O419" s="174"/>
      <c r="P419" s="70"/>
      <c r="Q419" s="70"/>
      <c r="R419" s="70"/>
    </row>
    <row r="420" s="5" customFormat="1" ht="16.5" customHeight="1">
      <c r="A420" s="34"/>
      <c r="B420" s="34"/>
      <c r="C420" s="117" t="s">
        <v>539</v>
      </c>
      <c r="D420" s="117"/>
      <c r="E420" s="168"/>
      <c r="F420" s="166"/>
      <c r="G420" s="153"/>
      <c r="H420" s="34"/>
      <c r="I420" s="34"/>
      <c r="J420" s="157"/>
      <c r="K420" s="157"/>
      <c r="L420" s="54" t="s">
        <v>512</v>
      </c>
      <c r="M420" s="174"/>
      <c r="N420" s="174"/>
      <c r="O420" s="174"/>
      <c r="P420" s="70"/>
      <c r="Q420" s="70"/>
      <c r="R420" s="70"/>
    </row>
    <row r="421" s="5" customFormat="1" ht="16.5" customHeight="1">
      <c r="A421" s="34"/>
      <c r="B421" s="34"/>
      <c r="C421" s="117" t="s">
        <v>540</v>
      </c>
      <c r="D421" s="117"/>
      <c r="E421" s="168"/>
      <c r="F421" s="166"/>
      <c r="G421" s="153"/>
      <c r="H421" s="34"/>
      <c r="I421" s="34"/>
      <c r="J421" s="157"/>
      <c r="K421" s="157"/>
      <c r="L421" s="54" t="s">
        <v>512</v>
      </c>
      <c r="M421" s="174"/>
      <c r="N421" s="174"/>
      <c r="O421" s="174"/>
      <c r="P421" s="70"/>
      <c r="Q421" s="70"/>
      <c r="R421" s="70"/>
    </row>
    <row r="422" s="5" customFormat="1" ht="16.5" customHeight="1">
      <c r="A422" s="34"/>
      <c r="B422" s="34"/>
      <c r="C422" s="16" t="s">
        <v>541</v>
      </c>
      <c r="D422" s="16"/>
      <c r="E422" s="16" t="n">
        <v>45355</v>
      </c>
      <c r="F422" s="19" t="n">
        <v>2</v>
      </c>
      <c r="G422" s="153" t="n">
        <f>E422+F422-1</f>
        <v>45356</v>
      </c>
      <c r="H422" s="34"/>
      <c r="I422" s="34"/>
      <c r="J422" s="157"/>
      <c r="K422" s="157"/>
      <c r="L422" s="54" t="s">
        <v>512</v>
      </c>
      <c r="M422" s="176"/>
      <c r="N422" s="176"/>
      <c r="O422" s="176"/>
      <c r="P422" s="70"/>
      <c r="Q422" s="70"/>
      <c r="R422" s="70"/>
    </row>
    <row r="423" s="5" customFormat="1" ht="16.5" customHeight="1">
      <c r="A423" s="34"/>
      <c r="B423" s="54"/>
      <c r="C423" s="54"/>
      <c r="D423" s="34"/>
      <c r="E423" s="16"/>
      <c r="F423" s="19"/>
      <c r="G423" s="153"/>
      <c r="H423" s="34"/>
      <c r="I423" s="34"/>
      <c r="J423" s="157"/>
      <c r="K423" s="157"/>
      <c r="L423" s="110"/>
      <c r="M423" s="104"/>
      <c r="N423" s="104"/>
      <c r="O423" s="104"/>
      <c r="P423" s="70"/>
      <c r="Q423" s="70"/>
      <c r="R423" s="70"/>
    </row>
    <row r="424" s="5" customFormat="1" ht="16.5" customHeight="1">
      <c r="A424" s="34"/>
      <c r="B424" s="54"/>
      <c r="C424" s="54"/>
      <c r="D424" s="34"/>
      <c r="E424" s="16"/>
      <c r="F424" s="19"/>
      <c r="G424" s="153"/>
      <c r="H424" s="34"/>
      <c r="I424" s="34"/>
      <c r="J424" s="157"/>
      <c r="K424" s="157"/>
      <c r="L424" s="110"/>
      <c r="M424" s="104"/>
      <c r="N424" s="104"/>
      <c r="O424" s="104"/>
      <c r="P424" s="70"/>
      <c r="Q424" s="70"/>
      <c r="R424" s="70"/>
    </row>
    <row r="425" s="5" customFormat="1" ht="16.5" customHeight="1">
      <c r="A425" s="34"/>
      <c r="B425" s="54"/>
      <c r="C425" s="54"/>
      <c r="D425" s="34"/>
      <c r="E425" s="16"/>
      <c r="F425" s="19"/>
      <c r="G425" s="153"/>
      <c r="H425" s="34"/>
      <c r="I425" s="34"/>
      <c r="J425" s="157"/>
      <c r="K425" s="157"/>
      <c r="L425" s="110"/>
      <c r="M425" s="104"/>
      <c r="N425" s="104"/>
      <c r="O425" s="104"/>
      <c r="P425" s="70"/>
      <c r="Q425" s="70"/>
      <c r="R425" s="70"/>
    </row>
    <row r="426" s="5" customFormat="1" ht="16.5" customHeight="1">
      <c r="A426" s="34"/>
      <c r="B426" s="54"/>
      <c r="C426" s="54"/>
      <c r="D426" s="34"/>
      <c r="E426" s="16"/>
      <c r="F426" s="19"/>
      <c r="G426" s="153"/>
      <c r="H426" s="34"/>
      <c r="I426" s="34"/>
      <c r="J426" s="157"/>
      <c r="K426" s="157"/>
      <c r="L426" s="110"/>
      <c r="M426" s="104"/>
      <c r="N426" s="104"/>
      <c r="O426" s="104"/>
      <c r="P426" s="70"/>
      <c r="Q426" s="70"/>
      <c r="R426" s="70"/>
    </row>
    <row r="427" s="5" customFormat="1" ht="16.5" customHeight="1">
      <c r="A427" s="34"/>
      <c r="B427" s="54"/>
      <c r="C427" s="54"/>
      <c r="D427" s="34"/>
      <c r="E427" s="16"/>
      <c r="F427" s="19"/>
      <c r="G427" s="153"/>
      <c r="H427" s="34"/>
      <c r="I427" s="34"/>
      <c r="J427" s="157"/>
      <c r="K427" s="157"/>
      <c r="L427" s="110"/>
      <c r="M427" s="104"/>
      <c r="N427" s="104"/>
      <c r="O427" s="104"/>
      <c r="P427" s="70"/>
      <c r="Q427" s="70"/>
      <c r="R427" s="70"/>
    </row>
    <row r="428" s="5" customFormat="1" ht="16.5" customHeight="1">
      <c r="A428" s="34"/>
      <c r="B428" s="54"/>
      <c r="C428" s="54"/>
      <c r="D428" s="34"/>
      <c r="E428" s="16"/>
      <c r="F428" s="19"/>
      <c r="G428" s="153"/>
      <c r="H428" s="34"/>
      <c r="I428" s="34"/>
      <c r="J428" s="157"/>
      <c r="K428" s="157"/>
      <c r="L428" s="110"/>
      <c r="M428" s="104"/>
      <c r="N428" s="104"/>
      <c r="O428" s="104"/>
      <c r="P428" s="70"/>
      <c r="Q428" s="70"/>
      <c r="R428" s="70"/>
    </row>
    <row r="429" s="5" customFormat="1" ht="16.5" customHeight="1">
      <c r="A429" s="34"/>
      <c r="B429" s="54"/>
      <c r="C429" s="54"/>
      <c r="D429" s="34"/>
      <c r="E429" s="16"/>
      <c r="F429" s="19"/>
      <c r="G429" s="153"/>
      <c r="H429" s="34"/>
      <c r="I429" s="34"/>
      <c r="J429" s="157"/>
      <c r="K429" s="157"/>
      <c r="L429" s="110"/>
      <c r="M429" s="104"/>
      <c r="N429" s="104"/>
      <c r="O429" s="104"/>
      <c r="P429" s="70"/>
      <c r="Q429" s="70"/>
      <c r="R429" s="70"/>
    </row>
    <row r="430" s="5" customFormat="1" ht="16.5" customHeight="1">
      <c r="A430" s="34"/>
      <c r="B430" s="54"/>
      <c r="C430" s="54"/>
      <c r="D430" s="34"/>
      <c r="E430" s="16"/>
      <c r="F430" s="19"/>
      <c r="G430" s="153"/>
      <c r="H430" s="34"/>
      <c r="I430" s="34"/>
      <c r="J430" s="157"/>
      <c r="K430" s="157"/>
      <c r="L430" s="110"/>
      <c r="M430" s="104"/>
      <c r="N430" s="104"/>
      <c r="O430" s="104"/>
      <c r="P430" s="70"/>
      <c r="Q430" s="70"/>
      <c r="R430" s="70"/>
    </row>
    <row r="431" s="5" customFormat="1" ht="16.5" customHeight="1">
      <c r="A431" s="34"/>
      <c r="B431" s="54"/>
      <c r="C431" s="54"/>
      <c r="D431" s="34"/>
      <c r="E431" s="16"/>
      <c r="F431" s="19"/>
      <c r="G431" s="153"/>
      <c r="H431" s="34"/>
      <c r="I431" s="34"/>
      <c r="J431" s="157"/>
      <c r="K431" s="157"/>
      <c r="L431" s="110"/>
      <c r="M431" s="104"/>
      <c r="N431" s="104"/>
      <c r="O431" s="104"/>
      <c r="P431" s="70"/>
      <c r="Q431" s="70"/>
      <c r="R431" s="70"/>
    </row>
    <row r="432" s="5" customFormat="1" ht="16.5" customHeight="1">
      <c r="A432" s="34"/>
      <c r="B432" s="54"/>
      <c r="C432" s="54"/>
      <c r="D432" s="34"/>
      <c r="E432" s="16"/>
      <c r="F432" s="19"/>
      <c r="G432" s="153"/>
      <c r="H432" s="34"/>
      <c r="I432" s="34"/>
      <c r="J432" s="157"/>
      <c r="K432" s="157"/>
      <c r="L432" s="110"/>
      <c r="M432" s="104"/>
      <c r="N432" s="104"/>
      <c r="O432" s="104"/>
      <c r="P432" s="70"/>
      <c r="Q432" s="70"/>
      <c r="R432" s="70"/>
    </row>
    <row r="433" s="5" customFormat="1" ht="16.5" customHeight="1">
      <c r="A433" s="34"/>
      <c r="B433" s="54"/>
      <c r="C433" s="54"/>
      <c r="D433" s="34"/>
      <c r="E433" s="16"/>
      <c r="F433" s="19"/>
      <c r="G433" s="153"/>
      <c r="H433" s="34"/>
      <c r="I433" s="34"/>
      <c r="J433" s="157"/>
      <c r="K433" s="157"/>
      <c r="L433" s="110"/>
      <c r="M433" s="104"/>
      <c r="N433" s="104"/>
      <c r="O433" s="104"/>
      <c r="P433" s="70"/>
      <c r="Q433" s="70"/>
      <c r="R433" s="70"/>
    </row>
    <row r="434" s="5" customFormat="1" ht="16.5" customHeight="1">
      <c r="A434" s="34"/>
      <c r="B434" s="54"/>
      <c r="C434" s="54"/>
      <c r="D434" s="34"/>
      <c r="E434" s="16"/>
      <c r="F434" s="19"/>
      <c r="G434" s="153"/>
      <c r="H434" s="34"/>
      <c r="I434" s="34"/>
      <c r="J434" s="157"/>
      <c r="K434" s="157"/>
      <c r="L434" s="110"/>
      <c r="M434" s="104"/>
      <c r="N434" s="104"/>
      <c r="O434" s="104"/>
      <c r="P434" s="70"/>
      <c r="Q434" s="70"/>
      <c r="R434" s="70"/>
    </row>
    <row r="435" s="5" customFormat="1" ht="16.5" customHeight="1">
      <c r="A435" s="34"/>
      <c r="B435" s="54"/>
      <c r="C435" s="54"/>
      <c r="D435" s="34"/>
      <c r="E435" s="16"/>
      <c r="F435" s="19"/>
      <c r="G435" s="153"/>
      <c r="H435" s="34"/>
      <c r="I435" s="34"/>
      <c r="J435" s="157"/>
      <c r="K435" s="157"/>
      <c r="L435" s="110"/>
      <c r="M435" s="104"/>
      <c r="N435" s="104"/>
      <c r="O435" s="104"/>
      <c r="P435" s="70"/>
      <c r="Q435" s="70"/>
      <c r="R435" s="70"/>
    </row>
    <row r="436" s="5" customFormat="1" ht="16.5" customHeight="1">
      <c r="A436" s="34"/>
      <c r="B436" s="54"/>
      <c r="C436" s="54"/>
      <c r="D436" s="34"/>
      <c r="E436" s="16"/>
      <c r="F436" s="19"/>
      <c r="G436" s="153"/>
      <c r="H436" s="34"/>
      <c r="I436" s="34"/>
      <c r="J436" s="157"/>
      <c r="K436" s="157"/>
      <c r="L436" s="110"/>
      <c r="M436" s="104"/>
      <c r="N436" s="104"/>
      <c r="O436" s="104"/>
      <c r="P436" s="70"/>
      <c r="Q436" s="70"/>
      <c r="R436" s="70"/>
    </row>
    <row r="437" s="5" customFormat="1" ht="16.5" customHeight="1">
      <c r="A437" s="34"/>
      <c r="B437" s="54"/>
      <c r="C437" s="54"/>
      <c r="D437" s="34"/>
      <c r="E437" s="16"/>
      <c r="F437" s="19"/>
      <c r="G437" s="153"/>
      <c r="H437" s="34"/>
      <c r="I437" s="34"/>
      <c r="J437" s="157"/>
      <c r="K437" s="157"/>
      <c r="L437" s="110"/>
      <c r="M437" s="104"/>
      <c r="N437" s="104"/>
      <c r="O437" s="104"/>
      <c r="P437" s="70"/>
      <c r="Q437" s="70"/>
      <c r="R437" s="70"/>
    </row>
    <row r="438" s="5" customFormat="1" ht="16.5" customHeight="1">
      <c r="A438" s="34"/>
      <c r="B438" s="54"/>
      <c r="C438" s="54"/>
      <c r="D438" s="34"/>
      <c r="E438" s="16"/>
      <c r="F438" s="19"/>
      <c r="G438" s="153"/>
      <c r="H438" s="34"/>
      <c r="I438" s="34"/>
      <c r="J438" s="157"/>
      <c r="K438" s="157"/>
      <c r="L438" s="110"/>
      <c r="M438" s="104"/>
      <c r="N438" s="104"/>
      <c r="O438" s="104"/>
      <c r="P438" s="70"/>
      <c r="Q438" s="70"/>
      <c r="R438" s="70"/>
    </row>
    <row r="439" s="5" customFormat="1" ht="16.5" customHeight="1">
      <c r="A439" s="34"/>
      <c r="B439" s="54"/>
      <c r="C439" s="54"/>
      <c r="D439" s="34"/>
      <c r="E439" s="16"/>
      <c r="F439" s="19"/>
      <c r="G439" s="153"/>
      <c r="H439" s="34"/>
      <c r="I439" s="34"/>
      <c r="J439" s="157"/>
      <c r="K439" s="157"/>
      <c r="L439" s="110"/>
      <c r="M439" s="104"/>
      <c r="N439" s="104"/>
      <c r="O439" s="104"/>
      <c r="P439" s="70"/>
      <c r="Q439" s="70"/>
      <c r="R439" s="70"/>
    </row>
    <row r="440" s="5" customFormat="1" ht="16.5" customHeight="1">
      <c r="A440" s="34"/>
      <c r="B440" s="54"/>
      <c r="C440" s="54"/>
      <c r="D440" s="34"/>
      <c r="E440" s="16"/>
      <c r="F440" s="19"/>
      <c r="G440" s="153"/>
      <c r="H440" s="34"/>
      <c r="I440" s="34"/>
      <c r="J440" s="157"/>
      <c r="K440" s="157"/>
      <c r="L440" s="110"/>
      <c r="M440" s="104"/>
      <c r="N440" s="104"/>
      <c r="O440" s="104"/>
      <c r="P440" s="70"/>
      <c r="Q440" s="70"/>
      <c r="R440" s="70"/>
    </row>
    <row r="441" s="5" customFormat="1" ht="16.5" customHeight="1">
      <c r="A441" s="34"/>
      <c r="B441" s="54"/>
      <c r="C441" s="54"/>
      <c r="D441" s="34"/>
      <c r="E441" s="16"/>
      <c r="F441" s="19"/>
      <c r="G441" s="153"/>
      <c r="H441" s="34"/>
      <c r="I441" s="34"/>
      <c r="J441" s="157"/>
      <c r="K441" s="157"/>
      <c r="L441" s="110"/>
      <c r="M441" s="104"/>
      <c r="N441" s="104"/>
      <c r="O441" s="104"/>
      <c r="P441" s="70"/>
      <c r="Q441" s="70"/>
      <c r="R441" s="70"/>
    </row>
    <row r="442" s="5" customFormat="1" ht="16.5" customHeight="1">
      <c r="A442" s="34"/>
      <c r="B442" s="54"/>
      <c r="C442" s="54"/>
      <c r="D442" s="34"/>
      <c r="E442" s="16"/>
      <c r="F442" s="19"/>
      <c r="G442" s="153"/>
      <c r="H442" s="34"/>
      <c r="I442" s="34"/>
      <c r="J442" s="157"/>
      <c r="K442" s="157"/>
      <c r="L442" s="110"/>
      <c r="M442" s="104"/>
      <c r="N442" s="104"/>
      <c r="O442" s="104"/>
      <c r="P442" s="70"/>
      <c r="Q442" s="70"/>
      <c r="R442" s="70"/>
    </row>
    <row r="443" s="5" customFormat="1" ht="16.5" customHeight="1">
      <c r="A443" s="34"/>
      <c r="B443" s="54"/>
      <c r="C443" s="54"/>
      <c r="D443" s="34"/>
      <c r="E443" s="16"/>
      <c r="F443" s="19"/>
      <c r="G443" s="153"/>
      <c r="H443" s="34"/>
      <c r="I443" s="34"/>
      <c r="J443" s="157"/>
      <c r="K443" s="157"/>
      <c r="L443" s="110"/>
      <c r="M443" s="104"/>
      <c r="N443" s="104"/>
      <c r="O443" s="104"/>
      <c r="P443" s="70"/>
      <c r="Q443" s="70"/>
      <c r="R443" s="70"/>
    </row>
    <row r="444" s="5" customFormat="1" ht="16.5" customHeight="1">
      <c r="A444" s="34"/>
      <c r="B444" s="54"/>
      <c r="C444" s="54"/>
      <c r="D444" s="34"/>
      <c r="E444" s="16"/>
      <c r="F444" s="19"/>
      <c r="G444" s="153"/>
      <c r="H444" s="34"/>
      <c r="I444" s="34"/>
      <c r="J444" s="157"/>
      <c r="K444" s="157"/>
      <c r="L444" s="110"/>
      <c r="M444" s="104"/>
      <c r="N444" s="104"/>
      <c r="O444" s="104"/>
      <c r="P444" s="70"/>
      <c r="Q444" s="70"/>
      <c r="R444" s="70"/>
    </row>
    <row r="445" s="5" customFormat="1" ht="16.5" customHeight="1">
      <c r="A445" s="34"/>
      <c r="B445" s="54"/>
      <c r="C445" s="54"/>
      <c r="D445" s="34"/>
      <c r="E445" s="16"/>
      <c r="F445" s="19"/>
      <c r="G445" s="153"/>
      <c r="H445" s="34"/>
      <c r="I445" s="34"/>
      <c r="J445" s="157"/>
      <c r="K445" s="157"/>
      <c r="L445" s="110"/>
      <c r="M445" s="104"/>
      <c r="N445" s="104"/>
      <c r="O445" s="104"/>
      <c r="P445" s="70"/>
      <c r="Q445" s="70"/>
      <c r="R445" s="70"/>
    </row>
    <row r="446" s="5" customFormat="1" ht="16.5" customHeight="1">
      <c r="A446" s="34"/>
      <c r="B446" s="54"/>
      <c r="C446" s="54"/>
      <c r="D446" s="34"/>
      <c r="E446" s="16"/>
      <c r="F446" s="19"/>
      <c r="G446" s="153"/>
      <c r="H446" s="34"/>
      <c r="I446" s="34"/>
      <c r="J446" s="157"/>
      <c r="K446" s="157"/>
      <c r="L446" s="110"/>
      <c r="M446" s="104"/>
      <c r="N446" s="104"/>
      <c r="O446" s="104"/>
      <c r="P446" s="70"/>
      <c r="Q446" s="70"/>
      <c r="R446" s="70"/>
    </row>
    <row r="447" s="5" customFormat="1" ht="16.5" customHeight="1">
      <c r="A447" s="34"/>
      <c r="B447" s="54"/>
      <c r="C447" s="54"/>
      <c r="D447" s="34"/>
      <c r="E447" s="16"/>
      <c r="F447" s="19"/>
      <c r="G447" s="153"/>
      <c r="H447" s="34"/>
      <c r="I447" s="34"/>
      <c r="J447" s="157"/>
      <c r="K447" s="157"/>
      <c r="L447" s="110"/>
      <c r="M447" s="104"/>
      <c r="N447" s="104"/>
      <c r="O447" s="104"/>
      <c r="P447" s="70"/>
      <c r="Q447" s="70"/>
      <c r="R447" s="70"/>
    </row>
    <row r="448" s="5" customFormat="1" ht="16.5" customHeight="1">
      <c r="A448" s="34"/>
      <c r="B448" s="54"/>
      <c r="C448" s="54"/>
      <c r="D448" s="34"/>
      <c r="E448" s="16"/>
      <c r="F448" s="19"/>
      <c r="G448" s="153"/>
      <c r="H448" s="34"/>
      <c r="I448" s="34"/>
      <c r="J448" s="157"/>
      <c r="K448" s="157"/>
      <c r="L448" s="110"/>
      <c r="M448" s="104"/>
      <c r="N448" s="104"/>
      <c r="O448" s="104"/>
      <c r="P448" s="70"/>
      <c r="Q448" s="70"/>
      <c r="R448" s="70"/>
    </row>
    <row r="449" s="5" customFormat="1" ht="16.5" customHeight="1">
      <c r="A449" s="34"/>
      <c r="B449" s="54"/>
      <c r="C449" s="54"/>
      <c r="D449" s="34"/>
      <c r="E449" s="16"/>
      <c r="F449" s="19"/>
      <c r="G449" s="153"/>
      <c r="H449" s="34"/>
      <c r="I449" s="34"/>
      <c r="J449" s="157"/>
      <c r="K449" s="157"/>
      <c r="L449" s="110"/>
      <c r="M449" s="104"/>
      <c r="N449" s="104"/>
      <c r="O449" s="104"/>
      <c r="P449" s="70"/>
      <c r="Q449" s="70"/>
      <c r="R449" s="70"/>
    </row>
    <row r="450" s="5" customFormat="1" ht="16.5" customHeight="1">
      <c r="A450" s="34"/>
      <c r="B450" s="54"/>
      <c r="C450" s="54"/>
      <c r="D450" s="34"/>
      <c r="E450" s="16"/>
      <c r="F450" s="19"/>
      <c r="G450" s="153"/>
      <c r="H450" s="34"/>
      <c r="I450" s="34"/>
      <c r="J450" s="157"/>
      <c r="K450" s="157"/>
      <c r="L450" s="110"/>
      <c r="M450" s="104"/>
      <c r="N450" s="104"/>
      <c r="O450" s="104"/>
      <c r="P450" s="70"/>
      <c r="Q450" s="70"/>
      <c r="R450" s="70"/>
    </row>
    <row r="451" s="5" customFormat="1" ht="16.5" customHeight="1">
      <c r="A451" s="34"/>
      <c r="B451" s="54"/>
      <c r="C451" s="54"/>
      <c r="D451" s="34"/>
      <c r="E451" s="16"/>
      <c r="F451" s="19"/>
      <c r="G451" s="153"/>
      <c r="H451" s="34"/>
      <c r="I451" s="34"/>
      <c r="J451" s="157"/>
      <c r="K451" s="157"/>
      <c r="L451" s="110"/>
      <c r="M451" s="104"/>
      <c r="N451" s="104"/>
      <c r="O451" s="104"/>
      <c r="P451" s="70"/>
      <c r="Q451" s="70"/>
      <c r="R451" s="70"/>
    </row>
    <row r="452" s="5" customFormat="1" ht="16.5" customHeight="1">
      <c r="A452" s="34"/>
      <c r="B452" s="54"/>
      <c r="C452" s="54"/>
      <c r="D452" s="34"/>
      <c r="E452" s="16"/>
      <c r="F452" s="19"/>
      <c r="G452" s="153"/>
      <c r="H452" s="34"/>
      <c r="I452" s="34"/>
      <c r="J452" s="157"/>
      <c r="K452" s="157"/>
      <c r="L452" s="110"/>
      <c r="M452" s="104"/>
      <c r="N452" s="104"/>
      <c r="O452" s="104"/>
      <c r="P452" s="70"/>
      <c r="Q452" s="70"/>
      <c r="R452" s="70"/>
    </row>
    <row r="453" s="5" customFormat="1" ht="16.5" customHeight="1">
      <c r="A453" s="34"/>
      <c r="B453" s="54"/>
      <c r="C453" s="54"/>
      <c r="D453" s="34"/>
      <c r="E453" s="16"/>
      <c r="F453" s="19"/>
      <c r="G453" s="153"/>
      <c r="H453" s="34"/>
      <c r="I453" s="34"/>
      <c r="J453" s="157"/>
      <c r="K453" s="157"/>
      <c r="L453" s="110"/>
      <c r="M453" s="104"/>
      <c r="N453" s="104"/>
      <c r="O453" s="104"/>
      <c r="P453" s="70"/>
      <c r="Q453" s="70"/>
      <c r="R453" s="70"/>
    </row>
    <row r="454" s="5" customFormat="1" ht="16.5" customHeight="1">
      <c r="A454" s="34"/>
      <c r="B454" s="54"/>
      <c r="C454" s="54"/>
      <c r="D454" s="34"/>
      <c r="E454" s="16"/>
      <c r="F454" s="19"/>
      <c r="G454" s="153"/>
      <c r="H454" s="34"/>
      <c r="I454" s="34"/>
      <c r="J454" s="157"/>
      <c r="K454" s="157"/>
      <c r="L454" s="110"/>
      <c r="M454" s="104"/>
      <c r="N454" s="104"/>
      <c r="O454" s="104"/>
      <c r="P454" s="70"/>
      <c r="Q454" s="70"/>
      <c r="R454" s="70"/>
    </row>
    <row r="455" s="5" customFormat="1" ht="16.5" customHeight="1">
      <c r="A455" s="34"/>
      <c r="B455" s="54"/>
      <c r="C455" s="54"/>
      <c r="D455" s="34"/>
      <c r="E455" s="16"/>
      <c r="F455" s="19"/>
      <c r="G455" s="153"/>
      <c r="H455" s="34"/>
      <c r="I455" s="34"/>
      <c r="J455" s="157"/>
      <c r="K455" s="157"/>
      <c r="L455" s="110"/>
      <c r="M455" s="104"/>
      <c r="N455" s="104"/>
      <c r="O455" s="104"/>
      <c r="P455" s="70"/>
      <c r="Q455" s="70"/>
      <c r="R455" s="70"/>
    </row>
    <row r="456" s="5" customFormat="1" ht="16.5" customHeight="1">
      <c r="A456" s="34"/>
      <c r="B456" s="54"/>
      <c r="C456" s="54"/>
      <c r="D456" s="34"/>
      <c r="E456" s="16"/>
      <c r="F456" s="19"/>
      <c r="G456" s="153"/>
      <c r="H456" s="34"/>
      <c r="I456" s="34"/>
      <c r="J456" s="157"/>
      <c r="K456" s="157"/>
      <c r="L456" s="110"/>
      <c r="M456" s="104"/>
      <c r="N456" s="104"/>
      <c r="O456" s="104"/>
      <c r="P456" s="70"/>
      <c r="Q456" s="70"/>
      <c r="R456" s="70"/>
    </row>
    <row r="457" s="5" customFormat="1" ht="16.5" customHeight="1">
      <c r="A457" s="34"/>
      <c r="B457" s="54"/>
      <c r="C457" s="54"/>
      <c r="D457" s="34"/>
      <c r="E457" s="16"/>
      <c r="F457" s="19"/>
      <c r="G457" s="153"/>
      <c r="H457" s="34"/>
      <c r="I457" s="34"/>
      <c r="J457" s="157"/>
      <c r="K457" s="157"/>
      <c r="L457" s="110"/>
      <c r="M457" s="104"/>
      <c r="N457" s="104"/>
      <c r="O457" s="104"/>
      <c r="P457" s="70"/>
      <c r="Q457" s="70"/>
      <c r="R457" s="70"/>
    </row>
    <row r="458" s="5" customFormat="1" ht="16.5" customHeight="1">
      <c r="A458" s="34"/>
      <c r="B458" s="54"/>
      <c r="C458" s="54"/>
      <c r="D458" s="34"/>
      <c r="E458" s="16"/>
      <c r="F458" s="19"/>
      <c r="G458" s="153"/>
      <c r="H458" s="34"/>
      <c r="I458" s="34"/>
      <c r="J458" s="157"/>
      <c r="K458" s="157"/>
      <c r="L458" s="110"/>
      <c r="M458" s="104"/>
      <c r="N458" s="104"/>
      <c r="O458" s="104"/>
      <c r="P458" s="70"/>
      <c r="Q458" s="70"/>
      <c r="R458" s="70"/>
    </row>
    <row r="459" s="5" customFormat="1" ht="16.5" customHeight="1">
      <c r="A459" s="34"/>
      <c r="B459" s="54"/>
      <c r="C459" s="54"/>
      <c r="D459" s="34"/>
      <c r="E459" s="16"/>
      <c r="F459" s="19"/>
      <c r="G459" s="153"/>
      <c r="H459" s="34"/>
      <c r="I459" s="34"/>
      <c r="J459" s="157"/>
      <c r="K459" s="157"/>
      <c r="L459" s="110"/>
      <c r="M459" s="104"/>
      <c r="N459" s="104"/>
      <c r="O459" s="104"/>
      <c r="P459" s="70"/>
      <c r="Q459" s="70"/>
      <c r="R459" s="70"/>
    </row>
    <row r="460" s="5" customFormat="1" ht="16.5" customHeight="1">
      <c r="A460" s="34"/>
      <c r="B460" s="54"/>
      <c r="C460" s="54"/>
      <c r="D460" s="34"/>
      <c r="E460" s="16"/>
      <c r="F460" s="19"/>
      <c r="G460" s="153"/>
      <c r="H460" s="34"/>
      <c r="I460" s="34"/>
      <c r="J460" s="157"/>
      <c r="K460" s="157"/>
      <c r="L460" s="110"/>
      <c r="M460" s="104"/>
      <c r="N460" s="104"/>
      <c r="O460" s="104"/>
      <c r="P460" s="70"/>
      <c r="Q460" s="70"/>
      <c r="R460" s="70"/>
    </row>
    <row r="461" s="5" customFormat="1" ht="16.5" customHeight="1">
      <c r="A461" s="34"/>
      <c r="B461" s="54"/>
      <c r="C461" s="54"/>
      <c r="D461" s="34"/>
      <c r="E461" s="16"/>
      <c r="F461" s="19"/>
      <c r="G461" s="153"/>
      <c r="H461" s="34"/>
      <c r="I461" s="34"/>
      <c r="J461" s="157"/>
      <c r="K461" s="157"/>
      <c r="L461" s="110"/>
      <c r="M461" s="104"/>
      <c r="N461" s="104"/>
      <c r="O461" s="104"/>
      <c r="P461" s="70"/>
      <c r="Q461" s="70"/>
      <c r="R461" s="70"/>
    </row>
    <row r="462" s="5" customFormat="1" ht="16.5" customHeight="1">
      <c r="A462" s="34"/>
      <c r="B462" s="54"/>
      <c r="C462" s="54"/>
      <c r="D462" s="34"/>
      <c r="E462" s="16"/>
      <c r="F462" s="19"/>
      <c r="G462" s="153"/>
      <c r="H462" s="34"/>
      <c r="I462" s="34"/>
      <c r="J462" s="157"/>
      <c r="K462" s="157"/>
      <c r="L462" s="110"/>
      <c r="M462" s="104"/>
      <c r="N462" s="104"/>
      <c r="O462" s="104"/>
      <c r="P462" s="70"/>
      <c r="Q462" s="70"/>
      <c r="R462" s="70"/>
    </row>
    <row r="463" s="5" customFormat="1" ht="16.5" customHeight="1">
      <c r="A463" s="34"/>
      <c r="B463" s="54"/>
      <c r="C463" s="54"/>
      <c r="D463" s="34"/>
      <c r="E463" s="16"/>
      <c r="F463" s="19"/>
      <c r="G463" s="153"/>
      <c r="H463" s="34"/>
      <c r="I463" s="34"/>
      <c r="J463" s="157"/>
      <c r="K463" s="157"/>
      <c r="L463" s="110"/>
      <c r="M463" s="104"/>
      <c r="N463" s="104"/>
      <c r="O463" s="104"/>
      <c r="P463" s="70"/>
      <c r="Q463" s="70"/>
      <c r="R463" s="70"/>
    </row>
    <row r="464" s="5" customFormat="1" ht="16.5" customHeight="1">
      <c r="A464" s="34"/>
      <c r="B464" s="54"/>
      <c r="C464" s="54"/>
      <c r="D464" s="34"/>
      <c r="E464" s="16"/>
      <c r="F464" s="19"/>
      <c r="G464" s="153"/>
      <c r="H464" s="34"/>
      <c r="I464" s="34"/>
      <c r="J464" s="157"/>
      <c r="K464" s="157"/>
      <c r="L464" s="110"/>
      <c r="M464" s="104"/>
      <c r="N464" s="104"/>
      <c r="O464" s="104"/>
      <c r="P464" s="70"/>
      <c r="Q464" s="70"/>
      <c r="R464" s="70"/>
    </row>
    <row r="465" s="5" customFormat="1" ht="16.5" customHeight="1">
      <c r="A465" s="34"/>
      <c r="B465" s="54"/>
      <c r="C465" s="54"/>
      <c r="D465" s="34"/>
      <c r="E465" s="16"/>
      <c r="F465" s="19"/>
      <c r="G465" s="153"/>
      <c r="H465" s="34"/>
      <c r="I465" s="34"/>
      <c r="J465" s="157"/>
      <c r="K465" s="157"/>
      <c r="L465" s="110"/>
      <c r="M465" s="104"/>
      <c r="N465" s="104"/>
      <c r="O465" s="104"/>
      <c r="P465" s="70"/>
      <c r="Q465" s="70"/>
      <c r="R465" s="70"/>
    </row>
    <row r="466" s="5" customFormat="1" ht="16.5" customHeight="1">
      <c r="A466" s="34"/>
      <c r="B466" s="54"/>
      <c r="C466" s="54"/>
      <c r="D466" s="34"/>
      <c r="E466" s="16"/>
      <c r="F466" s="19"/>
      <c r="G466" s="153"/>
      <c r="H466" s="34"/>
      <c r="I466" s="34"/>
      <c r="J466" s="157"/>
      <c r="K466" s="157"/>
      <c r="L466" s="110"/>
      <c r="M466" s="104"/>
      <c r="N466" s="104"/>
      <c r="O466" s="104"/>
      <c r="P466" s="70"/>
      <c r="Q466" s="70"/>
      <c r="R466" s="70"/>
    </row>
    <row r="467" s="5" customFormat="1" ht="16.5" customHeight="1">
      <c r="A467" s="34"/>
      <c r="B467" s="54"/>
      <c r="C467" s="54"/>
      <c r="D467" s="34"/>
      <c r="E467" s="16"/>
      <c r="F467" s="19"/>
      <c r="G467" s="153"/>
      <c r="H467" s="34"/>
      <c r="I467" s="34"/>
      <c r="J467" s="157"/>
      <c r="K467" s="157"/>
      <c r="L467" s="110"/>
      <c r="M467" s="104"/>
      <c r="N467" s="104"/>
      <c r="O467" s="104"/>
      <c r="P467" s="70"/>
      <c r="Q467" s="70"/>
      <c r="R467" s="70"/>
    </row>
    <row r="468" s="5" customFormat="1" ht="16.5" customHeight="1">
      <c r="A468" s="34"/>
      <c r="B468" s="54"/>
      <c r="C468" s="54"/>
      <c r="D468" s="34"/>
      <c r="E468" s="16"/>
      <c r="F468" s="19"/>
      <c r="G468" s="153"/>
      <c r="H468" s="34"/>
      <c r="I468" s="34"/>
      <c r="J468" s="157"/>
      <c r="K468" s="157"/>
      <c r="L468" s="110"/>
      <c r="M468" s="104"/>
      <c r="N468" s="104"/>
      <c r="O468" s="104"/>
      <c r="P468" s="70"/>
      <c r="Q468" s="70"/>
      <c r="R468" s="70"/>
    </row>
    <row r="469" s="5" customFormat="1" ht="16.5" customHeight="1">
      <c r="A469" s="34"/>
      <c r="B469" s="54"/>
      <c r="C469" s="54"/>
      <c r="D469" s="34"/>
      <c r="E469" s="16"/>
      <c r="F469" s="19"/>
      <c r="G469" s="153"/>
      <c r="H469" s="34"/>
      <c r="I469" s="34"/>
      <c r="J469" s="157"/>
      <c r="K469" s="157"/>
      <c r="L469" s="110"/>
      <c r="M469" s="104"/>
      <c r="N469" s="104"/>
      <c r="O469" s="104"/>
      <c r="P469" s="70"/>
      <c r="Q469" s="70"/>
      <c r="R469" s="70"/>
    </row>
    <row r="470" s="5" customFormat="1" ht="16.5" customHeight="1">
      <c r="A470" s="34"/>
      <c r="B470" s="54"/>
      <c r="C470" s="54"/>
      <c r="D470" s="34"/>
      <c r="E470" s="16"/>
      <c r="F470" s="19"/>
      <c r="G470" s="153"/>
      <c r="H470" s="34"/>
      <c r="I470" s="34"/>
      <c r="J470" s="157"/>
      <c r="K470" s="157"/>
      <c r="L470" s="110"/>
      <c r="M470" s="104"/>
      <c r="N470" s="104"/>
      <c r="O470" s="104"/>
      <c r="P470" s="70"/>
      <c r="Q470" s="70"/>
      <c r="R470" s="70"/>
    </row>
    <row r="471" s="5" customFormat="1" ht="16.5" customHeight="1">
      <c r="A471" s="34"/>
      <c r="B471" s="54"/>
      <c r="C471" s="54"/>
      <c r="D471" s="34"/>
      <c r="E471" s="16"/>
      <c r="F471" s="19"/>
      <c r="G471" s="153"/>
      <c r="H471" s="34"/>
      <c r="I471" s="34"/>
      <c r="J471" s="157"/>
      <c r="K471" s="157"/>
      <c r="L471" s="110"/>
      <c r="M471" s="104"/>
      <c r="N471" s="104"/>
      <c r="O471" s="104"/>
      <c r="P471" s="70"/>
      <c r="Q471" s="70"/>
      <c r="R471" s="70"/>
    </row>
    <row r="472" s="5" customFormat="1" ht="16.5" customHeight="1">
      <c r="A472" s="34"/>
      <c r="B472" s="54"/>
      <c r="C472" s="54"/>
      <c r="D472" s="34"/>
      <c r="E472" s="16"/>
      <c r="F472" s="19"/>
      <c r="G472" s="153"/>
      <c r="H472" s="34"/>
      <c r="I472" s="34"/>
      <c r="J472" s="157"/>
      <c r="K472" s="157"/>
      <c r="L472" s="110"/>
      <c r="M472" s="104"/>
      <c r="N472" s="104"/>
      <c r="O472" s="104"/>
      <c r="P472" s="70"/>
      <c r="Q472" s="70"/>
      <c r="R472" s="70"/>
    </row>
    <row r="473" s="5" customFormat="1" ht="16.5" customHeight="1">
      <c r="A473" s="34"/>
      <c r="B473" s="54"/>
      <c r="C473" s="54"/>
      <c r="D473" s="34"/>
      <c r="E473" s="16"/>
      <c r="F473" s="19"/>
      <c r="G473" s="153"/>
      <c r="H473" s="34"/>
      <c r="I473" s="34"/>
      <c r="J473" s="157"/>
      <c r="K473" s="157"/>
      <c r="L473" s="110"/>
      <c r="M473" s="104"/>
      <c r="N473" s="104"/>
      <c r="O473" s="104"/>
      <c r="P473" s="70"/>
      <c r="Q473" s="70"/>
      <c r="R473" s="70"/>
    </row>
    <row r="474" s="5" customFormat="1" ht="16.5" customHeight="1">
      <c r="A474" s="34"/>
      <c r="B474" s="54"/>
      <c r="C474" s="54"/>
      <c r="D474" s="34"/>
      <c r="E474" s="16"/>
      <c r="F474" s="19"/>
      <c r="G474" s="153"/>
      <c r="H474" s="34"/>
      <c r="I474" s="34"/>
      <c r="J474" s="157"/>
      <c r="K474" s="157"/>
      <c r="L474" s="110"/>
      <c r="M474" s="104"/>
      <c r="N474" s="104"/>
      <c r="O474" s="104"/>
      <c r="P474" s="70"/>
      <c r="Q474" s="70"/>
      <c r="R474" s="70"/>
    </row>
    <row r="475" s="5" customFormat="1" ht="16.5" customHeight="1">
      <c r="A475" s="34"/>
      <c r="B475" s="54"/>
      <c r="C475" s="54"/>
      <c r="D475" s="34"/>
      <c r="E475" s="16"/>
      <c r="F475" s="19"/>
      <c r="G475" s="153"/>
      <c r="H475" s="34"/>
      <c r="I475" s="34"/>
      <c r="J475" s="157"/>
      <c r="K475" s="157"/>
      <c r="L475" s="110"/>
      <c r="M475" s="104"/>
      <c r="N475" s="104"/>
      <c r="O475" s="104"/>
      <c r="P475" s="70"/>
      <c r="Q475" s="70"/>
      <c r="R475" s="70"/>
    </row>
    <row r="476" s="5" customFormat="1" ht="16.5" customHeight="1">
      <c r="A476" s="34"/>
      <c r="B476" s="54"/>
      <c r="C476" s="54"/>
      <c r="D476" s="34"/>
      <c r="E476" s="16"/>
      <c r="F476" s="19"/>
      <c r="G476" s="153"/>
      <c r="H476" s="34"/>
      <c r="I476" s="34"/>
      <c r="J476" s="157"/>
      <c r="K476" s="157"/>
      <c r="L476" s="110"/>
      <c r="M476" s="104"/>
      <c r="N476" s="104"/>
      <c r="O476" s="104"/>
      <c r="P476" s="70"/>
      <c r="Q476" s="70"/>
      <c r="R476" s="70"/>
    </row>
    <row r="477" s="5" customFormat="1" ht="16.5" customHeight="1">
      <c r="A477" s="34"/>
      <c r="B477" s="54"/>
      <c r="C477" s="54"/>
      <c r="D477" s="34"/>
      <c r="E477" s="16"/>
      <c r="F477" s="19"/>
      <c r="G477" s="153"/>
      <c r="H477" s="34"/>
      <c r="I477" s="34"/>
      <c r="J477" s="157"/>
      <c r="K477" s="157"/>
      <c r="L477" s="110"/>
      <c r="M477" s="104"/>
      <c r="N477" s="104"/>
      <c r="O477" s="104"/>
      <c r="P477" s="70"/>
      <c r="Q477" s="70"/>
      <c r="R477" s="70"/>
    </row>
    <row r="478" s="5" customFormat="1" ht="16.5" customHeight="1">
      <c r="A478" s="34"/>
      <c r="B478" s="54"/>
      <c r="C478" s="54"/>
      <c r="D478" s="34"/>
      <c r="E478" s="16"/>
      <c r="F478" s="19"/>
      <c r="G478" s="153"/>
      <c r="H478" s="34"/>
      <c r="I478" s="34"/>
      <c r="J478" s="157"/>
      <c r="K478" s="157"/>
      <c r="L478" s="110"/>
      <c r="M478" s="104"/>
      <c r="N478" s="104"/>
      <c r="O478" s="104"/>
      <c r="P478" s="70"/>
      <c r="Q478" s="70"/>
      <c r="R478" s="70"/>
    </row>
    <row r="479" s="5" customFormat="1" ht="16.5" customHeight="1">
      <c r="A479" s="34"/>
      <c r="B479" s="54"/>
      <c r="C479" s="54"/>
      <c r="D479" s="34"/>
      <c r="E479" s="16"/>
      <c r="F479" s="19"/>
      <c r="G479" s="153"/>
      <c r="H479" s="34"/>
      <c r="I479" s="34"/>
      <c r="J479" s="157"/>
      <c r="K479" s="157"/>
      <c r="L479" s="110"/>
      <c r="M479" s="104"/>
      <c r="N479" s="104"/>
      <c r="O479" s="104"/>
      <c r="P479" s="70"/>
      <c r="Q479" s="70"/>
      <c r="R479" s="70"/>
    </row>
    <row r="480" s="5" customFormat="1" ht="16.5" customHeight="1">
      <c r="A480" s="34"/>
      <c r="B480" s="54"/>
      <c r="C480" s="54"/>
      <c r="D480" s="34"/>
      <c r="E480" s="16"/>
      <c r="F480" s="19"/>
      <c r="G480" s="153"/>
      <c r="H480" s="34"/>
      <c r="I480" s="34"/>
      <c r="J480" s="157"/>
      <c r="K480" s="157"/>
      <c r="L480" s="110"/>
      <c r="M480" s="104"/>
      <c r="N480" s="104"/>
      <c r="O480" s="104"/>
      <c r="P480" s="70"/>
      <c r="Q480" s="70"/>
      <c r="R480" s="70"/>
    </row>
    <row r="481" s="5" customFormat="1" ht="16.5" customHeight="1">
      <c r="A481" s="34"/>
      <c r="B481" s="54"/>
      <c r="C481" s="54"/>
      <c r="D481" s="34"/>
      <c r="E481" s="16"/>
      <c r="F481" s="19"/>
      <c r="G481" s="153"/>
      <c r="H481" s="34"/>
      <c r="I481" s="34"/>
      <c r="J481" s="157"/>
      <c r="K481" s="157"/>
      <c r="L481" s="110"/>
      <c r="M481" s="104"/>
      <c r="N481" s="104"/>
      <c r="O481" s="104"/>
      <c r="P481" s="70"/>
      <c r="Q481" s="70"/>
      <c r="R481" s="70"/>
    </row>
    <row r="482" s="5" customFormat="1" ht="16.5" customHeight="1">
      <c r="A482" s="34"/>
      <c r="B482" s="54"/>
      <c r="C482" s="54"/>
      <c r="D482" s="34"/>
      <c r="E482" s="16"/>
      <c r="F482" s="19"/>
      <c r="G482" s="153"/>
      <c r="H482" s="34"/>
      <c r="I482" s="34"/>
      <c r="J482" s="157"/>
      <c r="K482" s="157"/>
      <c r="L482" s="110"/>
      <c r="M482" s="104"/>
      <c r="N482" s="104"/>
      <c r="O482" s="104"/>
      <c r="P482" s="70"/>
      <c r="Q482" s="70"/>
      <c r="R482" s="70"/>
    </row>
    <row r="483" s="5" customFormat="1" ht="16.5" customHeight="1">
      <c r="A483" s="34"/>
      <c r="B483" s="54"/>
      <c r="C483" s="54"/>
      <c r="D483" s="34"/>
      <c r="E483" s="16"/>
      <c r="F483" s="19"/>
      <c r="G483" s="153"/>
      <c r="H483" s="34"/>
      <c r="I483" s="34"/>
      <c r="J483" s="157"/>
      <c r="K483" s="157"/>
      <c r="L483" s="110"/>
      <c r="M483" s="104"/>
      <c r="N483" s="104"/>
      <c r="O483" s="104"/>
      <c r="P483" s="70"/>
      <c r="Q483" s="70"/>
      <c r="R483" s="70"/>
    </row>
    <row r="484" s="5" customFormat="1" ht="16.5" customHeight="1">
      <c r="A484" s="34"/>
      <c r="B484" s="54"/>
      <c r="C484" s="54"/>
      <c r="D484" s="34"/>
      <c r="E484" s="16"/>
      <c r="F484" s="19"/>
      <c r="G484" s="153"/>
      <c r="H484" s="34"/>
      <c r="I484" s="34"/>
      <c r="J484" s="157"/>
      <c r="K484" s="157"/>
      <c r="L484" s="110"/>
      <c r="M484" s="104"/>
      <c r="N484" s="104"/>
      <c r="O484" s="104"/>
      <c r="P484" s="70"/>
      <c r="Q484" s="70"/>
      <c r="R484" s="70"/>
    </row>
    <row r="485" s="5" customFormat="1" ht="16.5" customHeight="1">
      <c r="A485" s="34"/>
      <c r="B485" s="54"/>
      <c r="C485" s="54"/>
      <c r="D485" s="34"/>
      <c r="E485" s="16"/>
      <c r="F485" s="19"/>
      <c r="G485" s="153"/>
      <c r="H485" s="34"/>
      <c r="I485" s="34"/>
      <c r="J485" s="157"/>
      <c r="K485" s="157"/>
      <c r="L485" s="110"/>
      <c r="M485" s="104"/>
      <c r="N485" s="104"/>
      <c r="O485" s="104"/>
      <c r="P485" s="70"/>
      <c r="Q485" s="70"/>
      <c r="R485" s="70"/>
    </row>
    <row r="486" s="5" customFormat="1" ht="16.5" customHeight="1">
      <c r="A486" s="34"/>
      <c r="B486" s="54"/>
      <c r="C486" s="54"/>
      <c r="D486" s="34"/>
      <c r="E486" s="16"/>
      <c r="F486" s="19"/>
      <c r="G486" s="153"/>
      <c r="H486" s="34"/>
      <c r="I486" s="34"/>
      <c r="J486" s="157"/>
      <c r="K486" s="157"/>
      <c r="L486" s="110"/>
      <c r="M486" s="104"/>
      <c r="N486" s="104"/>
      <c r="O486" s="104"/>
      <c r="P486" s="70"/>
      <c r="Q486" s="70"/>
      <c r="R486" s="70"/>
    </row>
    <row r="487" s="5" customFormat="1" ht="16.5" customHeight="1">
      <c r="A487" s="34"/>
      <c r="B487" s="54"/>
      <c r="C487" s="54"/>
      <c r="D487" s="34"/>
      <c r="E487" s="16"/>
      <c r="F487" s="19"/>
      <c r="G487" s="153"/>
      <c r="H487" s="34"/>
      <c r="I487" s="34"/>
      <c r="J487" s="157"/>
      <c r="K487" s="157"/>
      <c r="L487" s="110"/>
      <c r="M487" s="104"/>
      <c r="N487" s="104"/>
      <c r="O487" s="104"/>
      <c r="P487" s="70"/>
      <c r="Q487" s="70"/>
      <c r="R487" s="70"/>
    </row>
    <row r="488" s="5" customFormat="1" ht="16.5" customHeight="1">
      <c r="A488" s="34"/>
      <c r="B488" s="54"/>
      <c r="C488" s="54"/>
      <c r="D488" s="34"/>
      <c r="E488" s="16"/>
      <c r="F488" s="19"/>
      <c r="G488" s="153"/>
      <c r="H488" s="34"/>
      <c r="I488" s="34"/>
      <c r="J488" s="157"/>
      <c r="K488" s="157"/>
      <c r="L488" s="110"/>
      <c r="M488" s="104"/>
      <c r="N488" s="104"/>
      <c r="O488" s="104"/>
      <c r="P488" s="70"/>
      <c r="Q488" s="70"/>
      <c r="R488" s="70"/>
    </row>
    <row r="489" s="5" customFormat="1" ht="16.5" customHeight="1">
      <c r="A489" s="34"/>
      <c r="B489" s="54"/>
      <c r="C489" s="54"/>
      <c r="D489" s="34"/>
      <c r="E489" s="16"/>
      <c r="F489" s="19"/>
      <c r="G489" s="153"/>
      <c r="H489" s="34"/>
      <c r="I489" s="34"/>
      <c r="J489" s="157"/>
      <c r="K489" s="157"/>
      <c r="L489" s="110"/>
      <c r="M489" s="104"/>
      <c r="N489" s="104"/>
      <c r="O489" s="104"/>
      <c r="P489" s="70"/>
      <c r="Q489" s="70"/>
      <c r="R489" s="70"/>
    </row>
    <row r="490" s="5" customFormat="1" ht="16.5" customHeight="1">
      <c r="A490" s="34"/>
      <c r="B490" s="54"/>
      <c r="C490" s="54"/>
      <c r="D490" s="34"/>
      <c r="E490" s="16"/>
      <c r="F490" s="19"/>
      <c r="G490" s="153"/>
      <c r="H490" s="34"/>
      <c r="I490" s="34"/>
      <c r="J490" s="157"/>
      <c r="K490" s="157"/>
      <c r="L490" s="110"/>
      <c r="M490" s="104"/>
      <c r="N490" s="104"/>
      <c r="O490" s="104"/>
      <c r="P490" s="70"/>
      <c r="Q490" s="70"/>
      <c r="R490" s="70"/>
    </row>
    <row r="491" s="5" customFormat="1" ht="16.5" customHeight="1">
      <c r="A491" s="34"/>
      <c r="B491" s="54"/>
      <c r="C491" s="54"/>
      <c r="D491" s="34"/>
      <c r="E491" s="16"/>
      <c r="F491" s="19"/>
      <c r="G491" s="153"/>
      <c r="H491" s="34"/>
      <c r="I491" s="34"/>
      <c r="J491" s="157"/>
      <c r="K491" s="157"/>
      <c r="L491" s="110"/>
      <c r="M491" s="104"/>
      <c r="N491" s="104"/>
      <c r="O491" s="104"/>
      <c r="P491" s="70"/>
      <c r="Q491" s="70"/>
      <c r="R491" s="70"/>
    </row>
    <row r="492" s="5" customFormat="1" ht="16.5" customHeight="1">
      <c r="A492" s="34"/>
      <c r="B492" s="54"/>
      <c r="C492" s="54"/>
      <c r="D492" s="34"/>
      <c r="E492" s="16"/>
      <c r="F492" s="19"/>
      <c r="G492" s="153"/>
      <c r="H492" s="34"/>
      <c r="I492" s="34"/>
      <c r="J492" s="157"/>
      <c r="K492" s="157"/>
      <c r="L492" s="110"/>
      <c r="M492" s="104"/>
      <c r="N492" s="104"/>
      <c r="O492" s="104"/>
      <c r="P492" s="70"/>
      <c r="Q492" s="70"/>
      <c r="R492" s="70"/>
    </row>
    <row r="493" s="5" customFormat="1" ht="16.5" customHeight="1">
      <c r="A493" s="34"/>
      <c r="B493" s="54"/>
      <c r="C493" s="54"/>
      <c r="D493" s="34"/>
      <c r="E493" s="16"/>
      <c r="F493" s="19"/>
      <c r="G493" s="153"/>
      <c r="H493" s="34"/>
      <c r="I493" s="34"/>
      <c r="J493" s="157"/>
      <c r="K493" s="157"/>
      <c r="L493" s="110"/>
      <c r="M493" s="104"/>
      <c r="N493" s="104"/>
      <c r="O493" s="104"/>
      <c r="P493" s="70"/>
      <c r="Q493" s="70"/>
      <c r="R493" s="70"/>
    </row>
    <row r="494" s="5" customFormat="1" ht="16.5" customHeight="1">
      <c r="A494" s="34"/>
      <c r="B494" s="54"/>
      <c r="C494" s="54"/>
      <c r="D494" s="34"/>
      <c r="E494" s="16"/>
      <c r="F494" s="19"/>
      <c r="G494" s="153"/>
      <c r="H494" s="34"/>
      <c r="I494" s="34"/>
      <c r="J494" s="157"/>
      <c r="K494" s="157"/>
      <c r="L494" s="110"/>
      <c r="M494" s="104"/>
      <c r="N494" s="104"/>
      <c r="O494" s="104"/>
      <c r="P494" s="70"/>
      <c r="Q494" s="70"/>
      <c r="R494" s="70"/>
    </row>
    <row r="495" s="5" customFormat="1" ht="16.5" customHeight="1">
      <c r="A495" s="34"/>
      <c r="B495" s="54"/>
      <c r="C495" s="54"/>
      <c r="D495" s="34"/>
      <c r="E495" s="16"/>
      <c r="F495" s="19"/>
      <c r="G495" s="153"/>
      <c r="H495" s="34"/>
      <c r="I495" s="34"/>
      <c r="J495" s="157"/>
      <c r="K495" s="157"/>
      <c r="L495" s="110"/>
      <c r="M495" s="104"/>
      <c r="N495" s="104"/>
      <c r="O495" s="104"/>
      <c r="P495" s="70"/>
      <c r="Q495" s="70"/>
      <c r="R495" s="70"/>
    </row>
    <row r="496" s="5" customFormat="1" ht="16.5" customHeight="1">
      <c r="A496" s="34"/>
      <c r="B496" s="54"/>
      <c r="C496" s="54"/>
      <c r="D496" s="34"/>
      <c r="E496" s="16"/>
      <c r="F496" s="19"/>
      <c r="G496" s="153"/>
      <c r="H496" s="34"/>
      <c r="I496" s="34"/>
      <c r="J496" s="157"/>
      <c r="K496" s="157"/>
      <c r="L496" s="110"/>
      <c r="M496" s="104"/>
      <c r="N496" s="104"/>
      <c r="O496" s="104"/>
      <c r="P496" s="70"/>
      <c r="Q496" s="70"/>
      <c r="R496" s="70"/>
    </row>
    <row r="497" s="5" customFormat="1" ht="16.5" customHeight="1">
      <c r="A497" s="34"/>
      <c r="B497" s="54"/>
      <c r="C497" s="54"/>
      <c r="D497" s="34"/>
      <c r="E497" s="16"/>
      <c r="F497" s="19"/>
      <c r="G497" s="153"/>
      <c r="H497" s="34"/>
      <c r="I497" s="34"/>
      <c r="J497" s="157"/>
      <c r="K497" s="157"/>
      <c r="L497" s="110"/>
      <c r="M497" s="104"/>
      <c r="N497" s="104"/>
      <c r="O497" s="104"/>
      <c r="P497" s="70"/>
      <c r="Q497" s="70"/>
      <c r="R497" s="70"/>
    </row>
    <row r="498" s="5" customFormat="1" ht="16.5" customHeight="1">
      <c r="A498" s="34"/>
      <c r="B498" s="54"/>
      <c r="C498" s="54"/>
      <c r="D498" s="34"/>
      <c r="E498" s="16"/>
      <c r="F498" s="19"/>
      <c r="G498" s="153"/>
      <c r="H498" s="34"/>
      <c r="I498" s="34"/>
      <c r="J498" s="157"/>
      <c r="K498" s="157"/>
      <c r="L498" s="110"/>
      <c r="M498" s="104"/>
      <c r="N498" s="104"/>
      <c r="O498" s="104"/>
      <c r="P498" s="70"/>
      <c r="Q498" s="70"/>
      <c r="R498" s="70"/>
    </row>
    <row r="499" s="5" customFormat="1" ht="16.5" customHeight="1">
      <c r="A499" s="34"/>
      <c r="B499" s="54"/>
      <c r="C499" s="54"/>
      <c r="D499" s="34"/>
      <c r="E499" s="16"/>
      <c r="F499" s="19"/>
      <c r="G499" s="153"/>
      <c r="H499" s="34"/>
      <c r="I499" s="34"/>
      <c r="J499" s="157"/>
      <c r="K499" s="157"/>
      <c r="L499" s="110"/>
      <c r="M499" s="104"/>
      <c r="N499" s="104"/>
      <c r="O499" s="104"/>
      <c r="P499" s="70"/>
      <c r="Q499" s="70"/>
      <c r="R499" s="70"/>
    </row>
    <row r="500" s="5" customFormat="1" ht="16.5" customHeight="1">
      <c r="A500" s="34"/>
      <c r="B500" s="54"/>
      <c r="C500" s="54"/>
      <c r="D500" s="34"/>
      <c r="E500" s="16"/>
      <c r="F500" s="19"/>
      <c r="G500" s="153"/>
      <c r="H500" s="34"/>
      <c r="I500" s="34"/>
      <c r="J500" s="157"/>
      <c r="K500" s="157"/>
      <c r="L500" s="110"/>
      <c r="M500" s="104"/>
      <c r="N500" s="104"/>
      <c r="O500" s="104"/>
      <c r="P500" s="70"/>
      <c r="Q500" s="70"/>
      <c r="R500" s="70"/>
    </row>
    <row r="501" s="5" customFormat="1" ht="16.5" customHeight="1">
      <c r="A501" s="34"/>
      <c r="B501" s="54"/>
      <c r="C501" s="54"/>
      <c r="D501" s="34"/>
      <c r="E501" s="16"/>
      <c r="F501" s="19"/>
      <c r="G501" s="153"/>
      <c r="H501" s="34"/>
      <c r="I501" s="34"/>
      <c r="J501" s="157"/>
      <c r="K501" s="157"/>
      <c r="L501" s="110"/>
      <c r="M501" s="104"/>
      <c r="N501" s="104"/>
      <c r="O501" s="104"/>
      <c r="P501" s="70"/>
      <c r="Q501" s="70"/>
      <c r="R501" s="70"/>
    </row>
    <row r="502" s="5" customFormat="1" ht="16.5" customHeight="1">
      <c r="A502" s="34"/>
      <c r="B502" s="54"/>
      <c r="C502" s="54"/>
      <c r="D502" s="34"/>
      <c r="E502" s="16"/>
      <c r="F502" s="19"/>
      <c r="G502" s="153"/>
      <c r="H502" s="34"/>
      <c r="I502" s="34"/>
      <c r="J502" s="157"/>
      <c r="K502" s="157"/>
      <c r="L502" s="110"/>
      <c r="M502" s="104"/>
      <c r="N502" s="104"/>
      <c r="O502" s="104"/>
      <c r="P502" s="70"/>
      <c r="Q502" s="70"/>
      <c r="R502" s="70"/>
    </row>
    <row r="503" s="5" customFormat="1" ht="16.5" customHeight="1">
      <c r="A503" s="34"/>
      <c r="B503" s="54"/>
      <c r="C503" s="54"/>
      <c r="D503" s="34"/>
      <c r="E503" s="16"/>
      <c r="F503" s="19"/>
      <c r="G503" s="153"/>
      <c r="H503" s="34"/>
      <c r="I503" s="34"/>
      <c r="J503" s="157"/>
      <c r="K503" s="157"/>
      <c r="L503" s="110"/>
      <c r="M503" s="104"/>
      <c r="N503" s="104"/>
      <c r="O503" s="104"/>
      <c r="P503" s="70"/>
      <c r="Q503" s="70"/>
      <c r="R503" s="70"/>
    </row>
    <row r="504" s="5" customFormat="1" ht="16.5" customHeight="1">
      <c r="A504" s="34"/>
      <c r="B504" s="54"/>
      <c r="C504" s="54"/>
      <c r="D504" s="34"/>
      <c r="E504" s="16"/>
      <c r="F504" s="19"/>
      <c r="G504" s="153"/>
      <c r="H504" s="34"/>
      <c r="I504" s="34"/>
      <c r="J504" s="157"/>
      <c r="K504" s="157"/>
      <c r="L504" s="110"/>
      <c r="M504" s="104"/>
      <c r="N504" s="104"/>
      <c r="O504" s="104"/>
      <c r="P504" s="70"/>
      <c r="Q504" s="70"/>
      <c r="R504" s="70"/>
    </row>
    <row r="505" s="5" customFormat="1" ht="16.5" customHeight="1">
      <c r="A505" s="34"/>
      <c r="B505" s="54"/>
      <c r="C505" s="54"/>
      <c r="D505" s="34"/>
      <c r="E505" s="16"/>
      <c r="F505" s="19"/>
      <c r="G505" s="153"/>
      <c r="H505" s="34"/>
      <c r="I505" s="34"/>
      <c r="J505" s="157"/>
      <c r="K505" s="157"/>
      <c r="L505" s="110"/>
      <c r="M505" s="104"/>
      <c r="N505" s="104"/>
      <c r="O505" s="104"/>
      <c r="P505" s="70"/>
      <c r="Q505" s="70"/>
      <c r="R505" s="70"/>
    </row>
    <row r="506" s="5" customFormat="1" ht="16.5" customHeight="1">
      <c r="A506" s="34"/>
      <c r="B506" s="54"/>
      <c r="C506" s="54"/>
      <c r="D506" s="34"/>
      <c r="E506" s="16"/>
      <c r="F506" s="19"/>
      <c r="G506" s="153"/>
      <c r="H506" s="34"/>
      <c r="I506" s="34"/>
      <c r="J506" s="157"/>
      <c r="K506" s="157"/>
      <c r="L506" s="110"/>
      <c r="M506" s="104"/>
      <c r="N506" s="104"/>
      <c r="O506" s="104"/>
      <c r="P506" s="70"/>
      <c r="Q506" s="70"/>
      <c r="R506" s="70"/>
    </row>
    <row r="507" s="5" customFormat="1" ht="16.5" customHeight="1">
      <c r="A507" s="34"/>
      <c r="B507" s="54"/>
      <c r="C507" s="54"/>
      <c r="D507" s="34"/>
      <c r="E507" s="16"/>
      <c r="F507" s="19"/>
      <c r="G507" s="153"/>
      <c r="H507" s="34"/>
      <c r="I507" s="34"/>
      <c r="J507" s="157"/>
      <c r="K507" s="157"/>
      <c r="L507" s="110"/>
      <c r="M507" s="104"/>
      <c r="N507" s="104"/>
      <c r="O507" s="104"/>
      <c r="P507" s="70"/>
      <c r="Q507" s="70"/>
      <c r="R507" s="70"/>
    </row>
    <row r="508" s="5" customFormat="1" ht="16.5" customHeight="1">
      <c r="A508" s="34"/>
      <c r="B508" s="54"/>
      <c r="C508" s="54"/>
      <c r="D508" s="34"/>
      <c r="E508" s="16"/>
      <c r="F508" s="19"/>
      <c r="G508" s="153"/>
      <c r="H508" s="34"/>
      <c r="I508" s="34"/>
      <c r="J508" s="157"/>
      <c r="K508" s="157"/>
      <c r="L508" s="110"/>
      <c r="M508" s="104"/>
      <c r="N508" s="104"/>
      <c r="O508" s="104"/>
      <c r="P508" s="70"/>
      <c r="Q508" s="70"/>
      <c r="R508" s="70"/>
    </row>
    <row r="509" s="5" customFormat="1" ht="16.5" customHeight="1">
      <c r="A509" s="34"/>
      <c r="B509" s="54"/>
      <c r="C509" s="54"/>
      <c r="D509" s="34"/>
      <c r="E509" s="16"/>
      <c r="F509" s="19"/>
      <c r="G509" s="153"/>
      <c r="H509" s="34"/>
      <c r="I509" s="34"/>
      <c r="J509" s="157"/>
      <c r="K509" s="157"/>
      <c r="L509" s="110"/>
      <c r="M509" s="104"/>
      <c r="N509" s="104"/>
      <c r="O509" s="104"/>
      <c r="P509" s="70"/>
      <c r="Q509" s="70"/>
      <c r="R509" s="70"/>
    </row>
    <row r="510" s="5" customFormat="1" ht="16.5" customHeight="1">
      <c r="A510" s="34"/>
      <c r="B510" s="54"/>
      <c r="C510" s="54"/>
      <c r="D510" s="34"/>
      <c r="E510" s="16"/>
      <c r="F510" s="19"/>
      <c r="G510" s="153"/>
      <c r="H510" s="34"/>
      <c r="I510" s="34"/>
      <c r="J510" s="157"/>
      <c r="K510" s="157"/>
      <c r="L510" s="110"/>
      <c r="M510" s="104"/>
      <c r="N510" s="104"/>
      <c r="O510" s="104"/>
      <c r="P510" s="70"/>
      <c r="Q510" s="70"/>
      <c r="R510" s="70"/>
    </row>
    <row r="511" s="5" customFormat="1" ht="16.5" customHeight="1">
      <c r="A511" s="34"/>
      <c r="B511" s="54"/>
      <c r="C511" s="54"/>
      <c r="D511" s="34"/>
      <c r="E511" s="16"/>
      <c r="F511" s="19"/>
      <c r="G511" s="153"/>
      <c r="H511" s="34"/>
      <c r="I511" s="34"/>
      <c r="J511" s="157"/>
      <c r="K511" s="157"/>
      <c r="L511" s="110"/>
      <c r="M511" s="104"/>
      <c r="N511" s="104"/>
      <c r="O511" s="104"/>
      <c r="P511" s="70"/>
      <c r="Q511" s="70"/>
      <c r="R511" s="70"/>
    </row>
    <row r="512" s="5" customFormat="1" ht="16.5" customHeight="1">
      <c r="A512" s="34"/>
      <c r="B512" s="54"/>
      <c r="C512" s="54"/>
      <c r="D512" s="34"/>
      <c r="E512" s="16"/>
      <c r="F512" s="19"/>
      <c r="G512" s="153"/>
      <c r="H512" s="34"/>
      <c r="I512" s="34"/>
      <c r="J512" s="157"/>
      <c r="K512" s="157"/>
      <c r="L512" s="110"/>
      <c r="M512" s="104"/>
      <c r="N512" s="104"/>
      <c r="O512" s="104"/>
      <c r="P512" s="70"/>
      <c r="Q512" s="70"/>
      <c r="R512" s="70"/>
    </row>
    <row r="513" s="5" customFormat="1" ht="16.5" customHeight="1">
      <c r="A513" s="34"/>
      <c r="B513" s="54"/>
      <c r="C513" s="54"/>
      <c r="D513" s="34"/>
      <c r="E513" s="16"/>
      <c r="F513" s="19"/>
      <c r="G513" s="153"/>
      <c r="H513" s="34"/>
      <c r="I513" s="34"/>
      <c r="J513" s="157"/>
      <c r="K513" s="157"/>
      <c r="L513" s="110"/>
      <c r="M513" s="104"/>
      <c r="N513" s="104"/>
      <c r="O513" s="104"/>
      <c r="P513" s="70"/>
      <c r="Q513" s="70"/>
      <c r="R513" s="70"/>
    </row>
    <row r="514" s="5" customFormat="1" ht="16.5" customHeight="1">
      <c r="A514" s="34"/>
      <c r="B514" s="54"/>
      <c r="C514" s="54"/>
      <c r="D514" s="34"/>
      <c r="E514" s="16"/>
      <c r="F514" s="19"/>
      <c r="G514" s="153"/>
      <c r="H514" s="34"/>
      <c r="I514" s="34"/>
      <c r="J514" s="157"/>
      <c r="K514" s="157"/>
      <c r="L514" s="110"/>
      <c r="M514" s="104"/>
      <c r="N514" s="104"/>
      <c r="O514" s="104"/>
      <c r="P514" s="70"/>
      <c r="Q514" s="70"/>
      <c r="R514" s="70"/>
    </row>
    <row r="515" s="5" customFormat="1" ht="16.5" customHeight="1">
      <c r="A515" s="34"/>
      <c r="B515" s="54"/>
      <c r="C515" s="54"/>
      <c r="D515" s="34"/>
      <c r="E515" s="16"/>
      <c r="F515" s="19"/>
      <c r="G515" s="153"/>
      <c r="H515" s="34"/>
      <c r="I515" s="34"/>
      <c r="J515" s="157"/>
      <c r="K515" s="157"/>
      <c r="L515" s="110"/>
      <c r="M515" s="104"/>
      <c r="N515" s="104"/>
      <c r="O515" s="104"/>
      <c r="P515" s="70"/>
      <c r="Q515" s="70"/>
      <c r="R515" s="70"/>
    </row>
    <row r="516" s="5" customFormat="1" ht="16.5" customHeight="1">
      <c r="A516" s="34"/>
      <c r="B516" s="54"/>
      <c r="C516" s="54"/>
      <c r="D516" s="34"/>
      <c r="E516" s="16"/>
      <c r="F516" s="19"/>
      <c r="G516" s="153"/>
      <c r="H516" s="34"/>
      <c r="I516" s="34"/>
      <c r="J516" s="157"/>
      <c r="K516" s="157"/>
      <c r="L516" s="110"/>
      <c r="M516" s="104"/>
      <c r="N516" s="104"/>
      <c r="O516" s="104"/>
      <c r="P516" s="70"/>
      <c r="Q516" s="70"/>
      <c r="R516" s="70"/>
    </row>
    <row r="517" s="5" customFormat="1" ht="16.5" customHeight="1">
      <c r="A517" s="34"/>
      <c r="B517" s="54"/>
      <c r="C517" s="54"/>
      <c r="D517" s="34"/>
      <c r="E517" s="16"/>
      <c r="F517" s="19"/>
      <c r="G517" s="153"/>
      <c r="H517" s="34"/>
      <c r="I517" s="34"/>
      <c r="J517" s="157"/>
      <c r="K517" s="157"/>
      <c r="L517" s="110"/>
      <c r="M517" s="104"/>
      <c r="N517" s="104"/>
      <c r="O517" s="104"/>
      <c r="P517" s="70"/>
      <c r="Q517" s="70"/>
      <c r="R517" s="70"/>
    </row>
    <row r="518" s="5" customFormat="1" ht="16.5" customHeight="1">
      <c r="A518" s="34"/>
      <c r="B518" s="54"/>
      <c r="C518" s="54"/>
      <c r="D518" s="34"/>
      <c r="E518" s="16"/>
      <c r="F518" s="19"/>
      <c r="G518" s="153"/>
      <c r="H518" s="34"/>
      <c r="I518" s="34"/>
      <c r="J518" s="157"/>
      <c r="K518" s="157"/>
      <c r="L518" s="110"/>
      <c r="M518" s="104"/>
      <c r="N518" s="104"/>
      <c r="O518" s="104"/>
      <c r="P518" s="70"/>
      <c r="Q518" s="70"/>
      <c r="R518" s="70"/>
    </row>
    <row r="519" s="5" customFormat="1" ht="16.5" customHeight="1">
      <c r="A519" s="34"/>
      <c r="B519" s="54"/>
      <c r="C519" s="54"/>
      <c r="D519" s="34"/>
      <c r="E519" s="16"/>
      <c r="F519" s="19"/>
      <c r="G519" s="153"/>
      <c r="H519" s="34"/>
      <c r="I519" s="34"/>
      <c r="J519" s="157"/>
      <c r="K519" s="157"/>
      <c r="L519" s="110"/>
      <c r="M519" s="104"/>
      <c r="N519" s="104"/>
      <c r="O519" s="104"/>
      <c r="P519" s="70"/>
      <c r="Q519" s="70"/>
      <c r="R519" s="70"/>
    </row>
    <row r="520" s="5" customFormat="1" ht="16.5" customHeight="1">
      <c r="A520" s="34"/>
      <c r="B520" s="54"/>
      <c r="C520" s="54"/>
      <c r="D520" s="34"/>
      <c r="E520" s="16"/>
      <c r="F520" s="19"/>
      <c r="G520" s="153"/>
      <c r="H520" s="34"/>
      <c r="I520" s="34"/>
      <c r="J520" s="157"/>
      <c r="K520" s="157"/>
      <c r="L520" s="110"/>
      <c r="M520" s="104"/>
      <c r="N520" s="104"/>
      <c r="O520" s="104"/>
      <c r="P520" s="70"/>
      <c r="Q520" s="70"/>
      <c r="R520" s="70"/>
    </row>
    <row r="521" s="5" customFormat="1" ht="16.5" customHeight="1">
      <c r="A521" s="34"/>
      <c r="B521" s="54"/>
      <c r="C521" s="54"/>
      <c r="D521" s="34"/>
      <c r="E521" s="16"/>
      <c r="F521" s="19"/>
      <c r="G521" s="153"/>
      <c r="H521" s="34"/>
      <c r="I521" s="34"/>
      <c r="J521" s="157"/>
      <c r="K521" s="157"/>
      <c r="L521" s="110"/>
      <c r="M521" s="104"/>
      <c r="N521" s="104"/>
      <c r="O521" s="104"/>
      <c r="P521" s="70"/>
      <c r="Q521" s="70"/>
      <c r="R521" s="70"/>
    </row>
    <row r="522" s="5" customFormat="1" ht="16.5" customHeight="1">
      <c r="A522" s="34"/>
      <c r="B522" s="54"/>
      <c r="C522" s="54"/>
      <c r="D522" s="34"/>
      <c r="E522" s="16"/>
      <c r="F522" s="19"/>
      <c r="G522" s="153"/>
      <c r="H522" s="34"/>
      <c r="I522" s="34"/>
      <c r="J522" s="157"/>
      <c r="K522" s="157"/>
      <c r="L522" s="110"/>
      <c r="M522" s="104"/>
      <c r="N522" s="104"/>
      <c r="O522" s="104"/>
      <c r="P522" s="70"/>
      <c r="Q522" s="70"/>
      <c r="R522" s="70"/>
    </row>
    <row r="523" s="5" customFormat="1" ht="16.5" customHeight="1">
      <c r="A523" s="34"/>
      <c r="B523" s="54"/>
      <c r="C523" s="54"/>
      <c r="D523" s="34"/>
      <c r="E523" s="16"/>
      <c r="F523" s="19"/>
      <c r="G523" s="153"/>
      <c r="H523" s="34"/>
      <c r="I523" s="34"/>
      <c r="J523" s="157"/>
      <c r="K523" s="157"/>
      <c r="L523" s="110"/>
      <c r="M523" s="104"/>
      <c r="N523" s="104"/>
      <c r="O523" s="104"/>
      <c r="P523" s="70"/>
      <c r="Q523" s="70"/>
      <c r="R523" s="70"/>
    </row>
    <row r="524" s="5" customFormat="1" ht="16.5" customHeight="1">
      <c r="A524" s="34"/>
      <c r="B524" s="54"/>
      <c r="C524" s="54"/>
      <c r="D524" s="34"/>
      <c r="E524" s="16"/>
      <c r="F524" s="19"/>
      <c r="G524" s="153"/>
      <c r="H524" s="34"/>
      <c r="I524" s="34"/>
      <c r="J524" s="157"/>
      <c r="K524" s="157"/>
      <c r="L524" s="110"/>
      <c r="M524" s="104"/>
      <c r="N524" s="104"/>
      <c r="O524" s="104"/>
      <c r="P524" s="70"/>
      <c r="Q524" s="70"/>
      <c r="R524" s="70"/>
    </row>
    <row r="525" s="5" customFormat="1" ht="16.5" customHeight="1">
      <c r="A525" s="34"/>
      <c r="B525" s="54"/>
      <c r="C525" s="54"/>
      <c r="D525" s="34"/>
      <c r="E525" s="16"/>
      <c r="F525" s="19"/>
      <c r="G525" s="153"/>
      <c r="H525" s="34"/>
      <c r="I525" s="34"/>
      <c r="J525" s="157"/>
      <c r="K525" s="157"/>
      <c r="L525" s="110"/>
      <c r="M525" s="104"/>
      <c r="N525" s="104"/>
      <c r="O525" s="104"/>
      <c r="P525" s="70"/>
      <c r="Q525" s="70"/>
      <c r="R525" s="70"/>
    </row>
    <row r="526" s="5" customFormat="1" ht="16.5" customHeight="1">
      <c r="A526" s="34"/>
      <c r="B526" s="54"/>
      <c r="C526" s="54"/>
      <c r="D526" s="34"/>
      <c r="E526" s="16"/>
      <c r="F526" s="19"/>
      <c r="G526" s="153"/>
      <c r="H526" s="34"/>
      <c r="I526" s="34"/>
      <c r="J526" s="157"/>
      <c r="K526" s="157"/>
      <c r="L526" s="110"/>
      <c r="M526" s="104"/>
      <c r="N526" s="104"/>
      <c r="O526" s="104"/>
      <c r="P526" s="70"/>
      <c r="Q526" s="70"/>
      <c r="R526" s="70"/>
    </row>
    <row r="527" s="5" customFormat="1" ht="16.5" customHeight="1">
      <c r="A527" s="34"/>
      <c r="B527" s="54"/>
      <c r="C527" s="54"/>
      <c r="D527" s="34"/>
      <c r="E527" s="16"/>
      <c r="F527" s="19"/>
      <c r="G527" s="153"/>
      <c r="H527" s="34"/>
      <c r="I527" s="34"/>
      <c r="J527" s="157"/>
      <c r="K527" s="157"/>
      <c r="L527" s="110"/>
      <c r="M527" s="104"/>
      <c r="N527" s="104"/>
      <c r="O527" s="104"/>
      <c r="P527" s="70"/>
      <c r="Q527" s="70"/>
      <c r="R527" s="70"/>
    </row>
    <row r="528" s="5" customFormat="1" ht="16.5" customHeight="1">
      <c r="A528" s="34"/>
      <c r="B528" s="54"/>
      <c r="C528" s="54"/>
      <c r="D528" s="34"/>
      <c r="E528" s="16"/>
      <c r="F528" s="19"/>
      <c r="G528" s="153"/>
      <c r="H528" s="34"/>
      <c r="I528" s="34"/>
      <c r="J528" s="157"/>
      <c r="K528" s="157"/>
      <c r="L528" s="110"/>
      <c r="M528" s="104"/>
      <c r="N528" s="104"/>
      <c r="O528" s="104"/>
      <c r="P528" s="70"/>
      <c r="Q528" s="70"/>
      <c r="R528" s="70"/>
    </row>
    <row r="529" s="5" customFormat="1" ht="16.5" customHeight="1">
      <c r="A529" s="34"/>
      <c r="B529" s="54"/>
      <c r="C529" s="54"/>
      <c r="D529" s="34"/>
      <c r="E529" s="16"/>
      <c r="F529" s="19"/>
      <c r="G529" s="153"/>
      <c r="H529" s="34"/>
      <c r="I529" s="34"/>
      <c r="J529" s="157"/>
      <c r="K529" s="157"/>
      <c r="L529" s="110"/>
      <c r="M529" s="104"/>
      <c r="N529" s="104"/>
      <c r="O529" s="104"/>
      <c r="P529" s="70"/>
      <c r="Q529" s="70"/>
      <c r="R529" s="70"/>
    </row>
    <row r="530" s="5" customFormat="1" ht="16.5" customHeight="1">
      <c r="A530" s="34"/>
      <c r="B530" s="54"/>
      <c r="C530" s="54"/>
      <c r="D530" s="34"/>
      <c r="E530" s="16"/>
      <c r="F530" s="19"/>
      <c r="G530" s="153"/>
      <c r="H530" s="34"/>
      <c r="I530" s="34"/>
      <c r="J530" s="157"/>
      <c r="K530" s="157"/>
      <c r="L530" s="110"/>
      <c r="M530" s="104"/>
      <c r="N530" s="104"/>
      <c r="O530" s="104"/>
      <c r="P530" s="70"/>
      <c r="Q530" s="70"/>
      <c r="R530" s="70"/>
    </row>
    <row r="531" s="5" customFormat="1" ht="16.5" customHeight="1">
      <c r="A531" s="34"/>
      <c r="B531" s="54"/>
      <c r="C531" s="54"/>
      <c r="D531" s="34"/>
      <c r="E531" s="16"/>
      <c r="F531" s="19"/>
      <c r="G531" s="153"/>
      <c r="H531" s="34"/>
      <c r="I531" s="34"/>
      <c r="J531" s="157"/>
      <c r="K531" s="157"/>
      <c r="L531" s="110"/>
      <c r="M531" s="104"/>
      <c r="N531" s="104"/>
      <c r="O531" s="104"/>
      <c r="P531" s="70"/>
      <c r="Q531" s="70"/>
      <c r="R531" s="70"/>
    </row>
    <row r="532" s="5" customFormat="1" ht="16.5" customHeight="1">
      <c r="A532" s="34"/>
      <c r="B532" s="54"/>
      <c r="C532" s="54"/>
      <c r="D532" s="34"/>
      <c r="E532" s="16"/>
      <c r="F532" s="19"/>
      <c r="G532" s="153"/>
      <c r="H532" s="34"/>
      <c r="I532" s="34"/>
      <c r="J532" s="157"/>
      <c r="K532" s="157"/>
      <c r="L532" s="110"/>
      <c r="M532" s="104"/>
      <c r="N532" s="104"/>
      <c r="O532" s="104"/>
      <c r="P532" s="70"/>
      <c r="Q532" s="70"/>
      <c r="R532" s="70"/>
    </row>
    <row r="533" s="5" customFormat="1" ht="16.5" customHeight="1">
      <c r="A533" s="34"/>
      <c r="B533" s="54"/>
      <c r="C533" s="54"/>
      <c r="D533" s="34"/>
      <c r="E533" s="16"/>
      <c r="F533" s="19"/>
      <c r="G533" s="153"/>
      <c r="H533" s="34"/>
      <c r="I533" s="34"/>
      <c r="J533" s="157"/>
      <c r="K533" s="157"/>
      <c r="L533" s="110"/>
      <c r="M533" s="104"/>
      <c r="N533" s="104"/>
      <c r="O533" s="104"/>
      <c r="P533" s="70"/>
      <c r="Q533" s="70"/>
      <c r="R533" s="70"/>
    </row>
    <row r="534" s="5" customFormat="1" ht="16.5" customHeight="1">
      <c r="A534" s="34"/>
      <c r="B534" s="54"/>
      <c r="C534" s="54"/>
      <c r="D534" s="34"/>
      <c r="E534" s="16"/>
      <c r="F534" s="19"/>
      <c r="G534" s="153"/>
      <c r="H534" s="34"/>
      <c r="I534" s="34"/>
      <c r="J534" s="157"/>
      <c r="K534" s="157"/>
      <c r="L534" s="110"/>
      <c r="M534" s="104"/>
      <c r="N534" s="104"/>
      <c r="O534" s="104"/>
      <c r="P534" s="70"/>
      <c r="Q534" s="70"/>
      <c r="R534" s="70"/>
    </row>
    <row r="535" s="5" customFormat="1" ht="16.5" customHeight="1">
      <c r="A535" s="34"/>
      <c r="B535" s="54"/>
      <c r="C535" s="54"/>
      <c r="D535" s="34"/>
      <c r="E535" s="16"/>
      <c r="F535" s="19"/>
      <c r="G535" s="153"/>
      <c r="H535" s="34"/>
      <c r="I535" s="34"/>
      <c r="J535" s="157"/>
      <c r="K535" s="157"/>
      <c r="L535" s="110"/>
      <c r="M535" s="104"/>
      <c r="N535" s="104"/>
      <c r="O535" s="104"/>
      <c r="P535" s="70"/>
      <c r="Q535" s="70"/>
      <c r="R535" s="70"/>
    </row>
    <row r="536" s="5" customFormat="1" ht="16.5" customHeight="1">
      <c r="A536" s="34"/>
      <c r="B536" s="54"/>
      <c r="C536" s="54"/>
      <c r="D536" s="34"/>
      <c r="E536" s="16"/>
      <c r="F536" s="19"/>
      <c r="G536" s="153"/>
      <c r="H536" s="34"/>
      <c r="I536" s="34"/>
      <c r="J536" s="157"/>
      <c r="K536" s="157"/>
      <c r="L536" s="110"/>
      <c r="M536" s="104"/>
      <c r="N536" s="104"/>
      <c r="O536" s="104"/>
      <c r="P536" s="70"/>
      <c r="Q536" s="70"/>
      <c r="R536" s="70"/>
    </row>
    <row r="537" s="5" customFormat="1" ht="16.5" customHeight="1">
      <c r="A537" s="34"/>
      <c r="B537" s="54"/>
      <c r="C537" s="54"/>
      <c r="D537" s="34"/>
      <c r="E537" s="16"/>
      <c r="F537" s="19"/>
      <c r="G537" s="153"/>
      <c r="H537" s="34"/>
      <c r="I537" s="34"/>
      <c r="J537" s="157"/>
      <c r="K537" s="157"/>
      <c r="L537" s="110"/>
      <c r="M537" s="104"/>
      <c r="N537" s="104"/>
      <c r="O537" s="104"/>
      <c r="P537" s="70"/>
      <c r="Q537" s="70"/>
      <c r="R537" s="70"/>
    </row>
    <row r="538" s="5" customFormat="1" ht="16.5" customHeight="1">
      <c r="A538" s="34"/>
      <c r="B538" s="54"/>
      <c r="C538" s="54"/>
      <c r="D538" s="34"/>
      <c r="E538" s="16"/>
      <c r="F538" s="19"/>
      <c r="G538" s="153"/>
      <c r="H538" s="34"/>
      <c r="I538" s="34"/>
      <c r="J538" s="157"/>
      <c r="K538" s="157"/>
      <c r="L538" s="110"/>
      <c r="M538" s="104"/>
      <c r="N538" s="104"/>
      <c r="O538" s="104"/>
      <c r="P538" s="70"/>
      <c r="Q538" s="70"/>
      <c r="R538" s="70"/>
    </row>
    <row r="539" s="5" customFormat="1" ht="16.5" customHeight="1">
      <c r="A539" s="34"/>
      <c r="B539" s="54"/>
      <c r="C539" s="54"/>
      <c r="D539" s="34"/>
      <c r="E539" s="16"/>
      <c r="F539" s="19"/>
      <c r="G539" s="153"/>
      <c r="H539" s="34"/>
      <c r="I539" s="34"/>
      <c r="J539" s="157"/>
      <c r="K539" s="157"/>
      <c r="L539" s="110"/>
      <c r="M539" s="104"/>
      <c r="N539" s="104"/>
      <c r="O539" s="104"/>
      <c r="P539" s="70"/>
      <c r="Q539" s="70"/>
      <c r="R539" s="70"/>
    </row>
    <row r="540" s="5" customFormat="1" ht="16.5" customHeight="1">
      <c r="A540" s="34"/>
      <c r="B540" s="54"/>
      <c r="C540" s="54"/>
      <c r="D540" s="34"/>
      <c r="E540" s="16"/>
      <c r="F540" s="19"/>
      <c r="G540" s="153"/>
      <c r="H540" s="34"/>
      <c r="I540" s="34"/>
      <c r="J540" s="157"/>
      <c r="K540" s="157"/>
      <c r="L540" s="110"/>
      <c r="M540" s="104"/>
      <c r="N540" s="104"/>
      <c r="O540" s="104"/>
      <c r="P540" s="70"/>
      <c r="Q540" s="70"/>
      <c r="R540" s="70"/>
    </row>
    <row r="541" s="5" customFormat="1" ht="16.5" customHeight="1">
      <c r="A541" s="34"/>
      <c r="B541" s="54"/>
      <c r="C541" s="54"/>
      <c r="D541" s="34"/>
      <c r="E541" s="16"/>
      <c r="F541" s="19"/>
      <c r="G541" s="153"/>
      <c r="H541" s="34"/>
      <c r="I541" s="34"/>
      <c r="J541" s="157"/>
      <c r="K541" s="157"/>
      <c r="L541" s="110"/>
      <c r="M541" s="104"/>
      <c r="N541" s="104"/>
      <c r="O541" s="104"/>
      <c r="P541" s="70"/>
      <c r="Q541" s="70"/>
      <c r="R541" s="70"/>
    </row>
    <row r="542" s="5" customFormat="1" ht="16.5" customHeight="1">
      <c r="A542" s="34"/>
      <c r="B542" s="54"/>
      <c r="C542" s="54"/>
      <c r="D542" s="34"/>
      <c r="E542" s="16"/>
      <c r="F542" s="19"/>
      <c r="G542" s="153"/>
      <c r="H542" s="34"/>
      <c r="I542" s="34"/>
      <c r="J542" s="157"/>
      <c r="K542" s="157"/>
      <c r="L542" s="110"/>
      <c r="M542" s="104"/>
      <c r="N542" s="104"/>
      <c r="O542" s="104"/>
      <c r="P542" s="70"/>
      <c r="Q542" s="70"/>
      <c r="R542" s="70"/>
    </row>
    <row r="543" s="5" customFormat="1" ht="16.5" customHeight="1">
      <c r="A543" s="34"/>
      <c r="B543" s="54"/>
      <c r="C543" s="54"/>
      <c r="D543" s="34"/>
      <c r="E543" s="16"/>
      <c r="F543" s="19"/>
      <c r="G543" s="153"/>
      <c r="H543" s="34"/>
      <c r="I543" s="34"/>
      <c r="J543" s="157"/>
      <c r="K543" s="157"/>
      <c r="L543" s="110"/>
      <c r="M543" s="104"/>
      <c r="N543" s="104"/>
      <c r="O543" s="104"/>
      <c r="P543" s="70"/>
      <c r="Q543" s="70"/>
      <c r="R543" s="70"/>
    </row>
    <row r="544" s="5" customFormat="1" ht="16.5" customHeight="1">
      <c r="A544" s="34"/>
      <c r="B544" s="54"/>
      <c r="C544" s="54"/>
      <c r="D544" s="34"/>
      <c r="E544" s="16"/>
      <c r="F544" s="19"/>
      <c r="G544" s="153"/>
      <c r="H544" s="34"/>
      <c r="I544" s="34"/>
      <c r="J544" s="157"/>
      <c r="K544" s="157"/>
      <c r="L544" s="110"/>
      <c r="M544" s="104"/>
      <c r="N544" s="104"/>
      <c r="O544" s="104"/>
      <c r="P544" s="70"/>
      <c r="Q544" s="70"/>
      <c r="R544" s="70"/>
    </row>
    <row r="545" s="5" customFormat="1" ht="16.5" customHeight="1">
      <c r="A545" s="34"/>
      <c r="B545" s="54"/>
      <c r="C545" s="54"/>
      <c r="D545" s="34"/>
      <c r="E545" s="16"/>
      <c r="F545" s="19"/>
      <c r="G545" s="153"/>
      <c r="H545" s="34"/>
      <c r="I545" s="34"/>
      <c r="J545" s="157"/>
      <c r="K545" s="157"/>
      <c r="L545" s="110"/>
      <c r="M545" s="104"/>
      <c r="N545" s="104"/>
      <c r="O545" s="104"/>
      <c r="P545" s="70"/>
      <c r="Q545" s="70"/>
      <c r="R545" s="70"/>
    </row>
    <row r="546" s="5" customFormat="1" ht="16.5" customHeight="1">
      <c r="A546" s="34"/>
      <c r="B546" s="54"/>
      <c r="C546" s="54"/>
      <c r="D546" s="34"/>
      <c r="E546" s="16"/>
      <c r="F546" s="19"/>
      <c r="G546" s="153"/>
      <c r="H546" s="34"/>
      <c r="I546" s="34"/>
      <c r="J546" s="157"/>
      <c r="K546" s="157"/>
      <c r="L546" s="110"/>
      <c r="M546" s="104"/>
      <c r="N546" s="104"/>
      <c r="O546" s="104"/>
      <c r="P546" s="70"/>
      <c r="Q546" s="70"/>
      <c r="R546" s="70"/>
    </row>
    <row r="547" s="5" customFormat="1" ht="16.5" customHeight="1">
      <c r="A547" s="34"/>
      <c r="B547" s="54"/>
      <c r="C547" s="54"/>
      <c r="D547" s="34"/>
      <c r="E547" s="16"/>
      <c r="F547" s="19"/>
      <c r="G547" s="153"/>
      <c r="H547" s="34"/>
      <c r="I547" s="34"/>
      <c r="J547" s="157"/>
      <c r="K547" s="157"/>
      <c r="L547" s="110"/>
      <c r="M547" s="104"/>
      <c r="N547" s="104"/>
      <c r="O547" s="104"/>
      <c r="P547" s="70"/>
      <c r="Q547" s="70"/>
      <c r="R547" s="70"/>
    </row>
    <row r="548" s="5" customFormat="1" ht="16.5" customHeight="1">
      <c r="A548" s="34"/>
      <c r="B548" s="54"/>
      <c r="C548" s="54"/>
      <c r="D548" s="34"/>
      <c r="E548" s="16"/>
      <c r="F548" s="19"/>
      <c r="G548" s="153"/>
      <c r="H548" s="34"/>
      <c r="I548" s="34"/>
      <c r="J548" s="157"/>
      <c r="K548" s="157"/>
      <c r="L548" s="110"/>
      <c r="M548" s="104"/>
      <c r="N548" s="104"/>
      <c r="O548" s="104"/>
      <c r="P548" s="70"/>
      <c r="Q548" s="70"/>
      <c r="R548" s="70"/>
    </row>
    <row r="549" s="5" customFormat="1" ht="16.5" customHeight="1">
      <c r="A549" s="34"/>
      <c r="B549" s="54"/>
      <c r="C549" s="54"/>
      <c r="D549" s="34"/>
      <c r="E549" s="16"/>
      <c r="F549" s="19"/>
      <c r="G549" s="153"/>
      <c r="H549" s="34"/>
      <c r="I549" s="34"/>
      <c r="J549" s="157"/>
      <c r="K549" s="157"/>
      <c r="L549" s="110"/>
      <c r="M549" s="104"/>
      <c r="N549" s="104"/>
      <c r="O549" s="104"/>
      <c r="P549" s="70"/>
      <c r="Q549" s="70"/>
      <c r="R549" s="70"/>
    </row>
    <row r="550" s="5" customFormat="1" ht="16.5" customHeight="1">
      <c r="A550" s="34"/>
      <c r="B550" s="54"/>
      <c r="C550" s="54"/>
      <c r="D550" s="34"/>
      <c r="E550" s="16"/>
      <c r="F550" s="19"/>
      <c r="G550" s="153"/>
      <c r="H550" s="34"/>
      <c r="I550" s="34"/>
      <c r="J550" s="157"/>
      <c r="K550" s="157"/>
      <c r="L550" s="110"/>
      <c r="M550" s="104"/>
      <c r="N550" s="104"/>
      <c r="O550" s="104"/>
      <c r="P550" s="70"/>
      <c r="Q550" s="70"/>
      <c r="R550" s="70"/>
    </row>
    <row r="551" s="5" customFormat="1" ht="16.5" customHeight="1">
      <c r="A551" s="34"/>
      <c r="B551" s="54"/>
      <c r="C551" s="54"/>
      <c r="D551" s="34"/>
      <c r="E551" s="16"/>
      <c r="F551" s="19"/>
      <c r="G551" s="153"/>
      <c r="H551" s="34"/>
      <c r="I551" s="34"/>
      <c r="J551" s="157"/>
      <c r="K551" s="157"/>
      <c r="L551" s="110"/>
      <c r="M551" s="104"/>
      <c r="N551" s="104"/>
      <c r="O551" s="104"/>
      <c r="P551" s="70"/>
      <c r="Q551" s="70"/>
      <c r="R551" s="70"/>
    </row>
    <row r="552" s="5" customFormat="1" ht="16.5" customHeight="1">
      <c r="A552" s="34"/>
      <c r="B552" s="54"/>
      <c r="C552" s="54"/>
      <c r="D552" s="34"/>
      <c r="E552" s="16"/>
      <c r="F552" s="19"/>
      <c r="G552" s="153"/>
      <c r="H552" s="34"/>
      <c r="I552" s="34"/>
      <c r="J552" s="157"/>
      <c r="K552" s="157"/>
      <c r="L552" s="110"/>
      <c r="M552" s="104"/>
      <c r="N552" s="104"/>
      <c r="O552" s="104"/>
      <c r="P552" s="70"/>
      <c r="Q552" s="70"/>
      <c r="R552" s="70"/>
    </row>
    <row r="553" s="5" customFormat="1" ht="16.5" customHeight="1">
      <c r="A553" s="34"/>
      <c r="B553" s="54"/>
      <c r="C553" s="54"/>
      <c r="D553" s="34"/>
      <c r="E553" s="16"/>
      <c r="F553" s="19"/>
      <c r="G553" s="153"/>
      <c r="H553" s="34"/>
      <c r="I553" s="34"/>
      <c r="J553" s="157"/>
      <c r="K553" s="157"/>
      <c r="L553" s="110"/>
      <c r="M553" s="104"/>
      <c r="N553" s="104"/>
      <c r="O553" s="104"/>
      <c r="P553" s="70"/>
      <c r="Q553" s="70"/>
      <c r="R553" s="70"/>
    </row>
    <row r="554" s="5" customFormat="1" ht="16.5" customHeight="1">
      <c r="A554" s="34"/>
      <c r="B554" s="54"/>
      <c r="C554" s="54"/>
      <c r="D554" s="34"/>
      <c r="E554" s="16"/>
      <c r="F554" s="19"/>
      <c r="G554" s="153"/>
      <c r="H554" s="34"/>
      <c r="I554" s="34"/>
      <c r="J554" s="157"/>
      <c r="K554" s="157"/>
      <c r="L554" s="110"/>
      <c r="M554" s="104"/>
      <c r="N554" s="104"/>
      <c r="O554" s="104"/>
      <c r="P554" s="70"/>
      <c r="Q554" s="70"/>
      <c r="R554" s="70"/>
    </row>
    <row r="555" s="5" customFormat="1" ht="16.5" customHeight="1">
      <c r="A555" s="34"/>
      <c r="B555" s="54"/>
      <c r="C555" s="54"/>
      <c r="D555" s="34"/>
      <c r="E555" s="16"/>
      <c r="F555" s="19"/>
      <c r="G555" s="153"/>
      <c r="H555" s="34"/>
      <c r="I555" s="34"/>
      <c r="J555" s="157"/>
      <c r="K555" s="157"/>
      <c r="L555" s="110"/>
      <c r="M555" s="104"/>
      <c r="N555" s="104"/>
      <c r="O555" s="104"/>
      <c r="P555" s="70"/>
      <c r="Q555" s="70"/>
      <c r="R555" s="70"/>
    </row>
    <row r="556" s="5" customFormat="1" ht="16.5" customHeight="1">
      <c r="A556" s="34"/>
      <c r="B556" s="54"/>
      <c r="C556" s="54"/>
      <c r="D556" s="34"/>
      <c r="E556" s="16"/>
      <c r="F556" s="19"/>
      <c r="G556" s="153"/>
      <c r="H556" s="34"/>
      <c r="I556" s="34"/>
      <c r="J556" s="157"/>
      <c r="K556" s="157"/>
      <c r="L556" s="110"/>
      <c r="M556" s="104"/>
      <c r="N556" s="104"/>
      <c r="O556" s="104"/>
      <c r="P556" s="70"/>
      <c r="Q556" s="70"/>
      <c r="R556" s="70"/>
    </row>
    <row r="557" s="5" customFormat="1" ht="16.5" customHeight="1">
      <c r="A557" s="34"/>
      <c r="B557" s="54"/>
      <c r="C557" s="54"/>
      <c r="D557" s="34"/>
      <c r="E557" s="16"/>
      <c r="F557" s="19"/>
      <c r="G557" s="153"/>
      <c r="H557" s="34"/>
      <c r="I557" s="34"/>
      <c r="J557" s="157"/>
      <c r="K557" s="157"/>
      <c r="L557" s="110"/>
      <c r="M557" s="104"/>
      <c r="N557" s="104"/>
      <c r="O557" s="104"/>
      <c r="P557" s="70"/>
      <c r="Q557" s="70"/>
      <c r="R557" s="70"/>
    </row>
    <row r="558" s="5" customFormat="1" ht="16.5" customHeight="1">
      <c r="A558" s="34"/>
      <c r="B558" s="54"/>
      <c r="C558" s="54"/>
      <c r="D558" s="34"/>
      <c r="E558" s="16"/>
      <c r="F558" s="19"/>
      <c r="G558" s="153"/>
      <c r="H558" s="34"/>
      <c r="I558" s="34"/>
      <c r="J558" s="157"/>
      <c r="K558" s="157"/>
      <c r="L558" s="110"/>
      <c r="M558" s="104"/>
      <c r="N558" s="104"/>
      <c r="O558" s="104"/>
      <c r="P558" s="70"/>
      <c r="Q558" s="70"/>
      <c r="R558" s="70"/>
    </row>
    <row r="559" s="5" customFormat="1" ht="16.5" customHeight="1">
      <c r="A559" s="34"/>
      <c r="B559" s="54"/>
      <c r="C559" s="54"/>
      <c r="D559" s="34"/>
      <c r="E559" s="16"/>
      <c r="F559" s="19"/>
      <c r="G559" s="153"/>
      <c r="H559" s="34"/>
      <c r="I559" s="34"/>
      <c r="J559" s="157"/>
      <c r="K559" s="157"/>
      <c r="L559" s="110"/>
      <c r="M559" s="104"/>
      <c r="N559" s="104"/>
      <c r="O559" s="104"/>
      <c r="P559" s="70"/>
      <c r="Q559" s="70"/>
      <c r="R559" s="70"/>
    </row>
    <row r="560" s="5" customFormat="1" ht="16.5" customHeight="1">
      <c r="A560" s="34"/>
      <c r="B560" s="54"/>
      <c r="C560" s="54"/>
      <c r="D560" s="34"/>
      <c r="E560" s="16"/>
      <c r="F560" s="19"/>
      <c r="G560" s="153"/>
      <c r="H560" s="34"/>
      <c r="I560" s="34"/>
      <c r="J560" s="157"/>
      <c r="K560" s="157"/>
      <c r="L560" s="110"/>
      <c r="M560" s="104"/>
      <c r="N560" s="104"/>
      <c r="O560" s="104"/>
      <c r="P560" s="70"/>
      <c r="Q560" s="70"/>
      <c r="R560" s="70"/>
    </row>
    <row r="561" s="5" customFormat="1" ht="16.5" customHeight="1">
      <c r="A561" s="34"/>
      <c r="B561" s="54"/>
      <c r="C561" s="54"/>
      <c r="D561" s="34"/>
      <c r="E561" s="16"/>
      <c r="F561" s="19"/>
      <c r="G561" s="153"/>
      <c r="H561" s="34"/>
      <c r="I561" s="34"/>
      <c r="J561" s="157"/>
      <c r="K561" s="157"/>
      <c r="L561" s="110"/>
      <c r="M561" s="104"/>
      <c r="N561" s="104"/>
      <c r="O561" s="104"/>
      <c r="P561" s="70"/>
      <c r="Q561" s="70"/>
      <c r="R561" s="70"/>
    </row>
    <row r="562" s="5" customFormat="1" ht="16.5" customHeight="1">
      <c r="A562" s="34"/>
      <c r="B562" s="54"/>
      <c r="C562" s="54"/>
      <c r="D562" s="34"/>
      <c r="E562" s="16"/>
      <c r="F562" s="19"/>
      <c r="G562" s="153"/>
      <c r="H562" s="34"/>
      <c r="I562" s="34"/>
      <c r="J562" s="157"/>
      <c r="K562" s="157"/>
      <c r="L562" s="110"/>
      <c r="M562" s="104"/>
      <c r="N562" s="104"/>
      <c r="O562" s="104"/>
      <c r="P562" s="70"/>
      <c r="Q562" s="70"/>
      <c r="R562" s="70"/>
    </row>
    <row r="563" s="5" customFormat="1" ht="16.5" customHeight="1">
      <c r="A563" s="34"/>
      <c r="B563" s="54"/>
      <c r="C563" s="54"/>
      <c r="D563" s="34"/>
      <c r="E563" s="16"/>
      <c r="F563" s="19"/>
      <c r="G563" s="153"/>
      <c r="H563" s="34"/>
      <c r="I563" s="34"/>
      <c r="J563" s="157"/>
      <c r="K563" s="157"/>
      <c r="L563" s="110"/>
      <c r="M563" s="104"/>
      <c r="N563" s="104"/>
      <c r="O563" s="104"/>
      <c r="P563" s="70"/>
      <c r="Q563" s="70"/>
      <c r="R563" s="70"/>
    </row>
    <row r="564" s="5" customFormat="1" ht="16.5" customHeight="1">
      <c r="A564" s="34"/>
      <c r="B564" s="54"/>
      <c r="C564" s="54"/>
      <c r="D564" s="34"/>
      <c r="E564" s="16"/>
      <c r="F564" s="19"/>
      <c r="G564" s="153"/>
      <c r="H564" s="34"/>
      <c r="I564" s="34"/>
      <c r="J564" s="157"/>
      <c r="K564" s="157"/>
      <c r="L564" s="110"/>
      <c r="M564" s="104"/>
      <c r="N564" s="104"/>
      <c r="O564" s="104"/>
      <c r="P564" s="70"/>
      <c r="Q564" s="70"/>
      <c r="R564" s="70"/>
    </row>
    <row r="565" s="5" customFormat="1" ht="16.5" customHeight="1">
      <c r="A565" s="34"/>
      <c r="B565" s="54"/>
      <c r="C565" s="54"/>
      <c r="D565" s="34"/>
      <c r="E565" s="16"/>
      <c r="F565" s="19"/>
      <c r="G565" s="153"/>
      <c r="H565" s="34"/>
      <c r="I565" s="34"/>
      <c r="J565" s="157"/>
      <c r="K565" s="157"/>
      <c r="L565" s="110"/>
      <c r="M565" s="104"/>
      <c r="N565" s="104"/>
      <c r="O565" s="104"/>
      <c r="P565" s="70"/>
      <c r="Q565" s="70"/>
      <c r="R565" s="70"/>
    </row>
    <row r="566" s="5" customFormat="1" ht="16.5" customHeight="1">
      <c r="A566" s="34"/>
      <c r="B566" s="54"/>
      <c r="C566" s="54"/>
      <c r="D566" s="34"/>
      <c r="E566" s="16"/>
      <c r="F566" s="19"/>
      <c r="G566" s="153"/>
      <c r="H566" s="34"/>
      <c r="I566" s="34"/>
      <c r="J566" s="157"/>
      <c r="K566" s="157"/>
      <c r="L566" s="110"/>
      <c r="M566" s="104"/>
      <c r="N566" s="104"/>
      <c r="O566" s="104"/>
      <c r="P566" s="70"/>
      <c r="Q566" s="70"/>
      <c r="R566" s="70"/>
    </row>
    <row r="567" s="5" customFormat="1" ht="16.5" customHeight="1">
      <c r="A567" s="34"/>
      <c r="B567" s="54"/>
      <c r="C567" s="54"/>
      <c r="D567" s="34"/>
      <c r="E567" s="16"/>
      <c r="F567" s="19"/>
      <c r="G567" s="153"/>
      <c r="H567" s="34"/>
      <c r="I567" s="34"/>
      <c r="J567" s="157"/>
      <c r="K567" s="157"/>
      <c r="L567" s="110"/>
      <c r="M567" s="104"/>
      <c r="N567" s="104"/>
      <c r="O567" s="104"/>
      <c r="P567" s="70"/>
      <c r="Q567" s="70"/>
      <c r="R567" s="70"/>
    </row>
    <row r="568" s="5" customFormat="1" ht="16.5" customHeight="1">
      <c r="A568" s="34"/>
      <c r="B568" s="54"/>
      <c r="C568" s="54"/>
      <c r="D568" s="34"/>
      <c r="E568" s="16"/>
      <c r="F568" s="19"/>
      <c r="G568" s="153"/>
      <c r="H568" s="34"/>
      <c r="I568" s="34"/>
      <c r="J568" s="157"/>
      <c r="K568" s="157"/>
      <c r="L568" s="110"/>
      <c r="M568" s="104"/>
      <c r="N568" s="104"/>
      <c r="O568" s="104"/>
      <c r="P568" s="70"/>
      <c r="Q568" s="70"/>
      <c r="R568" s="70"/>
    </row>
    <row r="569" s="5" customFormat="1" ht="16.5" customHeight="1">
      <c r="A569" s="34"/>
      <c r="B569" s="54"/>
      <c r="C569" s="54"/>
      <c r="D569" s="34"/>
      <c r="E569" s="16"/>
      <c r="F569" s="19"/>
      <c r="G569" s="153"/>
      <c r="H569" s="34"/>
      <c r="I569" s="34"/>
      <c r="J569" s="157"/>
      <c r="K569" s="157"/>
      <c r="L569" s="110"/>
      <c r="M569" s="104"/>
      <c r="N569" s="104"/>
      <c r="O569" s="104"/>
      <c r="P569" s="70"/>
      <c r="Q569" s="70"/>
      <c r="R569" s="70"/>
    </row>
    <row r="570" s="5" customFormat="1" ht="16.5" customHeight="1">
      <c r="A570" s="34"/>
      <c r="B570" s="54"/>
      <c r="C570" s="54"/>
      <c r="D570" s="34"/>
      <c r="E570" s="16"/>
      <c r="F570" s="19"/>
      <c r="G570" s="153"/>
      <c r="H570" s="34"/>
      <c r="I570" s="34"/>
      <c r="J570" s="157"/>
      <c r="K570" s="157"/>
      <c r="L570" s="110"/>
      <c r="M570" s="104"/>
      <c r="N570" s="104"/>
      <c r="O570" s="104"/>
      <c r="P570" s="70"/>
      <c r="Q570" s="70"/>
      <c r="R570" s="70"/>
    </row>
    <row r="571" s="5" customFormat="1" ht="16.5" customHeight="1">
      <c r="A571" s="34"/>
      <c r="B571" s="54"/>
      <c r="C571" s="54"/>
      <c r="D571" s="34"/>
      <c r="E571" s="16"/>
      <c r="F571" s="19"/>
      <c r="G571" s="153"/>
      <c r="H571" s="34"/>
      <c r="I571" s="34"/>
      <c r="J571" s="157"/>
      <c r="K571" s="157"/>
      <c r="L571" s="110"/>
      <c r="M571" s="104"/>
      <c r="N571" s="104"/>
      <c r="O571" s="104"/>
      <c r="P571" s="70"/>
      <c r="Q571" s="70"/>
      <c r="R571" s="70"/>
    </row>
    <row r="572" s="5" customFormat="1" ht="16.5" customHeight="1">
      <c r="A572" s="34"/>
      <c r="B572" s="54"/>
      <c r="C572" s="54"/>
      <c r="D572" s="34"/>
      <c r="E572" s="16"/>
      <c r="F572" s="19"/>
      <c r="G572" s="153"/>
      <c r="H572" s="34"/>
      <c r="I572" s="34"/>
      <c r="J572" s="157"/>
      <c r="K572" s="157"/>
      <c r="L572" s="110"/>
      <c r="M572" s="104"/>
      <c r="N572" s="104"/>
      <c r="O572" s="104"/>
      <c r="P572" s="70"/>
      <c r="Q572" s="70"/>
      <c r="R572" s="70"/>
    </row>
    <row r="573" s="5" customFormat="1" ht="16.5" customHeight="1">
      <c r="A573" s="34"/>
      <c r="B573" s="54"/>
      <c r="C573" s="54"/>
      <c r="D573" s="34"/>
      <c r="E573" s="16"/>
      <c r="F573" s="19"/>
      <c r="G573" s="153"/>
      <c r="H573" s="34"/>
      <c r="I573" s="34"/>
      <c r="J573" s="157"/>
      <c r="K573" s="157"/>
      <c r="L573" s="110"/>
      <c r="M573" s="104"/>
      <c r="N573" s="104"/>
      <c r="O573" s="104"/>
      <c r="P573" s="70"/>
      <c r="Q573" s="70"/>
      <c r="R573" s="70"/>
    </row>
    <row r="574" s="5" customFormat="1" ht="16.5" customHeight="1">
      <c r="A574" s="34"/>
      <c r="B574" s="54"/>
      <c r="C574" s="54"/>
      <c r="D574" s="34"/>
      <c r="E574" s="16"/>
      <c r="F574" s="19"/>
      <c r="G574" s="153"/>
      <c r="H574" s="34"/>
      <c r="I574" s="34"/>
      <c r="J574" s="157"/>
      <c r="K574" s="157"/>
      <c r="L574" s="110"/>
      <c r="M574" s="104"/>
      <c r="N574" s="104"/>
      <c r="O574" s="104"/>
      <c r="P574" s="70"/>
      <c r="Q574" s="70"/>
      <c r="R574" s="70"/>
    </row>
    <row r="575" s="5" customFormat="1" ht="16.5" customHeight="1">
      <c r="A575" s="34"/>
      <c r="B575" s="54"/>
      <c r="C575" s="54"/>
      <c r="D575" s="34"/>
      <c r="E575" s="16"/>
      <c r="F575" s="19"/>
      <c r="G575" s="153"/>
      <c r="H575" s="34"/>
      <c r="I575" s="34"/>
      <c r="J575" s="157"/>
      <c r="K575" s="157"/>
      <c r="L575" s="110"/>
      <c r="M575" s="104"/>
      <c r="N575" s="104"/>
      <c r="O575" s="104"/>
      <c r="P575" s="70"/>
      <c r="Q575" s="70"/>
      <c r="R575" s="70"/>
    </row>
    <row r="576" s="5" customFormat="1" ht="16.5" customHeight="1">
      <c r="A576" s="34"/>
      <c r="B576" s="54"/>
      <c r="C576" s="54"/>
      <c r="D576" s="34"/>
      <c r="E576" s="16"/>
      <c r="F576" s="19"/>
      <c r="G576" s="153"/>
      <c r="H576" s="34"/>
      <c r="I576" s="34"/>
      <c r="J576" s="157"/>
      <c r="K576" s="157"/>
      <c r="L576" s="110"/>
      <c r="M576" s="104"/>
      <c r="N576" s="104"/>
      <c r="O576" s="104"/>
      <c r="P576" s="70"/>
      <c r="Q576" s="70"/>
      <c r="R576" s="70"/>
    </row>
    <row r="577" s="5" customFormat="1" ht="16.5" customHeight="1">
      <c r="A577" s="34"/>
      <c r="B577" s="54"/>
      <c r="C577" s="54"/>
      <c r="D577" s="34"/>
      <c r="E577" s="16"/>
      <c r="F577" s="19"/>
      <c r="G577" s="153"/>
      <c r="H577" s="34"/>
      <c r="I577" s="34"/>
      <c r="J577" s="157"/>
      <c r="K577" s="157"/>
      <c r="L577" s="110"/>
      <c r="M577" s="104"/>
      <c r="N577" s="104"/>
      <c r="O577" s="104"/>
      <c r="P577" s="70"/>
      <c r="Q577" s="70"/>
      <c r="R577" s="70"/>
    </row>
    <row r="578" s="5" customFormat="1" ht="16.5" customHeight="1">
      <c r="A578" s="34"/>
      <c r="B578" s="54"/>
      <c r="C578" s="54"/>
      <c r="D578" s="34"/>
      <c r="E578" s="16"/>
      <c r="F578" s="19"/>
      <c r="G578" s="153"/>
      <c r="H578" s="34"/>
      <c r="I578" s="34"/>
      <c r="J578" s="157"/>
      <c r="K578" s="157"/>
      <c r="L578" s="110"/>
      <c r="M578" s="104"/>
      <c r="N578" s="104"/>
      <c r="O578" s="104"/>
      <c r="P578" s="70"/>
      <c r="Q578" s="70"/>
      <c r="R578" s="70"/>
    </row>
    <row r="579" s="5" customFormat="1" ht="16.5" customHeight="1">
      <c r="A579" s="34"/>
      <c r="B579" s="54"/>
      <c r="C579" s="54"/>
      <c r="D579" s="34"/>
      <c r="E579" s="16"/>
      <c r="F579" s="19"/>
      <c r="G579" s="153"/>
      <c r="H579" s="34"/>
      <c r="I579" s="34"/>
      <c r="J579" s="157"/>
      <c r="K579" s="157"/>
      <c r="L579" s="110"/>
      <c r="M579" s="104"/>
      <c r="N579" s="104"/>
      <c r="O579" s="104"/>
      <c r="P579" s="70"/>
      <c r="Q579" s="70"/>
      <c r="R579" s="70"/>
    </row>
    <row r="580" s="5" customFormat="1" ht="16.5" customHeight="1">
      <c r="A580" s="34"/>
      <c r="B580" s="54"/>
      <c r="C580" s="54"/>
      <c r="D580" s="34"/>
      <c r="E580" s="16"/>
      <c r="F580" s="19"/>
      <c r="G580" s="153"/>
      <c r="H580" s="34"/>
      <c r="I580" s="34"/>
      <c r="J580" s="157"/>
      <c r="K580" s="157"/>
      <c r="L580" s="110"/>
      <c r="M580" s="104"/>
      <c r="N580" s="104"/>
      <c r="O580" s="104"/>
      <c r="P580" s="70"/>
      <c r="Q580" s="70"/>
      <c r="R580" s="70"/>
    </row>
    <row r="581" s="5" customFormat="1" ht="16.5" customHeight="1">
      <c r="A581" s="34"/>
      <c r="B581" s="54"/>
      <c r="C581" s="54"/>
      <c r="D581" s="34"/>
      <c r="E581" s="16"/>
      <c r="F581" s="19"/>
      <c r="G581" s="153"/>
      <c r="H581" s="34"/>
      <c r="I581" s="34"/>
      <c r="J581" s="157"/>
      <c r="K581" s="157"/>
      <c r="L581" s="110"/>
      <c r="M581" s="104"/>
      <c r="N581" s="104"/>
      <c r="O581" s="104"/>
      <c r="P581" s="70"/>
      <c r="Q581" s="70"/>
      <c r="R581" s="70"/>
    </row>
    <row r="582" s="5" customFormat="1" ht="16.5" customHeight="1">
      <c r="A582" s="34"/>
      <c r="B582" s="54"/>
      <c r="C582" s="54"/>
      <c r="D582" s="34"/>
      <c r="E582" s="16"/>
      <c r="F582" s="19"/>
      <c r="G582" s="153"/>
      <c r="H582" s="34"/>
      <c r="I582" s="34"/>
      <c r="J582" s="157"/>
      <c r="K582" s="157"/>
      <c r="L582" s="110"/>
      <c r="M582" s="104"/>
      <c r="N582" s="104"/>
      <c r="O582" s="104"/>
      <c r="P582" s="70"/>
      <c r="Q582" s="70"/>
      <c r="R582" s="70"/>
    </row>
    <row r="583" s="5" customFormat="1" ht="16.5" customHeight="1">
      <c r="A583" s="34"/>
      <c r="B583" s="54"/>
      <c r="C583" s="54"/>
      <c r="D583" s="34"/>
      <c r="E583" s="16"/>
      <c r="F583" s="19"/>
      <c r="G583" s="153"/>
      <c r="H583" s="34"/>
      <c r="I583" s="34"/>
      <c r="J583" s="157"/>
      <c r="K583" s="157"/>
      <c r="L583" s="110"/>
      <c r="M583" s="104"/>
      <c r="N583" s="104"/>
      <c r="O583" s="104"/>
      <c r="P583" s="70"/>
      <c r="Q583" s="70"/>
      <c r="R583" s="70"/>
    </row>
    <row r="584" s="5" customFormat="1" ht="16.5" customHeight="1">
      <c r="A584" s="34"/>
      <c r="B584" s="54"/>
      <c r="C584" s="54"/>
      <c r="D584" s="34"/>
      <c r="E584" s="16"/>
      <c r="F584" s="19"/>
      <c r="G584" s="153"/>
      <c r="H584" s="34"/>
      <c r="I584" s="34"/>
      <c r="J584" s="157"/>
      <c r="K584" s="157"/>
      <c r="L584" s="110"/>
      <c r="M584" s="104"/>
      <c r="N584" s="104"/>
      <c r="O584" s="104"/>
      <c r="P584" s="70"/>
      <c r="Q584" s="70"/>
      <c r="R584" s="70"/>
    </row>
    <row r="585" s="5" customFormat="1" ht="16.5" customHeight="1">
      <c r="A585" s="34"/>
      <c r="B585" s="54"/>
      <c r="C585" s="54"/>
      <c r="D585" s="34"/>
      <c r="E585" s="16"/>
      <c r="F585" s="19"/>
      <c r="G585" s="153"/>
      <c r="H585" s="34"/>
      <c r="I585" s="34"/>
      <c r="J585" s="157"/>
      <c r="K585" s="157"/>
      <c r="L585" s="110"/>
      <c r="M585" s="104"/>
      <c r="N585" s="104"/>
      <c r="O585" s="104"/>
      <c r="P585" s="70"/>
      <c r="Q585" s="70"/>
      <c r="R585" s="70"/>
    </row>
    <row r="586" s="5" customFormat="1" ht="16.5" customHeight="1">
      <c r="A586" s="34"/>
      <c r="B586" s="54"/>
      <c r="C586" s="54"/>
      <c r="D586" s="34"/>
      <c r="E586" s="16"/>
      <c r="F586" s="19"/>
      <c r="G586" s="153"/>
      <c r="H586" s="34"/>
      <c r="I586" s="34"/>
      <c r="J586" s="157"/>
      <c r="K586" s="157"/>
      <c r="L586" s="110"/>
      <c r="M586" s="104"/>
      <c r="N586" s="104"/>
      <c r="O586" s="104"/>
      <c r="P586" s="70"/>
      <c r="Q586" s="70"/>
      <c r="R586" s="70"/>
    </row>
    <row r="587" s="5" customFormat="1" ht="16.5" customHeight="1">
      <c r="A587" s="34"/>
      <c r="B587" s="54"/>
      <c r="C587" s="54"/>
      <c r="D587" s="34"/>
      <c r="E587" s="16"/>
      <c r="F587" s="19"/>
      <c r="G587" s="153"/>
      <c r="H587" s="34"/>
      <c r="I587" s="34"/>
      <c r="J587" s="157"/>
      <c r="K587" s="157"/>
      <c r="L587" s="110"/>
      <c r="M587" s="104"/>
      <c r="N587" s="104"/>
      <c r="O587" s="104"/>
      <c r="P587" s="70"/>
      <c r="Q587" s="70"/>
      <c r="R587" s="70"/>
    </row>
    <row r="588" s="5" customFormat="1" ht="16.5" customHeight="1">
      <c r="A588" s="34"/>
      <c r="B588" s="54"/>
      <c r="C588" s="54"/>
      <c r="D588" s="34"/>
      <c r="E588" s="16"/>
      <c r="F588" s="19"/>
      <c r="G588" s="153"/>
      <c r="H588" s="34"/>
      <c r="I588" s="34"/>
      <c r="J588" s="157"/>
      <c r="K588" s="157"/>
      <c r="L588" s="110"/>
      <c r="M588" s="104"/>
      <c r="N588" s="104"/>
      <c r="O588" s="104"/>
      <c r="P588" s="70"/>
      <c r="Q588" s="70"/>
      <c r="R588" s="70"/>
    </row>
    <row r="589" s="5" customFormat="1" ht="16.5" customHeight="1">
      <c r="A589" s="34"/>
      <c r="B589" s="54"/>
      <c r="C589" s="54"/>
      <c r="D589" s="34"/>
      <c r="E589" s="16"/>
      <c r="F589" s="19"/>
      <c r="G589" s="153"/>
      <c r="H589" s="34"/>
      <c r="I589" s="34"/>
      <c r="J589" s="157"/>
      <c r="K589" s="157"/>
      <c r="L589" s="110"/>
      <c r="M589" s="104"/>
      <c r="N589" s="104"/>
      <c r="O589" s="104"/>
      <c r="P589" s="70"/>
      <c r="Q589" s="70"/>
      <c r="R589" s="70"/>
    </row>
    <row r="590" s="5" customFormat="1" ht="16.5" customHeight="1">
      <c r="A590" s="34"/>
      <c r="B590" s="54"/>
      <c r="C590" s="54"/>
      <c r="D590" s="34"/>
      <c r="E590" s="16"/>
      <c r="F590" s="19"/>
      <c r="G590" s="153"/>
      <c r="H590" s="34"/>
      <c r="I590" s="34"/>
      <c r="J590" s="157"/>
      <c r="K590" s="157"/>
      <c r="L590" s="110"/>
      <c r="M590" s="104"/>
      <c r="N590" s="104"/>
      <c r="O590" s="104"/>
      <c r="P590" s="70"/>
      <c r="Q590" s="70"/>
      <c r="R590" s="70"/>
    </row>
    <row r="591" s="5" customFormat="1" ht="16.5" customHeight="1">
      <c r="A591" s="34"/>
      <c r="B591" s="54"/>
      <c r="C591" s="54"/>
      <c r="D591" s="34"/>
      <c r="E591" s="16"/>
      <c r="F591" s="19"/>
      <c r="G591" s="153"/>
      <c r="H591" s="34"/>
      <c r="I591" s="34"/>
      <c r="J591" s="157"/>
      <c r="K591" s="157"/>
      <c r="L591" s="110"/>
      <c r="M591" s="104"/>
      <c r="N591" s="104"/>
      <c r="O591" s="104"/>
      <c r="P591" s="70"/>
      <c r="Q591" s="70"/>
      <c r="R591" s="70"/>
    </row>
    <row r="592" s="5" customFormat="1" ht="16.5" customHeight="1">
      <c r="A592" s="34"/>
      <c r="B592" s="54"/>
      <c r="C592" s="54"/>
      <c r="D592" s="34"/>
      <c r="E592" s="16"/>
      <c r="F592" s="19"/>
      <c r="G592" s="153"/>
      <c r="H592" s="34"/>
      <c r="I592" s="34"/>
      <c r="J592" s="157"/>
      <c r="K592" s="157"/>
      <c r="L592" s="110"/>
      <c r="M592" s="104"/>
      <c r="N592" s="104"/>
      <c r="O592" s="104"/>
      <c r="P592" s="70"/>
      <c r="Q592" s="70"/>
      <c r="R592" s="70"/>
    </row>
    <row r="593" s="5" customFormat="1" ht="16.5" customHeight="1">
      <c r="A593" s="34"/>
      <c r="B593" s="54"/>
      <c r="C593" s="54"/>
      <c r="D593" s="34"/>
      <c r="E593" s="16"/>
      <c r="F593" s="19"/>
      <c r="G593" s="153"/>
      <c r="H593" s="34"/>
      <c r="I593" s="34"/>
      <c r="J593" s="157"/>
      <c r="K593" s="157"/>
      <c r="L593" s="110"/>
      <c r="M593" s="104"/>
      <c r="N593" s="104"/>
      <c r="O593" s="104"/>
      <c r="P593" s="70"/>
      <c r="Q593" s="70"/>
      <c r="R593" s="70"/>
    </row>
    <row r="594" s="5" customFormat="1" ht="16.5" customHeight="1">
      <c r="A594" s="34"/>
      <c r="B594" s="54"/>
      <c r="C594" s="54"/>
      <c r="D594" s="34"/>
      <c r="E594" s="16"/>
      <c r="F594" s="19"/>
      <c r="G594" s="153"/>
      <c r="H594" s="34"/>
      <c r="I594" s="34"/>
      <c r="J594" s="157"/>
      <c r="K594" s="157"/>
      <c r="L594" s="110"/>
      <c r="M594" s="104"/>
      <c r="N594" s="104"/>
      <c r="O594" s="104"/>
      <c r="P594" s="70"/>
      <c r="Q594" s="70"/>
      <c r="R594" s="70"/>
    </row>
    <row r="595" s="5" customFormat="1" ht="16.5" customHeight="1">
      <c r="A595" s="34"/>
      <c r="B595" s="54"/>
      <c r="C595" s="54"/>
      <c r="D595" s="34"/>
      <c r="E595" s="16"/>
      <c r="F595" s="19"/>
      <c r="G595" s="153"/>
      <c r="H595" s="34"/>
      <c r="I595" s="34"/>
      <c r="J595" s="157"/>
      <c r="K595" s="157"/>
      <c r="L595" s="110"/>
      <c r="M595" s="104"/>
      <c r="N595" s="104"/>
      <c r="O595" s="104"/>
      <c r="P595" s="70"/>
      <c r="Q595" s="70"/>
      <c r="R595" s="70"/>
    </row>
    <row r="596" s="5" customFormat="1" ht="16.5" customHeight="1">
      <c r="A596" s="34"/>
      <c r="B596" s="54"/>
      <c r="C596" s="54"/>
      <c r="D596" s="34"/>
      <c r="E596" s="16"/>
      <c r="F596" s="19"/>
      <c r="G596" s="153"/>
      <c r="H596" s="34"/>
      <c r="I596" s="34"/>
      <c r="J596" s="157"/>
      <c r="K596" s="157"/>
      <c r="L596" s="110"/>
      <c r="M596" s="104"/>
      <c r="N596" s="104"/>
      <c r="O596" s="104"/>
      <c r="P596" s="70"/>
      <c r="Q596" s="70"/>
      <c r="R596" s="70"/>
    </row>
    <row r="597" s="5" customFormat="1" ht="16.5" customHeight="1">
      <c r="A597" s="34"/>
      <c r="B597" s="54"/>
      <c r="C597" s="54"/>
      <c r="D597" s="34"/>
      <c r="E597" s="16"/>
      <c r="F597" s="19"/>
      <c r="G597" s="153"/>
      <c r="H597" s="34"/>
      <c r="I597" s="34"/>
      <c r="J597" s="157"/>
      <c r="K597" s="157"/>
      <c r="L597" s="110"/>
      <c r="M597" s="104"/>
      <c r="N597" s="104"/>
      <c r="O597" s="104"/>
      <c r="P597" s="70"/>
      <c r="Q597" s="70"/>
      <c r="R597" s="70"/>
    </row>
    <row r="598" s="5" customFormat="1" ht="16.5" customHeight="1">
      <c r="A598" s="34"/>
      <c r="B598" s="54"/>
      <c r="C598" s="54"/>
      <c r="D598" s="34"/>
      <c r="E598" s="16"/>
      <c r="F598" s="19"/>
      <c r="G598" s="153"/>
      <c r="H598" s="34"/>
      <c r="I598" s="34"/>
      <c r="J598" s="157"/>
      <c r="K598" s="157"/>
      <c r="L598" s="110"/>
      <c r="M598" s="104"/>
      <c r="N598" s="104"/>
      <c r="O598" s="104"/>
      <c r="P598" s="70"/>
      <c r="Q598" s="70"/>
      <c r="R598" s="70"/>
    </row>
    <row r="599" s="5" customFormat="1" ht="16.5" customHeight="1">
      <c r="A599" s="34"/>
      <c r="B599" s="54"/>
      <c r="C599" s="54"/>
      <c r="D599" s="34"/>
      <c r="E599" s="16"/>
      <c r="F599" s="19"/>
      <c r="G599" s="153"/>
      <c r="H599" s="34"/>
      <c r="I599" s="34"/>
      <c r="J599" s="157"/>
      <c r="K599" s="157"/>
      <c r="L599" s="110"/>
      <c r="M599" s="104"/>
      <c r="N599" s="104"/>
      <c r="O599" s="104"/>
      <c r="P599" s="70"/>
      <c r="Q599" s="70"/>
      <c r="R599" s="70"/>
    </row>
    <row r="600" s="5" customFormat="1" ht="16.5" customHeight="1">
      <c r="A600" s="34"/>
      <c r="B600" s="54"/>
      <c r="C600" s="54"/>
      <c r="D600" s="34"/>
      <c r="E600" s="16"/>
      <c r="F600" s="19"/>
      <c r="G600" s="153"/>
      <c r="H600" s="34"/>
      <c r="I600" s="34"/>
      <c r="J600" s="157"/>
      <c r="K600" s="157"/>
      <c r="L600" s="110"/>
      <c r="M600" s="104"/>
      <c r="N600" s="104"/>
      <c r="O600" s="104"/>
      <c r="P600" s="70"/>
      <c r="Q600" s="70"/>
      <c r="R600" s="70"/>
    </row>
    <row r="601" s="5" customFormat="1" ht="16.5" customHeight="1">
      <c r="A601" s="34"/>
      <c r="B601" s="54"/>
      <c r="C601" s="54"/>
      <c r="D601" s="34"/>
      <c r="E601" s="16"/>
      <c r="F601" s="19"/>
      <c r="G601" s="153"/>
      <c r="H601" s="34"/>
      <c r="I601" s="34"/>
      <c r="J601" s="157"/>
      <c r="K601" s="157"/>
      <c r="L601" s="110"/>
      <c r="M601" s="104"/>
      <c r="N601" s="104"/>
      <c r="O601" s="104"/>
      <c r="P601" s="70"/>
      <c r="Q601" s="70"/>
      <c r="R601" s="70"/>
    </row>
    <row r="602" s="5" customFormat="1" ht="16.5" customHeight="1">
      <c r="A602" s="34"/>
      <c r="B602" s="54"/>
      <c r="C602" s="54"/>
      <c r="D602" s="34"/>
      <c r="E602" s="16"/>
      <c r="F602" s="19"/>
      <c r="G602" s="153"/>
      <c r="H602" s="34"/>
      <c r="I602" s="34"/>
      <c r="J602" s="157"/>
      <c r="K602" s="157"/>
      <c r="L602" s="110"/>
      <c r="M602" s="104"/>
      <c r="N602" s="104"/>
      <c r="O602" s="104"/>
      <c r="P602" s="70"/>
      <c r="Q602" s="70"/>
      <c r="R602" s="70"/>
    </row>
    <row r="603" s="5" customFormat="1" ht="16.5" customHeight="1">
      <c r="A603" s="34"/>
      <c r="B603" s="54"/>
      <c r="C603" s="54"/>
      <c r="D603" s="34"/>
      <c r="E603" s="16"/>
      <c r="F603" s="19"/>
      <c r="G603" s="153"/>
      <c r="H603" s="34"/>
      <c r="I603" s="34"/>
      <c r="J603" s="157"/>
      <c r="K603" s="157"/>
      <c r="L603" s="110"/>
      <c r="M603" s="104"/>
      <c r="N603" s="104"/>
      <c r="O603" s="104"/>
      <c r="P603" s="70"/>
      <c r="Q603" s="70"/>
      <c r="R603" s="70"/>
    </row>
    <row r="604" s="5" customFormat="1" ht="16.5" customHeight="1">
      <c r="A604" s="34"/>
      <c r="B604" s="54"/>
      <c r="C604" s="54"/>
      <c r="D604" s="34"/>
      <c r="E604" s="16"/>
      <c r="F604" s="19"/>
      <c r="G604" s="153"/>
      <c r="H604" s="34"/>
      <c r="I604" s="34"/>
      <c r="J604" s="157"/>
      <c r="K604" s="157"/>
      <c r="L604" s="110"/>
      <c r="M604" s="104"/>
      <c r="N604" s="104"/>
      <c r="O604" s="104"/>
      <c r="P604" s="70"/>
      <c r="Q604" s="70"/>
      <c r="R604" s="70"/>
    </row>
    <row r="605" s="5" customFormat="1" ht="16.5" customHeight="1">
      <c r="A605" s="34"/>
      <c r="B605" s="54"/>
      <c r="C605" s="54"/>
      <c r="D605" s="34"/>
      <c r="E605" s="16"/>
      <c r="F605" s="19"/>
      <c r="G605" s="153"/>
      <c r="H605" s="34"/>
      <c r="I605" s="34"/>
      <c r="J605" s="157"/>
      <c r="K605" s="157"/>
      <c r="L605" s="110"/>
      <c r="M605" s="104"/>
      <c r="N605" s="104"/>
      <c r="O605" s="104"/>
      <c r="P605" s="70"/>
      <c r="Q605" s="70"/>
      <c r="R605" s="70"/>
    </row>
    <row r="606" s="5" customFormat="1" ht="16.5" customHeight="1">
      <c r="A606" s="34"/>
      <c r="B606" s="54"/>
      <c r="C606" s="54"/>
      <c r="D606" s="34"/>
      <c r="E606" s="16"/>
      <c r="F606" s="19"/>
      <c r="G606" s="153"/>
      <c r="H606" s="34"/>
      <c r="I606" s="34"/>
      <c r="J606" s="157"/>
      <c r="K606" s="157"/>
      <c r="L606" s="110"/>
      <c r="M606" s="104"/>
      <c r="N606" s="104"/>
      <c r="O606" s="104"/>
      <c r="P606" s="70"/>
      <c r="Q606" s="70"/>
      <c r="R606" s="70"/>
    </row>
    <row r="607" s="5" customFormat="1" ht="16.5" customHeight="1">
      <c r="A607" s="34"/>
      <c r="B607" s="54"/>
      <c r="C607" s="54"/>
      <c r="D607" s="34"/>
      <c r="E607" s="16"/>
      <c r="F607" s="19"/>
      <c r="G607" s="153"/>
      <c r="H607" s="34"/>
      <c r="I607" s="34"/>
      <c r="J607" s="157"/>
      <c r="K607" s="157"/>
      <c r="L607" s="110"/>
      <c r="M607" s="104"/>
      <c r="N607" s="104"/>
      <c r="O607" s="104"/>
      <c r="P607" s="70"/>
      <c r="Q607" s="70"/>
      <c r="R607" s="70"/>
    </row>
    <row r="608" s="5" customFormat="1" ht="16.5" customHeight="1">
      <c r="A608" s="34"/>
      <c r="B608" s="54"/>
      <c r="C608" s="54"/>
      <c r="D608" s="34"/>
      <c r="E608" s="16"/>
      <c r="F608" s="19"/>
      <c r="G608" s="153"/>
      <c r="H608" s="34"/>
      <c r="I608" s="34"/>
      <c r="J608" s="157"/>
      <c r="K608" s="157"/>
      <c r="L608" s="110"/>
      <c r="M608" s="104"/>
      <c r="N608" s="104"/>
      <c r="O608" s="104"/>
      <c r="P608" s="70"/>
      <c r="Q608" s="70"/>
      <c r="R608" s="70"/>
    </row>
    <row r="609" s="5" customFormat="1" ht="16.5" customHeight="1">
      <c r="A609" s="34"/>
      <c r="B609" s="54"/>
      <c r="C609" s="54"/>
      <c r="D609" s="34"/>
      <c r="E609" s="16"/>
      <c r="F609" s="19"/>
      <c r="G609" s="153"/>
      <c r="H609" s="34"/>
      <c r="I609" s="34"/>
      <c r="J609" s="157"/>
      <c r="K609" s="157"/>
      <c r="L609" s="110"/>
      <c r="M609" s="104"/>
      <c r="N609" s="104"/>
      <c r="O609" s="104"/>
      <c r="P609" s="70"/>
      <c r="Q609" s="70"/>
      <c r="R609" s="70"/>
    </row>
    <row r="610" s="5" customFormat="1" ht="16.5" customHeight="1">
      <c r="A610" s="34"/>
      <c r="B610" s="54"/>
      <c r="C610" s="54"/>
      <c r="D610" s="34"/>
      <c r="E610" s="16"/>
      <c r="F610" s="19"/>
      <c r="G610" s="153"/>
      <c r="H610" s="34"/>
      <c r="I610" s="34"/>
      <c r="J610" s="157"/>
      <c r="K610" s="157"/>
      <c r="L610" s="110"/>
      <c r="M610" s="104"/>
      <c r="N610" s="104"/>
      <c r="O610" s="104"/>
      <c r="P610" s="70"/>
      <c r="Q610" s="70"/>
      <c r="R610" s="70"/>
    </row>
    <row r="611" s="5" customFormat="1" ht="16.5" customHeight="1">
      <c r="A611" s="34"/>
      <c r="B611" s="54"/>
      <c r="C611" s="54"/>
      <c r="D611" s="34"/>
      <c r="E611" s="16"/>
      <c r="F611" s="19"/>
      <c r="G611" s="153"/>
      <c r="H611" s="34"/>
      <c r="I611" s="34"/>
      <c r="J611" s="157"/>
      <c r="K611" s="157"/>
      <c r="L611" s="110"/>
      <c r="M611" s="104"/>
      <c r="N611" s="104"/>
      <c r="O611" s="104"/>
      <c r="P611" s="70"/>
      <c r="Q611" s="70"/>
      <c r="R611" s="70"/>
    </row>
    <row r="612" s="5" customFormat="1" ht="16.5" customHeight="1">
      <c r="A612" s="34"/>
      <c r="B612" s="54"/>
      <c r="C612" s="54"/>
      <c r="D612" s="34"/>
      <c r="E612" s="16"/>
      <c r="F612" s="19"/>
      <c r="G612" s="153"/>
      <c r="H612" s="34"/>
      <c r="I612" s="34"/>
      <c r="J612" s="157"/>
      <c r="K612" s="157"/>
      <c r="L612" s="110"/>
      <c r="M612" s="104"/>
      <c r="N612" s="104"/>
      <c r="O612" s="104"/>
      <c r="P612" s="70"/>
      <c r="Q612" s="70"/>
      <c r="R612" s="70"/>
    </row>
    <row r="613" s="5" customFormat="1" ht="16.5" customHeight="1">
      <c r="A613" s="34"/>
      <c r="B613" s="54"/>
      <c r="C613" s="54"/>
      <c r="D613" s="34"/>
      <c r="E613" s="16"/>
      <c r="F613" s="19"/>
      <c r="G613" s="153"/>
      <c r="H613" s="34"/>
      <c r="I613" s="34"/>
      <c r="J613" s="157"/>
      <c r="K613" s="157"/>
      <c r="L613" s="110"/>
      <c r="M613" s="104"/>
      <c r="N613" s="104"/>
      <c r="O613" s="104"/>
      <c r="P613" s="70"/>
      <c r="Q613" s="70"/>
      <c r="R613" s="70"/>
    </row>
    <row r="614" s="5" customFormat="1" ht="16.5" customHeight="1">
      <c r="A614" s="34"/>
      <c r="B614" s="54"/>
      <c r="C614" s="54"/>
      <c r="D614" s="34"/>
      <c r="E614" s="16"/>
      <c r="F614" s="19"/>
      <c r="G614" s="153"/>
      <c r="H614" s="34"/>
      <c r="I614" s="34"/>
      <c r="J614" s="157"/>
      <c r="K614" s="157"/>
      <c r="L614" s="110"/>
      <c r="M614" s="104"/>
      <c r="N614" s="104"/>
      <c r="O614" s="104"/>
      <c r="P614" s="70"/>
      <c r="Q614" s="70"/>
      <c r="R614" s="70"/>
    </row>
    <row r="615" s="5" customFormat="1" ht="16.5" customHeight="1">
      <c r="A615" s="34"/>
      <c r="B615" s="54"/>
      <c r="C615" s="54"/>
      <c r="D615" s="34"/>
      <c r="E615" s="16"/>
      <c r="F615" s="19"/>
      <c r="G615" s="153"/>
      <c r="H615" s="34"/>
      <c r="I615" s="34"/>
      <c r="J615" s="157"/>
      <c r="K615" s="157"/>
      <c r="L615" s="110"/>
      <c r="M615" s="104"/>
      <c r="N615" s="104"/>
      <c r="O615" s="104"/>
      <c r="P615" s="70"/>
      <c r="Q615" s="70"/>
      <c r="R615" s="70"/>
    </row>
    <row r="616" s="5" customFormat="1" ht="16.5" customHeight="1">
      <c r="A616" s="34"/>
      <c r="B616" s="54"/>
      <c r="C616" s="54"/>
      <c r="D616" s="34"/>
      <c r="E616" s="16"/>
      <c r="F616" s="19"/>
      <c r="G616" s="153"/>
      <c r="H616" s="34"/>
      <c r="I616" s="34"/>
      <c r="J616" s="157"/>
      <c r="K616" s="157"/>
      <c r="L616" s="110"/>
      <c r="M616" s="104"/>
      <c r="N616" s="104"/>
      <c r="O616" s="104"/>
      <c r="P616" s="70"/>
      <c r="Q616" s="70"/>
      <c r="R616" s="70"/>
    </row>
    <row r="617" s="5" customFormat="1" ht="16.5" customHeight="1">
      <c r="A617" s="34"/>
      <c r="B617" s="54"/>
      <c r="C617" s="54"/>
      <c r="D617" s="34"/>
      <c r="E617" s="16"/>
      <c r="F617" s="19"/>
      <c r="G617" s="153"/>
      <c r="H617" s="34"/>
      <c r="I617" s="34"/>
      <c r="J617" s="157"/>
      <c r="K617" s="157"/>
      <c r="L617" s="110"/>
      <c r="M617" s="104"/>
      <c r="N617" s="104"/>
      <c r="O617" s="104"/>
      <c r="P617" s="70"/>
      <c r="Q617" s="70"/>
      <c r="R617" s="70"/>
    </row>
    <row r="618" s="5" customFormat="1" ht="16.5" customHeight="1">
      <c r="A618" s="34"/>
      <c r="B618" s="54"/>
      <c r="C618" s="54"/>
      <c r="D618" s="34"/>
      <c r="E618" s="16"/>
      <c r="F618" s="19"/>
      <c r="G618" s="153"/>
      <c r="H618" s="34"/>
      <c r="I618" s="34"/>
      <c r="J618" s="157"/>
      <c r="K618" s="157"/>
      <c r="L618" s="110"/>
      <c r="M618" s="104"/>
      <c r="N618" s="104"/>
      <c r="O618" s="104"/>
      <c r="P618" s="70"/>
      <c r="Q618" s="70"/>
      <c r="R618" s="70"/>
    </row>
    <row r="619" s="5" customFormat="1" ht="16.5" customHeight="1">
      <c r="A619" s="34"/>
      <c r="B619" s="54"/>
      <c r="C619" s="54"/>
      <c r="D619" s="34"/>
      <c r="E619" s="16"/>
      <c r="F619" s="19"/>
      <c r="G619" s="153"/>
      <c r="H619" s="34"/>
      <c r="I619" s="34"/>
      <c r="J619" s="157"/>
      <c r="K619" s="157"/>
      <c r="L619" s="110"/>
      <c r="M619" s="104"/>
      <c r="N619" s="104"/>
      <c r="O619" s="104"/>
      <c r="P619" s="70"/>
      <c r="Q619" s="70"/>
      <c r="R619" s="70"/>
    </row>
    <row r="620" s="5" customFormat="1" ht="16.5" customHeight="1">
      <c r="A620" s="34"/>
      <c r="B620" s="54"/>
      <c r="C620" s="54"/>
      <c r="D620" s="34"/>
      <c r="E620" s="16"/>
      <c r="F620" s="19"/>
      <c r="G620" s="153"/>
      <c r="H620" s="34"/>
      <c r="I620" s="34"/>
      <c r="J620" s="157"/>
      <c r="K620" s="157"/>
      <c r="L620" s="110"/>
      <c r="M620" s="104"/>
      <c r="N620" s="104"/>
      <c r="O620" s="104"/>
      <c r="P620" s="70"/>
      <c r="Q620" s="70"/>
      <c r="R620" s="70"/>
    </row>
    <row r="621" s="5" customFormat="1" ht="16.5" customHeight="1">
      <c r="A621" s="34"/>
      <c r="B621" s="54"/>
      <c r="C621" s="54"/>
      <c r="D621" s="34"/>
      <c r="E621" s="16"/>
      <c r="F621" s="19"/>
      <c r="G621" s="153"/>
      <c r="H621" s="34"/>
      <c r="I621" s="34"/>
      <c r="J621" s="157"/>
      <c r="K621" s="157"/>
      <c r="L621" s="110"/>
      <c r="M621" s="104"/>
      <c r="N621" s="104"/>
      <c r="O621" s="104"/>
      <c r="P621" s="70"/>
      <c r="Q621" s="70"/>
      <c r="R621" s="70"/>
    </row>
    <row r="622" s="5" customFormat="1" ht="16.5" customHeight="1">
      <c r="A622" s="34"/>
      <c r="B622" s="54"/>
      <c r="C622" s="54"/>
      <c r="D622" s="34"/>
      <c r="E622" s="16"/>
      <c r="F622" s="19"/>
      <c r="G622" s="153"/>
      <c r="H622" s="34"/>
      <c r="I622" s="34"/>
      <c r="J622" s="157"/>
      <c r="K622" s="157"/>
      <c r="L622" s="110"/>
      <c r="M622" s="104"/>
      <c r="N622" s="104"/>
      <c r="O622" s="104"/>
      <c r="P622" s="70"/>
      <c r="Q622" s="70"/>
      <c r="R622" s="70"/>
    </row>
    <row r="623" s="5" customFormat="1" ht="16.5" customHeight="1">
      <c r="A623" s="34"/>
      <c r="B623" s="54"/>
      <c r="C623" s="54"/>
      <c r="D623" s="34"/>
      <c r="E623" s="16"/>
      <c r="F623" s="19"/>
      <c r="G623" s="153"/>
      <c r="H623" s="34"/>
      <c r="I623" s="34"/>
      <c r="J623" s="157"/>
      <c r="K623" s="157"/>
      <c r="L623" s="110"/>
      <c r="M623" s="104"/>
      <c r="N623" s="104"/>
      <c r="O623" s="104"/>
      <c r="P623" s="70"/>
      <c r="Q623" s="70"/>
      <c r="R623" s="70"/>
    </row>
    <row r="624" s="5" customFormat="1" ht="16.5" customHeight="1">
      <c r="A624" s="34"/>
      <c r="B624" s="54"/>
      <c r="C624" s="54"/>
      <c r="D624" s="34"/>
      <c r="E624" s="16"/>
      <c r="F624" s="19"/>
      <c r="G624" s="153"/>
      <c r="H624" s="34"/>
      <c r="I624" s="34"/>
      <c r="J624" s="157"/>
      <c r="K624" s="157"/>
      <c r="L624" s="110"/>
      <c r="M624" s="104"/>
      <c r="N624" s="104"/>
      <c r="O624" s="104"/>
      <c r="P624" s="70"/>
      <c r="Q624" s="70"/>
      <c r="R624" s="70"/>
    </row>
    <row r="625" s="5" customFormat="1" ht="16.5" customHeight="1">
      <c r="A625" s="34"/>
      <c r="B625" s="54"/>
      <c r="C625" s="54"/>
      <c r="D625" s="34"/>
      <c r="E625" s="16"/>
      <c r="F625" s="19"/>
      <c r="G625" s="153"/>
      <c r="H625" s="34"/>
      <c r="I625" s="34"/>
      <c r="J625" s="157"/>
      <c r="K625" s="157"/>
      <c r="L625" s="110"/>
      <c r="M625" s="104"/>
      <c r="N625" s="104"/>
      <c r="O625" s="104"/>
      <c r="P625" s="70"/>
      <c r="Q625" s="70"/>
      <c r="R625" s="70"/>
    </row>
    <row r="626" s="5" customFormat="1" ht="16.5" customHeight="1">
      <c r="A626" s="34"/>
      <c r="B626" s="54"/>
      <c r="C626" s="54"/>
      <c r="D626" s="34"/>
      <c r="E626" s="16"/>
      <c r="F626" s="19"/>
      <c r="G626" s="153"/>
      <c r="H626" s="34"/>
      <c r="I626" s="34"/>
      <c r="J626" s="157"/>
      <c r="K626" s="157"/>
      <c r="L626" s="110"/>
      <c r="M626" s="104"/>
      <c r="N626" s="104"/>
      <c r="O626" s="104"/>
      <c r="P626" s="70"/>
      <c r="Q626" s="70"/>
      <c r="R626" s="70"/>
    </row>
    <row r="627" s="5" customFormat="1" ht="16.5" customHeight="1">
      <c r="A627" s="34"/>
      <c r="B627" s="54"/>
      <c r="C627" s="54"/>
      <c r="D627" s="34"/>
      <c r="E627" s="16"/>
      <c r="F627" s="19"/>
      <c r="G627" s="153"/>
      <c r="H627" s="34"/>
      <c r="I627" s="34"/>
      <c r="J627" s="157"/>
      <c r="K627" s="157"/>
      <c r="L627" s="110"/>
      <c r="M627" s="104"/>
      <c r="N627" s="104"/>
      <c r="O627" s="104"/>
      <c r="P627" s="70"/>
      <c r="Q627" s="70"/>
      <c r="R627" s="70"/>
    </row>
    <row r="628" s="5" customFormat="1" ht="16.5" customHeight="1">
      <c r="A628" s="34"/>
      <c r="B628" s="54"/>
      <c r="C628" s="54"/>
      <c r="D628" s="34"/>
      <c r="E628" s="16"/>
      <c r="F628" s="19"/>
      <c r="G628" s="153"/>
      <c r="H628" s="34"/>
      <c r="I628" s="34"/>
      <c r="J628" s="157"/>
      <c r="K628" s="157"/>
      <c r="L628" s="110"/>
      <c r="M628" s="104"/>
      <c r="N628" s="104"/>
      <c r="O628" s="104"/>
      <c r="P628" s="70"/>
      <c r="Q628" s="70"/>
      <c r="R628" s="70"/>
    </row>
    <row r="629" s="5" customFormat="1" ht="16.5" customHeight="1">
      <c r="A629" s="34"/>
      <c r="B629" s="54"/>
      <c r="C629" s="54"/>
      <c r="D629" s="34"/>
      <c r="E629" s="16"/>
      <c r="F629" s="19"/>
      <c r="G629" s="153"/>
      <c r="H629" s="34"/>
      <c r="I629" s="34"/>
      <c r="J629" s="157"/>
      <c r="K629" s="157"/>
      <c r="L629" s="110"/>
      <c r="M629" s="104"/>
      <c r="N629" s="104"/>
      <c r="O629" s="104"/>
      <c r="P629" s="70"/>
      <c r="Q629" s="70"/>
      <c r="R629" s="70"/>
    </row>
    <row r="630" s="5" customFormat="1" ht="16.5" customHeight="1">
      <c r="A630" s="34"/>
      <c r="B630" s="54"/>
      <c r="C630" s="54"/>
      <c r="D630" s="34"/>
      <c r="E630" s="16"/>
      <c r="F630" s="19"/>
      <c r="G630" s="153"/>
      <c r="H630" s="34"/>
      <c r="I630" s="34"/>
      <c r="J630" s="157"/>
      <c r="K630" s="157"/>
      <c r="L630" s="110"/>
      <c r="M630" s="104"/>
      <c r="N630" s="104"/>
      <c r="O630" s="104"/>
      <c r="P630" s="70"/>
      <c r="Q630" s="70"/>
      <c r="R630" s="70"/>
    </row>
    <row r="631" s="5" customFormat="1" ht="16.5" customHeight="1">
      <c r="A631" s="34"/>
      <c r="B631" s="54"/>
      <c r="C631" s="54"/>
      <c r="D631" s="34"/>
      <c r="E631" s="16"/>
      <c r="F631" s="19"/>
      <c r="G631" s="153"/>
      <c r="H631" s="34"/>
      <c r="I631" s="34"/>
      <c r="J631" s="157"/>
      <c r="K631" s="157"/>
      <c r="L631" s="110"/>
      <c r="M631" s="104"/>
      <c r="N631" s="104"/>
      <c r="O631" s="104"/>
      <c r="P631" s="70"/>
      <c r="Q631" s="70"/>
      <c r="R631" s="70"/>
    </row>
    <row r="632" s="5" customFormat="1" ht="16.5" customHeight="1">
      <c r="A632" s="34"/>
      <c r="B632" s="54"/>
      <c r="C632" s="54"/>
      <c r="D632" s="34"/>
      <c r="E632" s="16"/>
      <c r="F632" s="19"/>
      <c r="G632" s="153"/>
      <c r="H632" s="34"/>
      <c r="I632" s="34"/>
      <c r="J632" s="157"/>
      <c r="K632" s="157"/>
      <c r="L632" s="110"/>
      <c r="M632" s="104"/>
      <c r="N632" s="104"/>
      <c r="O632" s="104"/>
      <c r="P632" s="70"/>
      <c r="Q632" s="70"/>
      <c r="R632" s="70"/>
    </row>
    <row r="633" s="5" customFormat="1" ht="16.5" customHeight="1">
      <c r="A633" s="34"/>
      <c r="B633" s="54"/>
      <c r="C633" s="54"/>
      <c r="D633" s="34"/>
      <c r="E633" s="16"/>
      <c r="F633" s="19"/>
      <c r="G633" s="153"/>
      <c r="H633" s="34"/>
      <c r="I633" s="34"/>
      <c r="J633" s="157"/>
      <c r="K633" s="157"/>
      <c r="L633" s="110"/>
      <c r="M633" s="104"/>
      <c r="N633" s="104"/>
      <c r="O633" s="104"/>
      <c r="P633" s="70"/>
      <c r="Q633" s="70"/>
      <c r="R633" s="70"/>
    </row>
    <row r="634" s="5" customFormat="1" ht="16.5" customHeight="1">
      <c r="A634" s="34"/>
      <c r="B634" s="54"/>
      <c r="C634" s="54"/>
      <c r="D634" s="34"/>
      <c r="E634" s="16"/>
      <c r="F634" s="19"/>
      <c r="G634" s="153"/>
      <c r="H634" s="34"/>
      <c r="I634" s="34"/>
      <c r="J634" s="157"/>
      <c r="K634" s="157"/>
      <c r="L634" s="110"/>
      <c r="M634" s="104"/>
      <c r="N634" s="104"/>
      <c r="O634" s="104"/>
      <c r="P634" s="70"/>
      <c r="Q634" s="70"/>
      <c r="R634" s="70"/>
    </row>
    <row r="635" s="5" customFormat="1" ht="16.5" customHeight="1">
      <c r="A635" s="34"/>
      <c r="B635" s="54"/>
      <c r="C635" s="54"/>
      <c r="D635" s="34"/>
      <c r="E635" s="16"/>
      <c r="F635" s="19"/>
      <c r="G635" s="153"/>
      <c r="H635" s="34"/>
      <c r="I635" s="34"/>
      <c r="J635" s="157"/>
      <c r="K635" s="157"/>
      <c r="L635" s="110"/>
      <c r="M635" s="104"/>
      <c r="N635" s="104"/>
      <c r="O635" s="104"/>
      <c r="P635" s="70"/>
      <c r="Q635" s="70"/>
      <c r="R635" s="70"/>
    </row>
    <row r="636" s="5" customFormat="1" ht="16.5" customHeight="1">
      <c r="A636" s="34"/>
      <c r="B636" s="54"/>
      <c r="C636" s="54"/>
      <c r="D636" s="34"/>
      <c r="E636" s="16"/>
      <c r="F636" s="19"/>
      <c r="G636" s="153"/>
      <c r="H636" s="34"/>
      <c r="I636" s="34"/>
      <c r="J636" s="157"/>
      <c r="K636" s="157"/>
      <c r="L636" s="110"/>
      <c r="M636" s="104"/>
      <c r="N636" s="104"/>
      <c r="O636" s="104"/>
      <c r="P636" s="70"/>
      <c r="Q636" s="70"/>
      <c r="R636" s="70"/>
    </row>
    <row r="637" s="5" customFormat="1" ht="16.5" customHeight="1">
      <c r="A637" s="34"/>
      <c r="B637" s="54"/>
      <c r="C637" s="54"/>
      <c r="D637" s="34"/>
      <c r="E637" s="16"/>
      <c r="F637" s="19"/>
      <c r="G637" s="153"/>
      <c r="H637" s="34"/>
      <c r="I637" s="34"/>
      <c r="J637" s="157"/>
      <c r="K637" s="157"/>
      <c r="L637" s="110"/>
      <c r="M637" s="104"/>
      <c r="N637" s="104"/>
      <c r="O637" s="104"/>
      <c r="P637" s="70"/>
      <c r="Q637" s="70"/>
      <c r="R637" s="70"/>
    </row>
    <row r="638" s="5" customFormat="1" ht="16.5" customHeight="1">
      <c r="A638" s="34"/>
      <c r="B638" s="54"/>
      <c r="C638" s="54"/>
      <c r="D638" s="34"/>
      <c r="E638" s="16"/>
      <c r="F638" s="19"/>
      <c r="G638" s="153"/>
      <c r="H638" s="34"/>
      <c r="I638" s="34"/>
      <c r="J638" s="157"/>
      <c r="K638" s="157"/>
      <c r="L638" s="110"/>
      <c r="M638" s="104"/>
      <c r="N638" s="104"/>
      <c r="O638" s="104"/>
      <c r="P638" s="70"/>
      <c r="Q638" s="70"/>
      <c r="R638" s="70"/>
    </row>
    <row r="639" s="5" customFormat="1" ht="16.5" customHeight="1">
      <c r="A639" s="34"/>
      <c r="B639" s="54"/>
      <c r="C639" s="54"/>
      <c r="D639" s="34"/>
      <c r="E639" s="16"/>
      <c r="F639" s="19"/>
      <c r="G639" s="153"/>
      <c r="H639" s="34"/>
      <c r="I639" s="34"/>
      <c r="J639" s="157"/>
      <c r="K639" s="157"/>
      <c r="L639" s="110"/>
      <c r="M639" s="104"/>
      <c r="N639" s="104"/>
      <c r="O639" s="104"/>
      <c r="P639" s="70"/>
      <c r="Q639" s="70"/>
      <c r="R639" s="70"/>
    </row>
    <row r="640" s="5" customFormat="1" ht="16.5" customHeight="1">
      <c r="A640" s="34"/>
      <c r="B640" s="54"/>
      <c r="C640" s="54"/>
      <c r="D640" s="34"/>
      <c r="E640" s="16"/>
      <c r="F640" s="19"/>
      <c r="G640" s="153"/>
      <c r="H640" s="34"/>
      <c r="I640" s="34"/>
      <c r="J640" s="157"/>
      <c r="K640" s="157"/>
      <c r="L640" s="110"/>
      <c r="M640" s="104"/>
      <c r="N640" s="104"/>
      <c r="O640" s="104"/>
      <c r="P640" s="70"/>
      <c r="Q640" s="70"/>
      <c r="R640" s="70"/>
    </row>
    <row r="641" s="5" customFormat="1" ht="16.5" customHeight="1">
      <c r="A641" s="34"/>
      <c r="B641" s="54"/>
      <c r="C641" s="54"/>
      <c r="D641" s="34"/>
      <c r="E641" s="16"/>
      <c r="F641" s="19"/>
      <c r="G641" s="153"/>
      <c r="H641" s="34"/>
      <c r="I641" s="34"/>
      <c r="J641" s="157"/>
      <c r="K641" s="157"/>
      <c r="L641" s="110"/>
      <c r="M641" s="104"/>
      <c r="N641" s="104"/>
      <c r="O641" s="104"/>
      <c r="P641" s="70"/>
      <c r="Q641" s="70"/>
      <c r="R641" s="70"/>
    </row>
    <row r="642" s="5" customFormat="1" ht="16.5" customHeight="1">
      <c r="A642" s="34"/>
      <c r="B642" s="54"/>
      <c r="C642" s="54"/>
      <c r="D642" s="34"/>
      <c r="E642" s="16"/>
      <c r="F642" s="19"/>
      <c r="G642" s="153"/>
      <c r="H642" s="34"/>
      <c r="I642" s="34"/>
      <c r="J642" s="157"/>
      <c r="K642" s="157"/>
      <c r="L642" s="110"/>
      <c r="M642" s="104"/>
      <c r="N642" s="104"/>
      <c r="O642" s="104"/>
      <c r="P642" s="70"/>
      <c r="Q642" s="70"/>
      <c r="R642" s="70"/>
    </row>
    <row r="643" s="5" customFormat="1" ht="16.5" customHeight="1">
      <c r="A643" s="34"/>
      <c r="B643" s="54"/>
      <c r="C643" s="54"/>
      <c r="D643" s="34"/>
      <c r="E643" s="16"/>
      <c r="F643" s="19"/>
      <c r="G643" s="153"/>
      <c r="H643" s="34"/>
      <c r="I643" s="34"/>
      <c r="J643" s="157"/>
      <c r="K643" s="157"/>
      <c r="L643" s="110"/>
      <c r="M643" s="104"/>
      <c r="N643" s="104"/>
      <c r="O643" s="104"/>
      <c r="P643" s="70"/>
      <c r="Q643" s="70"/>
      <c r="R643" s="70"/>
    </row>
    <row r="644" s="5" customFormat="1" ht="16.5" customHeight="1">
      <c r="A644" s="34"/>
      <c r="B644" s="54"/>
      <c r="C644" s="54"/>
      <c r="D644" s="34"/>
      <c r="E644" s="16"/>
      <c r="F644" s="19"/>
      <c r="G644" s="153"/>
      <c r="H644" s="34"/>
      <c r="I644" s="34"/>
      <c r="J644" s="157"/>
      <c r="K644" s="157"/>
      <c r="L644" s="110"/>
      <c r="M644" s="104"/>
      <c r="N644" s="104"/>
      <c r="O644" s="104"/>
      <c r="P644" s="70"/>
      <c r="Q644" s="70"/>
      <c r="R644" s="70"/>
    </row>
    <row r="645" s="5" customFormat="1" ht="16.5" customHeight="1">
      <c r="A645" s="34"/>
      <c r="B645" s="54"/>
      <c r="C645" s="54"/>
      <c r="D645" s="34"/>
      <c r="E645" s="16"/>
      <c r="F645" s="19"/>
      <c r="G645" s="153"/>
      <c r="H645" s="34"/>
      <c r="I645" s="34"/>
      <c r="J645" s="157"/>
      <c r="K645" s="157"/>
      <c r="L645" s="110"/>
      <c r="M645" s="104"/>
      <c r="N645" s="104"/>
      <c r="O645" s="104"/>
      <c r="P645" s="70"/>
      <c r="Q645" s="70"/>
      <c r="R645" s="70"/>
    </row>
    <row r="646" s="5" customFormat="1" ht="16.5" customHeight="1">
      <c r="A646" s="34"/>
      <c r="B646" s="54"/>
      <c r="C646" s="54"/>
      <c r="D646" s="34"/>
      <c r="E646" s="16"/>
      <c r="F646" s="19"/>
      <c r="G646" s="153"/>
      <c r="H646" s="34"/>
      <c r="I646" s="34"/>
      <c r="J646" s="157"/>
      <c r="K646" s="157"/>
      <c r="L646" s="110"/>
      <c r="M646" s="104"/>
      <c r="N646" s="104"/>
      <c r="O646" s="104"/>
      <c r="P646" s="70"/>
      <c r="Q646" s="70"/>
      <c r="R646" s="70"/>
    </row>
    <row r="647" s="5" customFormat="1" ht="16.5" customHeight="1">
      <c r="A647" s="34"/>
      <c r="B647" s="54"/>
      <c r="C647" s="54"/>
      <c r="D647" s="34"/>
      <c r="E647" s="16"/>
      <c r="F647" s="19"/>
      <c r="G647" s="153"/>
      <c r="H647" s="34"/>
      <c r="I647" s="34"/>
      <c r="J647" s="157"/>
      <c r="K647" s="157"/>
      <c r="L647" s="110"/>
      <c r="M647" s="104"/>
      <c r="N647" s="104"/>
      <c r="O647" s="104"/>
      <c r="P647" s="70"/>
      <c r="Q647" s="70"/>
      <c r="R647" s="70"/>
    </row>
    <row r="648" s="5" customFormat="1" ht="16.5" customHeight="1">
      <c r="A648" s="34"/>
      <c r="B648" s="54"/>
      <c r="C648" s="54"/>
      <c r="D648" s="34"/>
      <c r="E648" s="16"/>
      <c r="F648" s="19"/>
      <c r="G648" s="153"/>
      <c r="H648" s="34"/>
      <c r="I648" s="34"/>
      <c r="J648" s="157"/>
      <c r="K648" s="157"/>
      <c r="L648" s="110"/>
      <c r="M648" s="104"/>
      <c r="N648" s="104"/>
      <c r="O648" s="104"/>
      <c r="P648" s="70"/>
      <c r="Q648" s="70"/>
      <c r="R648" s="70"/>
    </row>
    <row r="649" s="5" customFormat="1" ht="16.5" customHeight="1">
      <c r="A649" s="34"/>
      <c r="B649" s="54"/>
      <c r="C649" s="54"/>
      <c r="D649" s="34"/>
      <c r="E649" s="16"/>
      <c r="F649" s="19"/>
      <c r="G649" s="153"/>
      <c r="H649" s="34"/>
      <c r="I649" s="34"/>
      <c r="J649" s="157"/>
      <c r="K649" s="157"/>
      <c r="L649" s="110"/>
      <c r="M649" s="104"/>
      <c r="N649" s="104"/>
      <c r="O649" s="104"/>
      <c r="P649" s="70"/>
      <c r="Q649" s="70"/>
      <c r="R649" s="70"/>
    </row>
    <row r="650" s="5" customFormat="1" ht="16.5" customHeight="1">
      <c r="A650" s="34"/>
      <c r="B650" s="54"/>
      <c r="C650" s="54"/>
      <c r="D650" s="34"/>
      <c r="E650" s="16"/>
      <c r="F650" s="19"/>
      <c r="G650" s="153"/>
      <c r="H650" s="34"/>
      <c r="I650" s="34"/>
      <c r="J650" s="157"/>
      <c r="K650" s="157"/>
      <c r="L650" s="110"/>
      <c r="M650" s="104"/>
      <c r="N650" s="104"/>
      <c r="O650" s="104"/>
      <c r="P650" s="70"/>
      <c r="Q650" s="70"/>
      <c r="R650" s="70"/>
    </row>
    <row r="651" s="5" customFormat="1" ht="16.5" customHeight="1">
      <c r="A651" s="34"/>
      <c r="B651" s="54"/>
      <c r="C651" s="54"/>
      <c r="D651" s="34"/>
      <c r="E651" s="16"/>
      <c r="F651" s="19"/>
      <c r="G651" s="153"/>
      <c r="H651" s="34"/>
      <c r="I651" s="34"/>
      <c r="J651" s="157"/>
      <c r="K651" s="157"/>
      <c r="L651" s="110"/>
      <c r="M651" s="104"/>
      <c r="N651" s="104"/>
      <c r="O651" s="104"/>
      <c r="P651" s="70"/>
      <c r="Q651" s="70"/>
      <c r="R651" s="70"/>
    </row>
    <row r="652" s="5" customFormat="1" ht="16.5" customHeight="1">
      <c r="A652" s="34"/>
      <c r="B652" s="54"/>
      <c r="C652" s="54"/>
      <c r="D652" s="34"/>
      <c r="E652" s="16"/>
      <c r="F652" s="19"/>
      <c r="G652" s="153"/>
      <c r="H652" s="34"/>
      <c r="I652" s="34"/>
      <c r="J652" s="157"/>
      <c r="K652" s="157"/>
      <c r="L652" s="110"/>
      <c r="M652" s="104"/>
      <c r="N652" s="104"/>
      <c r="O652" s="104"/>
      <c r="P652" s="70"/>
      <c r="Q652" s="70"/>
      <c r="R652" s="70"/>
    </row>
    <row r="653" s="5" customFormat="1" ht="16.5" customHeight="1">
      <c r="A653" s="34"/>
      <c r="B653" s="54"/>
      <c r="C653" s="54"/>
      <c r="D653" s="34"/>
      <c r="E653" s="16"/>
      <c r="F653" s="19"/>
      <c r="G653" s="153"/>
      <c r="H653" s="34"/>
      <c r="I653" s="34"/>
      <c r="J653" s="157"/>
      <c r="K653" s="157"/>
      <c r="L653" s="110"/>
      <c r="M653" s="104"/>
      <c r="N653" s="104"/>
      <c r="O653" s="104"/>
      <c r="P653" s="70"/>
      <c r="Q653" s="70"/>
      <c r="R653" s="70"/>
    </row>
    <row r="654" s="5" customFormat="1" ht="16.5" customHeight="1">
      <c r="A654" s="34"/>
      <c r="B654" s="54"/>
      <c r="C654" s="54"/>
      <c r="D654" s="34"/>
      <c r="E654" s="16"/>
      <c r="F654" s="19"/>
      <c r="G654" s="153"/>
      <c r="H654" s="34"/>
      <c r="I654" s="34"/>
      <c r="J654" s="157"/>
      <c r="K654" s="157"/>
      <c r="L654" s="110"/>
      <c r="M654" s="104"/>
      <c r="N654" s="104"/>
      <c r="O654" s="104"/>
      <c r="P654" s="70"/>
      <c r="Q654" s="70"/>
      <c r="R654" s="70"/>
    </row>
    <row r="655" s="5" customFormat="1" ht="16.5" customHeight="1">
      <c r="A655" s="34"/>
      <c r="B655" s="54"/>
      <c r="C655" s="54"/>
      <c r="D655" s="34"/>
      <c r="E655" s="16"/>
      <c r="F655" s="19"/>
      <c r="G655" s="153"/>
      <c r="H655" s="34"/>
      <c r="I655" s="34"/>
      <c r="J655" s="157"/>
      <c r="K655" s="157"/>
      <c r="L655" s="110"/>
      <c r="M655" s="104"/>
      <c r="N655" s="104"/>
      <c r="O655" s="104"/>
      <c r="P655" s="70"/>
      <c r="Q655" s="70"/>
      <c r="R655" s="70"/>
    </row>
    <row r="656" s="5" customFormat="1" ht="16.5" customHeight="1">
      <c r="A656" s="34"/>
      <c r="B656" s="54"/>
      <c r="C656" s="54"/>
      <c r="D656" s="34"/>
      <c r="E656" s="16"/>
      <c r="F656" s="19"/>
      <c r="G656" s="153"/>
      <c r="H656" s="34"/>
      <c r="I656" s="34"/>
      <c r="J656" s="157"/>
      <c r="K656" s="157"/>
      <c r="L656" s="110"/>
      <c r="M656" s="104"/>
      <c r="N656" s="104"/>
      <c r="O656" s="104"/>
      <c r="P656" s="70"/>
      <c r="Q656" s="70"/>
      <c r="R656" s="70"/>
    </row>
    <row r="657" s="5" customFormat="1" ht="16.5" customHeight="1">
      <c r="A657" s="34"/>
      <c r="B657" s="54"/>
      <c r="C657" s="54"/>
      <c r="D657" s="34"/>
      <c r="E657" s="16"/>
      <c r="F657" s="19"/>
      <c r="G657" s="153"/>
      <c r="H657" s="34"/>
      <c r="I657" s="34"/>
      <c r="J657" s="157"/>
      <c r="K657" s="157"/>
      <c r="L657" s="110"/>
      <c r="M657" s="104"/>
      <c r="N657" s="104"/>
      <c r="O657" s="104"/>
      <c r="P657" s="70"/>
      <c r="Q657" s="70"/>
      <c r="R657" s="70"/>
    </row>
    <row r="658" s="5" customFormat="1" ht="16.5" customHeight="1">
      <c r="A658" s="34"/>
      <c r="B658" s="54"/>
      <c r="C658" s="54"/>
      <c r="D658" s="34"/>
      <c r="E658" s="16"/>
      <c r="F658" s="19"/>
      <c r="G658" s="153"/>
      <c r="H658" s="34"/>
      <c r="I658" s="34"/>
      <c r="J658" s="157"/>
      <c r="K658" s="157"/>
      <c r="L658" s="110"/>
      <c r="M658" s="104"/>
      <c r="N658" s="104"/>
      <c r="O658" s="104"/>
      <c r="P658" s="70"/>
      <c r="Q658" s="70"/>
      <c r="R658" s="70"/>
    </row>
    <row r="659" s="5" customFormat="1" ht="16.5" customHeight="1">
      <c r="A659" s="34"/>
      <c r="B659" s="54"/>
      <c r="C659" s="54"/>
      <c r="D659" s="34"/>
      <c r="E659" s="16"/>
      <c r="F659" s="19"/>
      <c r="G659" s="153"/>
      <c r="H659" s="34"/>
      <c r="I659" s="34"/>
      <c r="J659" s="157"/>
      <c r="K659" s="157"/>
      <c r="L659" s="110"/>
      <c r="M659" s="104"/>
      <c r="N659" s="104"/>
      <c r="O659" s="104"/>
      <c r="P659" s="70"/>
      <c r="Q659" s="70"/>
      <c r="R659" s="70"/>
    </row>
    <row r="660" s="5" customFormat="1" ht="16.5" customHeight="1">
      <c r="A660" s="34"/>
      <c r="B660" s="54"/>
      <c r="C660" s="54"/>
      <c r="D660" s="34"/>
      <c r="E660" s="16"/>
      <c r="F660" s="19"/>
      <c r="G660" s="153"/>
      <c r="H660" s="34"/>
      <c r="I660" s="34"/>
      <c r="J660" s="157"/>
      <c r="K660" s="157"/>
      <c r="L660" s="110"/>
      <c r="M660" s="104"/>
      <c r="N660" s="104"/>
      <c r="O660" s="104"/>
      <c r="P660" s="70"/>
      <c r="Q660" s="70"/>
      <c r="R660" s="70"/>
    </row>
    <row r="661" s="5" customFormat="1" ht="16.5" customHeight="1">
      <c r="A661" s="34"/>
      <c r="B661" s="54"/>
      <c r="C661" s="54"/>
      <c r="D661" s="34"/>
      <c r="E661" s="16"/>
      <c r="F661" s="19"/>
      <c r="G661" s="153"/>
      <c r="H661" s="34"/>
      <c r="I661" s="34"/>
      <c r="J661" s="157"/>
      <c r="K661" s="157"/>
      <c r="L661" s="110"/>
      <c r="M661" s="104"/>
      <c r="N661" s="104"/>
      <c r="O661" s="104"/>
      <c r="P661" s="70"/>
      <c r="Q661" s="70"/>
      <c r="R661" s="70"/>
    </row>
    <row r="662" s="5" customFormat="1" ht="16.5" customHeight="1">
      <c r="A662" s="34"/>
      <c r="B662" s="54"/>
      <c r="C662" s="54"/>
      <c r="D662" s="34"/>
      <c r="E662" s="16"/>
      <c r="F662" s="19"/>
      <c r="G662" s="153"/>
      <c r="H662" s="34"/>
      <c r="I662" s="34"/>
      <c r="J662" s="157"/>
      <c r="K662" s="157"/>
      <c r="L662" s="110"/>
      <c r="M662" s="104"/>
      <c r="N662" s="104"/>
      <c r="O662" s="104"/>
      <c r="P662" s="70"/>
      <c r="Q662" s="70"/>
      <c r="R662" s="70"/>
    </row>
    <row r="663" s="5" customFormat="1" ht="16.5" customHeight="1">
      <c r="A663" s="34"/>
      <c r="B663" s="54"/>
      <c r="C663" s="54"/>
      <c r="D663" s="34"/>
      <c r="E663" s="16"/>
      <c r="F663" s="19"/>
      <c r="G663" s="153"/>
      <c r="H663" s="34"/>
      <c r="I663" s="34"/>
      <c r="J663" s="157"/>
      <c r="K663" s="157"/>
      <c r="L663" s="110"/>
      <c r="M663" s="104"/>
      <c r="N663" s="104"/>
      <c r="O663" s="104"/>
      <c r="P663" s="70"/>
      <c r="Q663" s="70"/>
      <c r="R663" s="70"/>
    </row>
    <row r="664" s="5" customFormat="1" ht="16.5" customHeight="1">
      <c r="A664" s="34"/>
      <c r="B664" s="54"/>
      <c r="C664" s="54"/>
      <c r="D664" s="34"/>
      <c r="E664" s="16"/>
      <c r="F664" s="19"/>
      <c r="G664" s="153"/>
      <c r="H664" s="34"/>
      <c r="I664" s="34"/>
      <c r="J664" s="157"/>
      <c r="K664" s="157"/>
      <c r="L664" s="110"/>
      <c r="M664" s="104"/>
      <c r="N664" s="104"/>
      <c r="O664" s="104"/>
      <c r="P664" s="70"/>
      <c r="Q664" s="70"/>
      <c r="R664" s="70"/>
    </row>
    <row r="665" s="5" customFormat="1" ht="16.5" customHeight="1">
      <c r="A665" s="34"/>
      <c r="B665" s="54"/>
      <c r="C665" s="54"/>
      <c r="D665" s="34"/>
      <c r="E665" s="16"/>
      <c r="F665" s="19"/>
      <c r="G665" s="153"/>
      <c r="H665" s="34"/>
      <c r="I665" s="34"/>
      <c r="J665" s="157"/>
      <c r="K665" s="157"/>
      <c r="L665" s="110"/>
      <c r="M665" s="104"/>
      <c r="N665" s="104"/>
      <c r="O665" s="104"/>
      <c r="P665" s="70"/>
      <c r="Q665" s="70"/>
      <c r="R665" s="70"/>
    </row>
    <row r="666" s="5" customFormat="1" ht="16.5" customHeight="1">
      <c r="A666" s="34"/>
      <c r="B666" s="54"/>
      <c r="C666" s="54"/>
      <c r="D666" s="34"/>
      <c r="E666" s="16"/>
      <c r="F666" s="19"/>
      <c r="G666" s="153"/>
      <c r="H666" s="34"/>
      <c r="I666" s="34"/>
      <c r="J666" s="157"/>
      <c r="K666" s="157"/>
      <c r="L666" s="110"/>
      <c r="M666" s="104"/>
      <c r="N666" s="104"/>
      <c r="O666" s="104"/>
      <c r="P666" s="70"/>
      <c r="Q666" s="70"/>
      <c r="R666" s="70"/>
    </row>
    <row r="667" s="5" customFormat="1" ht="16.5" customHeight="1">
      <c r="A667" s="34"/>
      <c r="B667" s="54"/>
      <c r="C667" s="54"/>
      <c r="D667" s="34"/>
      <c r="E667" s="16"/>
      <c r="F667" s="19"/>
      <c r="G667" s="153"/>
      <c r="H667" s="34"/>
      <c r="I667" s="34"/>
      <c r="J667" s="157"/>
      <c r="K667" s="157"/>
      <c r="L667" s="110"/>
      <c r="M667" s="104"/>
      <c r="N667" s="104"/>
      <c r="O667" s="104"/>
      <c r="P667" s="70"/>
      <c r="Q667" s="70"/>
      <c r="R667" s="70"/>
    </row>
    <row r="668" s="5" customFormat="1" ht="16.5" customHeight="1">
      <c r="A668" s="34"/>
      <c r="B668" s="54"/>
      <c r="C668" s="54"/>
      <c r="D668" s="34"/>
      <c r="E668" s="16"/>
      <c r="F668" s="19"/>
      <c r="G668" s="153"/>
      <c r="H668" s="34"/>
      <c r="I668" s="34"/>
      <c r="J668" s="157"/>
      <c r="K668" s="157"/>
      <c r="L668" s="110"/>
      <c r="M668" s="104"/>
      <c r="N668" s="104"/>
      <c r="O668" s="104"/>
      <c r="P668" s="70"/>
      <c r="Q668" s="70"/>
      <c r="R668" s="70"/>
    </row>
    <row r="669" s="5" customFormat="1" ht="16.5" customHeight="1">
      <c r="A669" s="34"/>
      <c r="B669" s="54"/>
      <c r="C669" s="54"/>
      <c r="D669" s="34"/>
      <c r="E669" s="16"/>
      <c r="F669" s="19"/>
      <c r="G669" s="153"/>
      <c r="H669" s="34"/>
      <c r="I669" s="34"/>
      <c r="J669" s="157"/>
      <c r="K669" s="157"/>
      <c r="L669" s="110"/>
      <c r="M669" s="104"/>
      <c r="N669" s="104"/>
      <c r="O669" s="104"/>
      <c r="P669" s="70"/>
      <c r="Q669" s="70"/>
      <c r="R669" s="70"/>
    </row>
    <row r="670" s="5" customFormat="1" ht="16.5" customHeight="1">
      <c r="A670" s="34"/>
      <c r="B670" s="54"/>
      <c r="C670" s="54"/>
      <c r="D670" s="34"/>
      <c r="E670" s="16"/>
      <c r="F670" s="19"/>
      <c r="G670" s="153"/>
      <c r="H670" s="34"/>
      <c r="I670" s="34"/>
      <c r="J670" s="157"/>
      <c r="K670" s="157"/>
      <c r="L670" s="110"/>
      <c r="M670" s="104"/>
      <c r="N670" s="104"/>
      <c r="O670" s="104"/>
      <c r="P670" s="70"/>
      <c r="Q670" s="70"/>
      <c r="R670" s="70"/>
    </row>
    <row r="671" s="5" customFormat="1" ht="16.5" customHeight="1">
      <c r="A671" s="34"/>
      <c r="B671" s="54"/>
      <c r="C671" s="54"/>
      <c r="D671" s="34"/>
      <c r="E671" s="16"/>
      <c r="F671" s="19"/>
      <c r="G671" s="153"/>
      <c r="H671" s="34"/>
      <c r="I671" s="34"/>
      <c r="J671" s="157"/>
      <c r="K671" s="157"/>
      <c r="L671" s="110"/>
      <c r="M671" s="104"/>
      <c r="N671" s="104"/>
      <c r="O671" s="104"/>
      <c r="P671" s="70"/>
      <c r="Q671" s="70"/>
      <c r="R671" s="70"/>
    </row>
    <row r="672" s="5" customFormat="1" ht="16.5" customHeight="1">
      <c r="A672" s="34"/>
      <c r="B672" s="54"/>
      <c r="C672" s="54"/>
      <c r="D672" s="34"/>
      <c r="E672" s="16"/>
      <c r="F672" s="19"/>
      <c r="G672" s="153"/>
      <c r="H672" s="34"/>
      <c r="I672" s="34"/>
      <c r="J672" s="157"/>
      <c r="K672" s="157"/>
      <c r="L672" s="110"/>
      <c r="M672" s="104"/>
      <c r="N672" s="104"/>
      <c r="O672" s="104"/>
      <c r="P672" s="70"/>
      <c r="Q672" s="70"/>
      <c r="R672" s="70"/>
    </row>
    <row r="673" s="5" customFormat="1" ht="16.5" customHeight="1">
      <c r="A673" s="34"/>
      <c r="B673" s="54"/>
      <c r="C673" s="54"/>
      <c r="D673" s="34"/>
      <c r="E673" s="16"/>
      <c r="F673" s="19"/>
      <c r="G673" s="153"/>
      <c r="H673" s="34"/>
      <c r="I673" s="34"/>
      <c r="J673" s="157"/>
      <c r="K673" s="157"/>
      <c r="L673" s="110"/>
      <c r="M673" s="104"/>
      <c r="N673" s="104"/>
      <c r="O673" s="104"/>
      <c r="P673" s="70"/>
      <c r="Q673" s="70"/>
      <c r="R673" s="70"/>
    </row>
    <row r="674" s="5" customFormat="1" ht="16.5" customHeight="1">
      <c r="A674" s="34"/>
      <c r="B674" s="54"/>
      <c r="C674" s="54"/>
      <c r="D674" s="34"/>
      <c r="E674" s="16"/>
      <c r="F674" s="19"/>
      <c r="G674" s="153"/>
      <c r="H674" s="34"/>
      <c r="I674" s="34"/>
      <c r="J674" s="157"/>
      <c r="K674" s="157"/>
      <c r="L674" s="110"/>
      <c r="M674" s="104"/>
      <c r="N674" s="104"/>
      <c r="O674" s="104"/>
      <c r="P674" s="70"/>
      <c r="Q674" s="70"/>
      <c r="R674" s="70"/>
    </row>
    <row r="675" s="5" customFormat="1" ht="16.5" customHeight="1">
      <c r="A675" s="34"/>
      <c r="B675" s="54"/>
      <c r="C675" s="54"/>
      <c r="D675" s="34"/>
      <c r="E675" s="16"/>
      <c r="F675" s="19"/>
      <c r="G675" s="153"/>
      <c r="H675" s="34"/>
      <c r="I675" s="34"/>
      <c r="J675" s="157"/>
      <c r="K675" s="157"/>
      <c r="L675" s="110"/>
      <c r="M675" s="104"/>
      <c r="N675" s="104"/>
      <c r="O675" s="104"/>
      <c r="P675" s="70"/>
      <c r="Q675" s="70"/>
      <c r="R675" s="70"/>
    </row>
    <row r="676" s="5" customFormat="1" ht="16.5" customHeight="1">
      <c r="A676" s="34"/>
      <c r="B676" s="54"/>
      <c r="C676" s="54"/>
      <c r="D676" s="34"/>
      <c r="E676" s="16"/>
      <c r="F676" s="19"/>
      <c r="G676" s="153"/>
      <c r="H676" s="34"/>
      <c r="I676" s="34"/>
      <c r="J676" s="157"/>
      <c r="K676" s="157"/>
      <c r="L676" s="110"/>
      <c r="M676" s="104"/>
      <c r="N676" s="104"/>
      <c r="O676" s="104"/>
      <c r="P676" s="70"/>
      <c r="Q676" s="70"/>
      <c r="R676" s="70"/>
    </row>
    <row r="677" s="5" customFormat="1" ht="16.5" customHeight="1">
      <c r="A677" s="34"/>
      <c r="B677" s="54"/>
      <c r="C677" s="54"/>
      <c r="D677" s="34"/>
      <c r="E677" s="16"/>
      <c r="F677" s="19"/>
      <c r="G677" s="153"/>
      <c r="H677" s="34"/>
      <c r="I677" s="34"/>
      <c r="J677" s="157"/>
      <c r="K677" s="157"/>
      <c r="L677" s="110"/>
      <c r="M677" s="104"/>
      <c r="N677" s="104"/>
      <c r="O677" s="104"/>
      <c r="P677" s="70"/>
      <c r="Q677" s="70"/>
      <c r="R677" s="70"/>
    </row>
    <row r="678" s="5" customFormat="1" ht="16.5" customHeight="1">
      <c r="A678" s="34"/>
      <c r="B678" s="54"/>
      <c r="C678" s="54"/>
      <c r="D678" s="34"/>
      <c r="E678" s="16"/>
      <c r="F678" s="19"/>
      <c r="G678" s="153"/>
      <c r="H678" s="34"/>
      <c r="I678" s="34"/>
      <c r="J678" s="157"/>
      <c r="K678" s="157"/>
      <c r="L678" s="110"/>
      <c r="M678" s="104"/>
      <c r="N678" s="104"/>
      <c r="O678" s="104"/>
      <c r="P678" s="70"/>
      <c r="Q678" s="70"/>
      <c r="R678" s="70"/>
    </row>
    <row r="679" s="5" customFormat="1" ht="16.5" customHeight="1">
      <c r="A679" s="34"/>
      <c r="B679" s="54"/>
      <c r="C679" s="54"/>
      <c r="D679" s="34"/>
      <c r="E679" s="16"/>
      <c r="F679" s="19"/>
      <c r="G679" s="153"/>
      <c r="H679" s="34"/>
      <c r="I679" s="34"/>
      <c r="J679" s="157"/>
      <c r="K679" s="157"/>
      <c r="L679" s="110"/>
      <c r="M679" s="104"/>
      <c r="N679" s="104"/>
      <c r="O679" s="104"/>
      <c r="P679" s="70"/>
      <c r="Q679" s="70"/>
      <c r="R679" s="70"/>
    </row>
    <row r="680" s="5" customFormat="1" ht="16.5" customHeight="1">
      <c r="A680" s="34"/>
      <c r="B680" s="54"/>
      <c r="C680" s="54"/>
      <c r="D680" s="34"/>
      <c r="E680" s="16"/>
      <c r="F680" s="19"/>
      <c r="G680" s="153"/>
      <c r="H680" s="34"/>
      <c r="I680" s="34"/>
      <c r="J680" s="157"/>
      <c r="K680" s="157"/>
      <c r="L680" s="110"/>
      <c r="M680" s="104"/>
      <c r="N680" s="104"/>
      <c r="O680" s="104"/>
      <c r="P680" s="70"/>
      <c r="Q680" s="70"/>
      <c r="R680" s="70"/>
    </row>
    <row r="681" s="5" customFormat="1" ht="16.5" customHeight="1">
      <c r="A681" s="34"/>
      <c r="B681" s="54"/>
      <c r="C681" s="54"/>
      <c r="D681" s="34"/>
      <c r="E681" s="16"/>
      <c r="F681" s="19"/>
      <c r="G681" s="153"/>
      <c r="H681" s="34"/>
      <c r="I681" s="34"/>
      <c r="J681" s="157"/>
      <c r="K681" s="157"/>
      <c r="L681" s="110"/>
      <c r="M681" s="104"/>
      <c r="N681" s="104"/>
      <c r="O681" s="104"/>
      <c r="P681" s="70"/>
      <c r="Q681" s="70"/>
      <c r="R681" s="70"/>
    </row>
    <row r="682" s="5" customFormat="1" ht="16.5" customHeight="1">
      <c r="A682" s="34"/>
      <c r="B682" s="54"/>
      <c r="C682" s="54"/>
      <c r="D682" s="34"/>
      <c r="E682" s="16"/>
      <c r="F682" s="19"/>
      <c r="G682" s="153"/>
      <c r="H682" s="34"/>
      <c r="I682" s="34"/>
      <c r="J682" s="157"/>
      <c r="K682" s="157"/>
      <c r="L682" s="110"/>
      <c r="M682" s="104"/>
      <c r="N682" s="104"/>
      <c r="O682" s="104"/>
      <c r="P682" s="70"/>
      <c r="Q682" s="70"/>
      <c r="R682" s="70"/>
    </row>
    <row r="683" s="5" customFormat="1" ht="16.5" customHeight="1">
      <c r="A683" s="34"/>
      <c r="B683" s="54"/>
      <c r="C683" s="54"/>
      <c r="D683" s="34"/>
      <c r="E683" s="16"/>
      <c r="F683" s="19"/>
      <c r="G683" s="153"/>
      <c r="H683" s="34"/>
      <c r="I683" s="34"/>
      <c r="J683" s="157"/>
      <c r="K683" s="157"/>
      <c r="L683" s="110"/>
      <c r="M683" s="104"/>
      <c r="N683" s="104"/>
      <c r="O683" s="104"/>
      <c r="P683" s="70"/>
      <c r="Q683" s="70"/>
      <c r="R683" s="70"/>
    </row>
    <row r="684" s="5" customFormat="1" ht="16.5" customHeight="1">
      <c r="A684" s="34"/>
      <c r="B684" s="54"/>
      <c r="C684" s="54"/>
      <c r="D684" s="34"/>
      <c r="E684" s="16"/>
      <c r="F684" s="19"/>
      <c r="G684" s="153"/>
      <c r="H684" s="34"/>
      <c r="I684" s="34"/>
      <c r="J684" s="157"/>
      <c r="K684" s="157"/>
      <c r="L684" s="110"/>
      <c r="M684" s="104"/>
      <c r="N684" s="104"/>
      <c r="O684" s="104"/>
      <c r="P684" s="70"/>
      <c r="Q684" s="70"/>
      <c r="R684" s="70"/>
    </row>
    <row r="685" s="5" customFormat="1" ht="16.5" customHeight="1">
      <c r="A685" s="34"/>
      <c r="B685" s="54"/>
      <c r="C685" s="54"/>
      <c r="D685" s="34"/>
      <c r="E685" s="16"/>
      <c r="F685" s="19"/>
      <c r="G685" s="153"/>
      <c r="H685" s="34"/>
      <c r="I685" s="34"/>
      <c r="J685" s="157"/>
      <c r="K685" s="157"/>
      <c r="L685" s="110"/>
      <c r="M685" s="104"/>
      <c r="N685" s="104"/>
      <c r="O685" s="104"/>
      <c r="P685" s="70"/>
      <c r="Q685" s="70"/>
      <c r="R685" s="70"/>
    </row>
    <row r="686" s="5" customFormat="1" ht="16.5" customHeight="1">
      <c r="A686" s="34"/>
      <c r="B686" s="54"/>
      <c r="C686" s="54"/>
      <c r="D686" s="34"/>
      <c r="E686" s="16"/>
      <c r="F686" s="19"/>
      <c r="G686" s="153"/>
      <c r="H686" s="34"/>
      <c r="I686" s="34"/>
      <c r="J686" s="157"/>
      <c r="K686" s="157"/>
      <c r="L686" s="110"/>
      <c r="M686" s="104"/>
      <c r="N686" s="104"/>
      <c r="O686" s="104"/>
      <c r="P686" s="70"/>
      <c r="Q686" s="70"/>
      <c r="R686" s="70"/>
    </row>
    <row r="687" s="5" customFormat="1" ht="16.5" customHeight="1">
      <c r="A687" s="34"/>
      <c r="B687" s="54"/>
      <c r="C687" s="54"/>
      <c r="D687" s="34"/>
      <c r="E687" s="16"/>
      <c r="F687" s="19"/>
      <c r="G687" s="153"/>
      <c r="H687" s="34"/>
      <c r="I687" s="34"/>
      <c r="J687" s="157"/>
      <c r="K687" s="157"/>
      <c r="L687" s="110"/>
      <c r="M687" s="104"/>
      <c r="N687" s="104"/>
      <c r="O687" s="104"/>
      <c r="P687" s="70"/>
      <c r="Q687" s="70"/>
      <c r="R687" s="70"/>
    </row>
    <row r="688" s="5" customFormat="1" ht="16.5" customHeight="1">
      <c r="A688" s="34"/>
      <c r="B688" s="54"/>
      <c r="C688" s="54"/>
      <c r="D688" s="34"/>
      <c r="E688" s="16"/>
      <c r="F688" s="19"/>
      <c r="G688" s="153"/>
      <c r="H688" s="34"/>
      <c r="I688" s="34"/>
      <c r="J688" s="157"/>
      <c r="K688" s="157"/>
      <c r="L688" s="110"/>
      <c r="M688" s="104"/>
      <c r="N688" s="104"/>
      <c r="O688" s="104"/>
      <c r="P688" s="70"/>
      <c r="Q688" s="70"/>
      <c r="R688" s="70"/>
    </row>
    <row r="689" s="5" customFormat="1" ht="16.5" customHeight="1">
      <c r="A689" s="34"/>
      <c r="B689" s="54"/>
      <c r="C689" s="54"/>
      <c r="D689" s="34"/>
      <c r="E689" s="16"/>
      <c r="F689" s="19"/>
      <c r="G689" s="153"/>
      <c r="H689" s="34"/>
      <c r="I689" s="34"/>
      <c r="J689" s="157"/>
      <c r="K689" s="157"/>
      <c r="L689" s="110"/>
      <c r="M689" s="104"/>
      <c r="N689" s="104"/>
      <c r="O689" s="104"/>
      <c r="P689" s="70"/>
      <c r="Q689" s="70"/>
      <c r="R689" s="70"/>
    </row>
    <row r="690" s="5" customFormat="1" ht="16.5" customHeight="1">
      <c r="A690" s="34"/>
      <c r="B690" s="54"/>
      <c r="C690" s="54"/>
      <c r="D690" s="34"/>
      <c r="E690" s="16"/>
      <c r="F690" s="19"/>
      <c r="G690" s="153"/>
      <c r="H690" s="34"/>
      <c r="I690" s="34"/>
      <c r="J690" s="157"/>
      <c r="K690" s="157"/>
      <c r="L690" s="110"/>
      <c r="M690" s="104"/>
      <c r="N690" s="104"/>
      <c r="O690" s="104"/>
      <c r="P690" s="70"/>
      <c r="Q690" s="70"/>
      <c r="R690" s="70"/>
    </row>
    <row r="691" s="5" customFormat="1" ht="16.5" customHeight="1">
      <c r="A691" s="34"/>
      <c r="B691" s="54"/>
      <c r="C691" s="54"/>
      <c r="D691" s="34"/>
      <c r="E691" s="16"/>
      <c r="F691" s="19"/>
      <c r="G691" s="153"/>
      <c r="H691" s="34"/>
      <c r="I691" s="34"/>
      <c r="J691" s="157"/>
      <c r="K691" s="157"/>
      <c r="L691" s="110"/>
      <c r="M691" s="104"/>
      <c r="N691" s="104"/>
      <c r="O691" s="104"/>
      <c r="P691" s="70"/>
      <c r="Q691" s="70"/>
      <c r="R691" s="70"/>
    </row>
    <row r="692" s="5" customFormat="1" ht="16.5" customHeight="1">
      <c r="A692" s="34"/>
      <c r="B692" s="54"/>
      <c r="C692" s="54"/>
      <c r="D692" s="34"/>
      <c r="E692" s="16"/>
      <c r="F692" s="19"/>
      <c r="G692" s="153"/>
      <c r="H692" s="34"/>
      <c r="I692" s="34"/>
      <c r="J692" s="157"/>
      <c r="K692" s="157"/>
      <c r="L692" s="110"/>
      <c r="M692" s="104"/>
      <c r="N692" s="104"/>
      <c r="O692" s="104"/>
      <c r="P692" s="70"/>
      <c r="Q692" s="70"/>
      <c r="R692" s="70"/>
    </row>
    <row r="693" s="5" customFormat="1" ht="16.5" customHeight="1">
      <c r="A693" s="34"/>
      <c r="B693" s="54"/>
      <c r="C693" s="54"/>
      <c r="D693" s="34"/>
      <c r="E693" s="16"/>
      <c r="F693" s="19"/>
      <c r="G693" s="153"/>
      <c r="H693" s="34"/>
      <c r="I693" s="34"/>
      <c r="J693" s="157"/>
      <c r="K693" s="157"/>
      <c r="L693" s="110"/>
      <c r="M693" s="104"/>
      <c r="N693" s="104"/>
      <c r="O693" s="104"/>
      <c r="P693" s="70"/>
      <c r="Q693" s="70"/>
      <c r="R693" s="70"/>
    </row>
    <row r="694" s="5" customFormat="1" ht="16.5" customHeight="1">
      <c r="A694" s="34"/>
      <c r="B694" s="54"/>
      <c r="C694" s="54"/>
      <c r="D694" s="34"/>
      <c r="E694" s="16"/>
      <c r="F694" s="19"/>
      <c r="G694" s="153"/>
      <c r="H694" s="34"/>
      <c r="I694" s="34"/>
      <c r="J694" s="157"/>
      <c r="K694" s="157"/>
      <c r="L694" s="110"/>
      <c r="M694" s="104"/>
      <c r="N694" s="104"/>
      <c r="O694" s="104"/>
      <c r="P694" s="70"/>
      <c r="Q694" s="70"/>
      <c r="R694" s="70"/>
    </row>
    <row r="695" s="5" customFormat="1" ht="16.5" customHeight="1">
      <c r="A695" s="34"/>
      <c r="B695" s="54"/>
      <c r="C695" s="54"/>
      <c r="D695" s="34"/>
      <c r="E695" s="16"/>
      <c r="F695" s="19"/>
      <c r="G695" s="153"/>
      <c r="H695" s="34"/>
      <c r="I695" s="34"/>
      <c r="J695" s="157"/>
      <c r="K695" s="157"/>
      <c r="L695" s="110"/>
      <c r="M695" s="104"/>
      <c r="N695" s="104"/>
      <c r="O695" s="104"/>
      <c r="P695" s="70"/>
      <c r="Q695" s="70"/>
      <c r="R695" s="70"/>
    </row>
    <row r="696" s="5" customFormat="1" ht="16.5" customHeight="1">
      <c r="A696" s="34"/>
      <c r="B696" s="54"/>
      <c r="C696" s="54"/>
      <c r="D696" s="34"/>
      <c r="E696" s="16"/>
      <c r="F696" s="19"/>
      <c r="G696" s="153"/>
      <c r="H696" s="34"/>
      <c r="I696" s="34"/>
      <c r="J696" s="157"/>
      <c r="K696" s="157"/>
      <c r="L696" s="110"/>
      <c r="M696" s="104"/>
      <c r="N696" s="104"/>
      <c r="O696" s="104"/>
      <c r="P696" s="70"/>
      <c r="Q696" s="70"/>
      <c r="R696" s="70"/>
    </row>
    <row r="697" s="5" customFormat="1" ht="16.5" customHeight="1">
      <c r="A697" s="34"/>
      <c r="B697" s="54"/>
      <c r="C697" s="54"/>
      <c r="D697" s="34"/>
      <c r="E697" s="16"/>
      <c r="F697" s="19"/>
      <c r="G697" s="153"/>
      <c r="H697" s="34"/>
      <c r="I697" s="34"/>
      <c r="J697" s="157"/>
      <c r="K697" s="157"/>
      <c r="L697" s="110"/>
      <c r="M697" s="104"/>
      <c r="N697" s="104"/>
      <c r="O697" s="104"/>
      <c r="P697" s="70"/>
      <c r="Q697" s="70"/>
      <c r="R697" s="70"/>
    </row>
    <row r="698" s="5" customFormat="1" ht="16.5" customHeight="1">
      <c r="A698" s="34"/>
      <c r="B698" s="54"/>
      <c r="C698" s="54"/>
      <c r="D698" s="34"/>
      <c r="E698" s="16"/>
      <c r="F698" s="19"/>
      <c r="G698" s="153"/>
      <c r="H698" s="34"/>
      <c r="I698" s="34"/>
      <c r="J698" s="157"/>
      <c r="K698" s="157"/>
      <c r="L698" s="110"/>
      <c r="M698" s="104"/>
      <c r="N698" s="104"/>
      <c r="O698" s="104"/>
      <c r="P698" s="70"/>
      <c r="Q698" s="70"/>
      <c r="R698" s="70"/>
    </row>
    <row r="699" s="5" customFormat="1" ht="16.5" customHeight="1">
      <c r="A699" s="34"/>
      <c r="B699" s="54"/>
      <c r="C699" s="54"/>
      <c r="D699" s="34"/>
      <c r="E699" s="16"/>
      <c r="F699" s="19"/>
      <c r="G699" s="153"/>
      <c r="H699" s="34"/>
      <c r="I699" s="34"/>
      <c r="J699" s="157"/>
      <c r="K699" s="157"/>
      <c r="L699" s="110"/>
      <c r="M699" s="104"/>
      <c r="N699" s="104"/>
      <c r="O699" s="104"/>
      <c r="P699" s="70"/>
      <c r="Q699" s="70"/>
      <c r="R699" s="70"/>
    </row>
    <row r="700" s="5" customFormat="1" ht="16.5" customHeight="1">
      <c r="A700" s="34"/>
      <c r="B700" s="54"/>
      <c r="C700" s="54"/>
      <c r="D700" s="34"/>
      <c r="E700" s="16"/>
      <c r="F700" s="19"/>
      <c r="G700" s="153"/>
      <c r="H700" s="34"/>
      <c r="I700" s="34"/>
      <c r="J700" s="157"/>
      <c r="K700" s="157"/>
      <c r="L700" s="110"/>
      <c r="M700" s="104"/>
      <c r="N700" s="104"/>
      <c r="O700" s="104"/>
      <c r="P700" s="70"/>
      <c r="Q700" s="70"/>
      <c r="R700" s="70"/>
    </row>
    <row r="701" s="5" customFormat="1" ht="16.5" customHeight="1">
      <c r="A701" s="34"/>
      <c r="B701" s="54"/>
      <c r="C701" s="54"/>
      <c r="D701" s="34"/>
      <c r="E701" s="16"/>
      <c r="F701" s="19"/>
      <c r="G701" s="153"/>
      <c r="H701" s="34"/>
      <c r="I701" s="34"/>
      <c r="J701" s="157"/>
      <c r="K701" s="157"/>
      <c r="L701" s="110"/>
      <c r="M701" s="104"/>
      <c r="N701" s="104"/>
      <c r="O701" s="104"/>
      <c r="P701" s="70"/>
      <c r="Q701" s="70"/>
      <c r="R701" s="70"/>
    </row>
    <row r="702" s="5" customFormat="1" ht="16.5" customHeight="1">
      <c r="A702" s="34"/>
      <c r="B702" s="54"/>
      <c r="C702" s="54"/>
      <c r="D702" s="34"/>
      <c r="E702" s="16"/>
      <c r="F702" s="19"/>
      <c r="G702" s="153"/>
      <c r="H702" s="34"/>
      <c r="I702" s="34"/>
      <c r="J702" s="157"/>
      <c r="K702" s="157"/>
      <c r="L702" s="110"/>
      <c r="M702" s="104"/>
      <c r="N702" s="104"/>
      <c r="O702" s="104"/>
      <c r="P702" s="70"/>
      <c r="Q702" s="70"/>
      <c r="R702" s="70"/>
    </row>
    <row r="703" s="5" customFormat="1" ht="16.5" customHeight="1">
      <c r="A703" s="34"/>
      <c r="B703" s="54"/>
      <c r="C703" s="54"/>
      <c r="D703" s="34"/>
      <c r="E703" s="16"/>
      <c r="F703" s="19"/>
      <c r="G703" s="153"/>
      <c r="H703" s="34"/>
      <c r="I703" s="34"/>
      <c r="J703" s="157"/>
      <c r="K703" s="157"/>
      <c r="L703" s="110"/>
      <c r="M703" s="104"/>
      <c r="N703" s="104"/>
      <c r="O703" s="104"/>
      <c r="P703" s="70"/>
      <c r="Q703" s="70"/>
      <c r="R703" s="70"/>
    </row>
    <row r="704" s="5" customFormat="1" ht="16.5" customHeight="1">
      <c r="A704" s="34"/>
      <c r="B704" s="54"/>
      <c r="C704" s="54"/>
      <c r="D704" s="34"/>
      <c r="E704" s="16"/>
      <c r="F704" s="19"/>
      <c r="G704" s="153"/>
      <c r="H704" s="34"/>
      <c r="I704" s="34"/>
      <c r="J704" s="157"/>
      <c r="K704" s="157"/>
      <c r="L704" s="110"/>
      <c r="M704" s="104"/>
      <c r="N704" s="104"/>
      <c r="O704" s="104"/>
      <c r="P704" s="70"/>
      <c r="Q704" s="70"/>
      <c r="R704" s="70"/>
    </row>
    <row r="705" s="5" customFormat="1" ht="16.5" customHeight="1">
      <c r="A705" s="34"/>
      <c r="B705" s="54"/>
      <c r="C705" s="54"/>
      <c r="D705" s="34"/>
      <c r="E705" s="16"/>
      <c r="F705" s="19"/>
      <c r="G705" s="153"/>
      <c r="H705" s="34"/>
      <c r="I705" s="34"/>
      <c r="J705" s="157"/>
      <c r="K705" s="157"/>
      <c r="L705" s="110"/>
      <c r="M705" s="104"/>
      <c r="N705" s="104"/>
      <c r="O705" s="104"/>
      <c r="P705" s="70"/>
      <c r="Q705" s="70"/>
      <c r="R705" s="70"/>
    </row>
    <row r="706" s="5" customFormat="1" ht="16.5" customHeight="1">
      <c r="A706" s="34"/>
      <c r="B706" s="54"/>
      <c r="C706" s="54"/>
      <c r="D706" s="34"/>
      <c r="E706" s="16"/>
      <c r="F706" s="19"/>
      <c r="G706" s="153"/>
      <c r="H706" s="34"/>
      <c r="I706" s="34"/>
      <c r="J706" s="157"/>
      <c r="K706" s="157"/>
      <c r="L706" s="110"/>
      <c r="M706" s="104"/>
      <c r="N706" s="104"/>
      <c r="O706" s="104"/>
      <c r="P706" s="70"/>
      <c r="Q706" s="70"/>
      <c r="R706" s="70"/>
    </row>
    <row r="707" s="5" customFormat="1" ht="16.5" customHeight="1">
      <c r="A707" s="34"/>
      <c r="B707" s="54"/>
      <c r="C707" s="54"/>
      <c r="D707" s="34"/>
      <c r="E707" s="16"/>
      <c r="F707" s="19"/>
      <c r="G707" s="153"/>
      <c r="H707" s="34"/>
      <c r="I707" s="34"/>
      <c r="J707" s="157"/>
      <c r="K707" s="157"/>
      <c r="L707" s="110"/>
      <c r="M707" s="104"/>
      <c r="N707" s="104"/>
      <c r="O707" s="104"/>
      <c r="P707" s="70"/>
      <c r="Q707" s="70"/>
      <c r="R707" s="70"/>
    </row>
    <row r="708" s="5" customFormat="1" ht="16.5" customHeight="1">
      <c r="A708" s="34"/>
      <c r="B708" s="54"/>
      <c r="C708" s="54"/>
      <c r="D708" s="34"/>
      <c r="E708" s="16"/>
      <c r="F708" s="19"/>
      <c r="G708" s="153"/>
      <c r="H708" s="34"/>
      <c r="I708" s="34"/>
      <c r="J708" s="157"/>
      <c r="K708" s="157"/>
      <c r="L708" s="110"/>
      <c r="M708" s="104"/>
      <c r="N708" s="104"/>
      <c r="O708" s="104"/>
      <c r="P708" s="70"/>
      <c r="Q708" s="70"/>
      <c r="R708" s="70"/>
    </row>
    <row r="709" s="5" customFormat="1" ht="16.5" customHeight="1">
      <c r="A709" s="34"/>
      <c r="B709" s="54"/>
      <c r="C709" s="54"/>
      <c r="D709" s="34"/>
      <c r="E709" s="16"/>
      <c r="F709" s="19"/>
      <c r="G709" s="153"/>
      <c r="H709" s="34"/>
      <c r="I709" s="34"/>
      <c r="J709" s="157"/>
      <c r="K709" s="157"/>
      <c r="L709" s="110"/>
      <c r="M709" s="104"/>
      <c r="N709" s="104"/>
      <c r="O709" s="104"/>
      <c r="P709" s="70"/>
      <c r="Q709" s="70"/>
      <c r="R709" s="70"/>
    </row>
    <row r="710" s="5" customFormat="1" ht="16.5" customHeight="1">
      <c r="A710" s="34"/>
      <c r="B710" s="54"/>
      <c r="C710" s="54"/>
      <c r="D710" s="34"/>
      <c r="E710" s="16"/>
      <c r="F710" s="19"/>
      <c r="G710" s="153"/>
      <c r="H710" s="34"/>
      <c r="I710" s="34"/>
      <c r="J710" s="157"/>
      <c r="K710" s="157"/>
      <c r="L710" s="110"/>
      <c r="M710" s="104"/>
      <c r="N710" s="104"/>
      <c r="O710" s="104"/>
      <c r="P710" s="70"/>
      <c r="Q710" s="70"/>
      <c r="R710" s="70"/>
    </row>
    <row r="711" s="5" customFormat="1" ht="16.5" customHeight="1">
      <c r="A711" s="34"/>
      <c r="B711" s="54"/>
      <c r="C711" s="54"/>
      <c r="D711" s="34"/>
      <c r="E711" s="16"/>
      <c r="F711" s="19"/>
      <c r="G711" s="153"/>
      <c r="H711" s="34"/>
      <c r="I711" s="34"/>
      <c r="J711" s="157"/>
      <c r="K711" s="157"/>
      <c r="L711" s="110"/>
      <c r="M711" s="104"/>
      <c r="N711" s="104"/>
      <c r="O711" s="104"/>
      <c r="P711" s="70"/>
      <c r="Q711" s="70"/>
      <c r="R711" s="70"/>
    </row>
    <row r="712" s="5" customFormat="1" ht="16.5" customHeight="1">
      <c r="A712" s="34"/>
      <c r="B712" s="54"/>
      <c r="C712" s="54"/>
      <c r="D712" s="34"/>
      <c r="E712" s="16"/>
      <c r="F712" s="19"/>
      <c r="G712" s="153"/>
      <c r="H712" s="34"/>
      <c r="I712" s="34"/>
      <c r="J712" s="157"/>
      <c r="K712" s="157"/>
      <c r="L712" s="110"/>
      <c r="M712" s="104"/>
      <c r="N712" s="104"/>
      <c r="O712" s="104"/>
      <c r="P712" s="70"/>
      <c r="Q712" s="70"/>
      <c r="R712" s="70"/>
    </row>
    <row r="713" s="5" customFormat="1" ht="16.5" customHeight="1">
      <c r="A713" s="34"/>
      <c r="B713" s="54"/>
      <c r="C713" s="54"/>
      <c r="D713" s="34"/>
      <c r="E713" s="16"/>
      <c r="F713" s="19"/>
      <c r="G713" s="153"/>
      <c r="H713" s="34"/>
      <c r="I713" s="34"/>
      <c r="J713" s="157"/>
      <c r="K713" s="157"/>
      <c r="L713" s="110"/>
      <c r="M713" s="104"/>
      <c r="N713" s="104"/>
      <c r="O713" s="104"/>
      <c r="P713" s="70"/>
      <c r="Q713" s="70"/>
      <c r="R713" s="70"/>
    </row>
    <row r="714" s="5" customFormat="1" ht="16.5" customHeight="1">
      <c r="A714" s="34"/>
      <c r="B714" s="54"/>
      <c r="C714" s="54"/>
      <c r="D714" s="34"/>
      <c r="E714" s="16"/>
      <c r="F714" s="19"/>
      <c r="G714" s="153"/>
      <c r="H714" s="34"/>
      <c r="I714" s="34"/>
      <c r="J714" s="157"/>
      <c r="K714" s="157"/>
      <c r="L714" s="110"/>
      <c r="M714" s="104"/>
      <c r="N714" s="104"/>
      <c r="O714" s="104"/>
      <c r="P714" s="70"/>
      <c r="Q714" s="70"/>
      <c r="R714" s="70"/>
    </row>
    <row r="715" s="5" customFormat="1" ht="16.5" customHeight="1">
      <c r="A715" s="34"/>
      <c r="B715" s="54"/>
      <c r="C715" s="54"/>
      <c r="D715" s="34"/>
      <c r="E715" s="16"/>
      <c r="F715" s="19"/>
      <c r="G715" s="153"/>
      <c r="H715" s="34"/>
      <c r="I715" s="34"/>
      <c r="J715" s="157"/>
      <c r="K715" s="157"/>
      <c r="L715" s="110"/>
      <c r="M715" s="104"/>
      <c r="N715" s="104"/>
      <c r="O715" s="104"/>
      <c r="P715" s="70"/>
      <c r="Q715" s="70"/>
      <c r="R715" s="70"/>
    </row>
    <row r="716" s="5" customFormat="1" ht="16.5" customHeight="1">
      <c r="A716" s="34"/>
      <c r="B716" s="54"/>
      <c r="C716" s="54"/>
      <c r="D716" s="34"/>
      <c r="E716" s="16"/>
      <c r="F716" s="19"/>
      <c r="G716" s="153"/>
      <c r="H716" s="34"/>
      <c r="I716" s="34"/>
      <c r="J716" s="157"/>
      <c r="K716" s="157"/>
      <c r="L716" s="110"/>
      <c r="M716" s="104"/>
      <c r="N716" s="104"/>
      <c r="O716" s="104"/>
      <c r="P716" s="70"/>
      <c r="Q716" s="70"/>
      <c r="R716" s="70"/>
    </row>
    <row r="717" s="5" customFormat="1" ht="16.5" customHeight="1">
      <c r="A717" s="34"/>
      <c r="B717" s="54"/>
      <c r="C717" s="54"/>
      <c r="D717" s="34"/>
      <c r="E717" s="16"/>
      <c r="F717" s="19"/>
      <c r="G717" s="153"/>
      <c r="H717" s="34"/>
      <c r="I717" s="34"/>
      <c r="J717" s="157"/>
      <c r="K717" s="157"/>
      <c r="L717" s="110"/>
      <c r="M717" s="104"/>
      <c r="N717" s="104"/>
      <c r="O717" s="104"/>
      <c r="P717" s="70"/>
      <c r="Q717" s="70"/>
      <c r="R717" s="70"/>
    </row>
    <row r="718" s="5" customFormat="1" ht="16.5" customHeight="1">
      <c r="A718" s="34"/>
      <c r="B718" s="54"/>
      <c r="C718" s="54"/>
      <c r="D718" s="34"/>
      <c r="E718" s="16"/>
      <c r="F718" s="19"/>
      <c r="G718" s="153"/>
      <c r="H718" s="34"/>
      <c r="I718" s="34"/>
      <c r="J718" s="157"/>
      <c r="K718" s="157"/>
      <c r="L718" s="110"/>
      <c r="M718" s="104"/>
      <c r="N718" s="104"/>
      <c r="O718" s="104"/>
      <c r="P718" s="70"/>
      <c r="Q718" s="70"/>
      <c r="R718" s="70"/>
    </row>
    <row r="719" s="5" customFormat="1" ht="16.5" customHeight="1">
      <c r="A719" s="34"/>
      <c r="B719" s="54"/>
      <c r="C719" s="54"/>
      <c r="D719" s="34"/>
      <c r="E719" s="16"/>
      <c r="F719" s="19"/>
      <c r="G719" s="153"/>
      <c r="H719" s="34"/>
      <c r="I719" s="34"/>
      <c r="J719" s="157"/>
      <c r="K719" s="157"/>
      <c r="L719" s="110"/>
      <c r="M719" s="104"/>
      <c r="N719" s="104"/>
      <c r="O719" s="104"/>
      <c r="P719" s="70"/>
      <c r="Q719" s="70"/>
      <c r="R719" s="70"/>
    </row>
    <row r="720" s="5" customFormat="1" ht="16.5" customHeight="1">
      <c r="A720" s="34"/>
      <c r="B720" s="54"/>
      <c r="C720" s="54"/>
      <c r="D720" s="34"/>
      <c r="E720" s="16"/>
      <c r="F720" s="19"/>
      <c r="G720" s="153"/>
      <c r="H720" s="34"/>
      <c r="I720" s="34"/>
      <c r="J720" s="157"/>
      <c r="K720" s="157"/>
      <c r="L720" s="110"/>
      <c r="M720" s="104"/>
      <c r="N720" s="104"/>
      <c r="O720" s="104"/>
      <c r="P720" s="70"/>
      <c r="Q720" s="70"/>
      <c r="R720" s="70"/>
    </row>
    <row r="721" s="5" customFormat="1" ht="16.5" customHeight="1">
      <c r="A721" s="34"/>
      <c r="B721" s="54"/>
      <c r="C721" s="54"/>
      <c r="D721" s="34"/>
      <c r="E721" s="16"/>
      <c r="F721" s="19"/>
      <c r="G721" s="153"/>
      <c r="H721" s="34"/>
      <c r="I721" s="34"/>
      <c r="J721" s="157"/>
      <c r="K721" s="157"/>
      <c r="L721" s="110"/>
      <c r="M721" s="104"/>
      <c r="N721" s="104"/>
      <c r="O721" s="104"/>
      <c r="P721" s="70"/>
      <c r="Q721" s="70"/>
      <c r="R721" s="70"/>
    </row>
    <row r="722" s="5" customFormat="1" ht="16.5" customHeight="1">
      <c r="A722" s="34"/>
      <c r="B722" s="54"/>
      <c r="C722" s="54"/>
      <c r="D722" s="34"/>
      <c r="E722" s="16"/>
      <c r="F722" s="19"/>
      <c r="G722" s="153"/>
      <c r="H722" s="34"/>
      <c r="I722" s="34"/>
      <c r="J722" s="157"/>
      <c r="K722" s="157"/>
      <c r="L722" s="110"/>
      <c r="M722" s="104"/>
      <c r="N722" s="104"/>
      <c r="O722" s="104"/>
      <c r="P722" s="70"/>
      <c r="Q722" s="70"/>
      <c r="R722" s="70"/>
    </row>
    <row r="723" s="5" customFormat="1" ht="16.5" customHeight="1">
      <c r="A723" s="34"/>
      <c r="B723" s="54"/>
      <c r="C723" s="54"/>
      <c r="D723" s="34"/>
      <c r="E723" s="16"/>
      <c r="F723" s="19"/>
      <c r="G723" s="153"/>
      <c r="H723" s="34"/>
      <c r="I723" s="34"/>
      <c r="J723" s="157"/>
      <c r="K723" s="157"/>
      <c r="L723" s="110"/>
      <c r="M723" s="104"/>
      <c r="N723" s="104"/>
      <c r="O723" s="104"/>
      <c r="P723" s="70"/>
      <c r="Q723" s="70"/>
      <c r="R723" s="70"/>
    </row>
    <row r="724" s="5" customFormat="1" ht="16.5" customHeight="1">
      <c r="A724" s="34"/>
      <c r="B724" s="54"/>
      <c r="C724" s="54"/>
      <c r="D724" s="34"/>
      <c r="E724" s="16"/>
      <c r="F724" s="19"/>
      <c r="G724" s="153"/>
      <c r="H724" s="34"/>
      <c r="I724" s="34"/>
      <c r="J724" s="157"/>
      <c r="K724" s="157"/>
      <c r="L724" s="110"/>
      <c r="M724" s="104"/>
      <c r="N724" s="104"/>
      <c r="O724" s="104"/>
      <c r="P724" s="70"/>
      <c r="Q724" s="70"/>
      <c r="R724" s="70"/>
    </row>
    <row r="725" s="5" customFormat="1" ht="16.5" customHeight="1">
      <c r="A725" s="34"/>
      <c r="B725" s="54"/>
      <c r="C725" s="54"/>
      <c r="D725" s="34"/>
      <c r="E725" s="16"/>
      <c r="F725" s="19"/>
      <c r="G725" s="153"/>
      <c r="H725" s="34"/>
      <c r="I725" s="34"/>
      <c r="J725" s="157"/>
      <c r="K725" s="157"/>
      <c r="L725" s="110"/>
      <c r="M725" s="104"/>
      <c r="N725" s="104"/>
      <c r="O725" s="104"/>
      <c r="P725" s="70"/>
      <c r="Q725" s="70"/>
      <c r="R725" s="70"/>
    </row>
    <row r="726" s="5" customFormat="1" ht="16.5" customHeight="1">
      <c r="A726" s="34"/>
      <c r="B726" s="54"/>
      <c r="C726" s="54"/>
      <c r="D726" s="34"/>
      <c r="E726" s="16"/>
      <c r="F726" s="19"/>
      <c r="G726" s="153"/>
      <c r="H726" s="34"/>
      <c r="I726" s="34"/>
      <c r="J726" s="157"/>
      <c r="K726" s="157"/>
      <c r="L726" s="110"/>
      <c r="M726" s="104"/>
      <c r="N726" s="104"/>
      <c r="O726" s="104"/>
      <c r="P726" s="70"/>
      <c r="Q726" s="70"/>
      <c r="R726" s="70"/>
    </row>
    <row r="727" s="5" customFormat="1" ht="16.5" customHeight="1">
      <c r="A727" s="34"/>
      <c r="B727" s="54"/>
      <c r="C727" s="54"/>
      <c r="D727" s="34"/>
      <c r="E727" s="16"/>
      <c r="F727" s="19"/>
      <c r="G727" s="153"/>
      <c r="H727" s="34"/>
      <c r="I727" s="34"/>
      <c r="J727" s="157"/>
      <c r="K727" s="157"/>
      <c r="L727" s="110"/>
      <c r="M727" s="104"/>
      <c r="N727" s="104"/>
      <c r="O727" s="104"/>
      <c r="P727" s="70"/>
      <c r="Q727" s="70"/>
      <c r="R727" s="70"/>
    </row>
    <row r="728" s="5" customFormat="1" ht="16.5" customHeight="1">
      <c r="A728" s="34"/>
      <c r="B728" s="54"/>
      <c r="C728" s="54"/>
      <c r="D728" s="34"/>
      <c r="E728" s="16"/>
      <c r="F728" s="19"/>
      <c r="G728" s="153"/>
      <c r="H728" s="34"/>
      <c r="I728" s="34"/>
      <c r="J728" s="157"/>
      <c r="K728" s="157"/>
      <c r="L728" s="110"/>
      <c r="M728" s="104"/>
      <c r="N728" s="104"/>
      <c r="O728" s="104"/>
      <c r="P728" s="70"/>
      <c r="Q728" s="70"/>
      <c r="R728" s="70"/>
    </row>
    <row r="729" s="5" customFormat="1" ht="16.5" customHeight="1">
      <c r="A729" s="34"/>
      <c r="B729" s="54"/>
      <c r="C729" s="54"/>
      <c r="D729" s="34"/>
      <c r="E729" s="16"/>
      <c r="F729" s="19"/>
      <c r="G729" s="153"/>
      <c r="H729" s="34"/>
      <c r="I729" s="34"/>
      <c r="J729" s="157"/>
      <c r="K729" s="157"/>
      <c r="L729" s="110"/>
      <c r="M729" s="104"/>
      <c r="N729" s="104"/>
      <c r="O729" s="104"/>
      <c r="P729" s="70"/>
      <c r="Q729" s="70"/>
      <c r="R729" s="70"/>
    </row>
    <row r="730" s="5" customFormat="1" ht="16.5" customHeight="1">
      <c r="A730" s="34"/>
      <c r="B730" s="54"/>
      <c r="C730" s="54"/>
      <c r="D730" s="34"/>
      <c r="E730" s="16"/>
      <c r="F730" s="19"/>
      <c r="G730" s="153"/>
      <c r="H730" s="34"/>
      <c r="I730" s="34"/>
      <c r="J730" s="157"/>
      <c r="K730" s="157"/>
      <c r="L730" s="110"/>
      <c r="M730" s="104"/>
      <c r="N730" s="104"/>
      <c r="O730" s="104"/>
      <c r="P730" s="70"/>
      <c r="Q730" s="70"/>
      <c r="R730" s="70"/>
    </row>
    <row r="731" s="5" customFormat="1" ht="16.5" customHeight="1">
      <c r="A731" s="34"/>
      <c r="B731" s="54"/>
      <c r="C731" s="54"/>
      <c r="D731" s="34"/>
      <c r="E731" s="16"/>
      <c r="F731" s="19"/>
      <c r="G731" s="153"/>
      <c r="H731" s="34"/>
      <c r="I731" s="34"/>
      <c r="J731" s="157"/>
      <c r="K731" s="157"/>
      <c r="L731" s="110"/>
      <c r="M731" s="104"/>
      <c r="N731" s="104"/>
      <c r="O731" s="104"/>
      <c r="P731" s="70"/>
      <c r="Q731" s="70"/>
      <c r="R731" s="70"/>
    </row>
    <row r="732" s="5" customFormat="1" ht="16.5" customHeight="1">
      <c r="A732" s="34"/>
      <c r="B732" s="54"/>
      <c r="C732" s="54"/>
      <c r="D732" s="34"/>
      <c r="E732" s="16"/>
      <c r="F732" s="19"/>
      <c r="G732" s="153"/>
      <c r="H732" s="34"/>
      <c r="I732" s="34"/>
      <c r="J732" s="157"/>
      <c r="K732" s="157"/>
      <c r="L732" s="110"/>
      <c r="M732" s="104"/>
      <c r="N732" s="104"/>
      <c r="O732" s="104"/>
      <c r="P732" s="70"/>
      <c r="Q732" s="70"/>
      <c r="R732" s="70"/>
    </row>
    <row r="733" s="5" customFormat="1" ht="16.5" customHeight="1">
      <c r="A733" s="34"/>
      <c r="B733" s="54"/>
      <c r="C733" s="54"/>
      <c r="D733" s="34"/>
      <c r="E733" s="16"/>
      <c r="F733" s="19"/>
      <c r="G733" s="153"/>
      <c r="H733" s="34"/>
      <c r="I733" s="34"/>
      <c r="J733" s="157"/>
      <c r="K733" s="157"/>
      <c r="L733" s="110"/>
      <c r="M733" s="104"/>
      <c r="N733" s="104"/>
      <c r="O733" s="104"/>
      <c r="P733" s="70"/>
      <c r="Q733" s="70"/>
      <c r="R733" s="70"/>
    </row>
    <row r="734" s="5" customFormat="1" ht="16.5" customHeight="1">
      <c r="A734" s="34"/>
      <c r="B734" s="54"/>
      <c r="C734" s="54"/>
      <c r="D734" s="34"/>
      <c r="E734" s="16"/>
      <c r="F734" s="19"/>
      <c r="G734" s="153"/>
      <c r="H734" s="34"/>
      <c r="I734" s="34"/>
      <c r="J734" s="157"/>
      <c r="K734" s="157"/>
      <c r="L734" s="110"/>
      <c r="M734" s="104"/>
      <c r="N734" s="104"/>
      <c r="O734" s="104"/>
      <c r="P734" s="70"/>
      <c r="Q734" s="70"/>
      <c r="R734" s="70"/>
    </row>
    <row r="735" s="5" customFormat="1" ht="16.5" customHeight="1">
      <c r="A735" s="34"/>
      <c r="B735" s="54"/>
      <c r="C735" s="54"/>
      <c r="D735" s="34"/>
      <c r="E735" s="16"/>
      <c r="F735" s="19"/>
      <c r="G735" s="153"/>
      <c r="H735" s="34"/>
      <c r="I735" s="34"/>
      <c r="J735" s="157"/>
      <c r="K735" s="157"/>
      <c r="L735" s="110"/>
      <c r="M735" s="104"/>
      <c r="N735" s="104"/>
      <c r="O735" s="104"/>
      <c r="P735" s="70"/>
      <c r="Q735" s="70"/>
      <c r="R735" s="70"/>
    </row>
    <row r="736" s="5" customFormat="1" ht="16.5" customHeight="1">
      <c r="A736" s="34"/>
      <c r="B736" s="54"/>
      <c r="C736" s="54"/>
      <c r="D736" s="34"/>
      <c r="E736" s="16"/>
      <c r="F736" s="19"/>
      <c r="G736" s="153"/>
      <c r="H736" s="34"/>
      <c r="I736" s="34"/>
      <c r="J736" s="157"/>
      <c r="K736" s="157"/>
      <c r="L736" s="110"/>
      <c r="M736" s="104"/>
      <c r="N736" s="104"/>
      <c r="O736" s="104"/>
      <c r="P736" s="70"/>
      <c r="Q736" s="70"/>
      <c r="R736" s="70"/>
    </row>
    <row r="737" s="5" customFormat="1" ht="16.5" customHeight="1">
      <c r="A737" s="34"/>
      <c r="B737" s="54"/>
      <c r="C737" s="54"/>
      <c r="D737" s="34"/>
      <c r="E737" s="16"/>
      <c r="F737" s="19"/>
      <c r="G737" s="153"/>
      <c r="H737" s="34"/>
      <c r="I737" s="34"/>
      <c r="J737" s="157"/>
      <c r="K737" s="157"/>
      <c r="L737" s="110"/>
      <c r="M737" s="104"/>
      <c r="N737" s="104"/>
      <c r="O737" s="104"/>
      <c r="P737" s="70"/>
      <c r="Q737" s="70"/>
      <c r="R737" s="70"/>
    </row>
    <row r="738" s="5" customFormat="1" ht="16.5" customHeight="1">
      <c r="A738" s="34"/>
      <c r="B738" s="54"/>
      <c r="C738" s="54"/>
      <c r="D738" s="34"/>
      <c r="E738" s="16"/>
      <c r="F738" s="19"/>
      <c r="G738" s="153"/>
      <c r="H738" s="34"/>
      <c r="I738" s="34"/>
      <c r="J738" s="157"/>
      <c r="K738" s="157"/>
      <c r="L738" s="110"/>
      <c r="M738" s="104"/>
      <c r="N738" s="104"/>
      <c r="O738" s="104"/>
      <c r="P738" s="70"/>
      <c r="Q738" s="70"/>
      <c r="R738" s="70"/>
    </row>
    <row r="739" s="5" customFormat="1" ht="16.5" customHeight="1">
      <c r="A739" s="34"/>
      <c r="B739" s="54"/>
      <c r="C739" s="54"/>
      <c r="D739" s="34"/>
      <c r="E739" s="16"/>
      <c r="F739" s="19"/>
      <c r="G739" s="153"/>
      <c r="H739" s="34"/>
      <c r="I739" s="34"/>
      <c r="J739" s="157"/>
      <c r="K739" s="157"/>
      <c r="L739" s="110"/>
      <c r="M739" s="104"/>
      <c r="N739" s="104"/>
      <c r="O739" s="104"/>
      <c r="P739" s="70"/>
      <c r="Q739" s="70"/>
      <c r="R739" s="70"/>
    </row>
    <row r="740" s="5" customFormat="1" ht="16.5" customHeight="1">
      <c r="A740" s="34"/>
      <c r="B740" s="54"/>
      <c r="C740" s="54"/>
      <c r="D740" s="34"/>
      <c r="E740" s="16"/>
      <c r="F740" s="19"/>
      <c r="G740" s="153"/>
      <c r="H740" s="34"/>
      <c r="I740" s="34"/>
      <c r="J740" s="157"/>
      <c r="K740" s="157"/>
      <c r="L740" s="110"/>
      <c r="M740" s="104"/>
      <c r="N740" s="104"/>
      <c r="O740" s="104"/>
      <c r="P740" s="70"/>
      <c r="Q740" s="70"/>
      <c r="R740" s="70"/>
    </row>
    <row r="741" s="5" customFormat="1" ht="16.5" customHeight="1">
      <c r="A741" s="34"/>
      <c r="B741" s="54"/>
      <c r="C741" s="54"/>
      <c r="D741" s="34"/>
      <c r="E741" s="16"/>
      <c r="F741" s="19"/>
      <c r="G741" s="153"/>
      <c r="H741" s="34"/>
      <c r="I741" s="34"/>
      <c r="J741" s="157"/>
      <c r="K741" s="157"/>
      <c r="L741" s="110"/>
      <c r="M741" s="104"/>
      <c r="N741" s="104"/>
      <c r="O741" s="104"/>
      <c r="P741" s="70"/>
      <c r="Q741" s="70"/>
      <c r="R741" s="70"/>
    </row>
    <row r="742" s="5" customFormat="1" ht="16.5" customHeight="1">
      <c r="A742" s="34"/>
      <c r="B742" s="54"/>
      <c r="C742" s="54"/>
      <c r="D742" s="34"/>
      <c r="E742" s="16"/>
      <c r="F742" s="19"/>
      <c r="G742" s="153"/>
      <c r="H742" s="34"/>
      <c r="I742" s="34"/>
      <c r="J742" s="157"/>
      <c r="K742" s="157"/>
      <c r="L742" s="110"/>
      <c r="M742" s="104"/>
      <c r="N742" s="104"/>
      <c r="O742" s="104"/>
      <c r="P742" s="70"/>
      <c r="Q742" s="70"/>
      <c r="R742" s="70"/>
    </row>
    <row r="743" s="5" customFormat="1" ht="16.5" customHeight="1">
      <c r="A743" s="34"/>
      <c r="B743" s="54"/>
      <c r="C743" s="54"/>
      <c r="D743" s="34"/>
      <c r="E743" s="16"/>
      <c r="F743" s="19"/>
      <c r="G743" s="153"/>
      <c r="H743" s="34"/>
      <c r="I743" s="34"/>
      <c r="J743" s="157"/>
      <c r="K743" s="157"/>
      <c r="L743" s="110"/>
      <c r="M743" s="104"/>
      <c r="N743" s="104"/>
      <c r="O743" s="104"/>
      <c r="P743" s="70"/>
      <c r="Q743" s="70"/>
      <c r="R743" s="70"/>
    </row>
    <row r="744" s="5" customFormat="1" ht="16.5" customHeight="1">
      <c r="A744" s="34"/>
      <c r="B744" s="54"/>
      <c r="C744" s="54"/>
      <c r="D744" s="34"/>
      <c r="E744" s="16"/>
      <c r="F744" s="19"/>
      <c r="G744" s="153"/>
      <c r="H744" s="34"/>
      <c r="I744" s="34"/>
      <c r="J744" s="157"/>
      <c r="K744" s="157"/>
      <c r="L744" s="110"/>
      <c r="M744" s="104"/>
      <c r="N744" s="104"/>
      <c r="O744" s="104"/>
      <c r="P744" s="70"/>
      <c r="Q744" s="70"/>
      <c r="R744" s="70"/>
    </row>
    <row r="745" s="5" customFormat="1" ht="16.5" customHeight="1">
      <c r="A745" s="34"/>
      <c r="B745" s="54"/>
      <c r="C745" s="54"/>
      <c r="D745" s="34"/>
      <c r="E745" s="16"/>
      <c r="F745" s="19"/>
      <c r="G745" s="153"/>
      <c r="H745" s="34"/>
      <c r="I745" s="34"/>
      <c r="J745" s="157"/>
      <c r="K745" s="157"/>
      <c r="L745" s="110"/>
      <c r="M745" s="104"/>
      <c r="N745" s="104"/>
      <c r="O745" s="104"/>
      <c r="P745" s="70"/>
      <c r="Q745" s="70"/>
      <c r="R745" s="70"/>
    </row>
    <row r="746" s="5" customFormat="1" ht="16.5" customHeight="1">
      <c r="A746" s="34"/>
      <c r="B746" s="54"/>
      <c r="C746" s="54"/>
      <c r="D746" s="34"/>
      <c r="E746" s="16"/>
      <c r="F746" s="19"/>
      <c r="G746" s="153"/>
      <c r="H746" s="34"/>
      <c r="I746" s="34"/>
      <c r="J746" s="157"/>
      <c r="K746" s="157"/>
      <c r="L746" s="110"/>
      <c r="M746" s="104"/>
      <c r="N746" s="104"/>
      <c r="O746" s="104"/>
      <c r="P746" s="70"/>
      <c r="Q746" s="70"/>
      <c r="R746" s="70"/>
    </row>
    <row r="747" s="5" customFormat="1" ht="16.5" customHeight="1">
      <c r="A747" s="34"/>
      <c r="B747" s="54"/>
      <c r="C747" s="54"/>
      <c r="D747" s="34"/>
      <c r="E747" s="16"/>
      <c r="F747" s="19"/>
      <c r="G747" s="153"/>
      <c r="H747" s="34"/>
      <c r="I747" s="34"/>
      <c r="J747" s="157"/>
      <c r="K747" s="157"/>
      <c r="L747" s="110"/>
      <c r="M747" s="104"/>
      <c r="N747" s="104"/>
      <c r="O747" s="104"/>
      <c r="P747" s="70"/>
      <c r="Q747" s="70"/>
      <c r="R747" s="70"/>
    </row>
    <row r="748" s="5" customFormat="1" ht="16.5" customHeight="1">
      <c r="A748" s="34"/>
      <c r="B748" s="54"/>
      <c r="C748" s="54"/>
      <c r="D748" s="34"/>
      <c r="E748" s="16"/>
      <c r="F748" s="19"/>
      <c r="G748" s="153"/>
      <c r="H748" s="34"/>
      <c r="I748" s="34"/>
      <c r="J748" s="157"/>
      <c r="K748" s="157"/>
      <c r="L748" s="110"/>
      <c r="M748" s="104"/>
      <c r="N748" s="104"/>
      <c r="O748" s="104"/>
      <c r="P748" s="70"/>
      <c r="Q748" s="70"/>
      <c r="R748" s="70"/>
    </row>
    <row r="749" s="5" customFormat="1" ht="16.5" customHeight="1">
      <c r="A749" s="34"/>
      <c r="B749" s="54"/>
      <c r="C749" s="54"/>
      <c r="D749" s="34"/>
      <c r="E749" s="16"/>
      <c r="F749" s="19"/>
      <c r="G749" s="153"/>
      <c r="H749" s="34"/>
      <c r="I749" s="34"/>
      <c r="J749" s="157"/>
      <c r="K749" s="157"/>
      <c r="L749" s="110"/>
      <c r="M749" s="104"/>
      <c r="N749" s="104"/>
      <c r="O749" s="104"/>
      <c r="P749" s="70"/>
      <c r="Q749" s="70"/>
      <c r="R749" s="70"/>
    </row>
    <row r="750" s="5" customFormat="1" ht="16.5" customHeight="1">
      <c r="A750" s="34"/>
      <c r="B750" s="54"/>
      <c r="C750" s="54"/>
      <c r="D750" s="34"/>
      <c r="E750" s="16"/>
      <c r="F750" s="19"/>
      <c r="G750" s="153"/>
      <c r="H750" s="34"/>
      <c r="I750" s="34"/>
      <c r="J750" s="157"/>
      <c r="K750" s="157"/>
      <c r="L750" s="110"/>
      <c r="M750" s="104"/>
      <c r="N750" s="104"/>
      <c r="O750" s="104"/>
      <c r="P750" s="70"/>
      <c r="Q750" s="70"/>
      <c r="R750" s="70"/>
    </row>
    <row r="751" s="5" customFormat="1" ht="16.5" customHeight="1">
      <c r="A751" s="34"/>
      <c r="B751" s="54"/>
      <c r="C751" s="54"/>
      <c r="D751" s="34"/>
      <c r="E751" s="16"/>
      <c r="F751" s="19"/>
      <c r="G751" s="153"/>
      <c r="H751" s="34"/>
      <c r="I751" s="34"/>
      <c r="J751" s="157"/>
      <c r="K751" s="157"/>
      <c r="L751" s="110"/>
      <c r="M751" s="104"/>
      <c r="N751" s="104"/>
      <c r="O751" s="104"/>
      <c r="P751" s="70"/>
      <c r="Q751" s="70"/>
      <c r="R751" s="70"/>
    </row>
    <row r="752" s="5" customFormat="1" ht="16.5" customHeight="1">
      <c r="A752" s="34"/>
      <c r="B752" s="54"/>
      <c r="C752" s="54"/>
      <c r="D752" s="34"/>
      <c r="E752" s="16"/>
      <c r="F752" s="19"/>
      <c r="G752" s="153"/>
      <c r="H752" s="34"/>
      <c r="I752" s="34"/>
      <c r="J752" s="157"/>
      <c r="K752" s="157"/>
      <c r="L752" s="110"/>
      <c r="M752" s="104"/>
      <c r="N752" s="104"/>
      <c r="O752" s="104"/>
      <c r="P752" s="70"/>
      <c r="Q752" s="70"/>
      <c r="R752" s="70"/>
    </row>
    <row r="753" s="5" customFormat="1" ht="16.5" customHeight="1">
      <c r="A753" s="34"/>
      <c r="B753" s="54"/>
      <c r="C753" s="54"/>
      <c r="D753" s="34"/>
      <c r="E753" s="16"/>
      <c r="F753" s="19"/>
      <c r="G753" s="153"/>
      <c r="H753" s="34"/>
      <c r="I753" s="34"/>
      <c r="J753" s="157"/>
      <c r="K753" s="157"/>
      <c r="L753" s="110"/>
      <c r="M753" s="104"/>
      <c r="N753" s="104"/>
      <c r="O753" s="104"/>
      <c r="P753" s="70"/>
      <c r="Q753" s="70"/>
      <c r="R753" s="70"/>
    </row>
    <row r="754" s="5" customFormat="1" ht="16.5" customHeight="1">
      <c r="A754" s="34"/>
      <c r="B754" s="54"/>
      <c r="C754" s="54"/>
      <c r="D754" s="34"/>
      <c r="E754" s="16"/>
      <c r="F754" s="19"/>
      <c r="G754" s="153"/>
      <c r="H754" s="34"/>
      <c r="I754" s="34"/>
      <c r="J754" s="157"/>
      <c r="K754" s="157"/>
      <c r="L754" s="110"/>
      <c r="M754" s="104"/>
      <c r="N754" s="104"/>
      <c r="O754" s="104"/>
      <c r="P754" s="70"/>
      <c r="Q754" s="70"/>
      <c r="R754" s="70"/>
    </row>
    <row r="755" s="5" customFormat="1" ht="16.5" customHeight="1">
      <c r="A755" s="34"/>
      <c r="B755" s="54"/>
      <c r="C755" s="54"/>
      <c r="D755" s="34"/>
      <c r="E755" s="16"/>
      <c r="F755" s="19"/>
      <c r="G755" s="153"/>
      <c r="H755" s="34"/>
      <c r="I755" s="34"/>
      <c r="J755" s="157"/>
      <c r="K755" s="157"/>
      <c r="L755" s="110"/>
      <c r="M755" s="104"/>
      <c r="N755" s="104"/>
      <c r="O755" s="104"/>
      <c r="P755" s="70"/>
      <c r="Q755" s="70"/>
      <c r="R755" s="70"/>
    </row>
    <row r="756" s="5" customFormat="1" ht="16.5" customHeight="1">
      <c r="A756" s="34"/>
      <c r="B756" s="54"/>
      <c r="C756" s="54"/>
      <c r="D756" s="34"/>
      <c r="E756" s="16"/>
      <c r="F756" s="19"/>
      <c r="G756" s="153"/>
      <c r="H756" s="34"/>
      <c r="I756" s="34"/>
      <c r="J756" s="157"/>
      <c r="K756" s="157"/>
      <c r="L756" s="110"/>
      <c r="M756" s="104"/>
      <c r="N756" s="104"/>
      <c r="O756" s="104"/>
      <c r="P756" s="70"/>
      <c r="Q756" s="70"/>
      <c r="R756" s="70"/>
    </row>
  </sheetData>
  <autoFilter ref="A2:XFD1048576"/>
  <mergeCells count="80">
    <mergeCell ref="E1:G1"/>
    <mergeCell ref="B46:B60"/>
    <mergeCell ref="A43:A60"/>
    <mergeCell ref="B295:B300"/>
    <mergeCell ref="B313:B316"/>
    <mergeCell ref="B301:B306"/>
    <mergeCell ref="B307:B309"/>
    <mergeCell ref="B310:B312"/>
    <mergeCell ref="B317:B320"/>
    <mergeCell ref="B207:B212"/>
    <mergeCell ref="B225:B228"/>
    <mergeCell ref="B213:B218"/>
    <mergeCell ref="B219:B221"/>
    <mergeCell ref="B222:B224"/>
    <mergeCell ref="B229:B232"/>
    <mergeCell ref="B11:B13"/>
    <mergeCell ref="B38:B41"/>
    <mergeCell ref="B118:B121"/>
    <mergeCell ref="B129:B132"/>
    <mergeCell ref="B134:B139"/>
    <mergeCell ref="B140:B150"/>
    <mergeCell ref="B4:B10"/>
    <mergeCell ref="B81:B91"/>
    <mergeCell ref="B151:B152"/>
    <mergeCell ref="B44:B45"/>
    <mergeCell ref="B92:B106"/>
    <mergeCell ref="B155:B176"/>
    <mergeCell ref="B180:B185"/>
    <mergeCell ref="A186:A266"/>
    <mergeCell ref="B199:B202"/>
    <mergeCell ref="B383:B389"/>
    <mergeCell ref="B187:B192"/>
    <mergeCell ref="B193:B195"/>
    <mergeCell ref="B196:B198"/>
    <mergeCell ref="B234:B243"/>
    <mergeCell ref="B244:B250"/>
    <mergeCell ref="B14:B28"/>
    <mergeCell ref="B253:B259"/>
    <mergeCell ref="B260:B261"/>
    <mergeCell ref="B264:B266"/>
    <mergeCell ref="B274:B279"/>
    <mergeCell ref="B280:B282"/>
    <mergeCell ref="B287:B290"/>
    <mergeCell ref="B332:B335"/>
    <mergeCell ref="B339:B344"/>
    <mergeCell ref="B345:B348"/>
    <mergeCell ref="B349:B350"/>
    <mergeCell ref="B29:B32"/>
    <mergeCell ref="B351:B353"/>
    <mergeCell ref="B355:B357"/>
    <mergeCell ref="B358:B361"/>
    <mergeCell ref="B362:B368"/>
    <mergeCell ref="B372:B382"/>
    <mergeCell ref="B404:B408"/>
    <mergeCell ref="A371:A382"/>
    <mergeCell ref="A383:A413"/>
    <mergeCell ref="B409:B412"/>
    <mergeCell ref="B283:B286"/>
    <mergeCell ref="B33:B36"/>
    <mergeCell ref="B398:B403"/>
    <mergeCell ref="B322:B331"/>
    <mergeCell ref="B391:B394"/>
    <mergeCell ref="B291:B294"/>
    <mergeCell ref="B203:B206"/>
    <mergeCell ref="B110:B116"/>
    <mergeCell ref="B107:B109"/>
    <mergeCell ref="A3:A42"/>
    <mergeCell ref="B62:B70"/>
    <mergeCell ref="A61:A116"/>
    <mergeCell ref="A117:A153"/>
    <mergeCell ref="B414:B422"/>
    <mergeCell ref="A155:A176"/>
    <mergeCell ref="B177:B179"/>
    <mergeCell ref="A177:A185"/>
    <mergeCell ref="A267:A272"/>
    <mergeCell ref="B71:B72"/>
    <mergeCell ref="B267:B268"/>
    <mergeCell ref="B271:B272"/>
    <mergeCell ref="B73:B80"/>
    <mergeCell ref="B122:B12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D3" activePane="bottomRight" state="frozen" xSplit="3" ySplit="2"/>
    </sheetView>
  </sheetViews>
  <sheetFormatPr baseColWidth="10" defaultColWidth="9.9990234375" defaultRowHeight="16.5" customHeight="1"/>
  <cols>
    <col min="1" max="1" width="9.2548828125" customWidth="1"/>
    <col min="2" max="2" width="11.4140625" customWidth="1" style="129"/>
    <col min="3" max="3" width="28.1103515625" customWidth="1" style="129"/>
    <col min="4" max="4" width="23.923828125" customWidth="1"/>
    <col min="5" max="5" width="12.287109375" customWidth="1" style="81"/>
    <col min="6" max="6" width="7.125" customWidth="1" style="68"/>
    <col min="7" max="7" width="11.37890625" customWidth="1" style="70"/>
    <col min="8" max="9" width="18.9990234375" style="70"/>
    <col min="12" max="12" width="19.822265625" customWidth="1"/>
    <col min="13" max="13" width="9" hidden="1"/>
    <col min="14" max="14" width="18.966796875" hidden="1" customWidth="1"/>
    <col min="15" max="15" width="18.966796875" customWidth="1"/>
    <col min="16" max="18" width="21.849609375" customWidth="1" style="70"/>
  </cols>
  <sheetData>
    <row r="1" ht="16.5" customHeight="1">
      <c r="E1" s="202" t="s">
        <v>804</v>
      </c>
      <c r="F1" s="17"/>
      <c r="G1" s="107"/>
      <c r="L1" s="72"/>
      <c r="M1" s="72"/>
      <c r="N1" s="72"/>
      <c r="O1" s="72"/>
      <c r="P1" s="87"/>
      <c r="Q1" s="87"/>
      <c r="R1" s="87"/>
    </row>
    <row r="2" s="5" customFormat="1" ht="20.78571428571429" customHeight="1">
      <c r="B2" s="129" t="s">
        <v>1</v>
      </c>
      <c r="C2" s="129" t="s">
        <v>2</v>
      </c>
      <c r="D2" s="34" t="s">
        <v>3</v>
      </c>
      <c r="E2" s="81" t="s">
        <v>4</v>
      </c>
      <c r="F2" s="68" t="s">
        <v>5</v>
      </c>
      <c r="G2" s="70" t="s">
        <v>6</v>
      </c>
      <c r="H2" s="70"/>
      <c r="I2" s="70" t="s">
        <v>806</v>
      </c>
      <c r="J2" s="34" t="s">
        <v>807</v>
      </c>
      <c r="K2" s="34" t="s">
        <v>808</v>
      </c>
      <c r="L2" s="72" t="s">
        <v>7</v>
      </c>
      <c r="M2" s="72" t="s">
        <v>1064</v>
      </c>
      <c r="N2" s="72" t="s">
        <v>1065</v>
      </c>
      <c r="O2" s="72" t="s">
        <v>8</v>
      </c>
      <c r="P2" s="87" t="s">
        <v>9</v>
      </c>
      <c r="Q2" s="87" t="s">
        <v>10</v>
      </c>
      <c r="R2" s="87" t="s">
        <v>11</v>
      </c>
    </row>
    <row r="3" s="52" customFormat="1" ht="16.5" customHeight="1">
      <c r="A3" s="186" t="s">
        <v>99</v>
      </c>
      <c r="B3" s="69" t="n">
        <v>3.5</v>
      </c>
      <c r="C3" s="55" t="s">
        <v>101</v>
      </c>
      <c r="D3" s="55"/>
      <c r="E3" s="55" t="n">
        <v>45306</v>
      </c>
      <c r="F3" s="62"/>
      <c r="G3" s="55" t="n">
        <f>E3+F3-1</f>
        <v>45305</v>
      </c>
      <c r="H3" s="56"/>
      <c r="I3" s="56"/>
      <c r="J3" s="56"/>
      <c r="K3" s="56"/>
      <c r="L3" s="56"/>
      <c r="M3" s="56"/>
      <c r="N3" s="56"/>
      <c r="O3" s="56"/>
      <c r="P3" s="90"/>
      <c r="Q3" s="90"/>
      <c r="R3" s="90"/>
    </row>
    <row r="4" s="5" customFormat="1" ht="41.25" customHeight="1">
      <c r="A4" s="75"/>
      <c r="B4" s="79" t="s">
        <v>102</v>
      </c>
      <c r="C4" s="57" t="s">
        <v>103</v>
      </c>
      <c r="D4" s="71"/>
      <c r="E4" s="47"/>
      <c r="F4" s="61"/>
      <c r="G4" s="47" t="n">
        <v>45421</v>
      </c>
      <c r="H4" s="47"/>
      <c r="I4" s="47"/>
      <c r="J4" s="48"/>
      <c r="K4" s="48"/>
      <c r="L4" s="46" t="s">
        <v>16</v>
      </c>
      <c r="M4" s="48"/>
      <c r="N4" s="48"/>
      <c r="O4" s="48"/>
      <c r="P4" s="46" t="s">
        <v>104</v>
      </c>
      <c r="Q4" s="46"/>
      <c r="R4" s="46"/>
    </row>
    <row r="5" s="5" customFormat="1" ht="16.5" customHeight="1">
      <c r="A5" s="75"/>
      <c r="B5" s="75"/>
      <c r="C5" s="57" t="s">
        <v>105</v>
      </c>
      <c r="D5" s="71"/>
      <c r="E5" s="47" t="n">
        <f>G4+1</f>
        <v>45422</v>
      </c>
      <c r="F5" s="61" t="n">
        <v>2</v>
      </c>
      <c r="G5" s="47" t="n">
        <f>E5+F5-1</f>
        <v>45423</v>
      </c>
      <c r="H5" s="47"/>
      <c r="I5" s="47"/>
      <c r="J5" s="48"/>
      <c r="K5" s="48"/>
      <c r="L5" s="46" t="s">
        <v>16</v>
      </c>
      <c r="M5" s="48"/>
      <c r="N5" s="48"/>
      <c r="O5" s="48"/>
      <c r="P5" s="46"/>
      <c r="Q5" s="46"/>
      <c r="R5" s="46"/>
    </row>
    <row r="6" s="5" customFormat="1" ht="16.5" customHeight="1">
      <c r="A6" s="75"/>
      <c r="B6" s="79" t="s">
        <v>1066</v>
      </c>
      <c r="C6" s="33" t="s">
        <v>107</v>
      </c>
      <c r="D6" s="33"/>
      <c r="E6" s="35" t="n">
        <f>G5+2</f>
        <v>45425</v>
      </c>
      <c r="F6" s="37" t="n">
        <v>3</v>
      </c>
      <c r="G6" s="47" t="n">
        <f>E6+F6-1</f>
        <v>45427</v>
      </c>
      <c r="H6" s="35"/>
      <c r="I6" s="35"/>
      <c r="J6" s="36"/>
      <c r="K6" s="36"/>
      <c r="L6" s="38" t="s">
        <v>16</v>
      </c>
      <c r="M6" s="48"/>
      <c r="N6" s="48"/>
      <c r="O6" s="48"/>
      <c r="P6" s="46"/>
      <c r="Q6" s="46"/>
      <c r="R6" s="46"/>
    </row>
    <row r="7" ht="16.5" customHeight="1">
      <c r="A7" s="75"/>
      <c r="B7" s="75"/>
      <c r="C7" s="188" t="s">
        <v>108</v>
      </c>
      <c r="D7" s="40"/>
      <c r="E7" s="39" t="n">
        <f>G6+1</f>
        <v>45428</v>
      </c>
      <c r="F7" s="155" t="n">
        <v>2</v>
      </c>
      <c r="G7" s="16" t="n">
        <f>E7+F7-1</f>
        <v>45429</v>
      </c>
      <c r="H7" s="39"/>
      <c r="I7" s="39"/>
      <c r="J7" s="156" t="s">
        <v>811</v>
      </c>
      <c r="K7" s="156"/>
      <c r="L7" s="163" t="s">
        <v>16</v>
      </c>
      <c r="M7" s="54"/>
      <c r="N7" s="54"/>
      <c r="O7" s="54"/>
      <c r="P7" s="54"/>
      <c r="Q7" s="54"/>
      <c r="R7" s="54"/>
    </row>
    <row r="8" s="5" customFormat="1" ht="16.5" customHeight="1">
      <c r="A8" s="75"/>
      <c r="B8" s="75"/>
      <c r="C8" s="111" t="s">
        <v>109</v>
      </c>
      <c r="D8" s="243"/>
      <c r="E8" s="244" t="n">
        <f>G6+1</f>
        <v>45428</v>
      </c>
      <c r="F8" s="245" t="n">
        <v>3</v>
      </c>
      <c r="G8" s="112" t="n">
        <f>E8+F8-1</f>
        <v>45430</v>
      </c>
      <c r="H8" s="35"/>
      <c r="I8" s="35"/>
      <c r="J8" s="36"/>
      <c r="K8" s="36"/>
      <c r="L8" s="38" t="s">
        <v>16</v>
      </c>
      <c r="M8" s="46"/>
      <c r="N8" s="46"/>
      <c r="O8" s="46"/>
      <c r="P8" s="46"/>
      <c r="Q8" s="46"/>
      <c r="R8" s="46"/>
    </row>
    <row r="9" ht="16.5" customHeight="1">
      <c r="A9" s="75"/>
      <c r="B9" s="75"/>
      <c r="C9" s="188" t="s">
        <v>110</v>
      </c>
      <c r="D9" s="43"/>
      <c r="E9" s="167" t="n">
        <f>G8+1</f>
        <v>45431</v>
      </c>
      <c r="F9" s="155" t="n">
        <v>7</v>
      </c>
      <c r="G9" s="39" t="n">
        <f>E9+F9-1</f>
        <v>45437</v>
      </c>
      <c r="H9" s="39"/>
      <c r="I9" s="39"/>
      <c r="J9" s="156" t="s">
        <v>811</v>
      </c>
      <c r="K9" s="156"/>
      <c r="L9" s="163" t="s">
        <v>19</v>
      </c>
      <c r="M9" s="54"/>
      <c r="N9" s="54"/>
      <c r="O9" s="54" t="s">
        <v>111</v>
      </c>
      <c r="P9" s="54"/>
      <c r="Q9" s="54"/>
      <c r="R9" s="54"/>
    </row>
    <row r="10" s="5" customFormat="1" ht="16.5" customHeight="1">
      <c r="A10" s="75"/>
      <c r="B10" s="75"/>
      <c r="C10" s="45" t="s">
        <v>112</v>
      </c>
      <c r="D10" s="45"/>
      <c r="E10" s="58"/>
      <c r="F10" s="42"/>
      <c r="G10" s="135" t="n">
        <v>45431</v>
      </c>
      <c r="H10" s="35"/>
      <c r="I10" s="250" t="n">
        <v>45433</v>
      </c>
      <c r="J10" s="36" t="s">
        <v>811</v>
      </c>
      <c r="K10" s="36"/>
      <c r="L10" s="38" t="s">
        <v>16</v>
      </c>
      <c r="M10" s="46"/>
      <c r="N10" s="46"/>
      <c r="O10" s="46"/>
      <c r="P10" s="46"/>
      <c r="Q10" s="46"/>
      <c r="R10" s="46"/>
    </row>
    <row r="11" ht="16.5" customHeight="1">
      <c r="A11" s="75"/>
      <c r="B11" s="75"/>
      <c r="C11" s="188" t="s">
        <v>278</v>
      </c>
      <c r="D11" s="43"/>
      <c r="E11" s="167"/>
      <c r="F11" s="155"/>
      <c r="G11" s="39"/>
      <c r="H11" s="39"/>
      <c r="I11" s="39"/>
      <c r="J11" s="156"/>
      <c r="K11" s="156"/>
      <c r="L11" s="163"/>
      <c r="M11" s="54"/>
      <c r="N11" s="54"/>
      <c r="O11" s="54"/>
      <c r="P11" s="54"/>
      <c r="Q11" s="54"/>
      <c r="R11" s="54"/>
    </row>
    <row r="12" ht="16.5" customHeight="1">
      <c r="A12" s="75"/>
      <c r="B12" s="75"/>
      <c r="C12" s="188"/>
      <c r="D12" s="43"/>
      <c r="E12" s="167"/>
      <c r="F12" s="155"/>
      <c r="G12" s="39"/>
      <c r="H12" s="39"/>
      <c r="I12" s="39"/>
      <c r="J12" s="156"/>
      <c r="K12" s="156"/>
      <c r="L12" s="163"/>
      <c r="M12" s="54"/>
      <c r="N12" s="54"/>
      <c r="O12" s="54"/>
      <c r="P12" s="54"/>
      <c r="Q12" s="54"/>
      <c r="R12" s="54"/>
    </row>
    <row r="13" ht="16.5" customHeight="1">
      <c r="A13" s="75"/>
      <c r="B13" s="75"/>
      <c r="C13" s="188" t="s">
        <v>113</v>
      </c>
      <c r="D13" s="43"/>
      <c r="E13" s="167" t="n">
        <f>G9+1</f>
        <v>45438</v>
      </c>
      <c r="F13" s="155" t="n">
        <v>1</v>
      </c>
      <c r="G13" s="39" t="n">
        <f>E13+F13-1</f>
        <v>45438</v>
      </c>
      <c r="H13" s="39"/>
      <c r="I13" s="39"/>
      <c r="J13" s="156" t="s">
        <v>811</v>
      </c>
      <c r="K13" s="156"/>
      <c r="L13" s="163" t="s">
        <v>24</v>
      </c>
      <c r="M13" s="54"/>
      <c r="N13" s="54"/>
      <c r="O13" s="54"/>
      <c r="P13" s="54"/>
      <c r="Q13" s="54"/>
      <c r="R13" s="54"/>
    </row>
    <row r="14" ht="16.5" customHeight="1">
      <c r="A14" s="75"/>
      <c r="B14" s="75"/>
      <c r="C14" s="239" t="s">
        <v>114</v>
      </c>
      <c r="D14" s="240"/>
      <c r="E14" s="241" t="n">
        <f>G13+1</f>
        <v>45439</v>
      </c>
      <c r="F14" s="242" t="n">
        <v>7</v>
      </c>
      <c r="G14" s="111" t="n">
        <f>E14+F14-1</f>
        <v>45445</v>
      </c>
      <c r="H14" s="39"/>
      <c r="I14" s="39"/>
      <c r="J14" s="156" t="s">
        <v>811</v>
      </c>
      <c r="K14" s="156" t="s">
        <v>811</v>
      </c>
      <c r="L14" s="163" t="s">
        <v>16</v>
      </c>
      <c r="M14" s="54"/>
      <c r="N14" s="54"/>
      <c r="O14" s="54"/>
      <c r="P14" s="54"/>
      <c r="Q14" s="54"/>
      <c r="R14" s="54"/>
    </row>
    <row r="15" ht="16.5" customHeight="1">
      <c r="A15" s="75"/>
      <c r="B15" s="75"/>
      <c r="C15" s="188" t="s">
        <v>115</v>
      </c>
      <c r="D15" s="43"/>
      <c r="E15" s="167" t="n">
        <f>G14+1</f>
        <v>45446</v>
      </c>
      <c r="F15" s="155" t="n">
        <v>8</v>
      </c>
      <c r="G15" s="171" t="n">
        <f>E15+F15-1</f>
        <v>45453</v>
      </c>
      <c r="H15" s="39"/>
      <c r="I15" s="39"/>
      <c r="J15" s="156" t="s">
        <v>811</v>
      </c>
      <c r="K15" s="156"/>
      <c r="L15" s="163" t="s">
        <v>84</v>
      </c>
      <c r="M15" s="54"/>
      <c r="N15" s="54"/>
      <c r="O15" s="54"/>
      <c r="P15" s="54"/>
      <c r="Q15" s="54"/>
      <c r="R15" s="54"/>
    </row>
    <row r="16" ht="16.5" customHeight="1">
      <c r="A16" s="75"/>
      <c r="B16" s="75"/>
      <c r="C16" s="239" t="s">
        <v>116</v>
      </c>
      <c r="D16" s="240"/>
      <c r="E16" s="241" t="n">
        <f>G28+1</f>
        <v>45453</v>
      </c>
      <c r="F16" s="242" t="n">
        <v>4</v>
      </c>
      <c r="G16" s="111" t="n">
        <f>E16+F16-1</f>
        <v>45456</v>
      </c>
      <c r="H16" s="39"/>
      <c r="I16" s="39"/>
      <c r="J16" s="156" t="s">
        <v>811</v>
      </c>
      <c r="K16" s="156"/>
      <c r="L16" s="163" t="s">
        <v>16</v>
      </c>
      <c r="M16" s="54"/>
      <c r="N16" s="54"/>
      <c r="O16" s="54" t="s">
        <v>1067</v>
      </c>
      <c r="P16" s="54"/>
      <c r="Q16" s="54"/>
      <c r="R16" s="54"/>
    </row>
    <row r="17" s="5" customFormat="1" ht="16.5" customHeight="1">
      <c r="A17" s="75"/>
      <c r="B17" s="75"/>
      <c r="C17" s="45" t="s">
        <v>1068</v>
      </c>
      <c r="D17" s="45"/>
      <c r="E17" s="58" t="n">
        <f>E16+4</f>
        <v>45457</v>
      </c>
      <c r="F17" s="42" t="n">
        <v>2</v>
      </c>
      <c r="G17" s="35" t="n">
        <f>E17+F17-1</f>
        <v>45458</v>
      </c>
      <c r="H17" s="35"/>
      <c r="I17" s="35"/>
      <c r="J17" s="36"/>
      <c r="K17" s="36"/>
      <c r="L17" s="38" t="s">
        <v>16</v>
      </c>
      <c r="M17" s="46"/>
      <c r="N17" s="46"/>
      <c r="O17" s="46"/>
      <c r="P17" s="46"/>
      <c r="Q17" s="46"/>
      <c r="R17" s="46"/>
    </row>
    <row r="18" ht="16.5" customHeight="1">
      <c r="A18" s="75"/>
      <c r="B18" s="75"/>
      <c r="C18" s="187" t="s">
        <v>59</v>
      </c>
      <c r="D18" s="64" t="s">
        <v>60</v>
      </c>
      <c r="E18" s="16" t="n">
        <f>G17+1</f>
        <v>45459</v>
      </c>
      <c r="F18" s="19" t="n">
        <v>3</v>
      </c>
      <c r="G18" s="16" t="n">
        <f>E18+F18-1</f>
        <v>45461</v>
      </c>
      <c r="H18" s="16"/>
      <c r="I18" s="16"/>
      <c r="J18" s="117" t="s">
        <v>811</v>
      </c>
      <c r="K18" s="117"/>
      <c r="L18" s="54" t="s">
        <v>54</v>
      </c>
      <c r="M18" s="54"/>
      <c r="N18" s="249" t="n">
        <f>M18*F18</f>
        <v>0</v>
      </c>
      <c r="O18" s="54"/>
      <c r="P18" s="54"/>
      <c r="Q18" s="54"/>
      <c r="R18" s="54"/>
    </row>
    <row r="19" ht="16.5" customHeight="1">
      <c r="A19" s="75"/>
      <c r="B19" s="75"/>
      <c r="C19" s="235" t="s">
        <v>62</v>
      </c>
      <c r="D19" s="236"/>
      <c r="E19" s="237" t="n">
        <f>E18</f>
        <v>45459</v>
      </c>
      <c r="F19" s="238" t="n">
        <v>7</v>
      </c>
      <c r="G19" s="237" t="n">
        <f>E19+F19-1</f>
        <v>45465</v>
      </c>
      <c r="H19" s="16"/>
      <c r="I19" s="16"/>
      <c r="J19" s="117" t="s">
        <v>811</v>
      </c>
      <c r="K19" s="117" t="s">
        <v>811</v>
      </c>
      <c r="L19" s="54" t="s">
        <v>54</v>
      </c>
      <c r="M19" s="54"/>
      <c r="N19" s="249" t="n">
        <f>M19*F19</f>
        <v>0</v>
      </c>
      <c r="O19" s="54"/>
      <c r="P19" s="54"/>
      <c r="Q19" s="54"/>
      <c r="R19" s="54"/>
    </row>
    <row r="20" ht="16.5" customHeight="1">
      <c r="A20" s="75"/>
      <c r="B20" s="75"/>
      <c r="C20" s="235" t="s">
        <v>97</v>
      </c>
      <c r="D20" s="236"/>
      <c r="E20" s="237" t="n">
        <f>G18+1</f>
        <v>45462</v>
      </c>
      <c r="F20" s="238" t="n">
        <v>1</v>
      </c>
      <c r="G20" s="237" t="n">
        <f>E20+F20-1</f>
        <v>45462</v>
      </c>
      <c r="H20" s="16"/>
      <c r="I20" s="16"/>
      <c r="J20" s="117" t="s">
        <v>811</v>
      </c>
      <c r="K20" s="117" t="s">
        <v>811</v>
      </c>
      <c r="L20" s="54"/>
      <c r="M20" s="54"/>
      <c r="N20" s="54"/>
      <c r="O20" s="54"/>
      <c r="P20" s="54"/>
      <c r="Q20" s="54"/>
      <c r="R20" s="54"/>
    </row>
    <row r="21" s="52" customFormat="1" ht="16.5" customHeight="1">
      <c r="A21" s="186" t="s">
        <v>121</v>
      </c>
      <c r="B21" s="69" t="n">
        <v>4</v>
      </c>
      <c r="C21" s="55" t="s">
        <v>123</v>
      </c>
      <c r="D21" s="55"/>
      <c r="E21" s="55" t="n">
        <v>45306</v>
      </c>
      <c r="F21" s="62"/>
      <c r="G21" s="55" t="n">
        <f>E21+F21-1</f>
        <v>45305</v>
      </c>
      <c r="H21" s="56"/>
      <c r="I21" s="56"/>
      <c r="J21" s="56"/>
      <c r="K21" s="56"/>
      <c r="L21" s="56"/>
      <c r="M21" s="56"/>
      <c r="N21" s="56"/>
      <c r="O21" s="56"/>
      <c r="P21" s="90"/>
      <c r="Q21" s="90"/>
      <c r="R21" s="90"/>
    </row>
    <row r="22" s="5" customFormat="1" ht="16.5" customHeight="1">
      <c r="A22" s="75"/>
      <c r="B22" s="79" t="s">
        <v>124</v>
      </c>
      <c r="C22" s="47" t="s">
        <v>125</v>
      </c>
      <c r="D22" s="47"/>
      <c r="E22" s="47"/>
      <c r="F22" s="61"/>
      <c r="G22" s="47"/>
      <c r="H22" s="47"/>
      <c r="I22" s="47"/>
      <c r="J22" s="48"/>
      <c r="K22" s="48"/>
      <c r="L22" s="46" t="s">
        <v>126</v>
      </c>
      <c r="M22" s="48"/>
      <c r="N22" s="48"/>
      <c r="O22" s="48"/>
      <c r="P22" s="89"/>
      <c r="Q22" s="89"/>
      <c r="R22" s="89"/>
    </row>
    <row r="23" s="5" customFormat="1" ht="27.75" customHeight="1">
      <c r="A23" s="75"/>
      <c r="B23" s="75"/>
      <c r="C23" s="50" t="s">
        <v>127</v>
      </c>
      <c r="D23" s="50"/>
      <c r="E23" s="47"/>
      <c r="F23" s="49"/>
      <c r="G23" s="83" t="n">
        <f>G10</f>
        <v>45431</v>
      </c>
      <c r="H23" s="47"/>
      <c r="I23" s="47"/>
      <c r="J23" s="48"/>
      <c r="K23" s="48"/>
      <c r="L23" s="46" t="s">
        <v>128</v>
      </c>
      <c r="M23" s="46"/>
      <c r="N23" s="46"/>
      <c r="O23" s="46"/>
      <c r="P23" s="46" t="s">
        <v>129</v>
      </c>
      <c r="Q23" s="46"/>
      <c r="R23" s="46"/>
    </row>
    <row r="24" ht="16.5" customHeight="1">
      <c r="C24" s="119" t="s">
        <v>130</v>
      </c>
      <c r="D24" s="123" t="s">
        <v>131</v>
      </c>
      <c r="E24" s="172" t="n">
        <f>G7</f>
        <v>45429</v>
      </c>
      <c r="F24" s="184" t="n">
        <v>5</v>
      </c>
      <c r="G24" s="172" t="n">
        <f>E24+F24-1</f>
        <v>45433</v>
      </c>
      <c r="H24" s="16"/>
      <c r="I24" s="16"/>
      <c r="J24" s="117" t="s">
        <v>811</v>
      </c>
      <c r="K24" s="117"/>
      <c r="L24" s="54" t="s">
        <v>126</v>
      </c>
      <c r="M24" s="54" t="n">
        <v>2</v>
      </c>
      <c r="N24" s="54"/>
      <c r="O24" s="54"/>
      <c r="P24" s="54"/>
      <c r="Q24" s="54"/>
      <c r="R24" s="54"/>
    </row>
    <row r="25" ht="16.5" customHeight="1">
      <c r="C25" s="119" t="s">
        <v>132</v>
      </c>
      <c r="D25" s="123" t="s">
        <v>133</v>
      </c>
      <c r="E25" s="172" t="n">
        <f>G24</f>
        <v>45433</v>
      </c>
      <c r="F25" s="184" t="n">
        <v>1</v>
      </c>
      <c r="G25" s="172" t="n">
        <f>E25+F25-1</f>
        <v>45433</v>
      </c>
      <c r="H25" s="16"/>
      <c r="I25" s="16"/>
      <c r="J25" s="117" t="s">
        <v>811</v>
      </c>
      <c r="K25" s="117"/>
      <c r="L25" s="54" t="s">
        <v>134</v>
      </c>
      <c r="M25" s="54"/>
      <c r="N25" s="54"/>
      <c r="O25" s="54"/>
      <c r="P25" s="54"/>
      <c r="Q25" s="54"/>
      <c r="R25" s="54"/>
    </row>
    <row r="26" ht="16.5" customHeight="1">
      <c r="C26" s="119" t="s">
        <v>135</v>
      </c>
      <c r="D26" s="123" t="s">
        <v>136</v>
      </c>
      <c r="E26" s="172" t="n">
        <f>MAX(G25+1,G10)</f>
        <v>45434</v>
      </c>
      <c r="F26" s="184" t="n">
        <v>5</v>
      </c>
      <c r="G26" s="172" t="n">
        <f>E26+F26-1</f>
        <v>45438</v>
      </c>
      <c r="H26" s="16"/>
      <c r="I26" s="16"/>
      <c r="J26" s="117" t="s">
        <v>811</v>
      </c>
      <c r="K26" s="117"/>
      <c r="L26" s="54" t="s">
        <v>126</v>
      </c>
      <c r="M26" s="54" t="n">
        <v>1</v>
      </c>
      <c r="N26" s="54"/>
      <c r="O26" s="54"/>
      <c r="P26" s="54"/>
      <c r="Q26" s="54"/>
      <c r="R26" s="54"/>
    </row>
    <row r="27" s="5" customFormat="1" ht="16.5" customHeight="1">
      <c r="A27" s="75"/>
      <c r="B27" s="75"/>
      <c r="C27" s="50" t="s">
        <v>137</v>
      </c>
      <c r="D27" s="50" t="s">
        <v>138</v>
      </c>
      <c r="E27" s="53" t="n">
        <v>45423</v>
      </c>
      <c r="F27" s="49" t="n">
        <v>21</v>
      </c>
      <c r="G27" s="47" t="n">
        <f>E27+F27-1</f>
        <v>45443</v>
      </c>
      <c r="H27" s="47"/>
      <c r="I27" s="47"/>
      <c r="J27" s="48"/>
      <c r="K27" s="48"/>
      <c r="L27" s="46" t="s">
        <v>126</v>
      </c>
      <c r="M27" s="46"/>
      <c r="N27" s="46"/>
      <c r="O27" s="46"/>
      <c r="P27" s="46" t="s">
        <v>139</v>
      </c>
      <c r="Q27" s="46"/>
      <c r="R27" s="46"/>
    </row>
    <row r="28" ht="16.5" customHeight="1">
      <c r="C28" s="131" t="s">
        <v>140</v>
      </c>
      <c r="D28" s="16" t="s">
        <v>141</v>
      </c>
      <c r="E28" s="16" t="n">
        <f>G26+1</f>
        <v>45439</v>
      </c>
      <c r="F28" s="19" t="n">
        <v>14</v>
      </c>
      <c r="G28" s="16" t="n">
        <f>E28+F28-1</f>
        <v>45452</v>
      </c>
      <c r="H28" s="16"/>
      <c r="I28" s="16"/>
      <c r="J28" s="117" t="s">
        <v>811</v>
      </c>
      <c r="K28" s="117" t="s">
        <v>811</v>
      </c>
      <c r="L28" s="54" t="s">
        <v>142</v>
      </c>
      <c r="M28" s="54"/>
      <c r="N28" s="54"/>
      <c r="O28" s="54"/>
      <c r="P28" s="54"/>
      <c r="Q28" s="54"/>
      <c r="R28" s="54"/>
    </row>
    <row r="29" s="5" customFormat="1" ht="16.5" customHeight="1">
      <c r="A29" s="75"/>
      <c r="B29" s="76"/>
      <c r="C29" s="50" t="s">
        <v>143</v>
      </c>
      <c r="D29" s="50"/>
      <c r="E29" s="47" t="n">
        <f>G25+1</f>
        <v>45434</v>
      </c>
      <c r="F29" s="49" t="n">
        <v>7</v>
      </c>
      <c r="G29" s="47" t="n">
        <f>F29+E29</f>
        <v>45441</v>
      </c>
      <c r="H29" s="47"/>
      <c r="I29" s="47"/>
      <c r="J29" s="48"/>
      <c r="K29" s="48"/>
      <c r="L29" s="46" t="s">
        <v>144</v>
      </c>
      <c r="M29" s="46"/>
      <c r="N29" s="46"/>
      <c r="O29" s="46"/>
      <c r="P29" s="46"/>
      <c r="Q29" s="46"/>
      <c r="R29" s="46"/>
    </row>
    <row r="30" s="5" customFormat="1" ht="16.5" customHeight="1">
      <c r="A30" s="75"/>
      <c r="B30" s="76"/>
      <c r="C30" s="247" t="s">
        <v>144</v>
      </c>
      <c r="D30" s="247" t="s">
        <v>145</v>
      </c>
      <c r="E30" s="83" t="n">
        <f>G28+1</f>
        <v>45453</v>
      </c>
      <c r="F30" s="248" t="n">
        <v>21</v>
      </c>
      <c r="G30" s="83" t="n">
        <f>E30+F30-1</f>
        <v>45473</v>
      </c>
      <c r="H30" s="47"/>
      <c r="I30" s="47"/>
      <c r="J30" s="48"/>
      <c r="K30" s="48"/>
      <c r="L30" s="46" t="s">
        <v>144</v>
      </c>
      <c r="M30" s="46"/>
      <c r="N30" s="46"/>
      <c r="O30" s="46"/>
      <c r="P30" s="46"/>
      <c r="Q30" s="46"/>
      <c r="R30" s="46"/>
    </row>
    <row r="31" s="5" customFormat="1" ht="28.166666666666668" customHeight="1">
      <c r="A31" s="75"/>
      <c r="B31" s="79" t="s">
        <v>146</v>
      </c>
      <c r="C31" s="46" t="s">
        <v>147</v>
      </c>
      <c r="D31" s="47"/>
      <c r="E31" s="47"/>
      <c r="F31" s="61"/>
      <c r="G31" s="47"/>
      <c r="H31" s="47"/>
      <c r="I31" s="47"/>
      <c r="J31" s="48"/>
      <c r="K31" s="48"/>
      <c r="L31" s="46" t="s">
        <v>34</v>
      </c>
      <c r="M31" s="48"/>
      <c r="N31" s="48"/>
      <c r="O31" s="48"/>
      <c r="P31" s="89"/>
      <c r="Q31" s="89"/>
      <c r="R31" s="89"/>
    </row>
    <row r="32" s="5" customFormat="1" ht="16.5" customHeight="1">
      <c r="A32" s="75"/>
      <c r="B32" s="76"/>
      <c r="C32" s="46" t="s">
        <v>148</v>
      </c>
      <c r="D32" s="47"/>
      <c r="E32" s="47"/>
      <c r="F32" s="61"/>
      <c r="G32" s="47"/>
      <c r="H32" s="47"/>
      <c r="I32" s="47"/>
      <c r="J32" s="48"/>
      <c r="K32" s="48"/>
      <c r="L32" s="46" t="s">
        <v>34</v>
      </c>
      <c r="M32" s="48"/>
      <c r="N32" s="48"/>
      <c r="O32" s="48"/>
      <c r="P32" s="89"/>
      <c r="Q32" s="89"/>
      <c r="R32" s="89"/>
    </row>
    <row r="33" s="5" customFormat="1" ht="16.5" customHeight="1">
      <c r="A33" s="75"/>
      <c r="B33" s="79" t="s">
        <v>149</v>
      </c>
      <c r="C33" s="47" t="s">
        <v>150</v>
      </c>
      <c r="D33" s="47"/>
      <c r="E33" s="47" t="n">
        <v>45397</v>
      </c>
      <c r="F33" s="61" t="n">
        <v>34</v>
      </c>
      <c r="G33" s="47" t="n">
        <f>E33+F33-1</f>
        <v>45430</v>
      </c>
      <c r="H33" s="47"/>
      <c r="I33" s="47"/>
      <c r="J33" s="48"/>
      <c r="K33" s="48"/>
      <c r="L33" s="48"/>
      <c r="M33" s="48"/>
      <c r="N33" s="48"/>
      <c r="O33" s="48"/>
      <c r="P33" s="89"/>
      <c r="Q33" s="89"/>
      <c r="R33" s="89"/>
    </row>
    <row r="34" ht="16.5" customHeight="1">
      <c r="C34" s="47" t="s">
        <v>151</v>
      </c>
      <c r="D34" s="64" t="s">
        <v>152</v>
      </c>
      <c r="E34" s="16" t="n">
        <v>45443</v>
      </c>
      <c r="F34" s="19" t="n">
        <v>7</v>
      </c>
      <c r="G34" s="47" t="n">
        <f>E34+F34-1</f>
        <v>45449</v>
      </c>
      <c r="H34" s="16"/>
      <c r="I34" s="16"/>
      <c r="J34" s="117" t="s">
        <v>811</v>
      </c>
      <c r="K34" s="117" t="s">
        <v>811</v>
      </c>
      <c r="L34" s="54" t="s">
        <v>149</v>
      </c>
      <c r="M34" s="54"/>
      <c r="N34" s="54"/>
      <c r="O34" s="54"/>
      <c r="P34" s="54"/>
      <c r="Q34" s="54"/>
      <c r="R34" s="54"/>
    </row>
    <row r="35" s="5" customFormat="1" ht="16.5" customHeight="1">
      <c r="A35" s="75"/>
      <c r="B35" s="75"/>
      <c r="C35" s="47" t="s">
        <v>153</v>
      </c>
      <c r="D35" s="50"/>
      <c r="E35" s="47" t="n">
        <f>G34+1</f>
        <v>45450</v>
      </c>
      <c r="F35" s="49" t="n">
        <v>1</v>
      </c>
      <c r="G35" s="47" t="n">
        <f>E35+F35-1</f>
        <v>45450</v>
      </c>
      <c r="H35" s="47"/>
      <c r="I35" s="47"/>
      <c r="J35" s="48"/>
      <c r="K35" s="48"/>
      <c r="L35" s="46"/>
      <c r="M35" s="46"/>
      <c r="N35" s="46"/>
      <c r="O35" s="46"/>
      <c r="P35" s="46"/>
      <c r="Q35" s="46"/>
      <c r="R35" s="46"/>
    </row>
    <row r="36" ht="16.5" customHeight="1">
      <c r="C36" s="47" t="s">
        <v>154</v>
      </c>
      <c r="D36" s="64" t="s">
        <v>152</v>
      </c>
      <c r="E36" s="16" t="n">
        <f>G34+1</f>
        <v>45450</v>
      </c>
      <c r="F36" s="19" t="n">
        <v>7</v>
      </c>
      <c r="G36" s="16" t="n">
        <f>E36+F36-1</f>
        <v>45456</v>
      </c>
      <c r="H36" s="16"/>
      <c r="I36" s="16"/>
      <c r="J36" s="117" t="s">
        <v>811</v>
      </c>
      <c r="K36" s="117" t="s">
        <v>811</v>
      </c>
      <c r="L36" s="54" t="s">
        <v>149</v>
      </c>
      <c r="M36" s="54"/>
      <c r="N36" s="54"/>
      <c r="O36" s="54"/>
      <c r="P36" s="54"/>
      <c r="Q36" s="54"/>
      <c r="R36" s="54"/>
    </row>
    <row r="37" s="5" customFormat="1" ht="16.5" customHeight="1">
      <c r="A37" s="75"/>
      <c r="B37" s="75"/>
      <c r="C37" s="50" t="s">
        <v>155</v>
      </c>
      <c r="D37" s="50" t="s">
        <v>156</v>
      </c>
      <c r="E37" s="47" t="n">
        <f>G34+1</f>
        <v>45450</v>
      </c>
      <c r="F37" s="49" t="n">
        <v>8</v>
      </c>
      <c r="G37" s="47" t="n">
        <f>E37+F37-1</f>
        <v>45457</v>
      </c>
      <c r="H37" s="47"/>
      <c r="I37" s="47"/>
      <c r="J37" s="48"/>
      <c r="K37" s="48"/>
      <c r="L37" s="46" t="s">
        <v>157</v>
      </c>
      <c r="M37" s="46"/>
      <c r="N37" s="46"/>
      <c r="O37" s="46"/>
      <c r="P37" s="46"/>
      <c r="Q37" s="46"/>
      <c r="R37" s="46"/>
    </row>
    <row r="38" s="5" customFormat="1" ht="16.5" customHeight="1">
      <c r="A38" s="75"/>
      <c r="B38" s="75"/>
      <c r="C38" s="47" t="s">
        <v>158</v>
      </c>
      <c r="D38" s="47" t="s">
        <v>278</v>
      </c>
      <c r="E38" s="47" t="n">
        <f>G37+1</f>
        <v>45458</v>
      </c>
      <c r="F38" s="49" t="n">
        <v>9</v>
      </c>
      <c r="G38" s="47" t="n">
        <f>E38+F38-1</f>
        <v>45466</v>
      </c>
      <c r="H38" s="47"/>
      <c r="I38" s="47"/>
      <c r="J38" s="48"/>
      <c r="K38" s="48"/>
      <c r="L38" s="46" t="s">
        <v>149</v>
      </c>
      <c r="M38" s="46"/>
      <c r="N38" s="46"/>
      <c r="O38" s="46"/>
      <c r="P38" s="46"/>
      <c r="Q38" s="46"/>
      <c r="R38" s="46"/>
    </row>
    <row r="39" s="5" customFormat="1" ht="16.5" customHeight="1">
      <c r="A39" s="75"/>
      <c r="B39" s="75"/>
      <c r="C39" s="50" t="s">
        <v>159</v>
      </c>
      <c r="D39" s="50" t="s">
        <v>160</v>
      </c>
      <c r="E39" s="47" t="n">
        <f>G38+1</f>
        <v>45467</v>
      </c>
      <c r="F39" s="49" t="n">
        <v>7</v>
      </c>
      <c r="G39" s="47" t="n">
        <f>E39+F39-1</f>
        <v>45473</v>
      </c>
      <c r="H39" s="47"/>
      <c r="I39" s="47"/>
      <c r="J39" s="48"/>
      <c r="K39" s="48"/>
      <c r="L39" s="46" t="s">
        <v>157</v>
      </c>
      <c r="M39" s="46"/>
      <c r="N39" s="46"/>
      <c r="O39" s="46"/>
      <c r="P39" s="46"/>
      <c r="Q39" s="46"/>
      <c r="R39" s="46"/>
    </row>
    <row r="40" s="5" customFormat="1" ht="16.5" customHeight="1">
      <c r="A40" s="75"/>
      <c r="B40" s="76"/>
      <c r="C40" s="50" t="s">
        <v>161</v>
      </c>
      <c r="D40" s="50" t="s">
        <v>162</v>
      </c>
      <c r="E40" s="47" t="n">
        <f>G39+1</f>
        <v>45474</v>
      </c>
      <c r="F40" s="49" t="n">
        <v>1</v>
      </c>
      <c r="G40" s="47" t="n">
        <f>E40+F40-1</f>
        <v>45474</v>
      </c>
      <c r="H40" s="47"/>
      <c r="I40" s="47"/>
      <c r="J40" s="48"/>
      <c r="K40" s="48"/>
      <c r="L40" s="46" t="s">
        <v>157</v>
      </c>
      <c r="M40" s="46"/>
      <c r="N40" s="46"/>
      <c r="O40" s="46"/>
      <c r="P40" s="46"/>
      <c r="Q40" s="46"/>
      <c r="R40" s="46"/>
    </row>
    <row r="41" s="5" customFormat="1" ht="16.5" customHeight="1">
      <c r="A41" s="75"/>
      <c r="B41" s="79" t="s">
        <v>163</v>
      </c>
      <c r="C41" s="47" t="s">
        <v>164</v>
      </c>
      <c r="D41" s="47"/>
      <c r="E41" s="47" t="n">
        <f>MIN(E42:E51)</f>
        <v>45451</v>
      </c>
      <c r="F41" s="49" t="n">
        <f>G41-E41</f>
        <v>49</v>
      </c>
      <c r="G41" s="47" t="n">
        <f>MAX(G42:G51)</f>
        <v>45500</v>
      </c>
      <c r="H41" s="47"/>
      <c r="I41" s="47"/>
      <c r="J41" s="48"/>
      <c r="K41" s="48"/>
      <c r="L41" s="48"/>
      <c r="M41" s="48"/>
      <c r="N41" s="48"/>
      <c r="O41" s="48"/>
      <c r="P41" s="89"/>
      <c r="Q41" s="89"/>
      <c r="R41" s="89"/>
    </row>
    <row r="42" ht="27.75" customHeight="1">
      <c r="C42" s="119" t="s">
        <v>165</v>
      </c>
      <c r="D42" s="123"/>
      <c r="E42" s="172" t="n">
        <f>G35+1</f>
        <v>45451</v>
      </c>
      <c r="F42" s="184" t="n">
        <v>15</v>
      </c>
      <c r="G42" s="47" t="n">
        <f>E42+F42-1</f>
        <v>45465</v>
      </c>
      <c r="H42" s="16"/>
      <c r="I42" s="16"/>
      <c r="J42" s="117" t="s">
        <v>811</v>
      </c>
      <c r="K42" s="117" t="s">
        <v>811</v>
      </c>
      <c r="L42" s="54" t="s">
        <v>16</v>
      </c>
      <c r="M42" s="221"/>
      <c r="N42" s="221"/>
      <c r="O42" s="221" t="s">
        <v>166</v>
      </c>
      <c r="P42" s="54"/>
      <c r="Q42" s="54"/>
      <c r="R42" s="54"/>
    </row>
    <row r="43" ht="27.75" customHeight="1">
      <c r="C43" s="196" t="s">
        <v>17</v>
      </c>
      <c r="D43" s="172"/>
      <c r="E43" s="172" t="n">
        <f>G42+1</f>
        <v>45466</v>
      </c>
      <c r="F43" s="184" t="n">
        <v>1</v>
      </c>
      <c r="G43" s="172" t="n">
        <f>E43+F43-1</f>
        <v>45466</v>
      </c>
      <c r="H43" s="16"/>
      <c r="I43" s="16"/>
      <c r="J43" s="117" t="s">
        <v>811</v>
      </c>
      <c r="K43" s="117"/>
      <c r="L43" s="54" t="s">
        <v>24</v>
      </c>
      <c r="M43" s="221"/>
      <c r="N43" s="221"/>
      <c r="O43" s="221" t="s">
        <v>166</v>
      </c>
      <c r="P43" s="54"/>
      <c r="Q43" s="54"/>
      <c r="R43" s="54"/>
    </row>
    <row r="44" ht="16.5" customHeight="1">
      <c r="C44" s="235" t="s">
        <v>20</v>
      </c>
      <c r="D44" s="236" t="s">
        <v>168</v>
      </c>
      <c r="E44" s="237" t="n">
        <f>G43+1</f>
        <v>45467</v>
      </c>
      <c r="F44" s="238" t="n">
        <v>2</v>
      </c>
      <c r="G44" s="237" t="n">
        <f>E44+F44-1</f>
        <v>45468</v>
      </c>
      <c r="H44" s="214"/>
      <c r="I44" s="16"/>
      <c r="J44" s="117" t="s">
        <v>811</v>
      </c>
      <c r="K44" s="117" t="s">
        <v>811</v>
      </c>
      <c r="L44" s="54" t="s">
        <v>16</v>
      </c>
      <c r="M44" s="54"/>
      <c r="N44" s="54"/>
      <c r="O44" s="54"/>
      <c r="P44" s="54" t="s">
        <v>216</v>
      </c>
      <c r="Q44" s="54"/>
      <c r="R44" s="54"/>
    </row>
    <row r="45" s="5" customFormat="1" ht="16.5" customHeight="1">
      <c r="A45" s="75"/>
      <c r="B45" s="75"/>
      <c r="C45" s="50" t="s">
        <v>170</v>
      </c>
      <c r="D45" s="50" t="s">
        <v>171</v>
      </c>
      <c r="E45" s="47" t="n">
        <f>E44+1</f>
        <v>45468</v>
      </c>
      <c r="F45" s="49" t="n">
        <v>7</v>
      </c>
      <c r="G45" s="47" t="n">
        <f>E45+F45-1</f>
        <v>45474</v>
      </c>
      <c r="H45" s="47"/>
      <c r="I45" s="47"/>
      <c r="J45" s="48"/>
      <c r="K45" s="48"/>
      <c r="L45" s="46" t="s">
        <v>24</v>
      </c>
      <c r="M45" s="46"/>
      <c r="N45" s="46"/>
      <c r="O45" s="46"/>
      <c r="P45" s="46"/>
      <c r="Q45" s="46"/>
      <c r="R45" s="46"/>
    </row>
    <row r="46" s="5" customFormat="1" ht="16.5" customHeight="1">
      <c r="A46" s="75"/>
      <c r="B46" s="75"/>
      <c r="C46" s="50" t="s">
        <v>172</v>
      </c>
      <c r="D46" s="50" t="s">
        <v>173</v>
      </c>
      <c r="E46" s="47" t="n">
        <f>G44+1</f>
        <v>45469</v>
      </c>
      <c r="F46" s="49" t="n">
        <v>7</v>
      </c>
      <c r="G46" s="47" t="n">
        <f>E46+F46-1</f>
        <v>45475</v>
      </c>
      <c r="H46" s="47"/>
      <c r="I46" s="47"/>
      <c r="J46" s="48"/>
      <c r="K46" s="48"/>
      <c r="L46" s="46" t="s">
        <v>16</v>
      </c>
      <c r="M46" s="46"/>
      <c r="N46" s="46"/>
      <c r="O46" s="46"/>
      <c r="P46" s="46"/>
      <c r="Q46" s="46"/>
      <c r="R46" s="46"/>
    </row>
    <row r="47" s="5" customFormat="1" ht="16.5" customHeight="1">
      <c r="A47" s="75"/>
      <c r="B47" s="75"/>
      <c r="C47" s="50" t="s">
        <v>174</v>
      </c>
      <c r="D47" s="50" t="s">
        <v>175</v>
      </c>
      <c r="E47" s="47" t="n">
        <f>G46+1</f>
        <v>45476</v>
      </c>
      <c r="F47" s="49" t="n">
        <v>7</v>
      </c>
      <c r="G47" s="47" t="n">
        <f>E47+F47-1</f>
        <v>45482</v>
      </c>
      <c r="H47" s="121"/>
      <c r="I47" s="47"/>
      <c r="J47" s="48"/>
      <c r="K47" s="48"/>
      <c r="L47" s="46" t="s">
        <v>16</v>
      </c>
      <c r="M47" s="46"/>
      <c r="N47" s="46"/>
      <c r="O47" s="46"/>
      <c r="P47" s="46"/>
      <c r="Q47" s="46"/>
      <c r="R47" s="46"/>
    </row>
    <row r="48" s="5" customFormat="1" ht="16.5" customHeight="1">
      <c r="A48" s="75"/>
      <c r="B48" s="75"/>
      <c r="C48" s="50" t="s">
        <v>176</v>
      </c>
      <c r="D48" s="50" t="s">
        <v>177</v>
      </c>
      <c r="E48" s="47" t="n">
        <f>G47+1</f>
        <v>45483</v>
      </c>
      <c r="F48" s="49" t="n">
        <v>3</v>
      </c>
      <c r="G48" s="47" t="n">
        <f>E48+F48-1</f>
        <v>45485</v>
      </c>
      <c r="H48" s="47"/>
      <c r="I48" s="47"/>
      <c r="J48" s="48"/>
      <c r="K48" s="48"/>
      <c r="L48" s="46" t="s">
        <v>16</v>
      </c>
      <c r="M48" s="46"/>
      <c r="N48" s="46"/>
      <c r="O48" s="46"/>
      <c r="P48" s="46"/>
      <c r="Q48" s="46"/>
      <c r="R48" s="46"/>
    </row>
    <row r="49" s="5" customFormat="1" ht="16.5" customHeight="1">
      <c r="A49" s="75"/>
      <c r="B49" s="75"/>
      <c r="C49" s="50" t="s">
        <v>178</v>
      </c>
      <c r="D49" s="50" t="s">
        <v>179</v>
      </c>
      <c r="E49" s="47" t="n">
        <f>G84+1</f>
        <v>45485</v>
      </c>
      <c r="F49" s="49" t="n">
        <v>5</v>
      </c>
      <c r="G49" s="47" t="n">
        <f>E49+F49-1</f>
        <v>45489</v>
      </c>
      <c r="H49" s="47"/>
      <c r="I49" s="47"/>
      <c r="J49" s="48"/>
      <c r="K49" s="48"/>
      <c r="L49" s="46" t="s">
        <v>16</v>
      </c>
      <c r="M49" s="46"/>
      <c r="N49" s="46"/>
      <c r="O49" s="46"/>
      <c r="P49" s="46"/>
      <c r="Q49" s="46"/>
      <c r="R49" s="46"/>
    </row>
    <row r="50" s="5" customFormat="1" ht="16.5" customHeight="1">
      <c r="A50" s="75"/>
      <c r="B50" s="75"/>
      <c r="C50" s="50" t="s">
        <v>180</v>
      </c>
      <c r="D50" s="50" t="s">
        <v>179</v>
      </c>
      <c r="E50" s="47" t="n">
        <f>G64+1</f>
        <v>45488</v>
      </c>
      <c r="F50" s="49" t="n">
        <v>6</v>
      </c>
      <c r="G50" s="47" t="n">
        <f>E50+F50-1</f>
        <v>45493</v>
      </c>
      <c r="H50" s="71"/>
      <c r="I50" s="71"/>
      <c r="J50" s="26"/>
      <c r="K50" s="26"/>
      <c r="L50" s="79" t="s">
        <v>16</v>
      </c>
      <c r="M50" s="46"/>
      <c r="N50" s="46"/>
      <c r="O50" s="46"/>
      <c r="P50" s="46"/>
      <c r="Q50" s="46"/>
      <c r="R50" s="46"/>
    </row>
    <row r="51" s="5" customFormat="1" ht="41.25" customHeight="1">
      <c r="A51" s="75"/>
      <c r="B51" s="75"/>
      <c r="C51" s="50" t="s">
        <v>181</v>
      </c>
      <c r="E51" s="47" t="n">
        <f>G50+1</f>
        <v>45494</v>
      </c>
      <c r="F51" s="49" t="n">
        <v>7</v>
      </c>
      <c r="G51" s="152" t="n">
        <f>E51+F51-1</f>
        <v>45500</v>
      </c>
      <c r="H51" s="34"/>
      <c r="I51" s="34"/>
      <c r="J51" s="34"/>
      <c r="K51" s="34"/>
      <c r="L51" s="34" t="s">
        <v>16</v>
      </c>
      <c r="M51" s="15"/>
      <c r="N51" s="15"/>
      <c r="O51" s="15"/>
      <c r="P51" s="46" t="s">
        <v>182</v>
      </c>
      <c r="Q51" s="46"/>
      <c r="R51" s="46"/>
    </row>
    <row r="52" s="5" customFormat="1" ht="16.5" customHeight="1">
      <c r="A52" s="75"/>
      <c r="B52" s="79" t="s">
        <v>183</v>
      </c>
      <c r="C52" s="47" t="s">
        <v>184</v>
      </c>
      <c r="D52" s="47"/>
      <c r="E52" s="47" t="n">
        <f>MIN(E54:E65)</f>
        <v>45430</v>
      </c>
      <c r="F52" s="49" t="n">
        <f>G52-E52</f>
        <v>61</v>
      </c>
      <c r="G52" s="47" t="n">
        <f>MAX(G53:G65)</f>
        <v>45491</v>
      </c>
      <c r="H52" s="28"/>
      <c r="I52" s="28"/>
      <c r="J52" s="29"/>
      <c r="K52" s="29"/>
      <c r="L52" s="29"/>
      <c r="M52" s="48"/>
      <c r="N52" s="48"/>
      <c r="O52" s="48"/>
      <c r="P52" s="89"/>
      <c r="Q52" s="89"/>
      <c r="R52" s="89"/>
    </row>
    <row r="53" s="5" customFormat="1" ht="16.5" customHeight="1">
      <c r="A53" s="75"/>
      <c r="B53" s="75"/>
      <c r="C53" s="50" t="s">
        <v>185</v>
      </c>
      <c r="D53" s="47"/>
      <c r="E53" s="47" t="n">
        <f>MIN(E54:E57)</f>
        <v>45430</v>
      </c>
      <c r="F53" s="49"/>
      <c r="G53" s="47" t="n">
        <f>MAX(G54:G57)</f>
        <v>45476</v>
      </c>
      <c r="H53" s="47"/>
      <c r="I53" s="47"/>
      <c r="J53" s="48"/>
      <c r="K53" s="48"/>
      <c r="L53" s="46"/>
      <c r="M53" s="46"/>
      <c r="N53" s="46"/>
      <c r="O53" s="46"/>
      <c r="P53" s="46"/>
      <c r="Q53" s="46"/>
      <c r="R53" s="46"/>
    </row>
    <row r="54" ht="16.5" customHeight="1">
      <c r="C54" s="131" t="s">
        <v>186</v>
      </c>
      <c r="D54" s="16" t="s">
        <v>278</v>
      </c>
      <c r="E54" s="16" t="n">
        <f>G44+1</f>
        <v>45469</v>
      </c>
      <c r="F54" s="19" t="n">
        <v>8</v>
      </c>
      <c r="G54" s="16" t="n">
        <f>E54+F54-1</f>
        <v>45476</v>
      </c>
      <c r="H54" s="16"/>
      <c r="I54" s="16"/>
      <c r="J54" s="117" t="s">
        <v>811</v>
      </c>
      <c r="K54" s="117" t="s">
        <v>811</v>
      </c>
      <c r="L54" s="54" t="s">
        <v>39</v>
      </c>
      <c r="M54" s="54"/>
      <c r="N54" s="54"/>
      <c r="O54" s="54"/>
      <c r="P54" s="54"/>
      <c r="Q54" s="54"/>
      <c r="R54" s="54"/>
    </row>
    <row r="55" s="5" customFormat="1" ht="27.75" customHeight="1">
      <c r="A55" s="75"/>
      <c r="B55" s="75"/>
      <c r="C55" s="207" t="s">
        <v>188</v>
      </c>
      <c r="D55" s="207"/>
      <c r="E55" s="217" t="n">
        <v>45430</v>
      </c>
      <c r="F55" s="218" t="n">
        <v>45</v>
      </c>
      <c r="G55" s="201" t="n">
        <f>E55+F55-1</f>
        <v>45474</v>
      </c>
      <c r="H55" s="47"/>
      <c r="I55" s="47"/>
      <c r="J55" s="48"/>
      <c r="K55" s="48"/>
      <c r="L55" s="46" t="s">
        <v>39</v>
      </c>
      <c r="M55" s="46"/>
      <c r="N55" s="46"/>
      <c r="O55" s="46"/>
      <c r="P55" s="93" t="s">
        <v>189</v>
      </c>
      <c r="Q55" s="46"/>
      <c r="R55" s="46"/>
    </row>
    <row r="56" s="5" customFormat="1" ht="27.75" customHeight="1">
      <c r="A56" s="75"/>
      <c r="B56" s="75"/>
      <c r="C56" s="207" t="s">
        <v>190</v>
      </c>
      <c r="D56" s="207"/>
      <c r="E56" s="201" t="n">
        <f>G56-F56</f>
        <v>45453</v>
      </c>
      <c r="F56" s="203" t="n">
        <v>21</v>
      </c>
      <c r="G56" s="201" t="n">
        <f>G55</f>
        <v>45474</v>
      </c>
      <c r="H56" s="47"/>
      <c r="I56" s="47"/>
      <c r="J56" s="48"/>
      <c r="K56" s="48"/>
      <c r="L56" s="46" t="s">
        <v>39</v>
      </c>
      <c r="M56" s="46"/>
      <c r="N56" s="46"/>
      <c r="O56" s="46"/>
      <c r="P56" s="525" t="s">
        <v>191</v>
      </c>
      <c r="Q56" s="93"/>
      <c r="R56" s="93"/>
    </row>
    <row r="57" s="5" customFormat="1" ht="16.5" customHeight="1">
      <c r="A57" s="75"/>
      <c r="B57" s="75"/>
      <c r="C57" s="207" t="s">
        <v>192</v>
      </c>
      <c r="D57" s="207"/>
      <c r="E57" s="201" t="n">
        <f>G57-F57</f>
        <v>45460</v>
      </c>
      <c r="F57" s="203" t="n">
        <v>14</v>
      </c>
      <c r="G57" s="201" t="n">
        <f>G55</f>
        <v>45474</v>
      </c>
      <c r="H57" s="47"/>
      <c r="I57" s="47"/>
      <c r="J57" s="48"/>
      <c r="K57" s="48"/>
      <c r="L57" s="46" t="s">
        <v>39</v>
      </c>
      <c r="M57" s="46"/>
      <c r="N57" s="46"/>
      <c r="O57" s="46"/>
      <c r="P57" s="46"/>
      <c r="Q57" s="46"/>
      <c r="R57" s="46"/>
    </row>
    <row r="58" ht="16.5" customHeight="1">
      <c r="C58" s="235" t="s">
        <v>41</v>
      </c>
      <c r="D58" s="235" t="s">
        <v>194</v>
      </c>
      <c r="E58" s="141" t="n">
        <f>MAX(G54+1,G27+1)</f>
        <v>45477</v>
      </c>
      <c r="F58" s="109" t="n">
        <v>7</v>
      </c>
      <c r="G58" s="141" t="n">
        <f>E58+F58-1</f>
        <v>45483</v>
      </c>
      <c r="H58" s="214" t="n">
        <f>E58-E16</f>
        <v>24</v>
      </c>
      <c r="I58" s="16"/>
      <c r="J58" s="117" t="s">
        <v>811</v>
      </c>
      <c r="K58" s="117"/>
      <c r="L58" s="54" t="s">
        <v>88</v>
      </c>
      <c r="M58" s="54"/>
      <c r="N58" s="54"/>
      <c r="O58" s="54"/>
      <c r="P58" s="54"/>
      <c r="Q58" s="54"/>
      <c r="R58" s="54"/>
    </row>
    <row r="59" s="5" customFormat="1" ht="27.75" customHeight="1">
      <c r="A59" s="75"/>
      <c r="B59" s="75"/>
      <c r="C59" s="201" t="s">
        <v>196</v>
      </c>
      <c r="D59" s="526" t="s">
        <v>197</v>
      </c>
      <c r="E59" s="201" t="n">
        <f>G58+1</f>
        <v>45484</v>
      </c>
      <c r="F59" s="203" t="n">
        <v>1</v>
      </c>
      <c r="G59" s="201" t="n">
        <f>E59+F59-1</f>
        <v>45484</v>
      </c>
      <c r="H59" s="47"/>
      <c r="I59" s="47"/>
      <c r="J59" s="48"/>
      <c r="K59" s="48"/>
      <c r="L59" s="46" t="s">
        <v>198</v>
      </c>
      <c r="M59" s="46"/>
      <c r="N59" s="46"/>
      <c r="O59" s="46"/>
      <c r="P59" s="46"/>
      <c r="Q59" s="46"/>
      <c r="R59" s="46"/>
    </row>
    <row r="60" s="5" customFormat="1" ht="16.5" customHeight="1">
      <c r="A60" s="75"/>
      <c r="B60" s="75"/>
      <c r="C60" s="201" t="s">
        <v>199</v>
      </c>
      <c r="D60" s="201"/>
      <c r="E60" s="201" t="n">
        <f>G59+1</f>
        <v>45485</v>
      </c>
      <c r="F60" s="203" t="n">
        <v>2</v>
      </c>
      <c r="G60" s="201" t="n">
        <f>E60+F60-1</f>
        <v>45486</v>
      </c>
      <c r="H60" s="47"/>
      <c r="I60" s="47"/>
      <c r="J60" s="48"/>
      <c r="K60" s="48"/>
      <c r="L60" s="46" t="s">
        <v>51</v>
      </c>
      <c r="M60" s="46"/>
      <c r="N60" s="46"/>
      <c r="O60" s="46"/>
      <c r="P60" s="46"/>
      <c r="Q60" s="46"/>
      <c r="R60" s="46"/>
    </row>
    <row r="61" s="5" customFormat="1" ht="16.5" customHeight="1">
      <c r="A61" s="75"/>
      <c r="B61" s="75"/>
      <c r="C61" s="201" t="s">
        <v>200</v>
      </c>
      <c r="D61" s="201"/>
      <c r="E61" s="201" t="n">
        <f>MIN(E62:E66)</f>
        <v>45472</v>
      </c>
      <c r="F61" s="203" t="n">
        <f>G61-E61</f>
        <v>19</v>
      </c>
      <c r="G61" s="201" t="n">
        <f>MAX(G62:G66)</f>
        <v>45491</v>
      </c>
      <c r="H61" s="47"/>
      <c r="I61" s="47"/>
      <c r="J61" s="48"/>
      <c r="K61" s="48"/>
      <c r="L61" s="48"/>
      <c r="M61" s="48"/>
      <c r="N61" s="48"/>
      <c r="O61" s="48"/>
      <c r="P61" s="89"/>
      <c r="Q61" s="89"/>
      <c r="R61" s="89"/>
    </row>
    <row r="62" s="5" customFormat="1" ht="16.5" customHeight="1">
      <c r="A62" s="75"/>
      <c r="B62" s="75"/>
      <c r="C62" s="207" t="s">
        <v>201</v>
      </c>
      <c r="D62" s="207" t="s">
        <v>202</v>
      </c>
      <c r="E62" s="201" t="n">
        <f>G60-14</f>
        <v>45472</v>
      </c>
      <c r="F62" s="203" t="n">
        <v>7</v>
      </c>
      <c r="G62" s="201" t="n">
        <f>E62+F62-1</f>
        <v>45478</v>
      </c>
      <c r="H62" s="47"/>
      <c r="I62" s="47"/>
      <c r="J62" s="48"/>
      <c r="K62" s="48"/>
      <c r="L62" s="46" t="s">
        <v>54</v>
      </c>
      <c r="M62" s="46"/>
      <c r="N62" s="249" t="n">
        <f>M62*F62</f>
        <v>0</v>
      </c>
      <c r="O62" s="46"/>
      <c r="P62" s="46"/>
      <c r="Q62" s="46"/>
      <c r="R62" s="46"/>
    </row>
    <row r="63" s="5" customFormat="1" ht="16.5" customHeight="1">
      <c r="A63" s="75"/>
      <c r="B63" s="75"/>
      <c r="C63" s="201" t="s">
        <v>203</v>
      </c>
      <c r="D63" s="201" t="s">
        <v>278</v>
      </c>
      <c r="E63" s="201" t="n">
        <f>G62+1</f>
        <v>45479</v>
      </c>
      <c r="F63" s="203" t="n">
        <v>2</v>
      </c>
      <c r="G63" s="201" t="n">
        <f>E63+F63-1</f>
        <v>45480</v>
      </c>
      <c r="H63" s="47"/>
      <c r="I63" s="47"/>
      <c r="J63" s="48"/>
      <c r="K63" s="48"/>
      <c r="L63" s="46" t="s">
        <v>54</v>
      </c>
      <c r="M63" s="46"/>
      <c r="N63" s="249" t="n">
        <f>M63*F63</f>
        <v>0</v>
      </c>
      <c r="O63" s="46"/>
      <c r="P63" s="46"/>
      <c r="Q63" s="46"/>
      <c r="R63" s="46"/>
    </row>
    <row r="64" ht="16.5" customHeight="1">
      <c r="C64" s="246" t="s">
        <v>1069</v>
      </c>
      <c r="D64" s="141"/>
      <c r="E64" s="141" t="n">
        <f>G58+1</f>
        <v>45484</v>
      </c>
      <c r="F64" s="109" t="n">
        <v>4</v>
      </c>
      <c r="G64" s="141" t="n">
        <f>E64+F64-1</f>
        <v>45487</v>
      </c>
      <c r="H64" s="16"/>
      <c r="I64" s="16"/>
      <c r="J64" s="117" t="s">
        <v>811</v>
      </c>
      <c r="K64" s="117"/>
      <c r="L64" s="54" t="s">
        <v>54</v>
      </c>
      <c r="M64" s="54" t="n">
        <v>4</v>
      </c>
      <c r="N64" s="249" t="n">
        <f>M64*F64</f>
        <v>16</v>
      </c>
      <c r="O64" s="54"/>
      <c r="P64" s="54"/>
      <c r="Q64" s="54"/>
      <c r="R64" s="54"/>
    </row>
    <row r="65" ht="16.5" customHeight="1">
      <c r="C65" s="201" t="s">
        <v>205</v>
      </c>
      <c r="D65" s="131"/>
      <c r="E65" s="131" t="n">
        <f>E64+3</f>
        <v>45487</v>
      </c>
      <c r="F65" s="139" t="n">
        <v>2</v>
      </c>
      <c r="G65" s="131" t="n">
        <f>E65+F65-1</f>
        <v>45488</v>
      </c>
      <c r="H65" s="16"/>
      <c r="I65" s="16"/>
      <c r="J65" s="117" t="s">
        <v>811</v>
      </c>
      <c r="K65" s="117"/>
      <c r="L65" s="54" t="s">
        <v>65</v>
      </c>
      <c r="M65" s="54"/>
      <c r="N65" s="54"/>
      <c r="O65" s="54"/>
      <c r="P65" s="54"/>
      <c r="Q65" s="54"/>
      <c r="R65" s="54"/>
    </row>
    <row r="66" ht="41.25" customHeight="1">
      <c r="C66" s="246" t="s">
        <v>206</v>
      </c>
      <c r="D66" s="246"/>
      <c r="E66" s="141" t="n">
        <f>G64+1</f>
        <v>45488</v>
      </c>
      <c r="F66" s="109" t="n">
        <v>3</v>
      </c>
      <c r="G66" s="141" t="n">
        <f>F66+E66</f>
        <v>45491</v>
      </c>
      <c r="H66" s="16"/>
      <c r="I66" s="16"/>
      <c r="J66" s="117" t="s">
        <v>811</v>
      </c>
      <c r="K66" s="117" t="s">
        <v>811</v>
      </c>
      <c r="L66" s="54" t="s">
        <v>207</v>
      </c>
      <c r="M66" s="54" t="n">
        <v>4</v>
      </c>
      <c r="N66" s="249" t="n">
        <f>M66*F66</f>
        <v>12</v>
      </c>
      <c r="O66" s="54"/>
      <c r="P66" s="54" t="s">
        <v>208</v>
      </c>
      <c r="Q66" s="54"/>
      <c r="R66" s="54"/>
    </row>
    <row r="67" s="5" customFormat="1" ht="27.75" customHeight="1">
      <c r="A67" s="75"/>
      <c r="B67" s="79" t="s">
        <v>209</v>
      </c>
      <c r="C67" s="201" t="s">
        <v>210</v>
      </c>
      <c r="D67" s="201"/>
      <c r="E67" s="201" t="n">
        <f>E64+1</f>
        <v>45485</v>
      </c>
      <c r="F67" s="205" t="n">
        <v>3</v>
      </c>
      <c r="G67" s="201" t="n">
        <f>E67+F67-1</f>
        <v>45487</v>
      </c>
      <c r="H67" s="47"/>
      <c r="I67" s="47"/>
      <c r="J67" s="48"/>
      <c r="K67" s="48"/>
      <c r="L67" s="48"/>
      <c r="M67" s="48"/>
      <c r="N67" s="48"/>
      <c r="O67" s="48"/>
      <c r="P67" s="86" t="s">
        <v>211</v>
      </c>
      <c r="Q67" s="86"/>
      <c r="R67" s="86"/>
    </row>
    <row r="68" s="5" customFormat="1" ht="16.5" customHeight="1">
      <c r="A68" s="75"/>
      <c r="B68" s="75"/>
      <c r="C68" s="201" t="s">
        <v>212</v>
      </c>
      <c r="D68" s="201"/>
      <c r="E68" s="201" t="n">
        <f>G67+1</f>
        <v>45488</v>
      </c>
      <c r="F68" s="203" t="n">
        <v>7</v>
      </c>
      <c r="G68" s="201" t="n">
        <f>E68+F68-1</f>
        <v>45494</v>
      </c>
      <c r="H68" s="47"/>
      <c r="I68" s="47"/>
      <c r="J68" s="48"/>
      <c r="K68" s="48"/>
      <c r="L68" s="46" t="s">
        <v>34</v>
      </c>
      <c r="M68" s="46"/>
      <c r="N68" s="46"/>
      <c r="O68" s="46"/>
      <c r="P68" s="21" t="s">
        <v>213</v>
      </c>
      <c r="Q68" s="21"/>
      <c r="R68" s="21"/>
    </row>
    <row r="69" s="5" customFormat="1" ht="16.5" customHeight="1">
      <c r="A69" s="75"/>
      <c r="B69" s="75"/>
      <c r="C69" s="201" t="s">
        <v>214</v>
      </c>
      <c r="D69" s="201"/>
      <c r="E69" s="201" t="n">
        <f>G68+1</f>
        <v>45495</v>
      </c>
      <c r="F69" s="203" t="n">
        <v>7</v>
      </c>
      <c r="G69" s="201" t="n">
        <f>E69+F69-1</f>
        <v>45501</v>
      </c>
      <c r="H69" s="47"/>
      <c r="I69" s="47"/>
      <c r="J69" s="48"/>
      <c r="K69" s="48"/>
      <c r="L69" s="46" t="s">
        <v>34</v>
      </c>
      <c r="M69" s="46"/>
      <c r="N69" s="46"/>
      <c r="O69" s="46"/>
      <c r="P69" s="46"/>
      <c r="Q69" s="46"/>
      <c r="R69" s="46"/>
    </row>
    <row r="70" s="5" customFormat="1" ht="16.5" customHeight="1">
      <c r="A70" s="75"/>
      <c r="B70" s="54" t="s">
        <v>215</v>
      </c>
      <c r="C70" s="210" t="s">
        <v>164</v>
      </c>
      <c r="D70" s="201"/>
      <c r="E70" s="201" t="n">
        <f>MIN(E71:E76)</f>
        <v>45488</v>
      </c>
      <c r="F70" s="203" t="n">
        <f>G70-E70</f>
        <v>10</v>
      </c>
      <c r="G70" s="201" t="n">
        <f>MAX(G71:G76)</f>
        <v>45498</v>
      </c>
      <c r="H70" s="47"/>
      <c r="I70" s="47"/>
      <c r="J70" s="48"/>
      <c r="K70" s="48"/>
      <c r="L70" s="48"/>
      <c r="M70" s="48"/>
      <c r="N70" s="48"/>
      <c r="O70" s="48"/>
      <c r="P70" s="89"/>
      <c r="Q70" s="89"/>
      <c r="R70" s="89"/>
    </row>
    <row r="71" ht="16.5" customHeight="1">
      <c r="C71" s="210" t="s">
        <v>165</v>
      </c>
      <c r="D71" s="187"/>
      <c r="E71" s="131" t="n">
        <f>G64+1</f>
        <v>45488</v>
      </c>
      <c r="F71" s="139" t="n">
        <v>2</v>
      </c>
      <c r="G71" s="131" t="n">
        <f>E71+F71-1</f>
        <v>45489</v>
      </c>
      <c r="H71" s="16"/>
      <c r="I71" s="16"/>
      <c r="J71" s="117"/>
      <c r="K71" s="117"/>
      <c r="L71" s="54" t="s">
        <v>16</v>
      </c>
      <c r="M71" s="54"/>
      <c r="N71" s="54"/>
      <c r="O71" s="54"/>
      <c r="P71" s="54"/>
      <c r="Q71" s="54"/>
      <c r="R71" s="54"/>
    </row>
    <row r="72" s="5" customFormat="1" ht="16.5" customHeight="1">
      <c r="A72" s="75"/>
      <c r="B72" s="34"/>
      <c r="C72" s="210" t="s">
        <v>17</v>
      </c>
      <c r="D72" s="201"/>
      <c r="E72" s="201" t="n">
        <f>G71+1</f>
        <v>45490</v>
      </c>
      <c r="F72" s="203" t="n">
        <v>0</v>
      </c>
      <c r="G72" s="201" t="n">
        <f>E72+F72-1</f>
        <v>45489</v>
      </c>
      <c r="H72" s="47"/>
      <c r="I72" s="47"/>
      <c r="J72" s="48"/>
      <c r="K72" s="48"/>
      <c r="L72" s="46" t="s">
        <v>24</v>
      </c>
      <c r="M72" s="46"/>
      <c r="N72" s="46"/>
      <c r="O72" s="46"/>
      <c r="P72" s="46"/>
      <c r="Q72" s="46"/>
      <c r="R72" s="46"/>
    </row>
    <row r="73" ht="16.5" customHeight="1">
      <c r="C73" s="210" t="s">
        <v>20</v>
      </c>
      <c r="D73" s="187" t="s">
        <v>168</v>
      </c>
      <c r="E73" s="131" t="n">
        <f>G72+1</f>
        <v>45490</v>
      </c>
      <c r="F73" s="139" t="n">
        <v>0</v>
      </c>
      <c r="G73" s="131" t="n">
        <f>E73+F73-1</f>
        <v>45489</v>
      </c>
      <c r="H73" s="16"/>
      <c r="I73" s="16"/>
      <c r="J73" s="117"/>
      <c r="K73" s="117"/>
      <c r="L73" s="54" t="s">
        <v>16</v>
      </c>
      <c r="M73" s="54"/>
      <c r="N73" s="54"/>
      <c r="O73" s="54"/>
      <c r="P73" s="54" t="s">
        <v>216</v>
      </c>
      <c r="Q73" s="54"/>
      <c r="R73" s="54"/>
    </row>
    <row r="74" s="5" customFormat="1" ht="16.5" customHeight="1">
      <c r="A74" s="75"/>
      <c r="B74" s="34"/>
      <c r="C74" s="219" t="s">
        <v>217</v>
      </c>
      <c r="D74" s="207"/>
      <c r="E74" s="201" t="n">
        <f>G73+1</f>
        <v>45490</v>
      </c>
      <c r="F74" s="203" t="n">
        <v>5</v>
      </c>
      <c r="G74" s="201" t="n">
        <f>E74+F74-1</f>
        <v>45494</v>
      </c>
      <c r="H74" s="47"/>
      <c r="I74" s="47"/>
      <c r="J74" s="48"/>
      <c r="K74" s="48"/>
      <c r="L74" s="46"/>
      <c r="M74" s="46"/>
      <c r="N74" s="46"/>
      <c r="O74" s="46"/>
      <c r="P74" s="46"/>
      <c r="Q74" s="46"/>
      <c r="R74" s="46"/>
    </row>
    <row r="75" s="5" customFormat="1" ht="16.5" customHeight="1">
      <c r="A75" s="75"/>
      <c r="B75" s="34"/>
      <c r="C75" s="219" t="s">
        <v>218</v>
      </c>
      <c r="D75" s="207"/>
      <c r="E75" s="201" t="n">
        <f>G74+1</f>
        <v>45495</v>
      </c>
      <c r="F75" s="203" t="n">
        <v>4</v>
      </c>
      <c r="G75" s="201" t="n">
        <f>E75+F75-1</f>
        <v>45498</v>
      </c>
      <c r="H75" s="47"/>
      <c r="I75" s="47"/>
      <c r="J75" s="48"/>
      <c r="K75" s="48"/>
      <c r="L75" s="46"/>
      <c r="M75" s="46"/>
      <c r="N75" s="46"/>
      <c r="O75" s="46"/>
      <c r="P75" s="46"/>
      <c r="Q75" s="46"/>
      <c r="R75" s="46"/>
    </row>
    <row r="76" s="5" customFormat="1" ht="16.5" customHeight="1">
      <c r="A76" s="75"/>
      <c r="B76" s="34"/>
      <c r="C76" s="219" t="s">
        <v>219</v>
      </c>
      <c r="D76" s="207"/>
      <c r="E76" s="201"/>
      <c r="F76" s="203"/>
      <c r="G76" s="201"/>
      <c r="H76" s="47"/>
      <c r="I76" s="47"/>
      <c r="J76" s="48"/>
      <c r="K76" s="48"/>
      <c r="L76" s="46"/>
      <c r="M76" s="46"/>
      <c r="N76" s="46"/>
      <c r="O76" s="46"/>
      <c r="P76" s="46"/>
      <c r="Q76" s="46"/>
      <c r="R76" s="46"/>
    </row>
    <row r="77" s="5" customFormat="1" ht="27.75" customHeight="1">
      <c r="A77" s="5" t="s">
        <v>220</v>
      </c>
      <c r="B77" s="50" t="s">
        <v>57</v>
      </c>
      <c r="C77" s="50" t="s">
        <v>57</v>
      </c>
      <c r="D77" s="50" t="s">
        <v>58</v>
      </c>
      <c r="E77" s="201" t="n">
        <v>45437</v>
      </c>
      <c r="F77" s="203" t="n">
        <v>40</v>
      </c>
      <c r="G77" s="201" t="n">
        <f>E77+F77-1</f>
        <v>45476</v>
      </c>
      <c r="H77" s="47"/>
      <c r="I77" s="47"/>
      <c r="J77" s="48"/>
      <c r="K77" s="48"/>
      <c r="L77" s="46" t="s">
        <v>54</v>
      </c>
      <c r="M77" s="46" t="n">
        <v>0.5</v>
      </c>
      <c r="N77" s="249" t="n">
        <v>3</v>
      </c>
      <c r="O77" s="46"/>
      <c r="P77" s="21" t="s">
        <v>221</v>
      </c>
      <c r="Q77" s="21"/>
      <c r="R77" s="21"/>
    </row>
    <row r="78" s="5" customFormat="1" ht="16.5" customHeight="1">
      <c r="B78" s="79" t="s">
        <v>222</v>
      </c>
      <c r="C78" s="47" t="s">
        <v>223</v>
      </c>
      <c r="D78" s="47"/>
      <c r="E78" s="201" t="n">
        <f>MIN(E79:E81)</f>
        <v>45477</v>
      </c>
      <c r="F78" s="203" t="n">
        <f>G78-E78+1</f>
        <v>14</v>
      </c>
      <c r="G78" s="201" t="n">
        <f>MAX(G79:G81)</f>
        <v>45490</v>
      </c>
      <c r="H78" s="47"/>
      <c r="I78" s="47"/>
      <c r="J78" s="48"/>
      <c r="K78" s="48"/>
      <c r="L78" s="48"/>
      <c r="M78" s="48"/>
      <c r="N78" s="48"/>
      <c r="O78" s="48"/>
      <c r="P78" s="89"/>
      <c r="Q78" s="89"/>
      <c r="R78" s="89"/>
    </row>
    <row r="79" s="5" customFormat="1" ht="16.5" customHeight="1">
      <c r="B79" s="75"/>
      <c r="C79" s="50" t="s">
        <v>224</v>
      </c>
      <c r="D79" s="50" t="s">
        <v>225</v>
      </c>
      <c r="E79" s="216" t="n">
        <f>E58</f>
        <v>45477</v>
      </c>
      <c r="F79" s="203" t="n">
        <v>3</v>
      </c>
      <c r="G79" s="201" t="n">
        <f>E79+F79-1</f>
        <v>45479</v>
      </c>
      <c r="H79" s="47"/>
      <c r="I79" s="47"/>
      <c r="J79" s="48"/>
      <c r="K79" s="48"/>
      <c r="L79" s="46" t="s">
        <v>16</v>
      </c>
      <c r="M79" s="46"/>
      <c r="N79" s="46"/>
      <c r="O79" s="46"/>
      <c r="P79" s="46"/>
      <c r="Q79" s="46"/>
      <c r="R79" s="46"/>
    </row>
    <row r="80" s="5" customFormat="1" ht="16.5" customHeight="1">
      <c r="B80" s="75"/>
      <c r="C80" s="50" t="s">
        <v>226</v>
      </c>
      <c r="D80" s="50" t="s">
        <v>74</v>
      </c>
      <c r="E80" s="201" t="n">
        <f>E79</f>
        <v>45477</v>
      </c>
      <c r="F80" s="203" t="n">
        <v>10</v>
      </c>
      <c r="G80" s="201" t="n">
        <f>E80+F80-1</f>
        <v>45486</v>
      </c>
      <c r="H80" s="47"/>
      <c r="I80" s="47"/>
      <c r="J80" s="48" t="s">
        <v>278</v>
      </c>
      <c r="K80" s="48" t="s">
        <v>278</v>
      </c>
      <c r="L80" s="46" t="s">
        <v>227</v>
      </c>
      <c r="M80" s="46"/>
      <c r="N80" s="46"/>
      <c r="O80" s="46"/>
      <c r="P80" s="46"/>
      <c r="Q80" s="46"/>
      <c r="R80" s="46"/>
    </row>
    <row r="81" s="5" customFormat="1" ht="16.5" customHeight="1">
      <c r="B81" s="76"/>
      <c r="C81" s="50" t="s">
        <v>76</v>
      </c>
      <c r="D81" s="50" t="s">
        <v>228</v>
      </c>
      <c r="E81" s="201" t="n">
        <f>E79</f>
        <v>45477</v>
      </c>
      <c r="F81" s="203" t="n">
        <v>14</v>
      </c>
      <c r="G81" s="201" t="n">
        <f>E81+F81-1</f>
        <v>45490</v>
      </c>
      <c r="H81" s="47"/>
      <c r="I81" s="47"/>
      <c r="J81" s="48"/>
      <c r="K81" s="48"/>
      <c r="L81" s="46" t="s">
        <v>39</v>
      </c>
      <c r="M81" s="46"/>
      <c r="N81" s="46"/>
      <c r="O81" s="46"/>
      <c r="P81" s="46"/>
      <c r="Q81" s="46"/>
      <c r="R81" s="46"/>
    </row>
    <row r="82" s="5" customFormat="1" ht="16.5" customHeight="1">
      <c r="B82" s="79" t="s">
        <v>229</v>
      </c>
      <c r="C82" s="47" t="s">
        <v>230</v>
      </c>
      <c r="D82" s="47"/>
      <c r="E82" s="201" t="n">
        <f>MIN(E83:E88)</f>
        <v>45478</v>
      </c>
      <c r="F82" s="205"/>
      <c r="G82" s="201" t="n">
        <f>MAX(G83:G88)</f>
        <v>45486</v>
      </c>
      <c r="H82" s="47"/>
      <c r="I82" s="47"/>
      <c r="J82" s="48"/>
      <c r="K82" s="48"/>
      <c r="L82" s="48" t="s">
        <v>231</v>
      </c>
      <c r="M82" s="48"/>
      <c r="N82" s="48"/>
      <c r="O82" s="48"/>
      <c r="P82" s="89"/>
      <c r="Q82" s="89"/>
      <c r="R82" s="89"/>
    </row>
    <row r="83" s="5" customFormat="1" ht="16.5" customHeight="1">
      <c r="B83" s="75"/>
      <c r="C83" s="50" t="s">
        <v>232</v>
      </c>
      <c r="D83" s="50" t="s">
        <v>233</v>
      </c>
      <c r="E83" s="201" t="n">
        <f>E79+1</f>
        <v>45478</v>
      </c>
      <c r="F83" s="203" t="n">
        <v>5</v>
      </c>
      <c r="G83" s="201" t="n">
        <f>E83+F83-1</f>
        <v>45482</v>
      </c>
      <c r="H83" s="47"/>
      <c r="I83" s="47"/>
      <c r="J83" s="48"/>
      <c r="K83" s="48"/>
      <c r="L83" s="48" t="s">
        <v>231</v>
      </c>
      <c r="M83" s="46"/>
      <c r="N83" s="46"/>
      <c r="O83" s="46"/>
      <c r="P83" s="46"/>
      <c r="Q83" s="46"/>
      <c r="R83" s="46"/>
    </row>
    <row r="84" s="5" customFormat="1" ht="16.5" customHeight="1">
      <c r="B84" s="75"/>
      <c r="C84" s="50" t="s">
        <v>234</v>
      </c>
      <c r="D84" s="50" t="s">
        <v>235</v>
      </c>
      <c r="E84" s="201" t="n">
        <f>MAX(E83,E58+3)</f>
        <v>45480</v>
      </c>
      <c r="F84" s="203" t="n">
        <v>5</v>
      </c>
      <c r="G84" s="201" t="n">
        <f>E84+F84-1</f>
        <v>45484</v>
      </c>
      <c r="H84" s="47"/>
      <c r="I84" s="47"/>
      <c r="J84" s="48"/>
      <c r="K84" s="48"/>
      <c r="L84" s="48" t="s">
        <v>231</v>
      </c>
      <c r="M84" s="46"/>
      <c r="N84" s="46"/>
      <c r="O84" s="46"/>
      <c r="P84" s="46"/>
      <c r="Q84" s="46"/>
      <c r="R84" s="46"/>
    </row>
    <row r="85" s="5" customFormat="1" ht="16.5" customHeight="1">
      <c r="B85" s="75"/>
      <c r="C85" s="48" t="s">
        <v>236</v>
      </c>
      <c r="D85" s="48" t="s">
        <v>236</v>
      </c>
      <c r="E85" s="201" t="n">
        <f>E84</f>
        <v>45480</v>
      </c>
      <c r="F85" s="205" t="n">
        <v>7</v>
      </c>
      <c r="G85" s="201" t="n">
        <f>E85+F85-1</f>
        <v>45486</v>
      </c>
      <c r="H85" s="48"/>
      <c r="I85" s="48"/>
      <c r="J85" s="48"/>
      <c r="K85" s="48"/>
      <c r="L85" s="48" t="s">
        <v>231</v>
      </c>
      <c r="M85" s="46"/>
      <c r="N85" s="46"/>
      <c r="O85" s="46"/>
      <c r="P85" s="46"/>
      <c r="Q85" s="46"/>
      <c r="R85" s="46"/>
    </row>
    <row r="86" s="5" customFormat="1" ht="16.5" customHeight="1">
      <c r="B86" s="75"/>
      <c r="C86" s="50" t="s">
        <v>237</v>
      </c>
      <c r="D86" s="50" t="s">
        <v>238</v>
      </c>
      <c r="E86" s="201" t="n">
        <f>E84</f>
        <v>45480</v>
      </c>
      <c r="F86" s="203" t="n">
        <v>3</v>
      </c>
      <c r="G86" s="201" t="n">
        <f>E86+F86-1</f>
        <v>45482</v>
      </c>
      <c r="H86" s="47"/>
      <c r="I86" s="47"/>
      <c r="J86" s="48"/>
      <c r="K86" s="48"/>
      <c r="L86" s="48" t="s">
        <v>231</v>
      </c>
      <c r="M86" s="46"/>
      <c r="N86" s="46"/>
      <c r="O86" s="46"/>
      <c r="P86" s="46"/>
      <c r="Q86" s="46"/>
      <c r="R86" s="46"/>
    </row>
    <row r="87" s="5" customFormat="1" ht="16.5" customHeight="1">
      <c r="B87" s="75"/>
      <c r="C87" s="50" t="s">
        <v>239</v>
      </c>
      <c r="D87" s="50" t="s">
        <v>239</v>
      </c>
      <c r="E87" s="201" t="n">
        <f>G86+1</f>
        <v>45483</v>
      </c>
      <c r="F87" s="203" t="n">
        <v>1</v>
      </c>
      <c r="G87" s="201" t="n">
        <f>E87+F87-1</f>
        <v>45483</v>
      </c>
      <c r="H87" s="47"/>
      <c r="I87" s="47"/>
      <c r="J87" s="48"/>
      <c r="K87" s="48"/>
      <c r="L87" s="48" t="s">
        <v>231</v>
      </c>
      <c r="M87" s="46"/>
      <c r="N87" s="46"/>
      <c r="O87" s="46"/>
      <c r="P87" s="46"/>
      <c r="Q87" s="46"/>
      <c r="R87" s="46"/>
    </row>
    <row r="88" s="5" customFormat="1" ht="16.5" customHeight="1">
      <c r="B88" s="76"/>
      <c r="C88" s="47" t="s">
        <v>240</v>
      </c>
      <c r="D88" s="47" t="s">
        <v>240</v>
      </c>
      <c r="E88" s="201" t="n">
        <f>E87</f>
        <v>45483</v>
      </c>
      <c r="F88" s="203" t="n">
        <v>2</v>
      </c>
      <c r="G88" s="201" t="n">
        <f>E88+F88-1</f>
        <v>45484</v>
      </c>
      <c r="H88" s="47"/>
      <c r="I88" s="47"/>
      <c r="J88" s="48"/>
      <c r="K88" s="48"/>
      <c r="L88" s="48" t="s">
        <v>231</v>
      </c>
      <c r="M88" s="46"/>
      <c r="N88" s="46"/>
      <c r="O88" s="46"/>
      <c r="P88" s="46"/>
      <c r="Q88" s="46"/>
      <c r="R88" s="46"/>
    </row>
    <row r="89" s="5" customFormat="1" ht="16.5" customHeight="1">
      <c r="B89" s="204" t="s">
        <v>241</v>
      </c>
      <c r="C89" s="201" t="s">
        <v>241</v>
      </c>
      <c r="D89" s="201"/>
      <c r="E89" s="201" t="n">
        <v>44817</v>
      </c>
      <c r="F89" s="205"/>
      <c r="G89" s="201" t="n">
        <f>E89+F89-1</f>
        <v>44816</v>
      </c>
      <c r="H89" s="47"/>
      <c r="I89" s="47"/>
      <c r="J89" s="48"/>
      <c r="K89" s="48"/>
      <c r="L89" s="48"/>
      <c r="M89" s="48"/>
      <c r="N89" s="48"/>
      <c r="O89" s="48"/>
      <c r="P89" s="89"/>
      <c r="Q89" s="89"/>
      <c r="R89" s="89"/>
    </row>
    <row r="90" s="5" customFormat="1" ht="16.5" customHeight="1">
      <c r="B90" s="206"/>
      <c r="C90" s="207" t="s">
        <v>242</v>
      </c>
      <c r="D90" s="207" t="s">
        <v>243</v>
      </c>
      <c r="E90" s="201" t="n">
        <f>E45</f>
        <v>45468</v>
      </c>
      <c r="F90" s="203" t="n">
        <v>7</v>
      </c>
      <c r="G90" s="201" t="n">
        <f>E90+F90-1</f>
        <v>45474</v>
      </c>
      <c r="H90" s="47"/>
      <c r="I90" s="47"/>
      <c r="J90" s="48"/>
      <c r="K90" s="48"/>
      <c r="L90" s="46" t="s">
        <v>51</v>
      </c>
      <c r="M90" s="46"/>
      <c r="N90" s="46"/>
      <c r="O90" s="46"/>
      <c r="P90" s="46"/>
      <c r="Q90" s="46"/>
      <c r="R90" s="46"/>
    </row>
    <row r="91" s="5" customFormat="1" ht="16.5" customHeight="1">
      <c r="B91" s="206"/>
      <c r="C91" s="207" t="s">
        <v>244</v>
      </c>
      <c r="D91" s="207" t="s">
        <v>245</v>
      </c>
      <c r="E91" s="201" t="n">
        <f>G90+1</f>
        <v>45475</v>
      </c>
      <c r="F91" s="203" t="n">
        <v>7</v>
      </c>
      <c r="G91" s="201" t="n">
        <f>E91+F91-1</f>
        <v>45481</v>
      </c>
      <c r="H91" s="47"/>
      <c r="I91" s="47"/>
      <c r="J91" s="48"/>
      <c r="K91" s="48"/>
      <c r="L91" s="46" t="s">
        <v>51</v>
      </c>
      <c r="M91" s="46"/>
      <c r="N91" s="46"/>
      <c r="O91" s="46"/>
      <c r="P91" s="46"/>
      <c r="Q91" s="46"/>
      <c r="R91" s="46"/>
    </row>
    <row r="92" s="5" customFormat="1" ht="16.5" customHeight="1">
      <c r="B92" s="208"/>
      <c r="C92" s="201" t="s">
        <v>246</v>
      </c>
      <c r="D92" s="201" t="s">
        <v>246</v>
      </c>
      <c r="E92" s="201" t="n">
        <f>G91+1</f>
        <v>45482</v>
      </c>
      <c r="F92" s="203" t="n">
        <v>7</v>
      </c>
      <c r="G92" s="201" t="n">
        <f>E92+F92-1</f>
        <v>45488</v>
      </c>
      <c r="H92" s="47"/>
      <c r="I92" s="47"/>
      <c r="J92" s="48"/>
      <c r="K92" s="48"/>
      <c r="L92" s="46" t="s">
        <v>51</v>
      </c>
      <c r="M92" s="46"/>
      <c r="N92" s="46"/>
      <c r="O92" s="46"/>
      <c r="P92" s="46"/>
      <c r="Q92" s="46"/>
      <c r="R92" s="46"/>
    </row>
    <row r="93" s="5" customFormat="1" ht="16.5" customHeight="1">
      <c r="B93" s="209" t="s">
        <v>247</v>
      </c>
      <c r="C93" s="207" t="s">
        <v>248</v>
      </c>
      <c r="D93" s="207" t="s">
        <v>249</v>
      </c>
      <c r="E93" s="201" t="n">
        <f>G93-F93</f>
        <v>45412</v>
      </c>
      <c r="F93" s="205" t="n">
        <v>30</v>
      </c>
      <c r="G93" s="201" t="n">
        <v>45442</v>
      </c>
      <c r="H93" s="47"/>
      <c r="I93" s="47"/>
      <c r="J93" s="48"/>
      <c r="K93" s="48"/>
      <c r="L93" s="48" t="s">
        <v>250</v>
      </c>
      <c r="M93" s="48"/>
      <c r="N93" s="48"/>
      <c r="O93" s="48"/>
      <c r="P93" s="89"/>
      <c r="Q93" s="89"/>
      <c r="R93" s="89"/>
    </row>
    <row r="94" s="5" customFormat="1" ht="16.5" customHeight="1">
      <c r="B94" s="140" t="s">
        <v>251</v>
      </c>
      <c r="C94" s="210" t="s">
        <v>252</v>
      </c>
      <c r="D94" s="201"/>
      <c r="E94" s="201" t="n">
        <v>45316</v>
      </c>
      <c r="F94" s="205"/>
      <c r="G94" s="201" t="n">
        <f>E94+F94-1</f>
        <v>45315</v>
      </c>
      <c r="H94" s="47"/>
      <c r="I94" s="47"/>
      <c r="J94" s="48"/>
      <c r="K94" s="48"/>
      <c r="L94" s="48"/>
      <c r="M94" s="48"/>
      <c r="N94" s="48"/>
      <c r="O94" s="48"/>
      <c r="P94" s="89"/>
      <c r="Q94" s="89"/>
      <c r="R94" s="89"/>
    </row>
    <row r="95" s="5" customFormat="1" ht="16.5" customHeight="1">
      <c r="B95" s="129"/>
      <c r="C95" s="210" t="s">
        <v>253</v>
      </c>
      <c r="D95" s="201"/>
      <c r="E95" s="201"/>
      <c r="F95" s="203" t="n">
        <v>7</v>
      </c>
      <c r="G95" s="201"/>
      <c r="H95" s="47"/>
      <c r="I95" s="47"/>
      <c r="J95" s="48"/>
      <c r="K95" s="48"/>
      <c r="L95" s="46" t="s">
        <v>254</v>
      </c>
      <c r="M95" s="46"/>
      <c r="N95" s="46"/>
      <c r="O95" s="46"/>
      <c r="P95" s="46"/>
      <c r="Q95" s="46"/>
      <c r="R95" s="46"/>
    </row>
    <row r="96" s="5" customFormat="1" ht="16.5" customHeight="1">
      <c r="B96" s="129"/>
      <c r="C96" s="210" t="s">
        <v>255</v>
      </c>
      <c r="D96" s="201"/>
      <c r="E96" s="201"/>
      <c r="F96" s="203" t="n">
        <v>3</v>
      </c>
      <c r="G96" s="201"/>
      <c r="H96" s="47"/>
      <c r="I96" s="47"/>
      <c r="J96" s="48"/>
      <c r="K96" s="48"/>
      <c r="L96" s="46" t="s">
        <v>254</v>
      </c>
      <c r="M96" s="46"/>
      <c r="N96" s="46"/>
      <c r="O96" s="46"/>
      <c r="P96" s="46"/>
      <c r="Q96" s="46"/>
      <c r="R96" s="46"/>
    </row>
    <row r="97" s="5" customFormat="1" ht="16.5" customHeight="1">
      <c r="B97" s="129"/>
      <c r="C97" s="210" t="s">
        <v>256</v>
      </c>
      <c r="D97" s="201"/>
      <c r="E97" s="201"/>
      <c r="F97" s="203" t="n">
        <v>1</v>
      </c>
      <c r="G97" s="201"/>
      <c r="H97" s="47"/>
      <c r="I97" s="47"/>
      <c r="J97" s="48"/>
      <c r="K97" s="48"/>
      <c r="L97" s="46" t="s">
        <v>254</v>
      </c>
      <c r="M97" s="46"/>
      <c r="N97" s="46"/>
      <c r="O97" s="46"/>
      <c r="P97" s="46"/>
      <c r="Q97" s="46"/>
      <c r="R97" s="46"/>
    </row>
    <row r="98" s="5" customFormat="1" ht="16.5" customHeight="1">
      <c r="B98" s="129"/>
      <c r="C98" s="210" t="s">
        <v>257</v>
      </c>
      <c r="D98" s="201" t="s">
        <v>258</v>
      </c>
      <c r="E98" s="201" t="n">
        <f>G44+1</f>
        <v>45469</v>
      </c>
      <c r="F98" s="203" t="n">
        <v>7</v>
      </c>
      <c r="G98" s="201" t="n">
        <f>E98+F98-1</f>
        <v>45475</v>
      </c>
      <c r="H98" s="5"/>
      <c r="I98" s="5"/>
      <c r="L98" s="46" t="s">
        <v>84</v>
      </c>
      <c r="M98" s="15"/>
      <c r="N98" s="15"/>
      <c r="O98" s="15"/>
      <c r="P98" s="46"/>
      <c r="Q98" s="46"/>
      <c r="R98" s="46"/>
    </row>
    <row r="99" s="5" customFormat="1" ht="16.5" customHeight="1">
      <c r="B99" s="129"/>
      <c r="C99" s="210" t="s">
        <v>260</v>
      </c>
      <c r="D99" s="201"/>
      <c r="E99" s="201" t="n">
        <f>G98+1</f>
        <v>45476</v>
      </c>
      <c r="F99" s="203" t="n">
        <v>1</v>
      </c>
      <c r="G99" s="201" t="n">
        <f>E99+F99-1</f>
        <v>45476</v>
      </c>
      <c r="H99" s="47"/>
      <c r="I99" s="47"/>
      <c r="J99" s="48"/>
      <c r="K99" s="48"/>
      <c r="L99" s="46" t="s">
        <v>254</v>
      </c>
      <c r="M99" s="46"/>
      <c r="N99" s="46"/>
      <c r="O99" s="46"/>
      <c r="P99" s="46"/>
      <c r="Q99" s="46"/>
      <c r="R99" s="46"/>
    </row>
    <row r="100" s="5" customFormat="1" ht="16.5" customHeight="1">
      <c r="B100" s="204" t="s">
        <v>262</v>
      </c>
      <c r="C100" s="201" t="s">
        <v>263</v>
      </c>
      <c r="D100" s="207" t="s">
        <v>263</v>
      </c>
      <c r="E100" s="201"/>
      <c r="F100" s="203"/>
      <c r="G100" s="201"/>
      <c r="H100" s="47"/>
      <c r="I100" s="47"/>
      <c r="J100" s="48"/>
      <c r="K100" s="48"/>
      <c r="L100" s="46" t="s">
        <v>264</v>
      </c>
      <c r="M100" s="46"/>
      <c r="N100" s="46"/>
      <c r="O100" s="46"/>
      <c r="P100" s="46"/>
      <c r="Q100" s="46"/>
      <c r="R100" s="46"/>
    </row>
    <row r="101" ht="16.5" customHeight="1">
      <c r="C101" s="131" t="s">
        <v>265</v>
      </c>
      <c r="D101" s="187" t="s">
        <v>263</v>
      </c>
      <c r="E101" s="131" t="n">
        <f>G44</f>
        <v>45468</v>
      </c>
      <c r="F101" s="139" t="n">
        <v>1</v>
      </c>
      <c r="G101" s="131" t="n">
        <f>E101+F101-1</f>
        <v>45468</v>
      </c>
      <c r="H101" s="16"/>
      <c r="I101" s="16"/>
      <c r="J101" s="117" t="s">
        <v>811</v>
      </c>
      <c r="K101" s="117"/>
      <c r="L101" s="54" t="s">
        <v>264</v>
      </c>
      <c r="M101" s="54"/>
      <c r="N101" s="54"/>
      <c r="O101" s="54"/>
      <c r="P101" s="54"/>
      <c r="Q101" s="54"/>
      <c r="R101" s="54"/>
    </row>
    <row r="102" ht="27.75" customHeight="1">
      <c r="C102" s="131" t="s">
        <v>266</v>
      </c>
      <c r="D102" s="187" t="s">
        <v>267</v>
      </c>
      <c r="E102" s="131" t="n">
        <f>MAX(G99,G44)+1</f>
        <v>45477</v>
      </c>
      <c r="F102" s="139" t="n">
        <v>7</v>
      </c>
      <c r="G102" s="131" t="n">
        <f>E102+F102-1</f>
        <v>45483</v>
      </c>
      <c r="H102" s="16"/>
      <c r="I102" s="16"/>
      <c r="J102" s="117" t="s">
        <v>811</v>
      </c>
      <c r="K102" s="117"/>
      <c r="L102" s="54" t="s">
        <v>264</v>
      </c>
      <c r="M102" s="54"/>
      <c r="N102" s="54"/>
      <c r="O102" s="54" t="s">
        <v>268</v>
      </c>
      <c r="P102" s="54"/>
      <c r="Q102" s="54"/>
      <c r="R102" s="54"/>
    </row>
    <row r="103" ht="16.5" customHeight="1">
      <c r="C103" s="131" t="s">
        <v>270</v>
      </c>
      <c r="D103" s="131"/>
      <c r="E103" s="131" t="n">
        <f>E102+2</f>
        <v>45479</v>
      </c>
      <c r="F103" s="139" t="n">
        <v>8</v>
      </c>
      <c r="G103" s="131" t="n">
        <f>E103+F103-1</f>
        <v>45486</v>
      </c>
      <c r="H103" s="16"/>
      <c r="I103" s="16"/>
      <c r="J103" s="117" t="s">
        <v>811</v>
      </c>
      <c r="K103" s="117" t="s">
        <v>811</v>
      </c>
      <c r="L103" s="54" t="s">
        <v>264</v>
      </c>
      <c r="M103" s="54"/>
      <c r="N103" s="54"/>
      <c r="O103" s="54" t="s">
        <v>271</v>
      </c>
      <c r="P103" s="54"/>
      <c r="Q103" s="54"/>
      <c r="R103" s="54"/>
    </row>
    <row r="104" ht="16.5" customHeight="1">
      <c r="C104" s="131" t="s">
        <v>272</v>
      </c>
      <c r="D104" s="187" t="s">
        <v>273</v>
      </c>
      <c r="E104" s="131" t="n">
        <f>MIN(E49:E50)</f>
        <v>45485</v>
      </c>
      <c r="F104" s="139"/>
      <c r="G104" s="131" t="n">
        <f>MAX(G49:G50)</f>
        <v>45493</v>
      </c>
      <c r="H104" s="16"/>
      <c r="I104" s="16"/>
      <c r="J104" s="117" t="s">
        <v>811</v>
      </c>
      <c r="K104" s="117"/>
      <c r="L104" s="54" t="s">
        <v>16</v>
      </c>
      <c r="M104" s="54"/>
      <c r="N104" s="54"/>
      <c r="O104" s="54"/>
      <c r="P104" s="54"/>
      <c r="Q104" s="54"/>
      <c r="R104" s="54"/>
    </row>
    <row r="105" ht="16.5" customHeight="1">
      <c r="C105" s="131" t="s">
        <v>274</v>
      </c>
      <c r="D105" s="187" t="s">
        <v>275</v>
      </c>
      <c r="E105" s="131" t="n">
        <f>G102+1</f>
        <v>45484</v>
      </c>
      <c r="F105" s="139" t="n">
        <v>10</v>
      </c>
      <c r="G105" s="131" t="n">
        <f>E105+F105-1</f>
        <v>45493</v>
      </c>
      <c r="H105" s="16"/>
      <c r="I105" s="16"/>
      <c r="J105" s="117" t="s">
        <v>811</v>
      </c>
      <c r="K105" s="117"/>
      <c r="L105" s="54" t="s">
        <v>264</v>
      </c>
      <c r="M105" s="54"/>
      <c r="N105" s="54"/>
      <c r="O105" s="54"/>
      <c r="P105" s="54"/>
      <c r="Q105" s="54"/>
      <c r="R105" s="54"/>
    </row>
    <row r="106" ht="16.5" customHeight="1">
      <c r="C106" s="131" t="s">
        <v>276</v>
      </c>
      <c r="D106" s="131"/>
      <c r="E106" s="131" t="n">
        <f>G105+1</f>
        <v>45494</v>
      </c>
      <c r="F106" s="139" t="n">
        <v>1</v>
      </c>
      <c r="G106" s="131" t="n">
        <f>E106+F106-1</f>
        <v>45494</v>
      </c>
      <c r="H106" s="16"/>
      <c r="I106" s="16"/>
      <c r="J106" s="117" t="s">
        <v>811</v>
      </c>
      <c r="K106" s="117"/>
      <c r="L106" s="54" t="s">
        <v>264</v>
      </c>
      <c r="M106" s="54"/>
      <c r="N106" s="54"/>
      <c r="O106" s="54"/>
      <c r="P106" s="54"/>
      <c r="Q106" s="54"/>
      <c r="R106" s="54"/>
    </row>
    <row r="107" ht="16.5" customHeight="1">
      <c r="C107" s="131" t="s">
        <v>277</v>
      </c>
      <c r="D107" s="131"/>
      <c r="E107" s="131" t="n">
        <f>G103+1</f>
        <v>45487</v>
      </c>
      <c r="F107" s="139" t="n">
        <v>8</v>
      </c>
      <c r="G107" s="131" t="n">
        <f>E107+F107-1</f>
        <v>45494</v>
      </c>
      <c r="H107" s="16"/>
      <c r="I107" s="16"/>
      <c r="J107" s="117" t="s">
        <v>811</v>
      </c>
      <c r="K107" s="117"/>
      <c r="L107" s="54" t="s">
        <v>254</v>
      </c>
      <c r="M107" s="54"/>
      <c r="N107" s="54"/>
      <c r="O107" s="54"/>
      <c r="P107" s="54"/>
      <c r="Q107" s="54"/>
      <c r="R107" s="54"/>
    </row>
    <row r="108" ht="16.5" customHeight="1">
      <c r="C108" s="131" t="s">
        <v>279</v>
      </c>
      <c r="D108" s="131"/>
      <c r="E108" s="131" t="n">
        <f>MAX(G107,G106)+1</f>
        <v>45495</v>
      </c>
      <c r="F108" s="139" t="n">
        <v>45</v>
      </c>
      <c r="G108" s="131" t="n">
        <f>E108+F108-1</f>
        <v>45539</v>
      </c>
      <c r="H108" s="16"/>
      <c r="I108" s="16"/>
      <c r="J108" s="117" t="s">
        <v>811</v>
      </c>
      <c r="K108" s="117" t="s">
        <v>811</v>
      </c>
      <c r="L108" s="54" t="s">
        <v>264</v>
      </c>
      <c r="M108" s="54"/>
      <c r="N108" s="54"/>
      <c r="O108" s="54"/>
      <c r="P108" s="54"/>
      <c r="Q108" s="54"/>
      <c r="R108" s="54"/>
    </row>
    <row r="109" s="5" customFormat="1" ht="16.5" customHeight="1">
      <c r="B109" s="206"/>
      <c r="C109" s="201" t="s">
        <v>280</v>
      </c>
      <c r="D109" s="201"/>
      <c r="E109" s="201" t="n">
        <f>G109-F109</f>
        <v>45492</v>
      </c>
      <c r="F109" s="203" t="n">
        <v>3</v>
      </c>
      <c r="G109" s="201" t="n">
        <f>E108</f>
        <v>45495</v>
      </c>
      <c r="H109" s="47"/>
      <c r="I109" s="47"/>
      <c r="J109" s="48"/>
      <c r="K109" s="48"/>
      <c r="L109" s="46" t="s">
        <v>281</v>
      </c>
      <c r="M109" s="46"/>
      <c r="N109" s="46"/>
      <c r="O109" s="46"/>
      <c r="P109" s="46"/>
      <c r="Q109" s="46"/>
      <c r="R109" s="46"/>
    </row>
    <row r="110" s="5" customFormat="1" ht="16.5" customHeight="1">
      <c r="B110" s="206"/>
      <c r="C110" s="201" t="s">
        <v>282</v>
      </c>
      <c r="D110" s="207" t="s">
        <v>283</v>
      </c>
      <c r="E110" s="211" t="n">
        <f>G104</f>
        <v>45493</v>
      </c>
      <c r="F110" s="212" t="n">
        <v>7</v>
      </c>
      <c r="G110" s="211" t="n">
        <f>E110+F110-1</f>
        <v>45499</v>
      </c>
      <c r="H110" s="47"/>
      <c r="I110" s="47"/>
      <c r="J110" s="48"/>
      <c r="K110" s="48"/>
      <c r="L110" s="46" t="s">
        <v>16</v>
      </c>
      <c r="M110" s="46"/>
      <c r="N110" s="46"/>
      <c r="O110" s="46"/>
      <c r="P110" s="46"/>
      <c r="Q110" s="46"/>
      <c r="R110" s="46"/>
    </row>
    <row r="111" s="5" customFormat="1" ht="16.5" customHeight="1">
      <c r="B111" s="79" t="s">
        <v>96</v>
      </c>
      <c r="C111" s="47" t="s">
        <v>284</v>
      </c>
      <c r="E111" s="131" t="n">
        <f>G111-F111</f>
        <v>45417</v>
      </c>
      <c r="F111" s="139" t="n">
        <v>10</v>
      </c>
      <c r="G111" s="213" t="n">
        <v>45427</v>
      </c>
      <c r="H111" s="5"/>
      <c r="I111" s="5"/>
      <c r="L111" s="46" t="s">
        <v>285</v>
      </c>
      <c r="M111" s="46"/>
      <c r="N111" s="46"/>
      <c r="O111" s="46"/>
      <c r="P111" s="46"/>
      <c r="Q111" s="46"/>
      <c r="R111" s="46"/>
    </row>
    <row r="112" ht="27.75" customHeight="1">
      <c r="C112" s="141" t="s">
        <v>286</v>
      </c>
      <c r="D112" s="237"/>
      <c r="E112" s="141" t="n">
        <f>MAX(G66+1,G103+1)</f>
        <v>45492</v>
      </c>
      <c r="F112" s="109" t="n">
        <v>1</v>
      </c>
      <c r="G112" s="141" t="n">
        <f>E112+F112-1</f>
        <v>45492</v>
      </c>
      <c r="H112" s="16"/>
      <c r="I112" s="16"/>
      <c r="J112" s="117" t="s">
        <v>811</v>
      </c>
      <c r="K112" s="117" t="s">
        <v>811</v>
      </c>
      <c r="L112" s="54" t="s">
        <v>24</v>
      </c>
      <c r="M112" s="54"/>
      <c r="N112" s="54"/>
      <c r="O112" s="54"/>
      <c r="P112" s="527" t="s">
        <v>287</v>
      </c>
      <c r="Q112" s="54"/>
      <c r="R112" s="54"/>
    </row>
    <row r="113" ht="16.5" customHeight="1">
      <c r="B113" s="140" t="s">
        <v>288</v>
      </c>
      <c r="C113" s="141" t="s">
        <v>289</v>
      </c>
      <c r="D113" s="237"/>
      <c r="E113" s="237" t="n">
        <f>G112+1</f>
        <v>45493</v>
      </c>
      <c r="F113" s="238" t="n">
        <v>1</v>
      </c>
      <c r="G113" s="237" t="n">
        <f>E113+F113-1</f>
        <v>45493</v>
      </c>
      <c r="H113" s="16"/>
      <c r="I113" s="16"/>
      <c r="J113" s="117" t="s">
        <v>811</v>
      </c>
      <c r="K113" s="117" t="s">
        <v>811</v>
      </c>
      <c r="L113" s="54" t="s">
        <v>290</v>
      </c>
      <c r="M113" s="54"/>
      <c r="N113" s="54"/>
      <c r="O113" s="54"/>
      <c r="P113" s="54" t="s">
        <v>546</v>
      </c>
      <c r="Q113" s="54"/>
      <c r="R113" s="54"/>
    </row>
    <row r="114" ht="16.5" customHeight="1">
      <c r="B114" s="140"/>
      <c r="C114" s="131" t="s">
        <v>279</v>
      </c>
      <c r="D114" s="16"/>
      <c r="E114" s="131" t="n">
        <f>E108</f>
        <v>45495</v>
      </c>
      <c r="F114" s="139" t="n">
        <v>50</v>
      </c>
      <c r="G114" s="131" t="n">
        <f>E114+F114-1</f>
        <v>45544</v>
      </c>
      <c r="H114" s="16"/>
      <c r="I114" s="16"/>
      <c r="J114" s="117" t="s">
        <v>811</v>
      </c>
      <c r="K114" s="117" t="s">
        <v>811</v>
      </c>
      <c r="L114" s="54" t="s">
        <v>264</v>
      </c>
      <c r="M114" s="54"/>
      <c r="N114" s="54"/>
      <c r="O114" s="54"/>
      <c r="P114" s="54"/>
      <c r="Q114" s="54"/>
      <c r="R114" s="54"/>
    </row>
    <row r="115" s="5" customFormat="1" ht="16.5" customHeight="1">
      <c r="A115" s="97" t="s">
        <v>293</v>
      </c>
      <c r="B115" s="140" t="s">
        <v>293</v>
      </c>
      <c r="C115" s="131" t="s">
        <v>293</v>
      </c>
      <c r="D115" s="131"/>
      <c r="E115" s="131" t="n">
        <f>MIN(E116:E136)</f>
        <v>45431</v>
      </c>
      <c r="F115" s="169"/>
      <c r="G115" s="220" t="n">
        <f>MAX(G116:G136)</f>
        <v>45500</v>
      </c>
      <c r="H115" s="129"/>
      <c r="I115" s="34"/>
      <c r="J115" s="157"/>
      <c r="K115" s="157"/>
      <c r="L115" s="117"/>
      <c r="M115" s="175"/>
      <c r="N115" s="175"/>
      <c r="O115" s="175"/>
      <c r="P115" s="70"/>
      <c r="Q115" s="70"/>
      <c r="R115" s="70"/>
    </row>
    <row r="116" s="5" customFormat="1" ht="16.5" customHeight="1">
      <c r="A116" s="127"/>
      <c r="B116" s="129"/>
      <c r="C116" s="131" t="s">
        <v>294</v>
      </c>
      <c r="D116" s="131" t="s">
        <v>294</v>
      </c>
      <c r="E116" s="131" t="n">
        <v>45432</v>
      </c>
      <c r="F116" s="139" t="n">
        <v>7</v>
      </c>
      <c r="G116" s="220" t="n">
        <f>E116+F116-1</f>
        <v>45438</v>
      </c>
      <c r="H116" s="129"/>
      <c r="I116" s="34"/>
      <c r="J116" s="157"/>
      <c r="K116" s="157"/>
      <c r="L116" s="54" t="s">
        <v>65</v>
      </c>
      <c r="M116" s="174"/>
      <c r="N116" s="174"/>
      <c r="O116" s="174"/>
      <c r="P116" s="70"/>
      <c r="Q116" s="70"/>
      <c r="R116" s="70"/>
    </row>
    <row r="117" s="5" customFormat="1" ht="16.5" customHeight="1">
      <c r="A117" s="127"/>
      <c r="B117" s="129"/>
      <c r="C117" s="187" t="s">
        <v>295</v>
      </c>
      <c r="D117" s="187" t="s">
        <v>295</v>
      </c>
      <c r="E117" s="131" t="n">
        <f>G116-7</f>
        <v>45431</v>
      </c>
      <c r="F117" s="139" t="n">
        <v>1</v>
      </c>
      <c r="G117" s="220" t="n">
        <f>E117+F117-1</f>
        <v>45431</v>
      </c>
      <c r="H117" s="129"/>
      <c r="I117" s="34"/>
      <c r="J117" s="157"/>
      <c r="K117" s="157"/>
      <c r="L117" s="54" t="s">
        <v>65</v>
      </c>
      <c r="M117" s="174"/>
      <c r="N117" s="174"/>
      <c r="O117" s="174"/>
      <c r="P117" s="70"/>
      <c r="Q117" s="70"/>
      <c r="R117" s="70"/>
    </row>
    <row r="118" s="5" customFormat="1" ht="16.5" customHeight="1">
      <c r="A118" s="127"/>
      <c r="B118" s="129"/>
      <c r="C118" s="131" t="s">
        <v>296</v>
      </c>
      <c r="D118" s="131"/>
      <c r="E118" s="131" t="n">
        <f>G117+1</f>
        <v>45432</v>
      </c>
      <c r="F118" s="139" t="n">
        <v>3</v>
      </c>
      <c r="G118" s="220" t="n">
        <f>E118+F118-1</f>
        <v>45434</v>
      </c>
      <c r="H118" s="129"/>
      <c r="I118" s="34"/>
      <c r="J118" s="157"/>
      <c r="K118" s="157"/>
      <c r="L118" s="54" t="s">
        <v>297</v>
      </c>
      <c r="M118" s="174"/>
      <c r="N118" s="174"/>
      <c r="O118" s="174"/>
      <c r="P118" s="70"/>
      <c r="Q118" s="70"/>
      <c r="R118" s="70"/>
    </row>
    <row r="119" s="5" customFormat="1" ht="16.5" customHeight="1">
      <c r="A119" s="127"/>
      <c r="B119" s="129"/>
      <c r="C119" s="131" t="s">
        <v>298</v>
      </c>
      <c r="D119" s="131"/>
      <c r="E119" s="131" t="n">
        <f>G36+1</f>
        <v>45457</v>
      </c>
      <c r="F119" s="139" t="n">
        <v>7</v>
      </c>
      <c r="G119" s="220" t="n">
        <f>E119+F119-1</f>
        <v>45463</v>
      </c>
      <c r="H119" s="129"/>
      <c r="I119" s="34"/>
      <c r="J119" s="157"/>
      <c r="K119" s="157"/>
      <c r="L119" s="54" t="s">
        <v>297</v>
      </c>
      <c r="M119" s="174"/>
      <c r="N119" s="174"/>
      <c r="O119" s="174"/>
      <c r="P119" s="70"/>
      <c r="Q119" s="70"/>
      <c r="R119" s="70"/>
    </row>
    <row r="120" s="5" customFormat="1" ht="16.5" customHeight="1">
      <c r="A120" s="127"/>
      <c r="B120" s="129"/>
      <c r="C120" s="131" t="s">
        <v>299</v>
      </c>
      <c r="D120" s="187" t="s">
        <v>300</v>
      </c>
      <c r="E120" s="131" t="n">
        <f>G119+1</f>
        <v>45464</v>
      </c>
      <c r="F120" s="139" t="n">
        <v>1</v>
      </c>
      <c r="G120" s="220" t="n">
        <f>E120+F120-1</f>
        <v>45464</v>
      </c>
      <c r="H120" s="129"/>
      <c r="I120" s="34"/>
      <c r="J120" s="157"/>
      <c r="K120" s="157"/>
      <c r="L120" s="54" t="s">
        <v>297</v>
      </c>
      <c r="M120" s="174"/>
      <c r="N120" s="174"/>
      <c r="O120" s="174"/>
      <c r="P120" s="70"/>
      <c r="Q120" s="70"/>
      <c r="R120" s="70"/>
    </row>
    <row r="121" s="5" customFormat="1" ht="16.5" customHeight="1">
      <c r="A121" s="127"/>
      <c r="B121" s="129"/>
      <c r="C121" s="131" t="s">
        <v>301</v>
      </c>
      <c r="D121" s="131"/>
      <c r="E121" s="131" t="n">
        <f>G120+1</f>
        <v>45465</v>
      </c>
      <c r="F121" s="139" t="n">
        <v>1</v>
      </c>
      <c r="G121" s="220" t="n">
        <f>E121+F121-1</f>
        <v>45465</v>
      </c>
      <c r="H121" s="129"/>
      <c r="I121" s="34"/>
      <c r="J121" s="157"/>
      <c r="K121" s="157"/>
      <c r="L121" s="54" t="s">
        <v>297</v>
      </c>
      <c r="M121" s="174"/>
      <c r="N121" s="174"/>
      <c r="O121" s="174"/>
      <c r="P121" s="70"/>
      <c r="Q121" s="70"/>
      <c r="R121" s="70"/>
    </row>
    <row r="122" s="5" customFormat="1" ht="16.5" customHeight="1">
      <c r="A122" s="127"/>
      <c r="B122" s="129"/>
      <c r="C122" s="131" t="s">
        <v>302</v>
      </c>
      <c r="D122" s="131"/>
      <c r="E122" s="131" t="n">
        <f>G121+1</f>
        <v>45466</v>
      </c>
      <c r="F122" s="139" t="n">
        <v>1</v>
      </c>
      <c r="G122" s="220" t="n">
        <f>E122+F122-1</f>
        <v>45466</v>
      </c>
      <c r="H122" s="129"/>
      <c r="I122" s="34"/>
      <c r="J122" s="157"/>
      <c r="K122" s="157"/>
      <c r="L122" s="54" t="s">
        <v>297</v>
      </c>
      <c r="M122" s="174"/>
      <c r="N122" s="174"/>
      <c r="O122" s="174"/>
      <c r="P122" s="70"/>
      <c r="Q122" s="70"/>
      <c r="R122" s="70"/>
    </row>
    <row r="123" s="5" customFormat="1" ht="16.5" customHeight="1">
      <c r="A123" s="127"/>
      <c r="B123" s="129"/>
      <c r="C123" s="131" t="s">
        <v>303</v>
      </c>
      <c r="D123" s="131"/>
      <c r="E123" s="131" t="n">
        <f>MAX(G119:G122)+1</f>
        <v>45467</v>
      </c>
      <c r="F123" s="139" t="n">
        <v>1</v>
      </c>
      <c r="G123" s="220" t="n">
        <f>E123+F123-1</f>
        <v>45467</v>
      </c>
      <c r="H123" s="129"/>
      <c r="I123" s="34"/>
      <c r="J123" s="157"/>
      <c r="K123" s="157"/>
      <c r="L123" s="54" t="s">
        <v>297</v>
      </c>
      <c r="M123" s="174"/>
      <c r="N123" s="174"/>
      <c r="O123" s="174"/>
      <c r="P123" s="70"/>
      <c r="Q123" s="70"/>
      <c r="R123" s="70"/>
    </row>
    <row r="124" s="5" customFormat="1" ht="16.5" customHeight="1">
      <c r="A124" s="127"/>
      <c r="B124" s="129"/>
      <c r="C124" s="131" t="s">
        <v>304</v>
      </c>
      <c r="D124" s="187" t="s">
        <v>305</v>
      </c>
      <c r="E124" s="131" t="n">
        <f>G123+1</f>
        <v>45468</v>
      </c>
      <c r="F124" s="139" t="n">
        <v>10</v>
      </c>
      <c r="G124" s="220" t="n">
        <f>E124+F124-1</f>
        <v>45477</v>
      </c>
      <c r="H124" s="129"/>
      <c r="I124" s="34"/>
      <c r="J124" s="157"/>
      <c r="K124" s="157"/>
      <c r="L124" s="54" t="s">
        <v>306</v>
      </c>
      <c r="M124" s="175"/>
      <c r="N124" s="175"/>
      <c r="O124" s="175"/>
      <c r="P124" s="70"/>
      <c r="Q124" s="70"/>
      <c r="R124" s="70"/>
    </row>
    <row r="125" s="5" customFormat="1" ht="16.5" customHeight="1">
      <c r="A125" s="127"/>
      <c r="B125" s="129"/>
      <c r="C125" s="187" t="s">
        <v>307</v>
      </c>
      <c r="D125" s="131"/>
      <c r="E125" s="131" t="n">
        <f>E116</f>
        <v>45432</v>
      </c>
      <c r="F125" s="169" t="n">
        <v>14</v>
      </c>
      <c r="G125" s="220" t="n">
        <f>E125+F125-1</f>
        <v>45445</v>
      </c>
      <c r="H125" s="129"/>
      <c r="I125" s="34"/>
      <c r="J125" s="157"/>
      <c r="K125" s="157"/>
      <c r="L125" s="117"/>
      <c r="M125" s="175"/>
      <c r="N125" s="175"/>
      <c r="O125" s="175"/>
      <c r="P125" s="70"/>
      <c r="Q125" s="70"/>
      <c r="R125" s="70"/>
    </row>
    <row r="126" s="5" customFormat="1" ht="16.5" customHeight="1">
      <c r="A126" s="127"/>
      <c r="B126" s="129"/>
      <c r="C126" s="131" t="s">
        <v>308</v>
      </c>
      <c r="D126" s="131"/>
      <c r="E126" s="131" t="n">
        <f>MIN(E127:E134)</f>
        <v>45446</v>
      </c>
      <c r="F126" s="169"/>
      <c r="G126" s="220" t="n">
        <f>MAX(G127:G134)</f>
        <v>45500</v>
      </c>
      <c r="H126" s="129"/>
      <c r="I126" s="34"/>
      <c r="J126" s="157"/>
      <c r="K126" s="157"/>
      <c r="L126" s="117" t="s">
        <v>309</v>
      </c>
      <c r="M126" s="175"/>
      <c r="N126" s="175"/>
      <c r="O126" s="175"/>
      <c r="P126" s="70"/>
      <c r="Q126" s="70"/>
      <c r="R126" s="70"/>
    </row>
    <row r="127" s="5" customFormat="1" ht="16.5" customHeight="1">
      <c r="A127" s="127"/>
      <c r="B127" s="129"/>
      <c r="C127" s="131" t="s">
        <v>310</v>
      </c>
      <c r="D127" s="131"/>
      <c r="E127" s="131" t="n">
        <f>G125+1</f>
        <v>45446</v>
      </c>
      <c r="F127" s="139" t="n">
        <v>2</v>
      </c>
      <c r="G127" s="220" t="n">
        <f>E127+F127-1</f>
        <v>45447</v>
      </c>
      <c r="H127" s="129"/>
      <c r="I127" s="34"/>
      <c r="J127" s="157"/>
      <c r="K127" s="157"/>
      <c r="L127" s="54" t="s">
        <v>311</v>
      </c>
      <c r="M127" s="174"/>
      <c r="N127" s="174"/>
      <c r="O127" s="174"/>
      <c r="P127" s="70"/>
      <c r="Q127" s="70"/>
      <c r="R127" s="70"/>
    </row>
    <row r="128" s="5" customFormat="1" ht="16.5" customHeight="1">
      <c r="A128" s="127"/>
      <c r="B128" s="129"/>
      <c r="C128" s="131" t="s">
        <v>312</v>
      </c>
      <c r="D128" s="131"/>
      <c r="E128" s="131" t="n">
        <f>MIN(E129:E134)</f>
        <v>45478</v>
      </c>
      <c r="F128" s="139" t="n">
        <f>G128-E128</f>
        <v>22</v>
      </c>
      <c r="G128" s="220" t="n">
        <f>MAX(G129:G134)</f>
        <v>45500</v>
      </c>
      <c r="H128" s="129"/>
      <c r="I128" s="34"/>
      <c r="J128" s="157"/>
      <c r="K128" s="157"/>
      <c r="L128" s="54" t="s">
        <v>311</v>
      </c>
      <c r="M128" s="174"/>
      <c r="N128" s="174"/>
      <c r="O128" s="174"/>
      <c r="P128" s="70"/>
      <c r="Q128" s="70"/>
      <c r="R128" s="70"/>
    </row>
    <row r="129" s="5" customFormat="1" ht="16.5" customHeight="1">
      <c r="A129" s="127"/>
      <c r="B129" s="129"/>
      <c r="C129" s="131" t="s">
        <v>313</v>
      </c>
      <c r="D129" s="131"/>
      <c r="E129" s="131" t="n">
        <f>G124+1</f>
        <v>45478</v>
      </c>
      <c r="F129" s="139" t="n">
        <v>10</v>
      </c>
      <c r="G129" s="220" t="n">
        <f>E129+F129-1</f>
        <v>45487</v>
      </c>
      <c r="H129" s="129"/>
      <c r="I129" s="34"/>
      <c r="J129" s="157"/>
      <c r="K129" s="157"/>
      <c r="L129" s="54" t="s">
        <v>314</v>
      </c>
      <c r="M129" s="174"/>
      <c r="N129" s="174"/>
      <c r="O129" s="174"/>
      <c r="P129" s="70"/>
      <c r="Q129" s="70"/>
      <c r="R129" s="70"/>
    </row>
    <row r="130" s="5" customFormat="1" ht="16.5" customHeight="1">
      <c r="A130" s="127"/>
      <c r="B130" s="129"/>
      <c r="C130" s="131" t="s">
        <v>315</v>
      </c>
      <c r="D130" s="131"/>
      <c r="E130" s="131" t="n">
        <f>MAX(G124+1,G129)</f>
        <v>45487</v>
      </c>
      <c r="F130" s="139" t="n">
        <v>1</v>
      </c>
      <c r="G130" s="220" t="n">
        <f>E130+F130-1</f>
        <v>45487</v>
      </c>
      <c r="H130" s="129"/>
      <c r="I130" s="34"/>
      <c r="J130" s="157"/>
      <c r="K130" s="157"/>
      <c r="L130" s="54" t="s">
        <v>314</v>
      </c>
      <c r="M130" s="174"/>
      <c r="N130" s="174"/>
      <c r="O130" s="174"/>
      <c r="P130" s="70"/>
      <c r="Q130" s="70"/>
      <c r="R130" s="70"/>
    </row>
    <row r="131" s="5" customFormat="1" ht="16.5" customHeight="1">
      <c r="A131" s="127"/>
      <c r="B131" s="129"/>
      <c r="C131" s="131" t="s">
        <v>316</v>
      </c>
      <c r="D131" s="131"/>
      <c r="E131" s="131" t="n">
        <f>G130+1</f>
        <v>45488</v>
      </c>
      <c r="F131" s="139" t="n">
        <v>2</v>
      </c>
      <c r="G131" s="220" t="n">
        <f>E131+F131-1</f>
        <v>45489</v>
      </c>
      <c r="H131" s="129"/>
      <c r="I131" s="34"/>
      <c r="J131" s="157"/>
      <c r="K131" s="157"/>
      <c r="L131" s="54" t="s">
        <v>314</v>
      </c>
      <c r="M131" s="174"/>
      <c r="N131" s="174"/>
      <c r="O131" s="174"/>
      <c r="P131" s="70"/>
      <c r="Q131" s="70"/>
      <c r="R131" s="70"/>
    </row>
    <row r="132" s="5" customFormat="1" ht="16.5" customHeight="1">
      <c r="A132" s="127"/>
      <c r="B132" s="129"/>
      <c r="C132" s="131" t="s">
        <v>317</v>
      </c>
      <c r="D132" s="131"/>
      <c r="E132" s="131" t="n">
        <f>G131+1</f>
        <v>45490</v>
      </c>
      <c r="F132" s="139" t="n">
        <v>3</v>
      </c>
      <c r="G132" s="220" t="n">
        <f>E132+F132-1</f>
        <v>45492</v>
      </c>
      <c r="H132" s="129"/>
      <c r="I132" s="34"/>
      <c r="J132" s="157"/>
      <c r="K132" s="157"/>
      <c r="L132" s="54" t="s">
        <v>314</v>
      </c>
      <c r="M132" s="174"/>
      <c r="N132" s="174"/>
      <c r="O132" s="174"/>
      <c r="P132" s="70"/>
      <c r="Q132" s="70"/>
      <c r="R132" s="70"/>
    </row>
    <row r="133" s="5" customFormat="1" ht="16.5" customHeight="1">
      <c r="A133" s="127"/>
      <c r="B133" s="129"/>
      <c r="C133" s="131" t="s">
        <v>318</v>
      </c>
      <c r="D133" s="131"/>
      <c r="E133" s="131" t="n">
        <f>G132+1</f>
        <v>45493</v>
      </c>
      <c r="F133" s="139" t="n">
        <v>7</v>
      </c>
      <c r="G133" s="220" t="n">
        <f>E133+F133-1</f>
        <v>45499</v>
      </c>
      <c r="H133" s="129"/>
      <c r="I133" s="34"/>
      <c r="J133" s="157"/>
      <c r="K133" s="157"/>
      <c r="L133" s="54" t="s">
        <v>314</v>
      </c>
      <c r="M133" s="174"/>
      <c r="N133" s="174"/>
      <c r="O133" s="174"/>
      <c r="P133" s="70"/>
      <c r="Q133" s="70"/>
      <c r="R133" s="70"/>
    </row>
    <row r="134" s="5" customFormat="1" ht="16.5" customHeight="1">
      <c r="A134" s="127"/>
      <c r="B134" s="129"/>
      <c r="C134" s="131" t="s">
        <v>319</v>
      </c>
      <c r="D134" s="131"/>
      <c r="E134" s="131" t="n">
        <f>G133+1</f>
        <v>45500</v>
      </c>
      <c r="F134" s="139" t="n">
        <v>1</v>
      </c>
      <c r="G134" s="220" t="n">
        <f>E134+F134-1</f>
        <v>45500</v>
      </c>
      <c r="H134" s="129"/>
      <c r="I134" s="34"/>
      <c r="J134" s="157"/>
      <c r="K134" s="157"/>
      <c r="L134" s="54" t="s">
        <v>314</v>
      </c>
      <c r="M134" s="174"/>
      <c r="N134" s="174"/>
      <c r="O134" s="174"/>
      <c r="P134" s="70"/>
      <c r="Q134" s="70"/>
      <c r="R134" s="70"/>
    </row>
    <row r="135" s="5" customFormat="1" ht="16.5" customHeight="1">
      <c r="A135" s="127"/>
      <c r="B135" s="129"/>
      <c r="C135" s="131" t="s">
        <v>320</v>
      </c>
      <c r="D135" s="131"/>
      <c r="E135" s="131" t="n">
        <f>G129+1</f>
        <v>45488</v>
      </c>
      <c r="F135" s="139" t="n">
        <v>10</v>
      </c>
      <c r="G135" s="220" t="n">
        <f>E135+F135-1</f>
        <v>45497</v>
      </c>
      <c r="H135" s="129"/>
      <c r="I135" s="34"/>
      <c r="J135" s="157"/>
      <c r="K135" s="157"/>
      <c r="L135" s="54" t="s">
        <v>314</v>
      </c>
      <c r="M135" s="174"/>
      <c r="N135" s="174"/>
      <c r="O135" s="174"/>
      <c r="P135" s="70"/>
      <c r="Q135" s="70"/>
      <c r="R135" s="70"/>
    </row>
    <row r="136" s="5" customFormat="1" ht="16.5" customHeight="1">
      <c r="A136" s="128"/>
      <c r="B136" s="129"/>
      <c r="C136" s="187" t="s">
        <v>321</v>
      </c>
      <c r="D136" s="131"/>
      <c r="E136" s="131" t="n">
        <f>E135</f>
        <v>45488</v>
      </c>
      <c r="F136" s="139" t="n">
        <v>10</v>
      </c>
      <c r="G136" s="220" t="n">
        <f>E136+F136-1</f>
        <v>45497</v>
      </c>
      <c r="H136" s="129"/>
      <c r="I136" s="34"/>
      <c r="J136" s="157"/>
      <c r="K136" s="157"/>
      <c r="L136" s="54" t="s">
        <v>314</v>
      </c>
      <c r="M136" s="174"/>
      <c r="N136" s="174"/>
      <c r="O136" s="174"/>
      <c r="P136" s="70"/>
      <c r="Q136" s="70"/>
      <c r="R136" s="70"/>
    </row>
    <row r="137" s="5" customFormat="1" ht="16.5" customHeight="1">
      <c r="A137" s="5" t="s">
        <v>322</v>
      </c>
      <c r="B137" s="79" t="s">
        <v>323</v>
      </c>
      <c r="C137" s="47" t="s">
        <v>324</v>
      </c>
      <c r="D137" s="47"/>
      <c r="E137" s="47"/>
      <c r="F137" s="49"/>
      <c r="G137" s="47" t="n">
        <v>45444</v>
      </c>
      <c r="H137" s="47"/>
      <c r="I137" s="47"/>
      <c r="J137" s="48"/>
      <c r="K137" s="48"/>
      <c r="L137" s="46" t="s">
        <v>290</v>
      </c>
      <c r="M137" s="46"/>
      <c r="N137" s="46"/>
      <c r="O137" s="46"/>
      <c r="P137" s="46"/>
      <c r="Q137" s="46"/>
      <c r="R137" s="46"/>
    </row>
    <row r="138" s="5" customFormat="1" ht="16.5" customHeight="1">
      <c r="B138" s="75"/>
      <c r="C138" s="48" t="s">
        <v>325</v>
      </c>
      <c r="D138" s="48" t="s">
        <v>326</v>
      </c>
      <c r="E138" s="80" t="n">
        <f>G44+1</f>
        <v>45469</v>
      </c>
      <c r="F138" s="61" t="n">
        <v>2</v>
      </c>
      <c r="G138" s="47" t="n">
        <f>E138+F138-1</f>
        <v>45470</v>
      </c>
      <c r="H138" s="48"/>
      <c r="I138" s="48"/>
      <c r="J138" s="48"/>
      <c r="K138" s="48"/>
      <c r="L138" s="46" t="s">
        <v>16</v>
      </c>
      <c r="M138" s="46"/>
      <c r="N138" s="46"/>
      <c r="O138" s="46"/>
      <c r="P138" s="46"/>
      <c r="Q138" s="46"/>
      <c r="R138" s="46"/>
    </row>
    <row r="139" s="5" customFormat="1" ht="16.5" customHeight="1">
      <c r="B139" s="76"/>
      <c r="C139" s="48" t="s">
        <v>327</v>
      </c>
      <c r="D139" s="48"/>
      <c r="E139" s="80" t="n">
        <f>G138+1</f>
        <v>45471</v>
      </c>
      <c r="F139" s="61" t="n">
        <v>50</v>
      </c>
      <c r="G139" s="47" t="n">
        <f>E139+F139-1</f>
        <v>45520</v>
      </c>
      <c r="H139" s="48"/>
      <c r="I139" s="48"/>
      <c r="J139" s="48"/>
      <c r="K139" s="48"/>
      <c r="L139" s="46" t="s">
        <v>84</v>
      </c>
      <c r="M139" s="46"/>
      <c r="N139" s="46"/>
      <c r="O139" s="46"/>
      <c r="P139" s="46"/>
      <c r="Q139" s="46"/>
      <c r="R139" s="46"/>
    </row>
    <row r="140" s="5" customFormat="1" ht="16.5" customHeight="1">
      <c r="B140" s="140" t="s">
        <v>328</v>
      </c>
      <c r="C140" s="140" t="s">
        <v>328</v>
      </c>
      <c r="D140" s="129"/>
      <c r="E140" s="131" t="n">
        <f>MIN(E141:E145)</f>
        <v>45540</v>
      </c>
      <c r="F140" s="169"/>
      <c r="G140" s="131" t="n">
        <f>MAX(G141:G145)</f>
        <v>45550</v>
      </c>
      <c r="H140" s="165"/>
      <c r="I140" s="165"/>
      <c r="J140" s="178"/>
      <c r="K140" s="178"/>
      <c r="L140" s="129"/>
      <c r="M140" s="161"/>
      <c r="N140" s="161"/>
      <c r="O140" s="161"/>
      <c r="P140" s="161"/>
      <c r="Q140" s="70"/>
      <c r="R140" s="70"/>
    </row>
    <row r="141" s="5" customFormat="1" ht="16.5" customHeight="1">
      <c r="B141" s="129"/>
      <c r="C141" s="140" t="s">
        <v>329</v>
      </c>
      <c r="D141" s="129"/>
      <c r="E141" s="131" t="n">
        <f>G108+1</f>
        <v>45540</v>
      </c>
      <c r="F141" s="139" t="n">
        <v>3</v>
      </c>
      <c r="G141" s="131" t="n">
        <f>E141+F141-1</f>
        <v>45542</v>
      </c>
      <c r="H141" s="165"/>
      <c r="I141" s="165"/>
      <c r="J141" s="165"/>
      <c r="K141" s="165"/>
      <c r="L141" s="142" t="s">
        <v>330</v>
      </c>
      <c r="M141" s="161"/>
      <c r="N141" s="161"/>
      <c r="O141" s="161"/>
      <c r="P141" s="161"/>
      <c r="Q141" s="70"/>
      <c r="R141" s="70"/>
    </row>
    <row r="142" s="5" customFormat="1" ht="16.5" customHeight="1">
      <c r="B142" s="129"/>
      <c r="C142" s="140" t="s">
        <v>331</v>
      </c>
      <c r="D142" s="129"/>
      <c r="E142" s="131" t="n">
        <f>E141</f>
        <v>45540</v>
      </c>
      <c r="F142" s="139" t="n">
        <v>3</v>
      </c>
      <c r="G142" s="131" t="n">
        <f>E142+F142-1</f>
        <v>45542</v>
      </c>
      <c r="H142" s="165"/>
      <c r="I142" s="165"/>
      <c r="J142" s="165"/>
      <c r="K142" s="165"/>
      <c r="L142" s="142" t="s">
        <v>264</v>
      </c>
      <c r="M142" s="161"/>
      <c r="N142" s="161"/>
      <c r="O142" s="161"/>
      <c r="P142" s="161"/>
      <c r="Q142" s="70"/>
      <c r="R142" s="70"/>
    </row>
    <row r="143" ht="16.5" customHeight="1">
      <c r="C143" s="143" t="s">
        <v>332</v>
      </c>
      <c r="D143" s="222"/>
      <c r="E143" s="141" t="n">
        <f>E141+1</f>
        <v>45541</v>
      </c>
      <c r="F143" s="109" t="n">
        <v>3</v>
      </c>
      <c r="G143" s="141" t="n">
        <f>E143+F143-1</f>
        <v>45543</v>
      </c>
      <c r="H143" s="192" t="n">
        <f>E143-E58</f>
        <v>64</v>
      </c>
      <c r="I143" s="165"/>
      <c r="J143" s="165" t="s">
        <v>811</v>
      </c>
      <c r="K143" s="165" t="s">
        <v>811</v>
      </c>
      <c r="L143" s="140" t="s">
        <v>290</v>
      </c>
      <c r="M143" s="161"/>
      <c r="N143" s="161"/>
      <c r="O143" s="161"/>
      <c r="P143" s="161"/>
    </row>
    <row r="144" s="5" customFormat="1" ht="16.5" customHeight="1">
      <c r="B144" s="129"/>
      <c r="C144" s="140" t="s">
        <v>334</v>
      </c>
      <c r="D144" s="129"/>
      <c r="E144" s="131" t="n">
        <f>G143+1</f>
        <v>45544</v>
      </c>
      <c r="F144" s="139" t="n">
        <v>1</v>
      </c>
      <c r="G144" s="131" t="n">
        <f>E144+F144-1</f>
        <v>45544</v>
      </c>
      <c r="H144" s="165"/>
      <c r="I144" s="165"/>
      <c r="J144" s="165"/>
      <c r="K144" s="165"/>
      <c r="L144" s="142" t="s">
        <v>51</v>
      </c>
      <c r="M144" s="161"/>
      <c r="N144" s="161"/>
      <c r="O144" s="161"/>
      <c r="P144" s="161"/>
      <c r="Q144" s="70"/>
      <c r="R144" s="70"/>
    </row>
    <row r="145" s="5" customFormat="1" ht="16.5" customHeight="1">
      <c r="B145" s="129"/>
      <c r="C145" s="140" t="s">
        <v>335</v>
      </c>
      <c r="D145" s="129"/>
      <c r="E145" s="131" t="n">
        <f>G143+1</f>
        <v>45544</v>
      </c>
      <c r="F145" s="139" t="n">
        <v>7</v>
      </c>
      <c r="G145" s="131" t="n">
        <f>E145+F145-1</f>
        <v>45550</v>
      </c>
      <c r="H145" s="165"/>
      <c r="I145" s="165"/>
      <c r="J145" s="165"/>
      <c r="K145" s="165"/>
      <c r="L145" s="142" t="s">
        <v>54</v>
      </c>
      <c r="M145" s="161" t="n">
        <v>4</v>
      </c>
      <c r="N145" s="249" t="n">
        <f>M145*F145</f>
        <v>28</v>
      </c>
      <c r="O145" s="161"/>
      <c r="P145" s="161"/>
      <c r="Q145" s="70"/>
      <c r="R145" s="70"/>
    </row>
    <row r="146" s="5" customFormat="1" ht="16.5" customHeight="1">
      <c r="A146" s="129" t="s">
        <v>336</v>
      </c>
      <c r="B146" s="129"/>
      <c r="C146" s="140" t="s">
        <v>337</v>
      </c>
      <c r="D146" s="129"/>
      <c r="E146" s="165"/>
      <c r="F146" s="169"/>
      <c r="G146" s="131" t="n">
        <f>E146+F146-1</f>
        <v>-1</v>
      </c>
      <c r="H146" s="165"/>
      <c r="I146" s="165"/>
      <c r="J146" s="165"/>
      <c r="K146" s="165"/>
      <c r="L146" s="178"/>
      <c r="M146" s="161"/>
      <c r="N146" s="161"/>
      <c r="O146" s="161"/>
      <c r="P146" s="161"/>
      <c r="Q146" s="70"/>
      <c r="R146" s="70"/>
    </row>
    <row r="147" s="5" customFormat="1" ht="16.5" customHeight="1">
      <c r="A147" s="129"/>
      <c r="B147" s="140" t="s">
        <v>338</v>
      </c>
      <c r="C147" s="140" t="s">
        <v>338</v>
      </c>
      <c r="D147" s="129"/>
      <c r="E147" s="131" t="n">
        <f>MIN(E148:E152)</f>
        <v>45543</v>
      </c>
      <c r="F147" s="169"/>
      <c r="G147" s="131" t="n">
        <f>MAX(G148:G152)</f>
        <v>45558</v>
      </c>
      <c r="H147" s="165"/>
      <c r="I147" s="165"/>
      <c r="J147" s="165"/>
      <c r="K147" s="165"/>
      <c r="L147" s="178"/>
      <c r="M147" s="161"/>
      <c r="N147" s="161"/>
      <c r="O147" s="161"/>
      <c r="P147" s="161"/>
      <c r="Q147" s="70"/>
      <c r="R147" s="70"/>
    </row>
    <row r="148" s="5" customFormat="1" ht="16.5" customHeight="1">
      <c r="A148" s="129"/>
      <c r="B148" s="144"/>
      <c r="C148" s="140" t="s">
        <v>339</v>
      </c>
      <c r="D148" s="129"/>
      <c r="E148" s="131" t="n">
        <f>G141+1</f>
        <v>45543</v>
      </c>
      <c r="F148" s="139" t="n">
        <v>3</v>
      </c>
      <c r="G148" s="131" t="n">
        <f>E148+F148-1</f>
        <v>45545</v>
      </c>
      <c r="H148" s="165"/>
      <c r="I148" s="165"/>
      <c r="J148" s="165"/>
      <c r="K148" s="165"/>
      <c r="L148" s="142" t="s">
        <v>264</v>
      </c>
      <c r="M148" s="161"/>
      <c r="N148" s="161"/>
      <c r="O148" s="161"/>
      <c r="P148" s="161"/>
      <c r="Q148" s="70"/>
      <c r="R148" s="70"/>
    </row>
    <row r="149" s="5" customFormat="1" ht="16.5" customHeight="1">
      <c r="A149" s="129"/>
      <c r="B149" s="144"/>
      <c r="C149" s="140" t="s">
        <v>340</v>
      </c>
      <c r="D149" s="129"/>
      <c r="E149" s="131" t="n">
        <f>E148</f>
        <v>45543</v>
      </c>
      <c r="F149" s="139" t="n">
        <v>3</v>
      </c>
      <c r="G149" s="131" t="n">
        <f>E149+F149-1</f>
        <v>45545</v>
      </c>
      <c r="H149" s="165"/>
      <c r="I149" s="165"/>
      <c r="J149" s="165"/>
      <c r="K149" s="165"/>
      <c r="L149" s="142" t="s">
        <v>264</v>
      </c>
      <c r="M149" s="161"/>
      <c r="N149" s="161"/>
      <c r="O149" s="161"/>
      <c r="P149" s="161"/>
      <c r="Q149" s="70"/>
      <c r="R149" s="70"/>
    </row>
    <row r="150" s="5" customFormat="1" ht="16.5" customHeight="1">
      <c r="A150" s="129"/>
      <c r="B150" s="144"/>
      <c r="C150" s="140" t="s">
        <v>341</v>
      </c>
      <c r="D150" s="129"/>
      <c r="E150" s="131" t="n">
        <f>E148</f>
        <v>45543</v>
      </c>
      <c r="F150" s="139" t="n">
        <v>3</v>
      </c>
      <c r="G150" s="131" t="n">
        <f>E150+F150-1</f>
        <v>45545</v>
      </c>
      <c r="H150" s="165"/>
      <c r="I150" s="165"/>
      <c r="J150" s="165"/>
      <c r="K150" s="165"/>
      <c r="L150" s="142" t="s">
        <v>264</v>
      </c>
      <c r="M150" s="161"/>
      <c r="N150" s="161"/>
      <c r="O150" s="161"/>
      <c r="P150" s="161"/>
      <c r="Q150" s="70"/>
      <c r="R150" s="70"/>
    </row>
    <row r="151" s="5" customFormat="1" ht="16.5" customHeight="1">
      <c r="A151" s="129"/>
      <c r="B151" s="144"/>
      <c r="C151" s="140" t="s">
        <v>342</v>
      </c>
      <c r="D151" s="129"/>
      <c r="E151" s="131" t="n">
        <f>E148</f>
        <v>45543</v>
      </c>
      <c r="F151" s="139" t="n">
        <v>3</v>
      </c>
      <c r="G151" s="131" t="n">
        <f>E151+F151-1</f>
        <v>45545</v>
      </c>
      <c r="H151" s="165"/>
      <c r="I151" s="165"/>
      <c r="J151" s="165"/>
      <c r="K151" s="165"/>
      <c r="L151" s="142" t="s">
        <v>264</v>
      </c>
      <c r="M151" s="161"/>
      <c r="N151" s="161"/>
      <c r="O151" s="161"/>
      <c r="P151" s="161"/>
      <c r="Q151" s="70"/>
      <c r="R151" s="70"/>
    </row>
    <row r="152" ht="16.5" customHeight="1">
      <c r="A152" s="129"/>
      <c r="C152" s="143" t="s">
        <v>343</v>
      </c>
      <c r="D152" s="222"/>
      <c r="E152" s="141" t="n">
        <f>G143+1</f>
        <v>45544</v>
      </c>
      <c r="F152" s="109" t="n">
        <v>15</v>
      </c>
      <c r="G152" s="141" t="n">
        <f>E152+F152-1</f>
        <v>45558</v>
      </c>
      <c r="H152" s="165"/>
      <c r="I152" s="165"/>
      <c r="J152" s="165" t="s">
        <v>811</v>
      </c>
      <c r="K152" s="165"/>
      <c r="L152" s="165"/>
      <c r="M152" s="161"/>
      <c r="N152" s="161"/>
      <c r="O152" s="161"/>
      <c r="P152" s="161"/>
    </row>
    <row r="153" s="5" customFormat="1" ht="16.5" customHeight="1">
      <c r="A153" s="129"/>
      <c r="B153" s="164" t="s">
        <v>344</v>
      </c>
      <c r="C153" s="140" t="s">
        <v>344</v>
      </c>
      <c r="D153" s="129"/>
      <c r="E153" s="131" t="n">
        <f>MIN(E154:E155)</f>
        <v>45545</v>
      </c>
      <c r="F153" s="169"/>
      <c r="G153" s="131" t="n">
        <f>MAX(G154:G155)</f>
        <v>45545</v>
      </c>
      <c r="H153" s="165"/>
      <c r="I153" s="165"/>
      <c r="J153" s="165"/>
      <c r="K153" s="165"/>
      <c r="L153" s="178"/>
      <c r="M153" s="161"/>
      <c r="N153" s="161"/>
      <c r="O153" s="161"/>
      <c r="P153" s="161"/>
      <c r="Q153" s="70"/>
      <c r="R153" s="70"/>
    </row>
    <row r="154" s="5" customFormat="1" ht="16.5" customHeight="1">
      <c r="A154" s="129"/>
      <c r="B154" s="144"/>
      <c r="C154" s="140" t="s">
        <v>345</v>
      </c>
      <c r="D154" s="129"/>
      <c r="E154" s="131" t="n">
        <f>G148</f>
        <v>45545</v>
      </c>
      <c r="F154" s="139" t="n">
        <v>1</v>
      </c>
      <c r="G154" s="131" t="n">
        <f>E154+F154-1</f>
        <v>45545</v>
      </c>
      <c r="H154" s="165"/>
      <c r="I154" s="165"/>
      <c r="J154" s="165"/>
      <c r="K154" s="165"/>
      <c r="L154" s="142" t="s">
        <v>39</v>
      </c>
      <c r="M154" s="161"/>
      <c r="N154" s="161"/>
      <c r="O154" s="161"/>
      <c r="P154" s="161"/>
      <c r="Q154" s="70"/>
      <c r="R154" s="70"/>
    </row>
    <row r="155" s="5" customFormat="1" ht="16.5" customHeight="1">
      <c r="A155" s="129"/>
      <c r="B155" s="147"/>
      <c r="C155" s="140" t="s">
        <v>346</v>
      </c>
      <c r="D155" s="129"/>
      <c r="E155" s="131" t="n">
        <f>E154</f>
        <v>45545</v>
      </c>
      <c r="F155" s="139" t="n">
        <v>1</v>
      </c>
      <c r="G155" s="131" t="n">
        <f>E155+F155-1</f>
        <v>45545</v>
      </c>
      <c r="H155" s="165"/>
      <c r="I155" s="165"/>
      <c r="J155" s="165"/>
      <c r="K155" s="165"/>
      <c r="L155" s="142" t="s">
        <v>39</v>
      </c>
      <c r="M155" s="161"/>
      <c r="N155" s="161"/>
      <c r="O155" s="161"/>
      <c r="P155" s="161"/>
      <c r="Q155" s="70"/>
      <c r="R155" s="70"/>
    </row>
    <row r="156" ht="16.5" customHeight="1">
      <c r="A156" s="129"/>
      <c r="B156" s="140" t="s">
        <v>347</v>
      </c>
      <c r="C156" s="140" t="s">
        <v>347</v>
      </c>
      <c r="D156" s="129"/>
      <c r="E156" s="131" t="n">
        <f>E155</f>
        <v>45545</v>
      </c>
      <c r="F156" s="139" t="n">
        <v>1</v>
      </c>
      <c r="G156" s="131" t="n">
        <f>E156+F156-1</f>
        <v>45545</v>
      </c>
      <c r="H156" s="165"/>
      <c r="I156" s="165"/>
      <c r="J156" s="165" t="s">
        <v>811</v>
      </c>
      <c r="K156" s="165"/>
      <c r="L156" s="140" t="s">
        <v>39</v>
      </c>
      <c r="M156" s="161"/>
      <c r="N156" s="161"/>
      <c r="O156" s="161"/>
      <c r="P156" s="161"/>
    </row>
    <row r="157" s="5" customFormat="1" ht="16.5" customHeight="1">
      <c r="A157" s="129"/>
      <c r="B157" s="144"/>
      <c r="C157" s="140" t="s">
        <v>348</v>
      </c>
      <c r="D157" s="129"/>
      <c r="E157" s="131" t="n">
        <f>G156+1</f>
        <v>45546</v>
      </c>
      <c r="F157" s="139" t="n">
        <v>2</v>
      </c>
      <c r="G157" s="131" t="n">
        <f>E157+F157-1</f>
        <v>45547</v>
      </c>
      <c r="H157" s="165"/>
      <c r="I157" s="165"/>
      <c r="J157" s="165"/>
      <c r="K157" s="165"/>
      <c r="L157" s="142" t="s">
        <v>349</v>
      </c>
      <c r="M157" s="161"/>
      <c r="N157" s="161"/>
      <c r="O157" s="161"/>
      <c r="P157" s="161"/>
      <c r="Q157" s="70"/>
      <c r="R157" s="70"/>
    </row>
    <row r="158" ht="16.5" customHeight="1">
      <c r="A158" s="129"/>
      <c r="C158" s="143" t="s">
        <v>350</v>
      </c>
      <c r="D158" s="222"/>
      <c r="E158" s="141" t="n">
        <f>MAX(G157+1,G152+1)</f>
        <v>45559</v>
      </c>
      <c r="F158" s="109" t="n">
        <v>3</v>
      </c>
      <c r="G158" s="141" t="n">
        <f>E158+F158-1</f>
        <v>45561</v>
      </c>
      <c r="H158" s="165"/>
      <c r="I158" s="165"/>
      <c r="J158" s="165" t="s">
        <v>811</v>
      </c>
      <c r="K158" s="165"/>
      <c r="L158" s="140" t="s">
        <v>349</v>
      </c>
      <c r="M158" s="161"/>
      <c r="N158" s="161"/>
      <c r="O158" s="161"/>
      <c r="P158" s="161"/>
    </row>
    <row r="159" ht="16.5" customHeight="1">
      <c r="A159" s="129"/>
      <c r="B159" s="129" t="s">
        <v>351</v>
      </c>
      <c r="C159" s="140" t="s">
        <v>352</v>
      </c>
      <c r="D159" s="129"/>
      <c r="E159" s="131" t="n">
        <v>44945</v>
      </c>
      <c r="F159" s="169"/>
      <c r="G159" s="131" t="n">
        <f>E159+F159-1</f>
        <v>44944</v>
      </c>
      <c r="H159" s="165"/>
      <c r="I159" s="165"/>
      <c r="J159" s="165" t="s">
        <v>811</v>
      </c>
      <c r="K159" s="165"/>
      <c r="L159" s="165"/>
      <c r="M159" s="161"/>
      <c r="N159" s="161"/>
      <c r="O159" s="161"/>
      <c r="P159" s="161"/>
    </row>
    <row r="160" s="5" customFormat="1" ht="16.5" customHeight="1">
      <c r="A160" s="129"/>
      <c r="B160" s="129"/>
      <c r="C160" s="140" t="s">
        <v>353</v>
      </c>
      <c r="D160" s="129"/>
      <c r="E160" s="131" t="n">
        <f>E119</f>
        <v>45457</v>
      </c>
      <c r="F160" s="139" t="n">
        <v>60</v>
      </c>
      <c r="G160" s="131" t="n">
        <f>E160+F160-1</f>
        <v>45516</v>
      </c>
      <c r="H160" s="165"/>
      <c r="I160" s="165"/>
      <c r="J160" s="165"/>
      <c r="K160" s="165"/>
      <c r="L160" s="142" t="s">
        <v>231</v>
      </c>
      <c r="M160" s="161"/>
      <c r="N160" s="161"/>
      <c r="O160" s="161"/>
      <c r="P160" s="161"/>
      <c r="Q160" s="70"/>
      <c r="R160" s="70"/>
    </row>
    <row r="161" s="5" customFormat="1" ht="16.5" customHeight="1">
      <c r="A161" s="129"/>
      <c r="B161" s="129"/>
      <c r="C161" s="140" t="s">
        <v>354</v>
      </c>
      <c r="D161" s="129"/>
      <c r="E161" s="131" t="n">
        <f>E120</f>
        <v>45464</v>
      </c>
      <c r="F161" s="139" t="n">
        <v>60</v>
      </c>
      <c r="G161" s="131" t="n">
        <f>E161+F161-1</f>
        <v>45523</v>
      </c>
      <c r="H161" s="165"/>
      <c r="I161" s="165"/>
      <c r="J161" s="165"/>
      <c r="K161" s="165"/>
      <c r="L161" s="142" t="s">
        <v>231</v>
      </c>
      <c r="M161" s="161"/>
      <c r="N161" s="161"/>
      <c r="O161" s="161"/>
      <c r="P161" s="161"/>
      <c r="Q161" s="70"/>
      <c r="R161" s="70"/>
    </row>
    <row r="162" s="5" customFormat="1" ht="16.5" customHeight="1">
      <c r="A162" s="129"/>
      <c r="B162" s="129"/>
      <c r="C162" s="140" t="s">
        <v>355</v>
      </c>
      <c r="D162" s="129"/>
      <c r="E162" s="131" t="n">
        <f>G158+1</f>
        <v>45562</v>
      </c>
      <c r="F162" s="139" t="n">
        <v>1</v>
      </c>
      <c r="G162" s="131" t="n">
        <f>E162+F162-1</f>
        <v>45562</v>
      </c>
      <c r="H162" s="165"/>
      <c r="I162" s="165"/>
      <c r="J162" s="165"/>
      <c r="K162" s="165"/>
      <c r="L162" s="142" t="s">
        <v>231</v>
      </c>
      <c r="M162" s="161"/>
      <c r="N162" s="161"/>
      <c r="O162" s="161"/>
      <c r="P162" s="161"/>
      <c r="Q162" s="70"/>
      <c r="R162" s="70"/>
    </row>
    <row r="163" s="5" customFormat="1" ht="16.5" customHeight="1">
      <c r="A163" s="129"/>
      <c r="B163" s="164" t="s">
        <v>356</v>
      </c>
      <c r="C163" s="140" t="s">
        <v>356</v>
      </c>
      <c r="D163" s="129"/>
      <c r="E163" s="131" t="n">
        <v>45013</v>
      </c>
      <c r="F163" s="169"/>
      <c r="G163" s="131" t="n">
        <f>E163+F163-1</f>
        <v>45012</v>
      </c>
      <c r="H163" s="165"/>
      <c r="I163" s="165"/>
      <c r="J163" s="165"/>
      <c r="K163" s="165"/>
      <c r="L163" s="178"/>
      <c r="M163" s="161"/>
      <c r="N163" s="161"/>
      <c r="O163" s="161"/>
      <c r="P163" s="161"/>
      <c r="Q163" s="70"/>
      <c r="R163" s="70"/>
    </row>
    <row r="164" ht="16.5" customHeight="1">
      <c r="A164" s="129"/>
      <c r="C164" s="140" t="s">
        <v>357</v>
      </c>
      <c r="D164" s="129"/>
      <c r="E164" s="131" t="n">
        <f>G162+1</f>
        <v>45563</v>
      </c>
      <c r="F164" s="139" t="n">
        <v>1</v>
      </c>
      <c r="G164" s="131" t="n">
        <f>E164+F164-1</f>
        <v>45563</v>
      </c>
      <c r="H164" s="165"/>
      <c r="I164" s="165"/>
      <c r="J164" s="165" t="s">
        <v>811</v>
      </c>
      <c r="K164" s="165"/>
      <c r="L164" s="140" t="s">
        <v>290</v>
      </c>
      <c r="M164" s="161"/>
      <c r="N164" s="161"/>
      <c r="O164" s="161"/>
      <c r="P164" s="161"/>
    </row>
    <row r="165" ht="16.5" customHeight="1">
      <c r="A165" s="129"/>
      <c r="C165" s="143" t="s">
        <v>356</v>
      </c>
      <c r="D165" s="222"/>
      <c r="E165" s="141" t="n">
        <f>G164+1</f>
        <v>45564</v>
      </c>
      <c r="F165" s="109" t="n">
        <v>5</v>
      </c>
      <c r="G165" s="141" t="n">
        <f>E165+F165-1</f>
        <v>45568</v>
      </c>
      <c r="H165" s="192" t="n">
        <f>E165-E143</f>
        <v>23</v>
      </c>
      <c r="I165" s="165"/>
      <c r="J165" s="165" t="s">
        <v>811</v>
      </c>
      <c r="K165" s="165" t="s">
        <v>811</v>
      </c>
      <c r="L165" s="140" t="s">
        <v>290</v>
      </c>
      <c r="M165" s="161"/>
      <c r="N165" s="161"/>
      <c r="O165" s="161"/>
      <c r="P165" s="161"/>
    </row>
    <row r="166" ht="16.5" customHeight="1">
      <c r="A166" s="129"/>
      <c r="C166" s="140" t="s">
        <v>358</v>
      </c>
      <c r="D166" s="129"/>
      <c r="E166" s="131" t="n">
        <f>G165</f>
        <v>45568</v>
      </c>
      <c r="F166" s="139" t="n">
        <v>1</v>
      </c>
      <c r="G166" s="131" t="n">
        <f>E166+F166-1</f>
        <v>45568</v>
      </c>
      <c r="H166" s="165"/>
      <c r="I166" s="165"/>
      <c r="J166" s="165" t="s">
        <v>811</v>
      </c>
      <c r="K166" s="165"/>
      <c r="L166" s="140" t="s">
        <v>231</v>
      </c>
      <c r="M166" s="161"/>
      <c r="N166" s="161"/>
      <c r="O166" s="161"/>
      <c r="P166" s="161"/>
    </row>
    <row r="167" s="5" customFormat="1" ht="16.5" customHeight="1">
      <c r="A167" s="129"/>
      <c r="B167" s="140" t="s">
        <v>359</v>
      </c>
      <c r="C167" s="140" t="s">
        <v>360</v>
      </c>
      <c r="D167" s="129"/>
      <c r="E167" s="131" t="n">
        <f>MIN(E168:E172)</f>
        <v>45575</v>
      </c>
      <c r="F167" s="169"/>
      <c r="G167" s="131" t="n">
        <f>MAX(G168:G172)</f>
        <v>45586</v>
      </c>
      <c r="H167" s="5"/>
      <c r="I167" s="5"/>
      <c r="J167" s="165"/>
      <c r="K167" s="165"/>
      <c r="L167" s="178"/>
      <c r="M167" s="161"/>
      <c r="N167" s="161"/>
      <c r="O167" s="161"/>
      <c r="P167" s="161"/>
      <c r="Q167" s="70"/>
      <c r="R167" s="70"/>
    </row>
    <row r="168" ht="16.5" customHeight="1">
      <c r="A168" s="129"/>
      <c r="C168" s="140" t="s">
        <v>361</v>
      </c>
      <c r="D168" s="129"/>
      <c r="E168" s="131" t="n">
        <f>G166+7</f>
        <v>45575</v>
      </c>
      <c r="F168" s="139" t="n">
        <v>3</v>
      </c>
      <c r="G168" s="131" t="n">
        <f>E168+F168-1</f>
        <v>45577</v>
      </c>
      <c r="H168" s="34"/>
      <c r="I168" s="34"/>
      <c r="J168" s="165" t="s">
        <v>811</v>
      </c>
      <c r="K168" s="165"/>
      <c r="L168" s="140" t="s">
        <v>73</v>
      </c>
      <c r="M168" s="161"/>
      <c r="N168" s="161"/>
      <c r="O168" s="161"/>
      <c r="P168" s="161"/>
    </row>
    <row r="169" ht="16.5" customHeight="1">
      <c r="A169" s="129"/>
      <c r="C169" s="140" t="s">
        <v>362</v>
      </c>
      <c r="D169" s="129"/>
      <c r="E169" s="131" t="n">
        <f>G168+1</f>
        <v>45578</v>
      </c>
      <c r="F169" s="139" t="n">
        <v>7</v>
      </c>
      <c r="G169" s="131" t="n">
        <f>E169+F169-1</f>
        <v>45584</v>
      </c>
      <c r="H169" s="34"/>
      <c r="I169" s="34"/>
      <c r="J169" s="165" t="s">
        <v>811</v>
      </c>
      <c r="K169" s="165"/>
      <c r="L169" s="140" t="s">
        <v>73</v>
      </c>
      <c r="M169" s="161"/>
      <c r="N169" s="161"/>
      <c r="O169" s="161"/>
      <c r="P169" s="161"/>
    </row>
    <row r="170" ht="16.5" customHeight="1">
      <c r="A170" s="129"/>
      <c r="C170" s="140" t="s">
        <v>363</v>
      </c>
      <c r="D170" s="129"/>
      <c r="E170" s="131" t="n">
        <f>G169+1</f>
        <v>45585</v>
      </c>
      <c r="F170" s="139" t="n">
        <v>0</v>
      </c>
      <c r="G170" s="131" t="n">
        <f>E170+F170-1</f>
        <v>45584</v>
      </c>
      <c r="H170" s="34"/>
      <c r="I170" s="34"/>
      <c r="J170" s="165" t="s">
        <v>811</v>
      </c>
      <c r="K170" s="165"/>
      <c r="L170" s="140" t="s">
        <v>264</v>
      </c>
      <c r="M170" s="161"/>
      <c r="N170" s="161"/>
      <c r="O170" s="161"/>
      <c r="P170" s="161"/>
    </row>
    <row r="171" ht="16.5" customHeight="1">
      <c r="A171" s="129"/>
      <c r="C171" s="140" t="s">
        <v>364</v>
      </c>
      <c r="D171" s="129"/>
      <c r="E171" s="131" t="n">
        <f>G170</f>
        <v>45584</v>
      </c>
      <c r="F171" s="139" t="n">
        <v>0</v>
      </c>
      <c r="G171" s="131" t="n">
        <f>E171+F171-1</f>
        <v>45583</v>
      </c>
      <c r="H171" s="34"/>
      <c r="I171" s="34"/>
      <c r="J171" s="165" t="s">
        <v>811</v>
      </c>
      <c r="K171" s="165"/>
      <c r="L171" s="140" t="s">
        <v>73</v>
      </c>
      <c r="M171" s="161"/>
      <c r="N171" s="161"/>
      <c r="O171" s="161"/>
      <c r="P171" s="161"/>
    </row>
    <row r="172" ht="16.5" customHeight="1">
      <c r="A172" s="129"/>
      <c r="C172" s="140" t="s">
        <v>365</v>
      </c>
      <c r="D172" s="129"/>
      <c r="E172" s="131" t="n">
        <f>E168</f>
        <v>45575</v>
      </c>
      <c r="F172" s="139" t="n">
        <v>12</v>
      </c>
      <c r="G172" s="131" t="n">
        <f>E172+F172-1</f>
        <v>45586</v>
      </c>
      <c r="H172" s="34"/>
      <c r="I172" s="34"/>
      <c r="J172" s="165" t="s">
        <v>811</v>
      </c>
      <c r="K172" s="165" t="s">
        <v>278</v>
      </c>
      <c r="L172" s="140" t="s">
        <v>366</v>
      </c>
      <c r="M172" s="161"/>
      <c r="N172" s="161"/>
      <c r="O172" s="161"/>
      <c r="P172" s="161"/>
    </row>
    <row r="173" s="5" customFormat="1" ht="16.5" customHeight="1">
      <c r="A173" s="129"/>
      <c r="B173" s="223" t="s">
        <v>367</v>
      </c>
      <c r="C173" s="223" t="s">
        <v>367</v>
      </c>
      <c r="D173" s="224"/>
      <c r="E173" s="189" t="n">
        <f>MIN(E174:E178)</f>
        <v>45585</v>
      </c>
      <c r="F173" s="225"/>
      <c r="G173" s="189" t="n">
        <f>MAX(G174:G178)</f>
        <v>45601</v>
      </c>
      <c r="H173" s="226"/>
      <c r="I173" s="226"/>
      <c r="J173" s="226"/>
      <c r="K173" s="226"/>
      <c r="L173" s="227"/>
      <c r="M173" s="161"/>
      <c r="N173" s="161"/>
      <c r="O173" s="161"/>
      <c r="P173" s="161"/>
      <c r="Q173" s="70"/>
      <c r="R173" s="70"/>
    </row>
    <row r="174" s="5" customFormat="1" ht="16.5" customHeight="1">
      <c r="A174" s="129"/>
      <c r="B174" s="228"/>
      <c r="C174" s="223" t="s">
        <v>339</v>
      </c>
      <c r="D174" s="224"/>
      <c r="E174" s="189" t="n">
        <f>G222+1</f>
        <v>45599</v>
      </c>
      <c r="F174" s="229" t="n">
        <v>3</v>
      </c>
      <c r="G174" s="189" t="n">
        <f>E174+F174-1</f>
        <v>45601</v>
      </c>
      <c r="H174" s="226"/>
      <c r="I174" s="226"/>
      <c r="J174" s="226"/>
      <c r="K174" s="226"/>
      <c r="L174" s="230" t="s">
        <v>264</v>
      </c>
      <c r="M174" s="161"/>
      <c r="N174" s="161"/>
      <c r="O174" s="161"/>
      <c r="P174" s="161"/>
      <c r="Q174" s="70"/>
      <c r="R174" s="70"/>
    </row>
    <row r="175" s="5" customFormat="1" ht="16.5" customHeight="1">
      <c r="A175" s="129"/>
      <c r="B175" s="228"/>
      <c r="C175" s="223" t="s">
        <v>340</v>
      </c>
      <c r="D175" s="224"/>
      <c r="E175" s="189" t="n">
        <f>E174</f>
        <v>45599</v>
      </c>
      <c r="F175" s="229" t="n">
        <v>3</v>
      </c>
      <c r="G175" s="189" t="n">
        <f>E175+F175-1</f>
        <v>45601</v>
      </c>
      <c r="H175" s="226"/>
      <c r="I175" s="226"/>
      <c r="J175" s="226"/>
      <c r="K175" s="226"/>
      <c r="L175" s="230" t="s">
        <v>264</v>
      </c>
      <c r="M175" s="161"/>
      <c r="N175" s="161"/>
      <c r="O175" s="161"/>
      <c r="P175" s="161"/>
      <c r="Q175" s="70"/>
      <c r="R175" s="70"/>
    </row>
    <row r="176" s="5" customFormat="1" ht="16.5" customHeight="1">
      <c r="A176" s="129"/>
      <c r="B176" s="228"/>
      <c r="C176" s="223" t="s">
        <v>341</v>
      </c>
      <c r="D176" s="224"/>
      <c r="E176" s="189" t="n">
        <f>E174</f>
        <v>45599</v>
      </c>
      <c r="F176" s="229" t="n">
        <v>3</v>
      </c>
      <c r="G176" s="189" t="n">
        <f>E176+F176-1</f>
        <v>45601</v>
      </c>
      <c r="H176" s="226"/>
      <c r="I176" s="226"/>
      <c r="J176" s="226"/>
      <c r="K176" s="226"/>
      <c r="L176" s="230" t="s">
        <v>264</v>
      </c>
      <c r="M176" s="161"/>
      <c r="N176" s="161"/>
      <c r="O176" s="161"/>
      <c r="P176" s="161"/>
      <c r="Q176" s="70"/>
      <c r="R176" s="70"/>
    </row>
    <row r="177" s="5" customFormat="1" ht="16.5" customHeight="1">
      <c r="A177" s="129"/>
      <c r="B177" s="228"/>
      <c r="C177" s="223" t="s">
        <v>342</v>
      </c>
      <c r="D177" s="224"/>
      <c r="E177" s="189" t="n">
        <f>E174</f>
        <v>45599</v>
      </c>
      <c r="F177" s="229" t="n">
        <v>3</v>
      </c>
      <c r="G177" s="189" t="n">
        <f>E177+F177-1</f>
        <v>45601</v>
      </c>
      <c r="H177" s="226"/>
      <c r="I177" s="226"/>
      <c r="J177" s="226"/>
      <c r="K177" s="226"/>
      <c r="L177" s="230" t="s">
        <v>264</v>
      </c>
      <c r="M177" s="161"/>
      <c r="N177" s="161"/>
      <c r="O177" s="161"/>
      <c r="P177" s="161"/>
      <c r="Q177" s="70"/>
      <c r="R177" s="70"/>
    </row>
    <row r="178" s="5" customFormat="1" ht="16.5" customHeight="1">
      <c r="A178" s="129"/>
      <c r="B178" s="231"/>
      <c r="C178" s="223" t="s">
        <v>343</v>
      </c>
      <c r="D178" s="224"/>
      <c r="E178" s="189" t="n">
        <f>G205+1</f>
        <v>45585</v>
      </c>
      <c r="F178" s="232" t="n">
        <v>12</v>
      </c>
      <c r="G178" s="189" t="n">
        <f>E178+F178-1</f>
        <v>45596</v>
      </c>
      <c r="H178" s="226"/>
      <c r="I178" s="226"/>
      <c r="J178" s="226"/>
      <c r="K178" s="226"/>
      <c r="L178" s="227"/>
      <c r="M178" s="161"/>
      <c r="N178" s="161"/>
      <c r="O178" s="161"/>
      <c r="P178" s="161"/>
      <c r="Q178" s="70"/>
      <c r="R178" s="70"/>
    </row>
    <row r="179" s="5" customFormat="1" ht="16.5" customHeight="1">
      <c r="A179" s="129"/>
      <c r="B179" s="164" t="s">
        <v>344</v>
      </c>
      <c r="C179" s="140" t="s">
        <v>344</v>
      </c>
      <c r="D179" s="129"/>
      <c r="E179" s="131" t="n">
        <f>MIN(E180:E181)</f>
        <v>45601</v>
      </c>
      <c r="F179" s="169"/>
      <c r="G179" s="131" t="n">
        <f>MAX(G180:G181)</f>
        <v>45601</v>
      </c>
      <c r="H179" s="165"/>
      <c r="I179" s="165"/>
      <c r="J179" s="165"/>
      <c r="K179" s="165"/>
      <c r="L179" s="178"/>
      <c r="M179" s="161"/>
      <c r="N179" s="161"/>
      <c r="O179" s="161"/>
      <c r="P179" s="161"/>
      <c r="Q179" s="70"/>
      <c r="R179" s="70"/>
    </row>
    <row r="180" s="5" customFormat="1" ht="16.5" customHeight="1">
      <c r="A180" s="129"/>
      <c r="B180" s="144"/>
      <c r="C180" s="140" t="s">
        <v>345</v>
      </c>
      <c r="D180" s="129"/>
      <c r="E180" s="131" t="n">
        <f>G174</f>
        <v>45601</v>
      </c>
      <c r="F180" s="139" t="n">
        <v>1</v>
      </c>
      <c r="G180" s="131" t="n">
        <f>E180+F180-1</f>
        <v>45601</v>
      </c>
      <c r="H180" s="165"/>
      <c r="I180" s="165"/>
      <c r="J180" s="165"/>
      <c r="K180" s="165"/>
      <c r="L180" s="142" t="s">
        <v>39</v>
      </c>
      <c r="M180" s="161"/>
      <c r="N180" s="161"/>
      <c r="O180" s="161"/>
      <c r="P180" s="161"/>
      <c r="Q180" s="70"/>
      <c r="R180" s="70"/>
    </row>
    <row r="181" s="5" customFormat="1" ht="16.5" customHeight="1">
      <c r="A181" s="129"/>
      <c r="B181" s="147"/>
      <c r="C181" s="140" t="s">
        <v>346</v>
      </c>
      <c r="D181" s="129"/>
      <c r="E181" s="131" t="n">
        <f>E180</f>
        <v>45601</v>
      </c>
      <c r="F181" s="139" t="n">
        <v>1</v>
      </c>
      <c r="G181" s="131" t="n">
        <f>E181+F181-1</f>
        <v>45601</v>
      </c>
      <c r="H181" s="165"/>
      <c r="I181" s="165"/>
      <c r="J181" s="165"/>
      <c r="K181" s="165"/>
      <c r="L181" s="142" t="s">
        <v>39</v>
      </c>
      <c r="M181" s="161"/>
      <c r="N181" s="161"/>
      <c r="O181" s="161"/>
      <c r="P181" s="161"/>
      <c r="Q181" s="70"/>
      <c r="R181" s="70"/>
    </row>
    <row r="182" ht="16.5" customHeight="1">
      <c r="A182" s="129"/>
      <c r="B182" s="140" t="s">
        <v>347</v>
      </c>
      <c r="C182" s="140" t="s">
        <v>347</v>
      </c>
      <c r="D182" s="129"/>
      <c r="E182" s="131"/>
      <c r="F182" s="139"/>
      <c r="G182" s="131"/>
      <c r="H182" s="165"/>
      <c r="I182" s="165"/>
      <c r="J182" s="165" t="s">
        <v>811</v>
      </c>
      <c r="K182" s="165"/>
      <c r="L182" s="140" t="s">
        <v>39</v>
      </c>
      <c r="M182" s="161"/>
      <c r="N182" s="161"/>
      <c r="O182" s="161"/>
      <c r="P182" s="161"/>
    </row>
    <row r="183" s="5" customFormat="1" ht="16.5" customHeight="1">
      <c r="A183" s="129"/>
      <c r="B183" s="144"/>
      <c r="C183" s="140" t="s">
        <v>348</v>
      </c>
      <c r="D183" s="129"/>
      <c r="E183" s="131" t="n">
        <f>G182+1</f>
        <v>1</v>
      </c>
      <c r="F183" s="139" t="n">
        <v>2</v>
      </c>
      <c r="G183" s="131" t="n">
        <f>E183+F183-1</f>
        <v>2</v>
      </c>
      <c r="H183" s="165"/>
      <c r="I183" s="165"/>
      <c r="J183" s="165"/>
      <c r="K183" s="165"/>
      <c r="L183" s="142" t="s">
        <v>349</v>
      </c>
      <c r="M183" s="161"/>
      <c r="N183" s="161"/>
      <c r="O183" s="161"/>
      <c r="P183" s="161"/>
      <c r="Q183" s="70"/>
      <c r="R183" s="70"/>
    </row>
    <row r="184" ht="16.5" customHeight="1">
      <c r="A184" s="129"/>
      <c r="C184" s="140" t="s">
        <v>350</v>
      </c>
      <c r="D184" s="129"/>
      <c r="E184" s="131" t="n">
        <f>G171+1</f>
        <v>45584</v>
      </c>
      <c r="F184" s="139" t="n">
        <v>3</v>
      </c>
      <c r="G184" s="131" t="n">
        <f>E184+F184-1</f>
        <v>45586</v>
      </c>
      <c r="H184" s="165"/>
      <c r="I184" s="165"/>
      <c r="J184" s="165" t="s">
        <v>811</v>
      </c>
      <c r="K184" s="165"/>
      <c r="L184" s="140" t="s">
        <v>349</v>
      </c>
      <c r="M184" s="161"/>
      <c r="N184" s="161"/>
      <c r="O184" s="161"/>
      <c r="P184" s="161"/>
    </row>
    <row r="185" ht="16.5" customHeight="1">
      <c r="A185" s="129"/>
      <c r="B185" s="129" t="s">
        <v>351</v>
      </c>
      <c r="C185" s="140" t="s">
        <v>352</v>
      </c>
      <c r="D185" s="129"/>
      <c r="E185" s="131" t="n">
        <f>G184+1</f>
        <v>45587</v>
      </c>
      <c r="F185" s="169" t="n">
        <v>1</v>
      </c>
      <c r="G185" s="131" t="n">
        <f>E185+F185-1</f>
        <v>45587</v>
      </c>
      <c r="H185" s="165"/>
      <c r="I185" s="165"/>
      <c r="J185" s="165" t="s">
        <v>811</v>
      </c>
      <c r="K185" s="165"/>
      <c r="L185" s="165"/>
      <c r="M185" s="161"/>
      <c r="N185" s="161"/>
      <c r="O185" s="161"/>
      <c r="P185" s="161"/>
    </row>
    <row r="186" s="5" customFormat="1" ht="16.5" customHeight="1">
      <c r="A186" s="129"/>
      <c r="B186" s="129"/>
      <c r="C186" s="140" t="s">
        <v>353</v>
      </c>
      <c r="D186" s="129"/>
      <c r="E186" s="131" t="n">
        <f>E199</f>
        <v>45572</v>
      </c>
      <c r="F186" s="139" t="n">
        <v>60</v>
      </c>
      <c r="G186" s="131" t="n">
        <f>E186+F186-1</f>
        <v>45631</v>
      </c>
      <c r="H186" s="165"/>
      <c r="I186" s="165"/>
      <c r="J186" s="165"/>
      <c r="K186" s="165"/>
      <c r="L186" s="142" t="s">
        <v>231</v>
      </c>
      <c r="M186" s="161"/>
      <c r="N186" s="161"/>
      <c r="O186" s="161"/>
      <c r="P186" s="161"/>
      <c r="Q186" s="70"/>
      <c r="R186" s="70"/>
    </row>
    <row r="187" s="5" customFormat="1" ht="16.5" customHeight="1">
      <c r="A187" s="129"/>
      <c r="B187" s="129"/>
      <c r="C187" s="140" t="s">
        <v>354</v>
      </c>
      <c r="D187" s="129"/>
      <c r="E187" s="131" t="n">
        <f>E200</f>
        <v>45572</v>
      </c>
      <c r="F187" s="139" t="n">
        <v>60</v>
      </c>
      <c r="G187" s="131" t="n">
        <f>E187+F187-1</f>
        <v>45631</v>
      </c>
      <c r="H187" s="165"/>
      <c r="I187" s="165"/>
      <c r="J187" s="165"/>
      <c r="K187" s="165"/>
      <c r="L187" s="142" t="s">
        <v>231</v>
      </c>
      <c r="M187" s="161"/>
      <c r="N187" s="161"/>
      <c r="O187" s="161"/>
      <c r="P187" s="161"/>
      <c r="Q187" s="70"/>
      <c r="R187" s="70"/>
    </row>
    <row r="188" s="5" customFormat="1" ht="16.5" customHeight="1">
      <c r="A188" s="129"/>
      <c r="B188" s="129"/>
      <c r="C188" s="140" t="s">
        <v>355</v>
      </c>
      <c r="D188" s="129"/>
      <c r="E188" s="131" t="n">
        <f>G184+1</f>
        <v>45587</v>
      </c>
      <c r="F188" s="139" t="n">
        <v>1</v>
      </c>
      <c r="G188" s="131" t="n">
        <f>E188+F188-1</f>
        <v>45587</v>
      </c>
      <c r="H188" s="165"/>
      <c r="I188" s="165"/>
      <c r="J188" s="165"/>
      <c r="K188" s="165"/>
      <c r="L188" s="142" t="s">
        <v>231</v>
      </c>
      <c r="M188" s="161"/>
      <c r="N188" s="161"/>
      <c r="O188" s="161"/>
      <c r="P188" s="161"/>
      <c r="Q188" s="70"/>
      <c r="R188" s="70"/>
    </row>
    <row r="189" s="5" customFormat="1" ht="16.5" customHeight="1">
      <c r="A189" s="129"/>
      <c r="B189" s="164" t="s">
        <v>359</v>
      </c>
      <c r="C189" s="140" t="s">
        <v>356</v>
      </c>
      <c r="D189" s="129"/>
      <c r="E189" s="131" t="n">
        <v>45013</v>
      </c>
      <c r="F189" s="169"/>
      <c r="G189" s="131" t="n">
        <f>E189+F189-1</f>
        <v>45012</v>
      </c>
      <c r="H189" s="165"/>
      <c r="I189" s="165"/>
      <c r="J189" s="165"/>
      <c r="K189" s="165"/>
      <c r="L189" s="178"/>
      <c r="M189" s="161"/>
      <c r="N189" s="161"/>
      <c r="O189" s="161"/>
      <c r="P189" s="161"/>
      <c r="Q189" s="70"/>
      <c r="R189" s="70"/>
    </row>
    <row r="190" ht="16.5" customHeight="1">
      <c r="A190" s="129"/>
      <c r="C190" s="140" t="s">
        <v>357</v>
      </c>
      <c r="D190" s="129"/>
      <c r="E190" s="131" t="n">
        <f>G184+1</f>
        <v>45587</v>
      </c>
      <c r="F190" s="139" t="n">
        <v>1</v>
      </c>
      <c r="G190" s="131" t="n">
        <f>E190+F190-1</f>
        <v>45587</v>
      </c>
      <c r="H190" s="165"/>
      <c r="I190" s="165"/>
      <c r="J190" s="165" t="s">
        <v>811</v>
      </c>
      <c r="K190" s="165"/>
      <c r="L190" s="140" t="s">
        <v>290</v>
      </c>
      <c r="M190" s="161"/>
      <c r="N190" s="161"/>
      <c r="O190" s="161"/>
      <c r="P190" s="161"/>
    </row>
    <row r="191" ht="16.5" customHeight="1">
      <c r="A191" s="129"/>
      <c r="C191" s="143" t="s">
        <v>368</v>
      </c>
      <c r="D191" s="222"/>
      <c r="E191" s="141" t="n">
        <f>G190+1</f>
        <v>45588</v>
      </c>
      <c r="F191" s="109" t="n">
        <v>5</v>
      </c>
      <c r="G191" s="141" t="n">
        <f>E191+F191-1</f>
        <v>45592</v>
      </c>
      <c r="H191" s="192" t="n">
        <f>E191-E165</f>
        <v>24</v>
      </c>
      <c r="I191" s="165"/>
      <c r="J191" s="165" t="s">
        <v>811</v>
      </c>
      <c r="K191" s="165" t="s">
        <v>811</v>
      </c>
      <c r="L191" s="140" t="s">
        <v>290</v>
      </c>
      <c r="M191" s="161"/>
      <c r="N191" s="161"/>
      <c r="O191" s="161"/>
      <c r="P191" s="161"/>
    </row>
    <row r="192" ht="16.5" customHeight="1">
      <c r="A192" s="129"/>
      <c r="C192" s="140" t="s">
        <v>358</v>
      </c>
      <c r="D192" s="129"/>
      <c r="E192" s="131" t="n">
        <f>G191</f>
        <v>45592</v>
      </c>
      <c r="F192" s="139" t="n">
        <v>1</v>
      </c>
      <c r="G192" s="131" t="n">
        <f>E192+F192-1</f>
        <v>45592</v>
      </c>
      <c r="H192" s="165"/>
      <c r="I192" s="165"/>
      <c r="J192" s="165" t="s">
        <v>811</v>
      </c>
      <c r="K192" s="165"/>
      <c r="L192" s="140"/>
      <c r="M192" s="161"/>
      <c r="N192" s="161"/>
      <c r="O192" s="161"/>
      <c r="P192" s="161"/>
    </row>
    <row r="193" ht="16.5" customHeight="1">
      <c r="A193" s="129"/>
      <c r="B193" s="140" t="s">
        <v>369</v>
      </c>
      <c r="C193" s="140" t="s">
        <v>373</v>
      </c>
      <c r="D193" s="129"/>
      <c r="E193" s="131" t="n">
        <f>G191+4</f>
        <v>45596</v>
      </c>
      <c r="F193" s="139" t="n">
        <v>7</v>
      </c>
      <c r="G193" s="131" t="n">
        <f>E193+F193-1</f>
        <v>45602</v>
      </c>
      <c r="H193" s="165"/>
      <c r="I193" s="165"/>
      <c r="J193" s="165" t="s">
        <v>811</v>
      </c>
      <c r="K193" s="165" t="s">
        <v>811</v>
      </c>
      <c r="L193" s="140" t="s">
        <v>54</v>
      </c>
      <c r="M193" s="161" t="n">
        <v>3</v>
      </c>
      <c r="N193" s="249" t="n">
        <f>M193*F193</f>
        <v>21</v>
      </c>
      <c r="O193" s="161"/>
      <c r="P193" s="161"/>
    </row>
    <row r="194" s="5" customFormat="1" ht="16.5" customHeight="1">
      <c r="A194" s="129"/>
      <c r="B194" s="164" t="s">
        <v>371</v>
      </c>
      <c r="C194" s="140" t="s">
        <v>371</v>
      </c>
      <c r="D194" s="129"/>
      <c r="E194" s="131" t="n">
        <f>MIN(E195:E202)</f>
        <v>45571</v>
      </c>
      <c r="F194" s="169"/>
      <c r="G194" s="131" t="n">
        <f>E194+F194-1</f>
        <v>45570</v>
      </c>
      <c r="H194" s="165"/>
      <c r="I194" s="165"/>
      <c r="J194" s="165"/>
      <c r="K194" s="165"/>
      <c r="L194" s="178"/>
      <c r="M194" s="161"/>
      <c r="N194" s="161"/>
      <c r="O194" s="161"/>
      <c r="P194" s="161"/>
      <c r="Q194" s="70"/>
      <c r="R194" s="70"/>
    </row>
    <row r="195" s="5" customFormat="1" ht="16.5" customHeight="1">
      <c r="A195" s="129"/>
      <c r="B195" s="144"/>
      <c r="C195" s="140" t="s">
        <v>372</v>
      </c>
      <c r="D195" s="129"/>
      <c r="E195" s="131" t="n">
        <f>G165+4</f>
        <v>45572</v>
      </c>
      <c r="F195" s="169"/>
      <c r="G195" s="131" t="n">
        <f>E195+F195-1</f>
        <v>45571</v>
      </c>
      <c r="H195" s="165"/>
      <c r="I195" s="165"/>
      <c r="J195" s="165"/>
      <c r="K195" s="165"/>
      <c r="L195" s="178"/>
      <c r="M195" s="161"/>
      <c r="N195" s="161"/>
      <c r="O195" s="161"/>
      <c r="P195" s="161"/>
      <c r="Q195" s="70"/>
      <c r="R195" s="70"/>
    </row>
    <row r="196" ht="16.5" customHeight="1">
      <c r="A196" s="129"/>
      <c r="C196" s="140" t="s">
        <v>373</v>
      </c>
      <c r="D196" s="129"/>
      <c r="E196" s="131" t="n">
        <f>G$165+3</f>
        <v>45571</v>
      </c>
      <c r="F196" s="139" t="n">
        <v>14</v>
      </c>
      <c r="G196" s="131" t="n">
        <f>E196+F196-1</f>
        <v>45584</v>
      </c>
      <c r="H196" s="165"/>
      <c r="I196" s="165"/>
      <c r="J196" s="165" t="s">
        <v>811</v>
      </c>
      <c r="K196" s="165" t="s">
        <v>811</v>
      </c>
      <c r="L196" s="140" t="s">
        <v>54</v>
      </c>
      <c r="M196" s="161" t="n">
        <v>3</v>
      </c>
      <c r="N196" s="249" t="n">
        <f>M196*F196</f>
        <v>42</v>
      </c>
      <c r="O196" s="161"/>
      <c r="P196" s="161"/>
    </row>
    <row r="197" s="5" customFormat="1" ht="16.5" customHeight="1">
      <c r="A197" s="129"/>
      <c r="B197" s="144"/>
      <c r="C197" s="140" t="s">
        <v>374</v>
      </c>
      <c r="D197" s="129"/>
      <c r="E197" s="131" t="n">
        <f>G$165+4</f>
        <v>45572</v>
      </c>
      <c r="F197" s="139" t="n">
        <v>14</v>
      </c>
      <c r="G197" s="131" t="n">
        <f>E197+F197-1</f>
        <v>45585</v>
      </c>
      <c r="H197" s="165"/>
      <c r="I197" s="165"/>
      <c r="J197" s="165"/>
      <c r="K197" s="165"/>
      <c r="L197" s="142" t="s">
        <v>375</v>
      </c>
      <c r="M197" s="161"/>
      <c r="N197" s="161"/>
      <c r="O197" s="161"/>
      <c r="P197" s="161"/>
      <c r="Q197" s="70"/>
      <c r="R197" s="70"/>
    </row>
    <row r="198" s="5" customFormat="1" ht="16.5" customHeight="1">
      <c r="A198" s="129"/>
      <c r="B198" s="144"/>
      <c r="C198" s="140" t="s">
        <v>376</v>
      </c>
      <c r="D198" s="129"/>
      <c r="E198" s="131" t="n">
        <f>G$165+4</f>
        <v>45572</v>
      </c>
      <c r="F198" s="139" t="n">
        <v>7</v>
      </c>
      <c r="G198" s="131" t="n">
        <f>E198+F198-1</f>
        <v>45578</v>
      </c>
      <c r="H198" s="165"/>
      <c r="I198" s="165"/>
      <c r="J198" s="165"/>
      <c r="K198" s="165"/>
      <c r="L198" s="142" t="s">
        <v>377</v>
      </c>
      <c r="M198" s="161"/>
      <c r="N198" s="161"/>
      <c r="O198" s="161"/>
      <c r="P198" s="161"/>
      <c r="Q198" s="70"/>
      <c r="R198" s="70"/>
    </row>
    <row r="199" s="5" customFormat="1" ht="16.5" customHeight="1">
      <c r="A199" s="129"/>
      <c r="B199" s="144"/>
      <c r="C199" s="140" t="s">
        <v>378</v>
      </c>
      <c r="D199" s="129"/>
      <c r="E199" s="131" t="n">
        <f>G$165+4</f>
        <v>45572</v>
      </c>
      <c r="F199" s="139" t="n">
        <v>20</v>
      </c>
      <c r="G199" s="131" t="n">
        <f>E199+F199-1</f>
        <v>45591</v>
      </c>
      <c r="H199" s="165"/>
      <c r="I199" s="165"/>
      <c r="J199" s="165"/>
      <c r="K199" s="165"/>
      <c r="L199" s="142" t="s">
        <v>65</v>
      </c>
      <c r="M199" s="161"/>
      <c r="N199" s="161"/>
      <c r="O199" s="161"/>
      <c r="P199" s="161"/>
      <c r="Q199" s="70"/>
      <c r="R199" s="70"/>
    </row>
    <row r="200" s="5" customFormat="1" ht="16.5" customHeight="1">
      <c r="A200" s="129"/>
      <c r="B200" s="144"/>
      <c r="C200" s="140" t="s">
        <v>379</v>
      </c>
      <c r="D200" s="129"/>
      <c r="E200" s="131" t="n">
        <f>G$165+4</f>
        <v>45572</v>
      </c>
      <c r="F200" s="139" t="n">
        <v>1</v>
      </c>
      <c r="G200" s="131" t="n">
        <f>E200+F200-1</f>
        <v>45572</v>
      </c>
      <c r="H200" s="165"/>
      <c r="I200" s="165"/>
      <c r="J200" s="165"/>
      <c r="K200" s="165"/>
      <c r="L200" s="142" t="s">
        <v>349</v>
      </c>
      <c r="M200" s="161"/>
      <c r="N200" s="161"/>
      <c r="O200" s="161"/>
      <c r="P200" s="161"/>
      <c r="Q200" s="70"/>
      <c r="R200" s="70"/>
    </row>
    <row r="201" s="5" customFormat="1" ht="16.5" customHeight="1">
      <c r="A201" s="129"/>
      <c r="B201" s="144"/>
      <c r="C201" s="140" t="s">
        <v>380</v>
      </c>
      <c r="D201" s="129"/>
      <c r="E201" s="131" t="n">
        <f>G$165+4</f>
        <v>45572</v>
      </c>
      <c r="F201" s="139" t="n">
        <v>3</v>
      </c>
      <c r="G201" s="131" t="n">
        <f>E201+F201-1</f>
        <v>45574</v>
      </c>
      <c r="H201" s="165"/>
      <c r="I201" s="165"/>
      <c r="J201" s="165"/>
      <c r="K201" s="165"/>
      <c r="L201" s="142" t="s">
        <v>381</v>
      </c>
      <c r="M201" s="161"/>
      <c r="N201" s="161"/>
      <c r="O201" s="161"/>
      <c r="P201" s="161"/>
      <c r="Q201" s="70"/>
      <c r="R201" s="70"/>
    </row>
    <row r="202" s="5" customFormat="1" ht="16.5" customHeight="1">
      <c r="A202" s="129"/>
      <c r="B202" s="144"/>
      <c r="C202" s="140" t="s">
        <v>382</v>
      </c>
      <c r="D202" s="129"/>
      <c r="E202" s="170" t="n">
        <f>E195</f>
        <v>45572</v>
      </c>
      <c r="F202" s="139" t="n">
        <v>3</v>
      </c>
      <c r="G202" s="131" t="n">
        <f>E202+F202-1</f>
        <v>45574</v>
      </c>
      <c r="H202" s="165"/>
      <c r="I202" s="165"/>
      <c r="J202" s="165"/>
      <c r="K202" s="165"/>
      <c r="L202" s="142" t="s">
        <v>54</v>
      </c>
      <c r="M202" s="161" t="n">
        <v>1</v>
      </c>
      <c r="N202" s="249" t="n">
        <v>0.5</v>
      </c>
      <c r="O202" s="161"/>
      <c r="P202" s="161"/>
      <c r="Q202" s="70"/>
      <c r="R202" s="70"/>
    </row>
    <row r="203" s="5" customFormat="1" ht="16.5" customHeight="1">
      <c r="A203" s="129"/>
      <c r="B203" s="147"/>
      <c r="C203" s="140" t="s">
        <v>383</v>
      </c>
      <c r="D203" s="129"/>
      <c r="E203" s="170" t="n">
        <f>E195</f>
        <v>45572</v>
      </c>
      <c r="F203" s="139" t="n">
        <v>1</v>
      </c>
      <c r="G203" s="131" t="n">
        <f>E203+F203-1</f>
        <v>45572</v>
      </c>
      <c r="H203" s="165"/>
      <c r="I203" s="165"/>
      <c r="J203" s="165"/>
      <c r="K203" s="165"/>
      <c r="L203" s="142" t="s">
        <v>51</v>
      </c>
      <c r="M203" s="161"/>
      <c r="N203" s="161"/>
      <c r="O203" s="161"/>
      <c r="P203" s="161"/>
      <c r="Q203" s="70"/>
      <c r="R203" s="70"/>
    </row>
    <row r="204" s="5" customFormat="1" ht="16.5" customHeight="1">
      <c r="A204" s="129"/>
      <c r="B204" s="140" t="s">
        <v>360</v>
      </c>
      <c r="C204" s="140" t="s">
        <v>360</v>
      </c>
      <c r="D204" s="129"/>
      <c r="E204" s="131" t="n">
        <f>MIN(E205:E210)</f>
        <v>45572</v>
      </c>
      <c r="F204" s="169"/>
      <c r="G204" s="131" t="n">
        <f>MAX(G205:G210)</f>
        <v>45596</v>
      </c>
      <c r="H204" s="165"/>
      <c r="I204" s="165"/>
      <c r="J204" s="165"/>
      <c r="K204" s="165"/>
      <c r="L204" s="178"/>
      <c r="M204" s="161"/>
      <c r="N204" s="161"/>
      <c r="O204" s="161"/>
      <c r="P204" s="161"/>
      <c r="Q204" s="70"/>
      <c r="R204" s="70"/>
    </row>
    <row r="205" ht="16.5" customHeight="1">
      <c r="A205" s="129"/>
      <c r="C205" s="143" t="s">
        <v>384</v>
      </c>
      <c r="D205" s="222"/>
      <c r="E205" s="141" t="n">
        <f>E196+1</f>
        <v>45572</v>
      </c>
      <c r="F205" s="109" t="n">
        <v>13</v>
      </c>
      <c r="G205" s="141" t="n">
        <f>E205+F205-1</f>
        <v>45584</v>
      </c>
      <c r="H205" s="165"/>
      <c r="I205" s="165"/>
      <c r="J205" s="165" t="s">
        <v>811</v>
      </c>
      <c r="K205" s="165"/>
      <c r="L205" s="140" t="s">
        <v>73</v>
      </c>
      <c r="M205" s="161"/>
      <c r="N205" s="161"/>
      <c r="O205" s="161"/>
      <c r="P205" s="161"/>
    </row>
    <row r="206" ht="16.5" customHeight="1">
      <c r="A206" s="129"/>
      <c r="C206" s="140" t="s">
        <v>385</v>
      </c>
      <c r="D206" s="129"/>
      <c r="E206" s="131" t="n">
        <f>G205+1</f>
        <v>45585</v>
      </c>
      <c r="F206" s="139" t="n">
        <v>12</v>
      </c>
      <c r="G206" s="131" t="n">
        <f>E206+F206-1</f>
        <v>45596</v>
      </c>
      <c r="H206" s="165"/>
      <c r="I206" s="165"/>
      <c r="J206" s="165" t="s">
        <v>811</v>
      </c>
      <c r="K206" s="165"/>
      <c r="L206" s="140" t="s">
        <v>73</v>
      </c>
      <c r="M206" s="161"/>
      <c r="N206" s="161"/>
      <c r="O206" s="161"/>
      <c r="P206" s="161"/>
    </row>
    <row r="207" ht="16.5" customHeight="1">
      <c r="A207" s="129"/>
      <c r="C207" s="140" t="s">
        <v>363</v>
      </c>
      <c r="D207" s="129"/>
      <c r="E207" s="131" t="n">
        <f>G206</f>
        <v>45596</v>
      </c>
      <c r="F207" s="139" t="n">
        <v>0</v>
      </c>
      <c r="G207" s="131" t="n">
        <f>E207+F207-1</f>
        <v>45595</v>
      </c>
      <c r="H207" s="165"/>
      <c r="I207" s="165"/>
      <c r="J207" s="165" t="s">
        <v>811</v>
      </c>
      <c r="K207" s="165"/>
      <c r="L207" s="140" t="s">
        <v>264</v>
      </c>
      <c r="M207" s="161"/>
      <c r="N207" s="161"/>
      <c r="O207" s="161"/>
      <c r="P207" s="161"/>
    </row>
    <row r="208" ht="16.5" customHeight="1">
      <c r="A208" s="129"/>
      <c r="C208" s="140" t="s">
        <v>364</v>
      </c>
      <c r="D208" s="129"/>
      <c r="E208" s="131" t="n">
        <f>G207+1</f>
        <v>45596</v>
      </c>
      <c r="F208" s="139" t="n">
        <v>1</v>
      </c>
      <c r="G208" s="131" t="n">
        <f>E208+F208-1</f>
        <v>45596</v>
      </c>
      <c r="H208" s="165"/>
      <c r="I208" s="165"/>
      <c r="J208" s="165" t="s">
        <v>811</v>
      </c>
      <c r="K208" s="165"/>
      <c r="L208" s="140" t="s">
        <v>73</v>
      </c>
      <c r="M208" s="161"/>
      <c r="N208" s="161"/>
      <c r="O208" s="161"/>
      <c r="P208" s="161"/>
    </row>
    <row r="209" ht="16.5" customHeight="1">
      <c r="A209" s="129"/>
      <c r="C209" s="140" t="s">
        <v>365</v>
      </c>
      <c r="D209" s="129"/>
      <c r="E209" s="131" t="n">
        <f>E198+7</f>
        <v>45579</v>
      </c>
      <c r="F209" s="139" t="n">
        <v>14</v>
      </c>
      <c r="G209" s="131" t="n">
        <f>E209+F209-1</f>
        <v>45592</v>
      </c>
      <c r="H209" s="165"/>
      <c r="I209" s="165"/>
      <c r="J209" s="165" t="s">
        <v>811</v>
      </c>
      <c r="K209" s="165" t="s">
        <v>278</v>
      </c>
      <c r="L209" s="140" t="s">
        <v>366</v>
      </c>
      <c r="M209" s="161"/>
      <c r="N209" s="161"/>
      <c r="O209" s="161"/>
      <c r="P209" s="161"/>
    </row>
    <row r="210" s="5" customFormat="1" ht="16.5" customHeight="1">
      <c r="A210" s="129"/>
      <c r="B210" s="147"/>
      <c r="C210" s="140" t="s">
        <v>387</v>
      </c>
      <c r="D210" s="129"/>
      <c r="E210" s="131" t="n">
        <f>G197+1</f>
        <v>45586</v>
      </c>
      <c r="F210" s="139" t="n">
        <v>7</v>
      </c>
      <c r="G210" s="131" t="n">
        <f>E210+F210-1</f>
        <v>45592</v>
      </c>
      <c r="H210" s="165"/>
      <c r="I210" s="165"/>
      <c r="J210" s="165"/>
      <c r="K210" s="165"/>
      <c r="L210" s="142" t="s">
        <v>388</v>
      </c>
      <c r="M210" s="161"/>
      <c r="N210" s="161"/>
      <c r="O210" s="161"/>
      <c r="P210" s="161"/>
      <c r="Q210" s="70"/>
      <c r="R210" s="70"/>
    </row>
    <row r="211" ht="16.5" customHeight="1">
      <c r="A211" s="129"/>
      <c r="B211" s="129" t="s">
        <v>367</v>
      </c>
      <c r="C211" s="140" t="s">
        <v>343</v>
      </c>
      <c r="D211" s="129"/>
      <c r="E211" s="170" t="n">
        <f>E206</f>
        <v>45585</v>
      </c>
      <c r="F211" s="109" t="n">
        <v>12</v>
      </c>
      <c r="G211" s="196" t="n">
        <f>E211+F211-1</f>
        <v>45596</v>
      </c>
      <c r="H211" s="165"/>
      <c r="I211" s="165"/>
      <c r="J211" s="165" t="s">
        <v>811</v>
      </c>
      <c r="K211" s="165"/>
      <c r="L211" s="165"/>
      <c r="M211" s="161"/>
      <c r="N211" s="161"/>
      <c r="O211" s="161"/>
      <c r="P211" s="161"/>
    </row>
    <row r="212" ht="16.5" customHeight="1">
      <c r="A212" s="129"/>
      <c r="B212" s="129" t="s">
        <v>96</v>
      </c>
      <c r="C212" s="140" t="s">
        <v>474</v>
      </c>
      <c r="D212" s="129"/>
      <c r="E212" s="131" t="n">
        <f>MAX(G205,G195)+3</f>
        <v>45587</v>
      </c>
      <c r="F212" s="139" t="n">
        <v>1</v>
      </c>
      <c r="G212" s="131" t="n">
        <f>E212+F212-1</f>
        <v>45587</v>
      </c>
      <c r="H212" s="165"/>
      <c r="I212" s="165"/>
      <c r="J212" s="165" t="s">
        <v>811</v>
      </c>
      <c r="K212" s="165" t="s">
        <v>811</v>
      </c>
      <c r="L212" s="140" t="s">
        <v>390</v>
      </c>
      <c r="M212" s="161"/>
      <c r="N212" s="161"/>
      <c r="O212" s="161"/>
      <c r="P212" s="161"/>
    </row>
    <row r="213" s="5" customFormat="1" ht="16.5" customHeight="1">
      <c r="A213" s="129"/>
      <c r="B213" s="160" t="s">
        <v>391</v>
      </c>
      <c r="C213" s="140" t="s">
        <v>392</v>
      </c>
      <c r="D213" s="129"/>
      <c r="E213" s="170" t="n">
        <f>E$150</f>
        <v>45543</v>
      </c>
      <c r="F213" s="169"/>
      <c r="G213" s="131" t="n">
        <f>E213+F213-1</f>
        <v>45542</v>
      </c>
      <c r="H213" s="165"/>
      <c r="I213" s="165"/>
      <c r="J213" s="165"/>
      <c r="K213" s="165"/>
      <c r="L213" s="178"/>
      <c r="M213" s="161"/>
      <c r="N213" s="161"/>
      <c r="O213" s="161"/>
      <c r="P213" s="161"/>
      <c r="Q213" s="70"/>
      <c r="R213" s="70"/>
    </row>
    <row r="214" s="5" customFormat="1" ht="16.5" customHeight="1">
      <c r="A214" s="129"/>
      <c r="B214" s="144"/>
      <c r="C214" s="140" t="s">
        <v>232</v>
      </c>
      <c r="D214" s="129"/>
      <c r="E214" s="170" t="n">
        <f>E$150</f>
        <v>45543</v>
      </c>
      <c r="F214" s="139" t="n">
        <v>7</v>
      </c>
      <c r="G214" s="131" t="n">
        <f>E214+F214-1</f>
        <v>45549</v>
      </c>
      <c r="H214" s="165"/>
      <c r="I214" s="165"/>
      <c r="J214" s="165"/>
      <c r="K214" s="165"/>
      <c r="L214" s="142" t="s">
        <v>381</v>
      </c>
      <c r="M214" s="161"/>
      <c r="N214" s="161"/>
      <c r="O214" s="161"/>
      <c r="P214" s="161"/>
      <c r="Q214" s="70"/>
      <c r="R214" s="70"/>
    </row>
    <row r="215" s="5" customFormat="1" ht="16.5" customHeight="1">
      <c r="A215" s="129"/>
      <c r="B215" s="144"/>
      <c r="C215" s="140" t="s">
        <v>393</v>
      </c>
      <c r="D215" s="129"/>
      <c r="E215" s="170" t="n">
        <f>E$150</f>
        <v>45543</v>
      </c>
      <c r="F215" s="139" t="n">
        <v>7</v>
      </c>
      <c r="G215" s="131" t="n">
        <f>E215+F215-1</f>
        <v>45549</v>
      </c>
      <c r="H215" s="165"/>
      <c r="I215" s="165"/>
      <c r="J215" s="165"/>
      <c r="K215" s="165"/>
      <c r="L215" s="142" t="s">
        <v>381</v>
      </c>
      <c r="M215" s="161"/>
      <c r="N215" s="161"/>
      <c r="O215" s="161"/>
      <c r="P215" s="161"/>
      <c r="Q215" s="70"/>
      <c r="R215" s="70"/>
    </row>
    <row r="216" s="5" customFormat="1" ht="16.5" customHeight="1">
      <c r="A216" s="129"/>
      <c r="B216" s="144"/>
      <c r="C216" s="140" t="s">
        <v>239</v>
      </c>
      <c r="D216" s="129"/>
      <c r="E216" s="170" t="n">
        <f>E$150</f>
        <v>45543</v>
      </c>
      <c r="F216" s="139" t="n">
        <v>7</v>
      </c>
      <c r="G216" s="131" t="n">
        <f>E216+F216-1</f>
        <v>45549</v>
      </c>
      <c r="H216" s="165"/>
      <c r="I216" s="165"/>
      <c r="J216" s="165"/>
      <c r="K216" s="165"/>
      <c r="L216" s="142" t="s">
        <v>381</v>
      </c>
      <c r="M216" s="161"/>
      <c r="N216" s="161"/>
      <c r="O216" s="161"/>
      <c r="P216" s="161"/>
      <c r="Q216" s="70"/>
      <c r="R216" s="70"/>
    </row>
    <row r="217" s="5" customFormat="1" ht="16.5" customHeight="1">
      <c r="A217" s="129"/>
      <c r="B217" s="144"/>
      <c r="C217" s="140" t="s">
        <v>394</v>
      </c>
      <c r="D217" s="129"/>
      <c r="E217" s="170" t="n">
        <f>E$150</f>
        <v>45543</v>
      </c>
      <c r="F217" s="139" t="n">
        <v>7</v>
      </c>
      <c r="G217" s="131" t="n">
        <f>E217+F217-1</f>
        <v>45549</v>
      </c>
      <c r="H217" s="165"/>
      <c r="I217" s="165"/>
      <c r="J217" s="165"/>
      <c r="K217" s="165"/>
      <c r="L217" s="142" t="s">
        <v>381</v>
      </c>
      <c r="M217" s="161"/>
      <c r="N217" s="161"/>
      <c r="O217" s="161"/>
      <c r="P217" s="161"/>
      <c r="Q217" s="70"/>
      <c r="R217" s="70"/>
    </row>
    <row r="218" s="5" customFormat="1" ht="16.5" customHeight="1">
      <c r="A218" s="129"/>
      <c r="B218" s="144"/>
      <c r="C218" s="140" t="s">
        <v>395</v>
      </c>
      <c r="D218" s="129"/>
      <c r="E218" s="170" t="n">
        <f>E$150</f>
        <v>45543</v>
      </c>
      <c r="F218" s="139" t="n">
        <v>7</v>
      </c>
      <c r="G218" s="131" t="n">
        <f>E218+F218-1</f>
        <v>45549</v>
      </c>
      <c r="H218" s="165"/>
      <c r="I218" s="165"/>
      <c r="J218" s="165"/>
      <c r="K218" s="165"/>
      <c r="L218" s="142" t="s">
        <v>51</v>
      </c>
      <c r="M218" s="161"/>
      <c r="N218" s="161"/>
      <c r="O218" s="161"/>
      <c r="P218" s="161"/>
      <c r="Q218" s="70"/>
      <c r="R218" s="70"/>
    </row>
    <row r="219" s="5" customFormat="1" ht="16.5" customHeight="1">
      <c r="A219" s="129"/>
      <c r="B219" s="144"/>
      <c r="C219" s="140" t="s">
        <v>396</v>
      </c>
      <c r="D219" s="129"/>
      <c r="E219" s="170" t="n">
        <f>E$150</f>
        <v>45543</v>
      </c>
      <c r="F219" s="139" t="n">
        <v>7</v>
      </c>
      <c r="G219" s="131" t="n">
        <f>E219+F219-1</f>
        <v>45549</v>
      </c>
      <c r="H219" s="165"/>
      <c r="I219" s="165"/>
      <c r="J219" s="165"/>
      <c r="K219" s="165"/>
      <c r="L219" s="142" t="s">
        <v>51</v>
      </c>
      <c r="M219" s="161"/>
      <c r="N219" s="161"/>
      <c r="O219" s="161"/>
      <c r="P219" s="161"/>
      <c r="Q219" s="70"/>
      <c r="R219" s="70"/>
    </row>
    <row r="220" s="5" customFormat="1" ht="16.5" customHeight="1">
      <c r="A220" s="129"/>
      <c r="B220" s="160" t="s">
        <v>80</v>
      </c>
      <c r="C220" s="140" t="s">
        <v>397</v>
      </c>
      <c r="D220" s="129"/>
      <c r="E220" s="170" t="n">
        <f>E$150</f>
        <v>45543</v>
      </c>
      <c r="F220" s="139" t="n">
        <v>7</v>
      </c>
      <c r="G220" s="131" t="n">
        <f>E220+F220-1</f>
        <v>45549</v>
      </c>
      <c r="H220" s="165"/>
      <c r="I220" s="165"/>
      <c r="J220" s="165"/>
      <c r="K220" s="165"/>
      <c r="L220" s="142" t="s">
        <v>39</v>
      </c>
      <c r="M220" s="161"/>
      <c r="N220" s="161"/>
      <c r="O220" s="161"/>
      <c r="P220" s="161"/>
      <c r="Q220" s="70"/>
      <c r="R220" s="70"/>
    </row>
    <row r="221" s="5" customFormat="1" ht="16.5" customHeight="1">
      <c r="A221" s="129"/>
      <c r="B221" s="147"/>
      <c r="C221" s="140" t="s">
        <v>398</v>
      </c>
      <c r="D221" s="129"/>
      <c r="E221" s="170" t="n">
        <f>E$150</f>
        <v>45543</v>
      </c>
      <c r="F221" s="139" t="n">
        <v>7</v>
      </c>
      <c r="G221" s="131" t="n">
        <f>E221+F221-1</f>
        <v>45549</v>
      </c>
      <c r="H221" s="165"/>
      <c r="I221" s="165"/>
      <c r="J221" s="165"/>
      <c r="K221" s="165"/>
      <c r="L221" s="142" t="s">
        <v>381</v>
      </c>
      <c r="M221" s="161"/>
      <c r="N221" s="161"/>
      <c r="O221" s="161"/>
      <c r="P221" s="161"/>
      <c r="Q221" s="70"/>
      <c r="R221" s="70"/>
    </row>
    <row r="222" s="5" customFormat="1" ht="16.5" customHeight="1">
      <c r="A222" s="129"/>
      <c r="B222" s="129"/>
      <c r="C222" s="140" t="s">
        <v>399</v>
      </c>
      <c r="D222" s="129"/>
      <c r="E222" s="131" t="n">
        <f>G205+1</f>
        <v>45585</v>
      </c>
      <c r="F222" s="139" t="n">
        <v>14</v>
      </c>
      <c r="G222" s="131" t="n">
        <f>E222+F222-1</f>
        <v>45598</v>
      </c>
      <c r="H222" s="165"/>
      <c r="I222" s="165"/>
      <c r="J222" s="165"/>
      <c r="K222" s="165"/>
      <c r="L222" s="142" t="s">
        <v>73</v>
      </c>
      <c r="M222" s="161"/>
      <c r="N222" s="161"/>
      <c r="O222" s="161"/>
      <c r="P222" s="161"/>
      <c r="Q222" s="70"/>
      <c r="R222" s="70"/>
    </row>
    <row r="223" s="5" customFormat="1" ht="16.5" customHeight="1">
      <c r="A223" s="129"/>
      <c r="B223" s="129"/>
      <c r="C223" s="140" t="s">
        <v>400</v>
      </c>
      <c r="D223" s="129"/>
      <c r="E223" s="170" t="n">
        <f>E$150</f>
        <v>45543</v>
      </c>
      <c r="F223" s="139" t="n">
        <v>14</v>
      </c>
      <c r="G223" s="131" t="n">
        <f>E223+F223-1</f>
        <v>45556</v>
      </c>
      <c r="H223" s="165"/>
      <c r="I223" s="165"/>
      <c r="J223" s="165"/>
      <c r="K223" s="165"/>
      <c r="L223" s="142" t="s">
        <v>250</v>
      </c>
      <c r="M223" s="161"/>
      <c r="N223" s="161"/>
      <c r="O223" s="161"/>
      <c r="P223" s="161"/>
      <c r="Q223" s="70"/>
      <c r="R223" s="70"/>
    </row>
    <row r="224" s="5" customFormat="1" ht="16.5" customHeight="1">
      <c r="A224" s="129"/>
      <c r="B224" s="160" t="s">
        <v>401</v>
      </c>
      <c r="C224" s="140" t="s">
        <v>402</v>
      </c>
      <c r="D224" s="129"/>
      <c r="E224" s="131" t="n">
        <f>G205+1</f>
        <v>45585</v>
      </c>
      <c r="F224" s="169"/>
      <c r="G224" s="131" t="n">
        <f>E224+F224-1</f>
        <v>45584</v>
      </c>
      <c r="H224" s="165"/>
      <c r="I224" s="165"/>
      <c r="J224" s="165"/>
      <c r="K224" s="165"/>
      <c r="L224" s="178"/>
      <c r="M224" s="161"/>
      <c r="N224" s="161"/>
      <c r="O224" s="161"/>
      <c r="P224" s="161"/>
      <c r="Q224" s="70"/>
      <c r="R224" s="70"/>
    </row>
    <row r="225" s="5" customFormat="1" ht="16.5" customHeight="1">
      <c r="A225" s="129"/>
      <c r="B225" s="144"/>
      <c r="C225" s="140" t="s">
        <v>403</v>
      </c>
      <c r="D225" s="129"/>
      <c r="E225" s="131" t="n">
        <f>G205+1</f>
        <v>45585</v>
      </c>
      <c r="F225" s="139" t="n">
        <v>3</v>
      </c>
      <c r="G225" s="131" t="n">
        <f>E225+F225-1</f>
        <v>45587</v>
      </c>
      <c r="H225" s="165"/>
      <c r="I225" s="165"/>
      <c r="J225" s="165"/>
      <c r="K225" s="165"/>
      <c r="L225" s="142" t="s">
        <v>404</v>
      </c>
      <c r="M225" s="161"/>
      <c r="N225" s="161"/>
      <c r="O225" s="161"/>
      <c r="P225" s="161"/>
      <c r="Q225" s="70"/>
      <c r="R225" s="70"/>
    </row>
    <row r="226" s="5" customFormat="1" ht="16.5" customHeight="1">
      <c r="A226" s="129"/>
      <c r="B226" s="147"/>
      <c r="C226" s="140" t="s">
        <v>405</v>
      </c>
      <c r="D226" s="129"/>
      <c r="E226" s="131" t="n">
        <f>G225+1</f>
        <v>45588</v>
      </c>
      <c r="F226" s="139" t="n">
        <v>7</v>
      </c>
      <c r="G226" s="131" t="n">
        <f>E226+F226-1</f>
        <v>45594</v>
      </c>
      <c r="H226" s="165"/>
      <c r="I226" s="165"/>
      <c r="J226" s="165"/>
      <c r="K226" s="165"/>
      <c r="L226" s="142" t="s">
        <v>84</v>
      </c>
      <c r="M226" s="161"/>
      <c r="N226" s="161"/>
      <c r="O226" s="161"/>
      <c r="P226" s="161"/>
      <c r="Q226" s="70"/>
      <c r="R226" s="70"/>
    </row>
    <row r="227" s="5" customFormat="1" ht="16.5" customHeight="1">
      <c r="A227" s="129"/>
      <c r="B227" s="160" t="s">
        <v>80</v>
      </c>
      <c r="C227" s="140" t="s">
        <v>397</v>
      </c>
      <c r="D227" s="129"/>
      <c r="E227" s="170" t="n">
        <f>E$150</f>
        <v>45543</v>
      </c>
      <c r="F227" s="139" t="n">
        <v>7</v>
      </c>
      <c r="G227" s="131" t="n">
        <f>E227+F227-1</f>
        <v>45549</v>
      </c>
      <c r="H227" s="165"/>
      <c r="I227" s="165"/>
      <c r="J227" s="165"/>
      <c r="K227" s="165"/>
      <c r="L227" s="142" t="s">
        <v>39</v>
      </c>
      <c r="M227" s="161"/>
      <c r="N227" s="161"/>
      <c r="O227" s="161"/>
      <c r="P227" s="161"/>
      <c r="Q227" s="70"/>
      <c r="R227" s="70"/>
    </row>
    <row r="228" s="5" customFormat="1" ht="16.5" customHeight="1">
      <c r="A228" s="129"/>
      <c r="B228" s="147"/>
      <c r="C228" s="140" t="s">
        <v>398</v>
      </c>
      <c r="D228" s="129"/>
      <c r="E228" s="170" t="n">
        <f>E$150</f>
        <v>45543</v>
      </c>
      <c r="F228" s="139" t="n">
        <v>7</v>
      </c>
      <c r="G228" s="131" t="n">
        <f>E228+F228-1</f>
        <v>45549</v>
      </c>
      <c r="H228" s="165"/>
      <c r="I228" s="165"/>
      <c r="J228" s="165"/>
      <c r="K228" s="165"/>
      <c r="L228" s="142" t="s">
        <v>381</v>
      </c>
      <c r="M228" s="161"/>
      <c r="N228" s="161"/>
      <c r="O228" s="161"/>
      <c r="P228" s="161"/>
      <c r="Q228" s="70"/>
      <c r="R228" s="70"/>
    </row>
    <row r="229" s="5" customFormat="1" ht="16.5" customHeight="1">
      <c r="A229" s="129"/>
      <c r="B229" s="129"/>
      <c r="C229" s="140" t="s">
        <v>399</v>
      </c>
      <c r="D229" s="129"/>
      <c r="E229" s="131" t="n">
        <f>G168+1</f>
        <v>45578</v>
      </c>
      <c r="F229" s="139" t="n">
        <v>14</v>
      </c>
      <c r="G229" s="131" t="n">
        <f>E229+F229-1</f>
        <v>45591</v>
      </c>
      <c r="H229" s="165"/>
      <c r="I229" s="165"/>
      <c r="J229" s="165"/>
      <c r="K229" s="165"/>
      <c r="L229" s="142" t="s">
        <v>73</v>
      </c>
      <c r="M229" s="161"/>
      <c r="N229" s="161"/>
      <c r="O229" s="161"/>
      <c r="P229" s="161"/>
      <c r="Q229" s="70"/>
      <c r="R229" s="70"/>
    </row>
    <row r="230" s="5" customFormat="1" ht="16.5" customHeight="1">
      <c r="A230" s="129"/>
      <c r="B230" s="129"/>
      <c r="C230" s="140" t="s">
        <v>400</v>
      </c>
      <c r="D230" s="129"/>
      <c r="E230" s="170" t="n">
        <f>E$150</f>
        <v>45543</v>
      </c>
      <c r="F230" s="139" t="n">
        <v>14</v>
      </c>
      <c r="G230" s="131" t="n">
        <f>E230+F230-1</f>
        <v>45556</v>
      </c>
      <c r="H230" s="165"/>
      <c r="I230" s="165"/>
      <c r="J230" s="165"/>
      <c r="K230" s="165"/>
      <c r="L230" s="142" t="s">
        <v>250</v>
      </c>
      <c r="M230" s="161"/>
      <c r="N230" s="161"/>
      <c r="O230" s="161"/>
      <c r="P230" s="161"/>
      <c r="Q230" s="70"/>
      <c r="R230" s="70"/>
    </row>
    <row r="231" s="5" customFormat="1" ht="16.5" customHeight="1">
      <c r="A231" s="129"/>
      <c r="B231" s="144"/>
      <c r="C231" s="140" t="s">
        <v>403</v>
      </c>
      <c r="D231" s="129"/>
      <c r="E231" s="131" t="n">
        <f>G168+1</f>
        <v>45578</v>
      </c>
      <c r="F231" s="139" t="n">
        <v>3</v>
      </c>
      <c r="G231" s="131" t="n">
        <f>E231+F231-1</f>
        <v>45580</v>
      </c>
      <c r="H231" s="165"/>
      <c r="I231" s="165"/>
      <c r="J231" s="165"/>
      <c r="K231" s="165"/>
      <c r="L231" s="142" t="s">
        <v>404</v>
      </c>
      <c r="M231" s="161"/>
      <c r="N231" s="161"/>
      <c r="O231" s="161"/>
      <c r="P231" s="161"/>
      <c r="Q231" s="70"/>
      <c r="R231" s="70"/>
    </row>
    <row r="232" s="5" customFormat="1" ht="16.5" customHeight="1">
      <c r="A232" s="129"/>
      <c r="B232" s="147"/>
      <c r="C232" s="140" t="s">
        <v>405</v>
      </c>
      <c r="D232" s="129"/>
      <c r="E232" s="131" t="n">
        <f>G231+1</f>
        <v>45581</v>
      </c>
      <c r="F232" s="139" t="n">
        <v>7</v>
      </c>
      <c r="G232" s="131" t="n">
        <f>E232+F232-1</f>
        <v>45587</v>
      </c>
      <c r="H232" s="165"/>
      <c r="I232" s="165"/>
      <c r="J232" s="165"/>
      <c r="K232" s="165"/>
      <c r="L232" s="142" t="s">
        <v>84</v>
      </c>
      <c r="M232" s="161"/>
      <c r="N232" s="161"/>
      <c r="O232" s="161"/>
      <c r="P232" s="161"/>
      <c r="Q232" s="70"/>
      <c r="R232" s="70"/>
    </row>
    <row r="233" s="5" customFormat="1" ht="16.5" customHeight="1">
      <c r="A233" s="160" t="s">
        <v>406</v>
      </c>
      <c r="B233" s="129"/>
      <c r="C233" s="140" t="s">
        <v>407</v>
      </c>
      <c r="D233" s="129"/>
      <c r="E233" s="165"/>
      <c r="F233" s="169"/>
      <c r="G233" s="131" t="n">
        <f>E233+F233-1</f>
        <v>-1</v>
      </c>
      <c r="H233" s="165"/>
      <c r="I233" s="165"/>
      <c r="J233" s="165"/>
      <c r="K233" s="165"/>
      <c r="L233" s="178"/>
      <c r="M233" s="161"/>
      <c r="N233" s="161"/>
      <c r="O233" s="161"/>
      <c r="P233" s="161"/>
      <c r="Q233" s="70"/>
      <c r="R233" s="70"/>
    </row>
    <row r="234" s="5" customFormat="1" ht="16.5" customHeight="1">
      <c r="A234" s="160" t="s">
        <v>406</v>
      </c>
      <c r="B234" s="164" t="s">
        <v>367</v>
      </c>
      <c r="C234" s="140" t="s">
        <v>367</v>
      </c>
      <c r="D234" s="129"/>
      <c r="E234" s="132" t="n">
        <f>MIN(E235:E239)</f>
        <v>45597</v>
      </c>
      <c r="F234" s="169"/>
      <c r="G234" s="132" t="n">
        <f>MAX(G235:G239)</f>
        <v>45600</v>
      </c>
      <c r="H234" s="165"/>
      <c r="I234" s="165"/>
      <c r="J234" s="165"/>
      <c r="K234" s="165"/>
      <c r="L234" s="178"/>
      <c r="M234" s="161"/>
      <c r="N234" s="161"/>
      <c r="O234" s="161"/>
      <c r="P234" s="161"/>
      <c r="Q234" s="70"/>
      <c r="R234" s="70"/>
    </row>
    <row r="235" s="5" customFormat="1" ht="16.5" customHeight="1">
      <c r="A235" s="160" t="s">
        <v>406</v>
      </c>
      <c r="B235" s="144"/>
      <c r="C235" s="140" t="s">
        <v>408</v>
      </c>
      <c r="D235" s="129"/>
      <c r="E235" s="132" t="n">
        <f>G208+1</f>
        <v>45597</v>
      </c>
      <c r="F235" s="139" t="n">
        <v>1</v>
      </c>
      <c r="G235" s="131" t="n">
        <f>E235+F235-1</f>
        <v>45597</v>
      </c>
      <c r="H235" s="165"/>
      <c r="I235" s="165"/>
      <c r="J235" s="165"/>
      <c r="K235" s="165"/>
      <c r="L235" s="142" t="s">
        <v>264</v>
      </c>
      <c r="M235" s="161"/>
      <c r="N235" s="161"/>
      <c r="O235" s="161"/>
      <c r="P235" s="161"/>
      <c r="Q235" s="70"/>
      <c r="R235" s="70"/>
    </row>
    <row r="236" s="5" customFormat="1" ht="16.5" customHeight="1">
      <c r="A236" s="160" t="s">
        <v>406</v>
      </c>
      <c r="B236" s="144"/>
      <c r="C236" s="140" t="s">
        <v>340</v>
      </c>
      <c r="D236" s="129"/>
      <c r="E236" s="132" t="n">
        <f>G235+1</f>
        <v>45598</v>
      </c>
      <c r="F236" s="139" t="n">
        <v>1</v>
      </c>
      <c r="G236" s="131" t="n">
        <f>E236+F236-1</f>
        <v>45598</v>
      </c>
      <c r="H236" s="165"/>
      <c r="I236" s="165"/>
      <c r="J236" s="165"/>
      <c r="K236" s="165"/>
      <c r="L236" s="142" t="s">
        <v>264</v>
      </c>
      <c r="M236" s="161"/>
      <c r="N236" s="161"/>
      <c r="O236" s="161"/>
      <c r="P236" s="161"/>
      <c r="Q236" s="70"/>
      <c r="R236" s="70"/>
    </row>
    <row r="237" s="5" customFormat="1" ht="16.5" customHeight="1">
      <c r="A237" s="160" t="s">
        <v>406</v>
      </c>
      <c r="B237" s="144"/>
      <c r="C237" s="140" t="s">
        <v>341</v>
      </c>
      <c r="D237" s="129"/>
      <c r="E237" s="132" t="n">
        <f>G235+1</f>
        <v>45598</v>
      </c>
      <c r="F237" s="139" t="n">
        <v>1</v>
      </c>
      <c r="G237" s="131" t="n">
        <f>E237+F237-1</f>
        <v>45598</v>
      </c>
      <c r="H237" s="165"/>
      <c r="I237" s="165"/>
      <c r="J237" s="165"/>
      <c r="K237" s="165"/>
      <c r="L237" s="142" t="s">
        <v>264</v>
      </c>
      <c r="M237" s="161"/>
      <c r="N237" s="161"/>
      <c r="O237" s="161"/>
      <c r="P237" s="161"/>
      <c r="Q237" s="70"/>
      <c r="R237" s="70"/>
    </row>
    <row r="238" s="5" customFormat="1" ht="16.5" customHeight="1">
      <c r="A238" s="160" t="s">
        <v>406</v>
      </c>
      <c r="B238" s="144"/>
      <c r="C238" s="140" t="s">
        <v>342</v>
      </c>
      <c r="D238" s="129"/>
      <c r="E238" s="132" t="n">
        <f>G235+1</f>
        <v>45598</v>
      </c>
      <c r="F238" s="139" t="n">
        <v>1</v>
      </c>
      <c r="G238" s="131" t="n">
        <f>E238+F238-1</f>
        <v>45598</v>
      </c>
      <c r="H238" s="165"/>
      <c r="I238" s="165"/>
      <c r="J238" s="165"/>
      <c r="K238" s="165"/>
      <c r="L238" s="142" t="s">
        <v>264</v>
      </c>
      <c r="M238" s="161"/>
      <c r="N238" s="161"/>
      <c r="O238" s="161"/>
      <c r="P238" s="161"/>
      <c r="Q238" s="70"/>
      <c r="R238" s="70"/>
    </row>
    <row r="239" s="5" customFormat="1" ht="16.5" customHeight="1">
      <c r="A239" s="160" t="s">
        <v>406</v>
      </c>
      <c r="B239" s="147"/>
      <c r="C239" s="140" t="s">
        <v>409</v>
      </c>
      <c r="D239" s="129"/>
      <c r="E239" s="132" t="n">
        <f>G235+1</f>
        <v>45598</v>
      </c>
      <c r="F239" s="139" t="n">
        <v>3</v>
      </c>
      <c r="G239" s="131" t="n">
        <f>E239+F239-1</f>
        <v>45600</v>
      </c>
      <c r="H239" s="165"/>
      <c r="I239" s="165"/>
      <c r="J239" s="165"/>
      <c r="K239" s="165"/>
      <c r="L239" s="142" t="s">
        <v>264</v>
      </c>
      <c r="M239" s="161"/>
      <c r="N239" s="161"/>
      <c r="O239" s="161"/>
      <c r="P239" s="161"/>
      <c r="Q239" s="70"/>
      <c r="R239" s="70"/>
    </row>
    <row r="240" s="5" customFormat="1" ht="16.5" customHeight="1">
      <c r="A240" s="160" t="s">
        <v>406</v>
      </c>
      <c r="B240" s="140" t="s">
        <v>344</v>
      </c>
      <c r="C240" s="140" t="s">
        <v>344</v>
      </c>
      <c r="D240" s="129"/>
      <c r="E240" s="132" t="n">
        <v>45017</v>
      </c>
      <c r="F240" s="169"/>
      <c r="G240" s="131" t="n">
        <f>E240+F240-1</f>
        <v>45016</v>
      </c>
      <c r="H240" s="165"/>
      <c r="I240" s="165"/>
      <c r="J240" s="165"/>
      <c r="K240" s="165"/>
      <c r="L240" s="178"/>
      <c r="M240" s="161"/>
      <c r="N240" s="161"/>
      <c r="O240" s="161"/>
      <c r="P240" s="161"/>
      <c r="Q240" s="70"/>
      <c r="R240" s="70"/>
    </row>
    <row r="241" s="5" customFormat="1" ht="16.5" customHeight="1">
      <c r="A241" s="160" t="s">
        <v>406</v>
      </c>
      <c r="B241" s="144"/>
      <c r="C241" s="140" t="s">
        <v>345</v>
      </c>
      <c r="D241" s="129"/>
      <c r="E241" s="132" t="n">
        <f>G165+1</f>
        <v>45569</v>
      </c>
      <c r="F241" s="139" t="n">
        <v>3</v>
      </c>
      <c r="G241" s="131" t="n">
        <f>E241+F241-1</f>
        <v>45571</v>
      </c>
      <c r="H241" s="165"/>
      <c r="I241" s="165"/>
      <c r="J241" s="165"/>
      <c r="K241" s="165"/>
      <c r="L241" s="142" t="s">
        <v>39</v>
      </c>
      <c r="M241" s="161"/>
      <c r="N241" s="161"/>
      <c r="O241" s="161"/>
      <c r="P241" s="161"/>
      <c r="Q241" s="70"/>
      <c r="R241" s="70"/>
    </row>
    <row r="242" s="5" customFormat="1" ht="16.5" customHeight="1">
      <c r="A242" s="160" t="s">
        <v>406</v>
      </c>
      <c r="B242" s="147"/>
      <c r="C242" s="140" t="s">
        <v>410</v>
      </c>
      <c r="D242" s="129"/>
      <c r="E242" s="132" t="n">
        <f>G241+1</f>
        <v>45572</v>
      </c>
      <c r="F242" s="139" t="n">
        <v>1</v>
      </c>
      <c r="G242" s="131" t="n">
        <f>E242+F242-1</f>
        <v>45572</v>
      </c>
      <c r="H242" s="165"/>
      <c r="I242" s="165"/>
      <c r="J242" s="165"/>
      <c r="K242" s="165"/>
      <c r="L242" s="142" t="s">
        <v>39</v>
      </c>
      <c r="M242" s="161"/>
      <c r="N242" s="161"/>
      <c r="O242" s="161"/>
      <c r="P242" s="161"/>
      <c r="Q242" s="70"/>
      <c r="R242" s="70"/>
    </row>
    <row r="243" s="5" customFormat="1" ht="16.5" customHeight="1">
      <c r="A243" s="160" t="s">
        <v>406</v>
      </c>
      <c r="B243" s="164" t="s">
        <v>347</v>
      </c>
      <c r="C243" s="140" t="s">
        <v>347</v>
      </c>
      <c r="D243" s="129"/>
      <c r="E243" s="132" t="n">
        <f>G242+1</f>
        <v>45573</v>
      </c>
      <c r="F243" s="139" t="n">
        <v>2</v>
      </c>
      <c r="G243" s="131" t="n">
        <f>E243+F243-1</f>
        <v>45574</v>
      </c>
      <c r="H243" s="165"/>
      <c r="I243" s="165"/>
      <c r="J243" s="165"/>
      <c r="K243" s="165"/>
      <c r="L243" s="142" t="s">
        <v>39</v>
      </c>
      <c r="M243" s="161"/>
      <c r="N243" s="161"/>
      <c r="O243" s="161"/>
      <c r="P243" s="161"/>
      <c r="Q243" s="70"/>
      <c r="R243" s="70"/>
    </row>
    <row r="244" s="5" customFormat="1" ht="16.5" customHeight="1">
      <c r="A244" s="160" t="s">
        <v>406</v>
      </c>
      <c r="B244" s="144"/>
      <c r="C244" s="140" t="s">
        <v>411</v>
      </c>
      <c r="D244" s="129"/>
      <c r="E244" s="132" t="n">
        <f>G243+1</f>
        <v>45575</v>
      </c>
      <c r="F244" s="139" t="n">
        <v>1</v>
      </c>
      <c r="G244" s="131" t="n">
        <f>E244+F244-1</f>
        <v>45575</v>
      </c>
      <c r="H244" s="165"/>
      <c r="I244" s="165"/>
      <c r="J244" s="165"/>
      <c r="K244" s="165"/>
      <c r="L244" s="142" t="s">
        <v>349</v>
      </c>
      <c r="M244" s="161"/>
      <c r="N244" s="161"/>
      <c r="O244" s="161"/>
      <c r="P244" s="161"/>
      <c r="Q244" s="70"/>
      <c r="R244" s="70"/>
    </row>
    <row r="245" ht="16.5" customHeight="1">
      <c r="A245" s="160" t="s">
        <v>406</v>
      </c>
      <c r="B245" s="129"/>
      <c r="C245" s="140" t="s">
        <v>350</v>
      </c>
      <c r="D245" s="129"/>
      <c r="E245" s="132" t="n">
        <f>G243+1</f>
        <v>45575</v>
      </c>
      <c r="F245" s="139" t="n">
        <v>18</v>
      </c>
      <c r="G245" s="131" t="n">
        <f>E245+F245-1</f>
        <v>45592</v>
      </c>
      <c r="H245" s="165"/>
      <c r="I245" s="165"/>
      <c r="J245" s="165"/>
      <c r="K245" s="165"/>
      <c r="L245" s="140" t="s">
        <v>349</v>
      </c>
      <c r="M245" s="161"/>
      <c r="N245" s="161"/>
      <c r="O245" s="161"/>
      <c r="P245" s="161"/>
    </row>
    <row r="246" ht="16.5" customHeight="1">
      <c r="A246" s="160" t="s">
        <v>406</v>
      </c>
      <c r="C246" s="140" t="s">
        <v>412</v>
      </c>
      <c r="D246" s="129"/>
      <c r="E246" s="132" t="n">
        <f>G208+1</f>
        <v>45597</v>
      </c>
      <c r="F246" s="139" t="n">
        <v>3</v>
      </c>
      <c r="G246" s="131" t="n">
        <f>E246+F246-1</f>
        <v>45599</v>
      </c>
      <c r="H246" s="165"/>
      <c r="I246" s="165"/>
      <c r="J246" s="165" t="s">
        <v>811</v>
      </c>
      <c r="K246" s="165"/>
      <c r="L246" s="140"/>
      <c r="M246" s="161"/>
      <c r="N246" s="161"/>
      <c r="O246" s="161"/>
      <c r="P246" s="161"/>
    </row>
    <row r="247" s="5" customFormat="1" ht="16.5" customHeight="1">
      <c r="A247" s="160" t="s">
        <v>406</v>
      </c>
      <c r="B247" s="164" t="s">
        <v>413</v>
      </c>
      <c r="C247" s="140" t="s">
        <v>413</v>
      </c>
      <c r="D247" s="129"/>
      <c r="E247" s="132" t="n">
        <f>MIN(E248:E250)</f>
        <v>45592</v>
      </c>
      <c r="F247" s="169"/>
      <c r="G247" s="132" t="n">
        <f>MAX(G248:G250)</f>
        <v>45600</v>
      </c>
      <c r="H247" s="5"/>
      <c r="I247" s="5"/>
      <c r="J247" s="165"/>
      <c r="K247" s="165"/>
      <c r="L247" s="178"/>
      <c r="M247" s="161"/>
      <c r="N247" s="161"/>
      <c r="O247" s="161"/>
      <c r="P247" s="161"/>
      <c r="Q247" s="70"/>
      <c r="R247" s="70"/>
    </row>
    <row r="248" s="5" customFormat="1" ht="16.5" customHeight="1">
      <c r="A248" s="160" t="s">
        <v>406</v>
      </c>
      <c r="B248" s="144"/>
      <c r="C248" s="140" t="s">
        <v>414</v>
      </c>
      <c r="D248" s="129"/>
      <c r="E248" s="132" t="n">
        <f>G245</f>
        <v>45592</v>
      </c>
      <c r="F248" s="139" t="n">
        <v>2</v>
      </c>
      <c r="G248" s="131" t="n">
        <f>E248+F248-1</f>
        <v>45593</v>
      </c>
      <c r="H248" s="5"/>
      <c r="I248" s="5"/>
      <c r="J248" s="165"/>
      <c r="K248" s="165"/>
      <c r="L248" s="142" t="s">
        <v>381</v>
      </c>
      <c r="M248" s="161"/>
      <c r="N248" s="161"/>
      <c r="O248" s="161"/>
      <c r="P248" s="161"/>
      <c r="Q248" s="70"/>
      <c r="R248" s="70"/>
    </row>
    <row r="249" s="5" customFormat="1" ht="16.5" customHeight="1">
      <c r="A249" s="160" t="s">
        <v>406</v>
      </c>
      <c r="B249" s="144"/>
      <c r="C249" s="140" t="s">
        <v>415</v>
      </c>
      <c r="D249" s="129"/>
      <c r="E249" s="132" t="n">
        <f>G245</f>
        <v>45592</v>
      </c>
      <c r="F249" s="139" t="n">
        <v>2</v>
      </c>
      <c r="G249" s="131" t="n">
        <f>E249+F249-1</f>
        <v>45593</v>
      </c>
      <c r="H249" s="5"/>
      <c r="I249" s="5"/>
      <c r="J249" s="165"/>
      <c r="K249" s="165"/>
      <c r="L249" s="142" t="s">
        <v>381</v>
      </c>
      <c r="M249" s="161"/>
      <c r="N249" s="161"/>
      <c r="O249" s="161"/>
      <c r="P249" s="161"/>
      <c r="Q249" s="70"/>
      <c r="R249" s="70"/>
    </row>
    <row r="250" ht="16.5" customHeight="1">
      <c r="A250" s="160" t="s">
        <v>406</v>
      </c>
      <c r="C250" s="140" t="s">
        <v>355</v>
      </c>
      <c r="D250" s="129"/>
      <c r="E250" s="132" t="n">
        <f>MAX(G245+1,G246+1)</f>
        <v>45600</v>
      </c>
      <c r="F250" s="139" t="n">
        <v>1</v>
      </c>
      <c r="G250" s="131" t="n">
        <f>E250+F250-1</f>
        <v>45600</v>
      </c>
      <c r="H250" s="165"/>
      <c r="I250" s="165"/>
      <c r="J250" s="165" t="s">
        <v>811</v>
      </c>
      <c r="K250" s="165"/>
      <c r="L250" s="140" t="s">
        <v>381</v>
      </c>
      <c r="M250" s="161"/>
      <c r="N250" s="161"/>
      <c r="O250" s="161"/>
      <c r="P250" s="161"/>
    </row>
    <row r="251" s="5" customFormat="1" ht="16.5" customHeight="1">
      <c r="A251" s="160" t="s">
        <v>406</v>
      </c>
      <c r="B251" s="164" t="s">
        <v>416</v>
      </c>
      <c r="C251" s="140" t="s">
        <v>416</v>
      </c>
      <c r="D251" s="129"/>
      <c r="E251" s="132" t="n">
        <v>45043</v>
      </c>
      <c r="F251" s="169"/>
      <c r="G251" s="131" t="n">
        <f>E251+F251-1</f>
        <v>45042</v>
      </c>
      <c r="H251" s="5"/>
      <c r="I251" s="5"/>
      <c r="J251" s="165"/>
      <c r="K251" s="165"/>
      <c r="L251" s="178"/>
      <c r="M251" s="161"/>
      <c r="N251" s="161"/>
      <c r="O251" s="161"/>
      <c r="P251" s="161"/>
      <c r="Q251" s="70"/>
      <c r="R251" s="70"/>
    </row>
    <row r="252" ht="16.5" customHeight="1">
      <c r="A252" s="160" t="s">
        <v>406</v>
      </c>
      <c r="C252" s="140" t="s">
        <v>357</v>
      </c>
      <c r="D252" s="129"/>
      <c r="E252" s="132" t="n">
        <f>E250</f>
        <v>45600</v>
      </c>
      <c r="F252" s="139" t="n">
        <v>1</v>
      </c>
      <c r="G252" s="131" t="n">
        <f>E252+F252-1</f>
        <v>45600</v>
      </c>
      <c r="H252" s="165"/>
      <c r="I252" s="165"/>
      <c r="J252" s="165" t="s">
        <v>811</v>
      </c>
      <c r="K252" s="165"/>
      <c r="L252" s="140" t="s">
        <v>290</v>
      </c>
      <c r="M252" s="161"/>
      <c r="N252" s="161"/>
      <c r="O252" s="161"/>
      <c r="P252" s="161"/>
    </row>
    <row r="253" ht="16.5" customHeight="1">
      <c r="A253" s="160" t="s">
        <v>406</v>
      </c>
      <c r="C253" s="143" t="s">
        <v>416</v>
      </c>
      <c r="D253" s="233"/>
      <c r="E253" s="141" t="n">
        <f>G252+1</f>
        <v>45601</v>
      </c>
      <c r="F253" s="109" t="n">
        <v>5</v>
      </c>
      <c r="G253" s="141" t="n">
        <f>E253+F253-1</f>
        <v>45605</v>
      </c>
      <c r="H253" s="192" t="n">
        <f>E253-E191</f>
        <v>13</v>
      </c>
      <c r="I253" s="165"/>
      <c r="J253" s="165" t="s">
        <v>811</v>
      </c>
      <c r="K253" s="165" t="s">
        <v>811</v>
      </c>
      <c r="L253" s="140" t="s">
        <v>290</v>
      </c>
      <c r="M253" s="161"/>
      <c r="N253" s="161"/>
      <c r="O253" s="161"/>
      <c r="P253" s="177" t="e">
        <f>#REF!-#REF!</f>
        <v>#REF!</v>
      </c>
    </row>
    <row r="254" ht="16.5" customHeight="1">
      <c r="A254" s="160" t="s">
        <v>406</v>
      </c>
      <c r="C254" s="140" t="s">
        <v>358</v>
      </c>
      <c r="D254" s="145"/>
      <c r="E254" s="131" t="n">
        <f>G253</f>
        <v>45605</v>
      </c>
      <c r="F254" s="139" t="n">
        <v>1</v>
      </c>
      <c r="G254" s="131" t="n">
        <f>E254+F254-1</f>
        <v>45605</v>
      </c>
      <c r="H254" s="165"/>
      <c r="I254" s="165"/>
      <c r="J254" s="165" t="s">
        <v>811</v>
      </c>
      <c r="K254" s="165"/>
      <c r="L254" s="140" t="s">
        <v>231</v>
      </c>
      <c r="M254" s="161"/>
      <c r="N254" s="161"/>
      <c r="O254" s="161"/>
      <c r="P254" s="177"/>
    </row>
    <row r="255" s="5" customFormat="1" ht="16.5" customHeight="1">
      <c r="A255" s="160" t="s">
        <v>406</v>
      </c>
      <c r="B255" s="140" t="s">
        <v>418</v>
      </c>
      <c r="C255" s="140" t="s">
        <v>360</v>
      </c>
      <c r="D255" s="129"/>
      <c r="E255" s="131" t="n">
        <f>MIN(E256:E260)</f>
        <v>45606</v>
      </c>
      <c r="F255" s="169"/>
      <c r="G255" s="131" t="n">
        <f>MAX(G256:G260)</f>
        <v>45615</v>
      </c>
      <c r="H255" s="5"/>
      <c r="I255" s="5"/>
      <c r="J255" s="165"/>
      <c r="K255" s="165"/>
      <c r="L255" s="178"/>
      <c r="M255" s="161"/>
      <c r="N255" s="161"/>
      <c r="O255" s="161"/>
      <c r="P255" s="161"/>
      <c r="Q255" s="70"/>
      <c r="R255" s="70"/>
    </row>
    <row r="256" ht="16.5" customHeight="1">
      <c r="A256" s="160" t="s">
        <v>406</v>
      </c>
      <c r="C256" s="140" t="s">
        <v>361</v>
      </c>
      <c r="D256" s="129"/>
      <c r="E256" s="131" t="n">
        <f>G254+1</f>
        <v>45606</v>
      </c>
      <c r="F256" s="139" t="n">
        <v>3</v>
      </c>
      <c r="G256" s="131" t="n">
        <f>E256+F256-1</f>
        <v>45608</v>
      </c>
      <c r="H256" s="165"/>
      <c r="I256" s="165"/>
      <c r="J256" s="165" t="s">
        <v>811</v>
      </c>
      <c r="K256" s="165"/>
      <c r="L256" s="140" t="s">
        <v>73</v>
      </c>
      <c r="M256" s="161"/>
      <c r="N256" s="161"/>
      <c r="O256" s="161"/>
      <c r="P256" s="161"/>
    </row>
    <row r="257" ht="16.5" customHeight="1">
      <c r="A257" s="160" t="s">
        <v>406</v>
      </c>
      <c r="C257" s="140" t="s">
        <v>385</v>
      </c>
      <c r="D257" s="129"/>
      <c r="E257" s="131" t="n">
        <f>G256+1</f>
        <v>45609</v>
      </c>
      <c r="F257" s="139" t="n">
        <v>7</v>
      </c>
      <c r="G257" s="131" t="n">
        <f>E257+F257-1</f>
        <v>45615</v>
      </c>
      <c r="H257" s="165"/>
      <c r="I257" s="165"/>
      <c r="J257" s="165" t="s">
        <v>811</v>
      </c>
      <c r="K257" s="165"/>
      <c r="L257" s="140" t="s">
        <v>73</v>
      </c>
      <c r="M257" s="161"/>
      <c r="N257" s="161"/>
      <c r="O257" s="161"/>
      <c r="P257" s="161"/>
    </row>
    <row r="258" ht="16.5" customHeight="1">
      <c r="A258" s="160" t="s">
        <v>406</v>
      </c>
      <c r="C258" s="140" t="s">
        <v>363</v>
      </c>
      <c r="D258" s="129"/>
      <c r="E258" s="131" t="n">
        <f>G257+1</f>
        <v>45616</v>
      </c>
      <c r="F258" s="139" t="n">
        <v>0</v>
      </c>
      <c r="G258" s="131" t="n">
        <f>E258+F258-1</f>
        <v>45615</v>
      </c>
      <c r="H258" s="165"/>
      <c r="I258" s="165"/>
      <c r="J258" s="165" t="s">
        <v>811</v>
      </c>
      <c r="K258" s="165"/>
      <c r="L258" s="140" t="s">
        <v>264</v>
      </c>
      <c r="M258" s="161"/>
      <c r="N258" s="161"/>
      <c r="O258" s="161"/>
      <c r="P258" s="161"/>
    </row>
    <row r="259" ht="16.5" customHeight="1">
      <c r="A259" s="160" t="s">
        <v>406</v>
      </c>
      <c r="C259" s="140" t="s">
        <v>364</v>
      </c>
      <c r="D259" s="129"/>
      <c r="E259" s="131" t="n">
        <f>G258</f>
        <v>45615</v>
      </c>
      <c r="F259" s="139" t="n">
        <v>1</v>
      </c>
      <c r="G259" s="131" t="n">
        <f>E259+F259-1</f>
        <v>45615</v>
      </c>
      <c r="H259" s="165"/>
      <c r="I259" s="165"/>
      <c r="J259" s="165" t="s">
        <v>811</v>
      </c>
      <c r="K259" s="165"/>
      <c r="L259" s="140" t="s">
        <v>73</v>
      </c>
      <c r="M259" s="161"/>
      <c r="N259" s="161"/>
      <c r="O259" s="161"/>
      <c r="P259" s="161"/>
    </row>
    <row r="260" ht="16.5" customHeight="1">
      <c r="A260" s="160" t="s">
        <v>406</v>
      </c>
      <c r="C260" s="140" t="s">
        <v>365</v>
      </c>
      <c r="D260" s="129"/>
      <c r="E260" s="131" t="n">
        <f>E256</f>
        <v>45606</v>
      </c>
      <c r="F260" s="139" t="n">
        <v>10</v>
      </c>
      <c r="G260" s="131" t="n">
        <f>E260+F260-1</f>
        <v>45615</v>
      </c>
      <c r="H260" s="165"/>
      <c r="I260" s="165"/>
      <c r="J260" s="165" t="s">
        <v>811</v>
      </c>
      <c r="K260" s="165" t="s">
        <v>278</v>
      </c>
      <c r="L260" s="140" t="s">
        <v>366</v>
      </c>
      <c r="M260" s="161"/>
      <c r="N260" s="161"/>
      <c r="O260" s="161"/>
      <c r="P260" s="161"/>
    </row>
    <row r="261" s="5" customFormat="1" ht="16.5" customHeight="1">
      <c r="A261" s="160" t="s">
        <v>406</v>
      </c>
      <c r="B261" s="140" t="s">
        <v>367</v>
      </c>
      <c r="C261" s="140" t="s">
        <v>367</v>
      </c>
      <c r="D261" s="129"/>
      <c r="E261" s="131" t="n">
        <f>MIN(E262:E266)</f>
        <v>45609</v>
      </c>
      <c r="F261" s="169"/>
      <c r="G261" s="131" t="n">
        <f>MAX(G262:G266)</f>
        <v>45615</v>
      </c>
      <c r="H261" s="165"/>
      <c r="I261" s="165"/>
      <c r="J261" s="165"/>
      <c r="K261" s="165"/>
      <c r="L261" s="178"/>
      <c r="M261" s="161"/>
      <c r="N261" s="161"/>
      <c r="O261" s="161"/>
      <c r="P261" s="161"/>
      <c r="Q261" s="70"/>
      <c r="R261" s="70"/>
    </row>
    <row r="262" s="5" customFormat="1" ht="16.5" customHeight="1">
      <c r="A262" s="160" t="s">
        <v>406</v>
      </c>
      <c r="B262" s="144"/>
      <c r="C262" s="140" t="s">
        <v>339</v>
      </c>
      <c r="D262" s="129"/>
      <c r="E262" s="131" t="n">
        <f>G288+1</f>
        <v>45609</v>
      </c>
      <c r="F262" s="139" t="n">
        <v>3</v>
      </c>
      <c r="G262" s="131" t="n">
        <f>E262+F262-1</f>
        <v>45611</v>
      </c>
      <c r="H262" s="165"/>
      <c r="I262" s="165"/>
      <c r="J262" s="165"/>
      <c r="K262" s="165"/>
      <c r="L262" s="142" t="s">
        <v>264</v>
      </c>
      <c r="M262" s="161"/>
      <c r="N262" s="161"/>
      <c r="O262" s="161"/>
      <c r="P262" s="161"/>
      <c r="Q262" s="70"/>
      <c r="R262" s="70"/>
    </row>
    <row r="263" s="5" customFormat="1" ht="16.5" customHeight="1">
      <c r="A263" s="160" t="s">
        <v>406</v>
      </c>
      <c r="B263" s="144"/>
      <c r="C263" s="140" t="s">
        <v>340</v>
      </c>
      <c r="D263" s="129"/>
      <c r="E263" s="131" t="n">
        <f>E262</f>
        <v>45609</v>
      </c>
      <c r="F263" s="139" t="n">
        <v>3</v>
      </c>
      <c r="G263" s="131" t="n">
        <f>E263+F263-1</f>
        <v>45611</v>
      </c>
      <c r="H263" s="165"/>
      <c r="I263" s="165"/>
      <c r="J263" s="165"/>
      <c r="K263" s="165"/>
      <c r="L263" s="142" t="s">
        <v>264</v>
      </c>
      <c r="M263" s="161"/>
      <c r="N263" s="161"/>
      <c r="O263" s="161"/>
      <c r="P263" s="161"/>
      <c r="Q263" s="70"/>
      <c r="R263" s="70"/>
    </row>
    <row r="264" s="5" customFormat="1" ht="16.5" customHeight="1">
      <c r="A264" s="160" t="s">
        <v>406</v>
      </c>
      <c r="B264" s="144"/>
      <c r="C264" s="140" t="s">
        <v>341</v>
      </c>
      <c r="D264" s="129"/>
      <c r="E264" s="131" t="n">
        <f>E262</f>
        <v>45609</v>
      </c>
      <c r="F264" s="139" t="n">
        <v>3</v>
      </c>
      <c r="G264" s="131" t="n">
        <f>E264+F264-1</f>
        <v>45611</v>
      </c>
      <c r="H264" s="165"/>
      <c r="I264" s="165"/>
      <c r="J264" s="165"/>
      <c r="K264" s="165"/>
      <c r="L264" s="142" t="s">
        <v>264</v>
      </c>
      <c r="M264" s="161"/>
      <c r="N264" s="161"/>
      <c r="O264" s="161"/>
      <c r="P264" s="161"/>
      <c r="Q264" s="70"/>
      <c r="R264" s="70"/>
    </row>
    <row r="265" s="5" customFormat="1" ht="16.5" customHeight="1">
      <c r="A265" s="160" t="s">
        <v>406</v>
      </c>
      <c r="B265" s="144"/>
      <c r="C265" s="140" t="s">
        <v>342</v>
      </c>
      <c r="D265" s="129"/>
      <c r="E265" s="131" t="n">
        <f>E262</f>
        <v>45609</v>
      </c>
      <c r="F265" s="139" t="n">
        <v>3</v>
      </c>
      <c r="G265" s="131" t="n">
        <f>E265+F265-1</f>
        <v>45611</v>
      </c>
      <c r="H265" s="165"/>
      <c r="I265" s="165"/>
      <c r="J265" s="165"/>
      <c r="K265" s="165"/>
      <c r="L265" s="142" t="s">
        <v>264</v>
      </c>
      <c r="M265" s="161"/>
      <c r="N265" s="161"/>
      <c r="O265" s="161"/>
      <c r="P265" s="161"/>
      <c r="Q265" s="70"/>
      <c r="R265" s="70"/>
    </row>
    <row r="266" s="5" customFormat="1" ht="16.5" customHeight="1">
      <c r="A266" s="160" t="s">
        <v>406</v>
      </c>
      <c r="B266" s="147"/>
      <c r="C266" s="140" t="s">
        <v>343</v>
      </c>
      <c r="D266" s="129"/>
      <c r="E266" s="131" t="n">
        <f>E257</f>
        <v>45609</v>
      </c>
      <c r="F266" s="109" t="n">
        <v>7</v>
      </c>
      <c r="G266" s="131" t="n">
        <f>E266+F266-1</f>
        <v>45615</v>
      </c>
      <c r="H266" s="165"/>
      <c r="I266" s="165"/>
      <c r="J266" s="165"/>
      <c r="K266" s="165"/>
      <c r="L266" s="178"/>
      <c r="M266" s="161"/>
      <c r="N266" s="161"/>
      <c r="O266" s="161"/>
      <c r="P266" s="161"/>
      <c r="Q266" s="70"/>
      <c r="R266" s="70"/>
    </row>
    <row r="267" s="5" customFormat="1" ht="16.5" customHeight="1">
      <c r="A267" s="160" t="s">
        <v>406</v>
      </c>
      <c r="B267" s="164" t="s">
        <v>344</v>
      </c>
      <c r="C267" s="140" t="s">
        <v>344</v>
      </c>
      <c r="D267" s="129"/>
      <c r="E267" s="131" t="n">
        <f>MIN(E268:E269)</f>
        <v>45611</v>
      </c>
      <c r="F267" s="169"/>
      <c r="G267" s="131" t="n">
        <f>MAX(G268:G269)</f>
        <v>45611</v>
      </c>
      <c r="H267" s="165"/>
      <c r="I267" s="165"/>
      <c r="J267" s="165"/>
      <c r="K267" s="165"/>
      <c r="L267" s="178"/>
      <c r="M267" s="161"/>
      <c r="N267" s="161"/>
      <c r="O267" s="161"/>
      <c r="P267" s="161"/>
      <c r="Q267" s="70"/>
      <c r="R267" s="70"/>
    </row>
    <row r="268" s="5" customFormat="1" ht="16.5" customHeight="1">
      <c r="A268" s="160" t="s">
        <v>406</v>
      </c>
      <c r="B268" s="144"/>
      <c r="C268" s="140" t="s">
        <v>345</v>
      </c>
      <c r="D268" s="129"/>
      <c r="E268" s="131" t="n">
        <f>G262</f>
        <v>45611</v>
      </c>
      <c r="F268" s="139" t="n">
        <v>1</v>
      </c>
      <c r="G268" s="131" t="n">
        <f>E268+F268-1</f>
        <v>45611</v>
      </c>
      <c r="H268" s="165"/>
      <c r="I268" s="165"/>
      <c r="J268" s="165"/>
      <c r="K268" s="165"/>
      <c r="L268" s="142" t="s">
        <v>39</v>
      </c>
      <c r="M268" s="161"/>
      <c r="N268" s="161"/>
      <c r="O268" s="161"/>
      <c r="P268" s="161"/>
      <c r="Q268" s="70"/>
      <c r="R268" s="70"/>
    </row>
    <row r="269" s="5" customFormat="1" ht="16.5" customHeight="1">
      <c r="A269" s="160" t="s">
        <v>406</v>
      </c>
      <c r="B269" s="147"/>
      <c r="C269" s="140" t="s">
        <v>346</v>
      </c>
      <c r="D269" s="129"/>
      <c r="E269" s="131" t="n">
        <f>E268</f>
        <v>45611</v>
      </c>
      <c r="F269" s="139" t="n">
        <v>1</v>
      </c>
      <c r="G269" s="131" t="n">
        <f>E269+F269-1</f>
        <v>45611</v>
      </c>
      <c r="H269" s="165"/>
      <c r="I269" s="165"/>
      <c r="J269" s="165"/>
      <c r="K269" s="165"/>
      <c r="L269" s="142" t="s">
        <v>39</v>
      </c>
      <c r="M269" s="161"/>
      <c r="N269" s="161"/>
      <c r="O269" s="161"/>
      <c r="P269" s="161"/>
      <c r="Q269" s="70"/>
      <c r="R269" s="70"/>
    </row>
    <row r="270" ht="16.5" customHeight="1">
      <c r="A270" s="160" t="s">
        <v>406</v>
      </c>
      <c r="B270" s="140" t="s">
        <v>347</v>
      </c>
      <c r="C270" s="140" t="s">
        <v>347</v>
      </c>
      <c r="D270" s="129"/>
      <c r="E270" s="131"/>
      <c r="F270" s="139"/>
      <c r="G270" s="131"/>
      <c r="H270" s="165"/>
      <c r="I270" s="165"/>
      <c r="J270" s="165" t="s">
        <v>811</v>
      </c>
      <c r="K270" s="165"/>
      <c r="L270" s="140" t="s">
        <v>39</v>
      </c>
      <c r="M270" s="161"/>
      <c r="N270" s="161"/>
      <c r="O270" s="161"/>
      <c r="P270" s="161"/>
    </row>
    <row r="271" s="5" customFormat="1" ht="16.5" customHeight="1">
      <c r="A271" s="160" t="s">
        <v>406</v>
      </c>
      <c r="B271" s="144"/>
      <c r="C271" s="140" t="s">
        <v>348</v>
      </c>
      <c r="D271" s="129"/>
      <c r="E271" s="131" t="n">
        <f>G270+1</f>
        <v>1</v>
      </c>
      <c r="F271" s="139" t="n">
        <v>2</v>
      </c>
      <c r="G271" s="131" t="n">
        <f>E271+F271-1</f>
        <v>2</v>
      </c>
      <c r="H271" s="165"/>
      <c r="I271" s="165"/>
      <c r="J271" s="165"/>
      <c r="K271" s="165"/>
      <c r="L271" s="142" t="s">
        <v>349</v>
      </c>
      <c r="M271" s="161"/>
      <c r="N271" s="161"/>
      <c r="O271" s="161"/>
      <c r="P271" s="161"/>
      <c r="Q271" s="70"/>
      <c r="R271" s="70"/>
    </row>
    <row r="272" ht="16.5" customHeight="1">
      <c r="A272" s="160" t="s">
        <v>406</v>
      </c>
      <c r="C272" s="140" t="s">
        <v>350</v>
      </c>
      <c r="D272" s="129"/>
      <c r="E272" s="131" t="n">
        <f>MAX(G260+1,G259+1)</f>
        <v>45616</v>
      </c>
      <c r="F272" s="139" t="n">
        <v>3</v>
      </c>
      <c r="G272" s="131" t="n">
        <f>E272+F272-1</f>
        <v>45618</v>
      </c>
      <c r="H272" s="165"/>
      <c r="I272" s="165"/>
      <c r="J272" s="165" t="s">
        <v>811</v>
      </c>
      <c r="K272" s="165"/>
      <c r="L272" s="140" t="s">
        <v>349</v>
      </c>
      <c r="M272" s="161"/>
      <c r="N272" s="161"/>
      <c r="O272" s="161"/>
      <c r="P272" s="161"/>
    </row>
    <row r="273" ht="16.5" customHeight="1">
      <c r="A273" s="160" t="s">
        <v>406</v>
      </c>
      <c r="B273" s="129" t="s">
        <v>351</v>
      </c>
      <c r="C273" s="140" t="s">
        <v>352</v>
      </c>
      <c r="D273" s="129"/>
      <c r="E273" s="131" t="n">
        <f>G272+1</f>
        <v>45619</v>
      </c>
      <c r="F273" s="169"/>
      <c r="G273" s="131" t="n">
        <f>E273+F273-1</f>
        <v>45618</v>
      </c>
      <c r="H273" s="165"/>
      <c r="I273" s="165"/>
      <c r="J273" s="165" t="s">
        <v>811</v>
      </c>
      <c r="K273" s="165"/>
      <c r="L273" s="165"/>
      <c r="M273" s="161"/>
      <c r="N273" s="161"/>
      <c r="O273" s="161"/>
      <c r="P273" s="161"/>
    </row>
    <row r="274" s="5" customFormat="1" ht="16.5" customHeight="1">
      <c r="A274" s="160" t="s">
        <v>406</v>
      </c>
      <c r="B274" s="129"/>
      <c r="C274" s="140" t="s">
        <v>353</v>
      </c>
      <c r="D274" s="129"/>
      <c r="E274" s="131" t="e">
        <f>#REF!</f>
        <v>#REF!</v>
      </c>
      <c r="F274" s="139" t="n">
        <v>60</v>
      </c>
      <c r="G274" s="131" t="e">
        <f>E274+F274-1</f>
        <v>#REF!</v>
      </c>
      <c r="H274" s="165"/>
      <c r="I274" s="165"/>
      <c r="J274" s="165"/>
      <c r="K274" s="165"/>
      <c r="L274" s="142" t="s">
        <v>231</v>
      </c>
      <c r="M274" s="161"/>
      <c r="N274" s="161"/>
      <c r="O274" s="161"/>
      <c r="P274" s="161"/>
      <c r="Q274" s="70"/>
      <c r="R274" s="70"/>
    </row>
    <row r="275" s="5" customFormat="1" ht="16.5" customHeight="1">
      <c r="A275" s="160" t="s">
        <v>406</v>
      </c>
      <c r="B275" s="129"/>
      <c r="C275" s="140" t="s">
        <v>354</v>
      </c>
      <c r="D275" s="129"/>
      <c r="E275" s="131" t="e">
        <f>#REF!</f>
        <v>#REF!</v>
      </c>
      <c r="F275" s="139" t="n">
        <v>60</v>
      </c>
      <c r="G275" s="131" t="e">
        <f>E275+F275-1</f>
        <v>#REF!</v>
      </c>
      <c r="H275" s="165"/>
      <c r="I275" s="165"/>
      <c r="J275" s="165"/>
      <c r="K275" s="165"/>
      <c r="L275" s="142" t="s">
        <v>231</v>
      </c>
      <c r="M275" s="161"/>
      <c r="N275" s="161"/>
      <c r="O275" s="161"/>
      <c r="P275" s="161"/>
      <c r="Q275" s="70"/>
      <c r="R275" s="70"/>
    </row>
    <row r="276" s="5" customFormat="1" ht="16.5" customHeight="1">
      <c r="A276" s="160" t="s">
        <v>406</v>
      </c>
      <c r="B276" s="129"/>
      <c r="C276" s="140" t="s">
        <v>355</v>
      </c>
      <c r="D276" s="129"/>
      <c r="E276" s="131" t="n">
        <f>G272+1</f>
        <v>45619</v>
      </c>
      <c r="F276" s="139" t="n">
        <v>1</v>
      </c>
      <c r="G276" s="131" t="n">
        <f>E276+F276-1</f>
        <v>45619</v>
      </c>
      <c r="H276" s="165"/>
      <c r="I276" s="165"/>
      <c r="J276" s="165"/>
      <c r="K276" s="165"/>
      <c r="L276" s="142" t="s">
        <v>231</v>
      </c>
      <c r="M276" s="161"/>
      <c r="N276" s="161"/>
      <c r="O276" s="161"/>
      <c r="P276" s="161"/>
      <c r="Q276" s="70"/>
      <c r="R276" s="70"/>
    </row>
    <row r="277" s="5" customFormat="1" ht="16.5" customHeight="1">
      <c r="A277" s="160" t="s">
        <v>406</v>
      </c>
      <c r="B277" s="164" t="s">
        <v>421</v>
      </c>
      <c r="C277" s="140" t="s">
        <v>422</v>
      </c>
      <c r="D277" s="129"/>
      <c r="E277" s="131" t="n">
        <v>45013</v>
      </c>
      <c r="F277" s="169"/>
      <c r="G277" s="131" t="n">
        <f>E277+F277-1</f>
        <v>45012</v>
      </c>
      <c r="H277" s="165"/>
      <c r="I277" s="165"/>
      <c r="J277" s="165"/>
      <c r="K277" s="165"/>
      <c r="L277" s="178"/>
      <c r="M277" s="161"/>
      <c r="N277" s="161"/>
      <c r="O277" s="161"/>
      <c r="P277" s="161"/>
      <c r="Q277" s="70"/>
      <c r="R277" s="70"/>
    </row>
    <row r="278" ht="16.5" customHeight="1">
      <c r="A278" s="160" t="s">
        <v>406</v>
      </c>
      <c r="C278" s="140" t="s">
        <v>357</v>
      </c>
      <c r="D278" s="129"/>
      <c r="E278" s="131" t="n">
        <f>G272+1</f>
        <v>45619</v>
      </c>
      <c r="F278" s="139" t="n">
        <v>1</v>
      </c>
      <c r="G278" s="131" t="n">
        <f>E278+F278-1</f>
        <v>45619</v>
      </c>
      <c r="H278" s="165"/>
      <c r="I278" s="165"/>
      <c r="J278" s="165" t="s">
        <v>811</v>
      </c>
      <c r="K278" s="165"/>
      <c r="L278" s="140" t="s">
        <v>290</v>
      </c>
      <c r="M278" s="161"/>
      <c r="N278" s="161"/>
      <c r="O278" s="161"/>
      <c r="P278" s="161"/>
    </row>
    <row r="279" ht="16.5" customHeight="1">
      <c r="A279" s="160" t="s">
        <v>406</v>
      </c>
      <c r="C279" s="143" t="s">
        <v>423</v>
      </c>
      <c r="D279" s="222"/>
      <c r="E279" s="141" t="n">
        <f>G278+1</f>
        <v>45620</v>
      </c>
      <c r="F279" s="109" t="n">
        <v>5</v>
      </c>
      <c r="G279" s="141" t="n">
        <f>E279+F279-1</f>
        <v>45624</v>
      </c>
      <c r="H279" s="165"/>
      <c r="I279" s="165"/>
      <c r="J279" s="165" t="s">
        <v>811</v>
      </c>
      <c r="K279" s="165" t="s">
        <v>811</v>
      </c>
      <c r="L279" s="140" t="s">
        <v>290</v>
      </c>
      <c r="M279" s="161"/>
      <c r="N279" s="161"/>
      <c r="O279" s="161"/>
      <c r="P279" s="161"/>
    </row>
    <row r="280" ht="16.5" customHeight="1">
      <c r="A280" s="160" t="s">
        <v>406</v>
      </c>
      <c r="C280" s="140" t="s">
        <v>358</v>
      </c>
      <c r="D280" s="129"/>
      <c r="E280" s="131" t="n">
        <f>G279+1</f>
        <v>45625</v>
      </c>
      <c r="F280" s="139" t="n">
        <v>1</v>
      </c>
      <c r="G280" s="131" t="n">
        <f>E280+F280-1</f>
        <v>45625</v>
      </c>
      <c r="H280" s="165"/>
      <c r="I280" s="165"/>
      <c r="J280" s="165" t="s">
        <v>811</v>
      </c>
      <c r="K280" s="165"/>
      <c r="L280" s="140"/>
      <c r="M280" s="161"/>
      <c r="N280" s="161"/>
      <c r="O280" s="161"/>
      <c r="P280" s="161"/>
    </row>
    <row r="281" ht="16.5" customHeight="1">
      <c r="A281" s="160" t="s">
        <v>406</v>
      </c>
      <c r="B281" s="140" t="s">
        <v>424</v>
      </c>
      <c r="C281" s="140" t="s">
        <v>425</v>
      </c>
      <c r="D281" s="129"/>
      <c r="E281" s="131" t="n">
        <f>G279+1</f>
        <v>45625</v>
      </c>
      <c r="F281" s="139" t="n">
        <v>7</v>
      </c>
      <c r="G281" s="131" t="n">
        <f>E281+F281-1</f>
        <v>45631</v>
      </c>
      <c r="H281" s="165"/>
      <c r="I281" s="165"/>
      <c r="J281" s="165" t="s">
        <v>811</v>
      </c>
      <c r="K281" s="165" t="s">
        <v>811</v>
      </c>
      <c r="L281" s="140" t="s">
        <v>54</v>
      </c>
      <c r="M281" s="161" t="n">
        <v>3</v>
      </c>
      <c r="N281" s="249" t="n">
        <f>M281*F281</f>
        <v>21</v>
      </c>
      <c r="O281" s="161"/>
      <c r="P281" s="161"/>
    </row>
    <row r="282" s="5" customFormat="1" ht="16.5" customHeight="1">
      <c r="A282" s="160" t="s">
        <v>406</v>
      </c>
      <c r="B282" s="164" t="s">
        <v>426</v>
      </c>
      <c r="C282" s="140" t="s">
        <v>426</v>
      </c>
      <c r="D282" s="129"/>
      <c r="E282" s="165"/>
      <c r="F282" s="169"/>
      <c r="G282" s="131" t="n">
        <f>MAX(G283:G290)</f>
        <v>45621</v>
      </c>
      <c r="H282" s="5"/>
      <c r="I282" s="5"/>
      <c r="J282" s="165"/>
      <c r="K282" s="165"/>
      <c r="L282" s="178"/>
      <c r="M282" s="161"/>
      <c r="N282" s="161"/>
      <c r="O282" s="161"/>
      <c r="P282" s="161"/>
      <c r="Q282" s="70"/>
      <c r="R282" s="70"/>
    </row>
    <row r="283" s="5" customFormat="1" ht="16.5" customHeight="1">
      <c r="A283" s="160" t="s">
        <v>406</v>
      </c>
      <c r="B283" s="144"/>
      <c r="C283" s="140" t="s">
        <v>427</v>
      </c>
      <c r="D283" s="129"/>
      <c r="E283" s="132" t="n">
        <v>45047</v>
      </c>
      <c r="F283" s="169"/>
      <c r="G283" s="131" t="n">
        <f>MAX(G284:G290)</f>
        <v>45621</v>
      </c>
      <c r="H283" s="5"/>
      <c r="I283" s="5"/>
      <c r="J283" s="165"/>
      <c r="K283" s="165"/>
      <c r="L283" s="178"/>
      <c r="M283" s="161"/>
      <c r="N283" s="161"/>
      <c r="O283" s="161"/>
      <c r="P283" s="161"/>
      <c r="Q283" s="70"/>
      <c r="R283" s="70"/>
    </row>
    <row r="284" ht="16.5" customHeight="1">
      <c r="A284" s="160" t="s">
        <v>406</v>
      </c>
      <c r="C284" s="143" t="s">
        <v>428</v>
      </c>
      <c r="D284" s="222"/>
      <c r="E284" s="141" t="n">
        <f>G253+3</f>
        <v>45608</v>
      </c>
      <c r="F284" s="109" t="n">
        <v>14</v>
      </c>
      <c r="G284" s="141" t="n">
        <f>E284+F284-1</f>
        <v>45621</v>
      </c>
      <c r="H284" s="34"/>
      <c r="I284" s="34"/>
      <c r="J284" s="165" t="s">
        <v>811</v>
      </c>
      <c r="K284" s="165"/>
      <c r="L284" s="140" t="s">
        <v>54</v>
      </c>
      <c r="M284" s="161" t="n">
        <v>3</v>
      </c>
      <c r="N284" s="249" t="n">
        <f>M284*F284</f>
        <v>42</v>
      </c>
      <c r="O284" s="161"/>
      <c r="P284" s="161"/>
    </row>
    <row r="285" s="5" customFormat="1" ht="16.5" customHeight="1">
      <c r="A285" s="160" t="s">
        <v>406</v>
      </c>
      <c r="B285" s="144"/>
      <c r="C285" s="140" t="s">
        <v>429</v>
      </c>
      <c r="D285" s="129"/>
      <c r="E285" s="132" t="n">
        <f>G253+1</f>
        <v>45606</v>
      </c>
      <c r="F285" s="139" t="n">
        <v>14</v>
      </c>
      <c r="G285" s="131" t="n">
        <f>E285+F285-1</f>
        <v>45619</v>
      </c>
      <c r="H285" s="5"/>
      <c r="I285" s="5"/>
      <c r="J285" s="165"/>
      <c r="K285" s="165"/>
      <c r="L285" s="142" t="s">
        <v>375</v>
      </c>
      <c r="M285" s="161"/>
      <c r="N285" s="161"/>
      <c r="O285" s="161"/>
      <c r="P285" s="161"/>
      <c r="Q285" s="70"/>
      <c r="R285" s="70"/>
    </row>
    <row r="286" s="5" customFormat="1" ht="16.5" customHeight="1">
      <c r="A286" s="160" t="s">
        <v>406</v>
      </c>
      <c r="B286" s="144"/>
      <c r="C286" s="140" t="s">
        <v>430</v>
      </c>
      <c r="D286" s="129"/>
      <c r="E286" s="132" t="n">
        <f>G253+1</f>
        <v>45606</v>
      </c>
      <c r="F286" s="139" t="n">
        <v>10</v>
      </c>
      <c r="G286" s="131" t="n">
        <f>E286+F286-1</f>
        <v>45615</v>
      </c>
      <c r="H286" s="5"/>
      <c r="I286" s="5"/>
      <c r="J286" s="165"/>
      <c r="K286" s="165"/>
      <c r="L286" s="142" t="s">
        <v>377</v>
      </c>
      <c r="M286" s="161"/>
      <c r="N286" s="161"/>
      <c r="O286" s="161"/>
      <c r="P286" s="161"/>
      <c r="Q286" s="70"/>
      <c r="R286" s="70"/>
    </row>
    <row r="287" s="5" customFormat="1" ht="16.5" customHeight="1">
      <c r="A287" s="160" t="s">
        <v>406</v>
      </c>
      <c r="B287" s="144"/>
      <c r="C287" s="140" t="s">
        <v>431</v>
      </c>
      <c r="D287" s="129"/>
      <c r="E287" s="132" t="n">
        <f>G253+3</f>
        <v>45608</v>
      </c>
      <c r="F287" s="139" t="n">
        <v>1</v>
      </c>
      <c r="G287" s="131" t="n">
        <f>E287+F287-1</f>
        <v>45608</v>
      </c>
      <c r="H287" s="5"/>
      <c r="I287" s="5"/>
      <c r="J287" s="165"/>
      <c r="K287" s="165"/>
      <c r="L287" s="142" t="s">
        <v>65</v>
      </c>
      <c r="M287" s="161"/>
      <c r="N287" s="161"/>
      <c r="O287" s="161"/>
      <c r="P287" s="161"/>
      <c r="Q287" s="70"/>
      <c r="R287" s="70"/>
    </row>
    <row r="288" s="5" customFormat="1" ht="16.5" customHeight="1">
      <c r="A288" s="160" t="s">
        <v>406</v>
      </c>
      <c r="B288" s="144"/>
      <c r="C288" s="140" t="s">
        <v>432</v>
      </c>
      <c r="D288" s="129"/>
      <c r="E288" s="132" t="n">
        <f>G253+3</f>
        <v>45608</v>
      </c>
      <c r="F288" s="139" t="n">
        <v>1</v>
      </c>
      <c r="G288" s="131" t="n">
        <f>E288+F288-1</f>
        <v>45608</v>
      </c>
      <c r="H288" s="5"/>
      <c r="I288" s="5"/>
      <c r="J288" s="165"/>
      <c r="K288" s="165"/>
      <c r="L288" s="142" t="s">
        <v>349</v>
      </c>
      <c r="M288" s="161"/>
      <c r="N288" s="161"/>
      <c r="O288" s="161"/>
      <c r="P288" s="161"/>
      <c r="Q288" s="70"/>
      <c r="R288" s="70"/>
    </row>
    <row r="289" s="5" customFormat="1" ht="16.5" customHeight="1">
      <c r="A289" s="160" t="s">
        <v>406</v>
      </c>
      <c r="B289" s="144"/>
      <c r="C289" s="140" t="s">
        <v>433</v>
      </c>
      <c r="D289" s="129"/>
      <c r="E289" s="132" t="n">
        <f>G253+3</f>
        <v>45608</v>
      </c>
      <c r="F289" s="139" t="n">
        <v>3</v>
      </c>
      <c r="G289" s="131" t="n">
        <f>E289+F289-1</f>
        <v>45610</v>
      </c>
      <c r="H289" s="5"/>
      <c r="I289" s="5"/>
      <c r="J289" s="165"/>
      <c r="K289" s="165"/>
      <c r="L289" s="142" t="s">
        <v>381</v>
      </c>
      <c r="M289" s="161"/>
      <c r="N289" s="161"/>
      <c r="O289" s="161"/>
      <c r="P289" s="161"/>
      <c r="Q289" s="70"/>
      <c r="R289" s="70"/>
    </row>
    <row r="290" s="5" customFormat="1" ht="16.5" customHeight="1">
      <c r="A290" s="160" t="s">
        <v>406</v>
      </c>
      <c r="B290" s="144"/>
      <c r="C290" s="140" t="s">
        <v>382</v>
      </c>
      <c r="D290" s="129"/>
      <c r="E290" s="132" t="n">
        <f>G253+3</f>
        <v>45608</v>
      </c>
      <c r="F290" s="139" t="n">
        <v>1</v>
      </c>
      <c r="G290" s="131" t="n">
        <f>E290+F290-1</f>
        <v>45608</v>
      </c>
      <c r="H290" s="5"/>
      <c r="I290" s="5"/>
      <c r="J290" s="165"/>
      <c r="K290" s="165"/>
      <c r="L290" s="142" t="s">
        <v>54</v>
      </c>
      <c r="M290" s="161" t="n">
        <v>1</v>
      </c>
      <c r="N290" s="249" t="n">
        <f>M290*F290</f>
        <v>1</v>
      </c>
      <c r="O290" s="161"/>
      <c r="P290" s="161"/>
      <c r="Q290" s="70"/>
      <c r="R290" s="70"/>
    </row>
    <row r="291" s="5" customFormat="1" ht="16.5" customHeight="1">
      <c r="A291" s="160" t="s">
        <v>406</v>
      </c>
      <c r="B291" s="147"/>
      <c r="C291" s="140" t="s">
        <v>434</v>
      </c>
      <c r="D291" s="129"/>
      <c r="E291" s="131" t="n">
        <f>G253+3</f>
        <v>45608</v>
      </c>
      <c r="F291" s="139" t="n">
        <v>7</v>
      </c>
      <c r="G291" s="131" t="n">
        <f>E291+F291-1</f>
        <v>45614</v>
      </c>
      <c r="H291" s="5"/>
      <c r="I291" s="5"/>
      <c r="J291" s="165"/>
      <c r="K291" s="165"/>
      <c r="L291" s="142" t="s">
        <v>297</v>
      </c>
      <c r="M291" s="161"/>
      <c r="N291" s="161"/>
      <c r="O291" s="161"/>
      <c r="P291" s="161"/>
      <c r="Q291" s="70"/>
      <c r="R291" s="70"/>
    </row>
    <row r="292" s="5" customFormat="1" ht="16.5" customHeight="1">
      <c r="A292" s="160" t="s">
        <v>406</v>
      </c>
      <c r="B292" s="140" t="s">
        <v>435</v>
      </c>
      <c r="C292" s="140" t="s">
        <v>435</v>
      </c>
      <c r="D292" s="129"/>
      <c r="E292" s="131" t="n">
        <f>MIN(E293:E295)</f>
        <v>45600</v>
      </c>
      <c r="F292" s="169"/>
      <c r="G292" s="131" t="n">
        <f>MAX(G293:G295)</f>
        <v>45623</v>
      </c>
      <c r="H292" s="5"/>
      <c r="I292" s="5"/>
      <c r="J292" s="165"/>
      <c r="K292" s="165"/>
      <c r="L292" s="178"/>
      <c r="M292" s="161"/>
      <c r="N292" s="161"/>
      <c r="O292" s="161"/>
      <c r="P292" s="161"/>
      <c r="Q292" s="70"/>
      <c r="R292" s="70"/>
    </row>
    <row r="293" s="5" customFormat="1" ht="16.5" customHeight="1">
      <c r="A293" s="160" t="s">
        <v>406</v>
      </c>
      <c r="B293" s="144"/>
      <c r="C293" s="140" t="s">
        <v>436</v>
      </c>
      <c r="D293" s="129"/>
      <c r="E293" s="131" t="n">
        <f>E252</f>
        <v>45600</v>
      </c>
      <c r="F293" s="139" t="n">
        <v>3</v>
      </c>
      <c r="G293" s="131" t="n">
        <f>E293+F293-1</f>
        <v>45602</v>
      </c>
      <c r="H293" s="5"/>
      <c r="I293" s="5"/>
      <c r="J293" s="165"/>
      <c r="K293" s="165"/>
      <c r="L293" s="142" t="s">
        <v>65</v>
      </c>
      <c r="M293" s="161"/>
      <c r="N293" s="161"/>
      <c r="O293" s="161"/>
      <c r="P293" s="161"/>
      <c r="Q293" s="70"/>
      <c r="R293" s="70"/>
    </row>
    <row r="294" s="5" customFormat="1" ht="16.5" customHeight="1">
      <c r="A294" s="160" t="s">
        <v>406</v>
      </c>
      <c r="B294" s="144"/>
      <c r="C294" s="140" t="s">
        <v>437</v>
      </c>
      <c r="D294" s="129"/>
      <c r="E294" s="131" t="n">
        <f>G293+1</f>
        <v>45603</v>
      </c>
      <c r="F294" s="139" t="n">
        <v>3</v>
      </c>
      <c r="G294" s="131" t="n">
        <f>E294+F294-1</f>
        <v>45605</v>
      </c>
      <c r="H294" s="5"/>
      <c r="I294" s="5"/>
      <c r="J294" s="165"/>
      <c r="K294" s="165"/>
      <c r="L294" s="142" t="s">
        <v>65</v>
      </c>
      <c r="M294" s="161"/>
      <c r="N294" s="161"/>
      <c r="O294" s="161"/>
      <c r="P294" s="161"/>
      <c r="Q294" s="70"/>
      <c r="R294" s="70"/>
    </row>
    <row r="295" ht="16.5" customHeight="1">
      <c r="A295" s="160" t="s">
        <v>406</v>
      </c>
      <c r="C295" s="140" t="s">
        <v>438</v>
      </c>
      <c r="D295" s="129"/>
      <c r="E295" s="131" t="n">
        <f>G294+1</f>
        <v>45606</v>
      </c>
      <c r="F295" s="139" t="n">
        <v>18</v>
      </c>
      <c r="G295" s="131" t="n">
        <f>E295+F295-1</f>
        <v>45623</v>
      </c>
      <c r="H295" s="34"/>
      <c r="I295" s="34"/>
      <c r="J295" s="165" t="s">
        <v>811</v>
      </c>
      <c r="K295" s="165"/>
      <c r="L295" s="140" t="s">
        <v>439</v>
      </c>
      <c r="M295" s="161"/>
      <c r="N295" s="161"/>
      <c r="O295" s="161"/>
      <c r="P295" s="161"/>
    </row>
    <row r="296" s="5" customFormat="1" ht="16.5" customHeight="1">
      <c r="A296" s="160" t="s">
        <v>406</v>
      </c>
      <c r="B296" s="129"/>
      <c r="C296" s="140" t="s">
        <v>440</v>
      </c>
      <c r="D296" s="129"/>
      <c r="E296" s="131" t="n">
        <f>G253</f>
        <v>45605</v>
      </c>
      <c r="F296" s="139" t="n">
        <v>1</v>
      </c>
      <c r="G296" s="131" t="n">
        <f>E296+F296-1</f>
        <v>45605</v>
      </c>
      <c r="H296" s="5"/>
      <c r="I296" s="5"/>
      <c r="J296" s="165"/>
      <c r="K296" s="165"/>
      <c r="L296" s="142" t="s">
        <v>51</v>
      </c>
      <c r="M296" s="161"/>
      <c r="N296" s="161"/>
      <c r="O296" s="161"/>
      <c r="P296" s="161"/>
      <c r="Q296" s="70"/>
      <c r="R296" s="70"/>
    </row>
    <row r="297" s="5" customFormat="1" ht="16.5" customHeight="1">
      <c r="A297" s="160" t="s">
        <v>406</v>
      </c>
      <c r="B297" s="129"/>
      <c r="C297" s="140" t="s">
        <v>441</v>
      </c>
      <c r="D297" s="129"/>
      <c r="E297" s="165"/>
      <c r="F297" s="169"/>
      <c r="G297" s="131" t="n">
        <f>MAX(G298:G310)</f>
        <v>45637</v>
      </c>
      <c r="H297" s="5"/>
      <c r="I297" s="5"/>
      <c r="J297" s="165"/>
      <c r="K297" s="165"/>
      <c r="L297" s="178"/>
      <c r="M297" s="161"/>
      <c r="N297" s="161"/>
      <c r="O297" s="161"/>
      <c r="P297" s="161"/>
      <c r="Q297" s="70"/>
      <c r="R297" s="70"/>
    </row>
    <row r="298" s="5" customFormat="1" ht="16.5" customHeight="1">
      <c r="A298" s="160" t="s">
        <v>406</v>
      </c>
      <c r="B298" s="129"/>
      <c r="C298" s="140" t="s">
        <v>442</v>
      </c>
      <c r="D298" s="129"/>
      <c r="E298" s="131"/>
      <c r="F298" s="169"/>
      <c r="G298" s="131" t="n">
        <f>MAX(G299:G310)</f>
        <v>45637</v>
      </c>
      <c r="H298" s="5"/>
      <c r="I298" s="5"/>
      <c r="J298" s="165"/>
      <c r="K298" s="165"/>
      <c r="L298" s="178"/>
      <c r="M298" s="161"/>
      <c r="N298" s="161"/>
      <c r="O298" s="161"/>
      <c r="P298" s="161"/>
      <c r="Q298" s="70"/>
      <c r="R298" s="70"/>
    </row>
    <row r="299" s="5" customFormat="1" ht="16.5" customHeight="1">
      <c r="A299" s="160" t="s">
        <v>406</v>
      </c>
      <c r="B299" s="160" t="s">
        <v>443</v>
      </c>
      <c r="C299" s="140" t="s">
        <v>444</v>
      </c>
      <c r="D299" s="129"/>
      <c r="E299" s="170" t="n">
        <f>MIN(E300:E304)</f>
        <v>45609</v>
      </c>
      <c r="F299" s="169"/>
      <c r="G299" s="170" t="n">
        <f>MAX(G300:G304)</f>
        <v>45637</v>
      </c>
      <c r="H299" s="5"/>
      <c r="I299" s="5"/>
      <c r="J299" s="165"/>
      <c r="K299" s="165"/>
      <c r="L299" s="178"/>
      <c r="M299" s="161"/>
      <c r="N299" s="161"/>
      <c r="O299" s="161"/>
      <c r="P299" s="161"/>
      <c r="Q299" s="70"/>
      <c r="R299" s="70"/>
    </row>
    <row r="300" ht="16.5" customHeight="1">
      <c r="A300" s="160" t="s">
        <v>406</v>
      </c>
      <c r="C300" s="140" t="s">
        <v>445</v>
      </c>
      <c r="D300" s="129"/>
      <c r="E300" s="131" t="n">
        <f>E284+1</f>
        <v>45609</v>
      </c>
      <c r="F300" s="139" t="n">
        <v>13</v>
      </c>
      <c r="G300" s="131" t="n">
        <f>E300+F300-1</f>
        <v>45621</v>
      </c>
      <c r="H300" s="34"/>
      <c r="I300" s="34"/>
      <c r="J300" s="165" t="s">
        <v>811</v>
      </c>
      <c r="K300" s="165"/>
      <c r="L300" s="140" t="s">
        <v>73</v>
      </c>
      <c r="M300" s="161"/>
      <c r="N300" s="161"/>
      <c r="O300" s="161"/>
      <c r="P300" s="161"/>
    </row>
    <row r="301" ht="16.5" customHeight="1">
      <c r="A301" s="160" t="s">
        <v>406</v>
      </c>
      <c r="C301" s="140" t="s">
        <v>446</v>
      </c>
      <c r="D301" s="129"/>
      <c r="E301" s="131" t="n">
        <f>G300+1</f>
        <v>45622</v>
      </c>
      <c r="F301" s="139" t="n">
        <v>10</v>
      </c>
      <c r="G301" s="131" t="n">
        <f>E301+F301-1</f>
        <v>45631</v>
      </c>
      <c r="H301" s="34"/>
      <c r="I301" s="34"/>
      <c r="J301" s="165" t="s">
        <v>811</v>
      </c>
      <c r="K301" s="165"/>
      <c r="L301" s="140" t="s">
        <v>73</v>
      </c>
      <c r="M301" s="161"/>
      <c r="N301" s="161"/>
      <c r="O301" s="161"/>
      <c r="P301" s="161"/>
    </row>
    <row r="302" ht="16.5" customHeight="1">
      <c r="A302" s="160" t="s">
        <v>406</v>
      </c>
      <c r="C302" s="140" t="s">
        <v>363</v>
      </c>
      <c r="D302" s="129"/>
      <c r="E302" s="131" t="n">
        <f>G301+1</f>
        <v>45632</v>
      </c>
      <c r="F302" s="139" t="n">
        <v>5</v>
      </c>
      <c r="G302" s="131" t="n">
        <f>E302+F302-1</f>
        <v>45636</v>
      </c>
      <c r="H302" s="34"/>
      <c r="I302" s="34"/>
      <c r="J302" s="165" t="s">
        <v>811</v>
      </c>
      <c r="K302" s="165"/>
      <c r="L302" s="140"/>
      <c r="M302" s="161"/>
      <c r="N302" s="161"/>
      <c r="O302" s="161"/>
      <c r="P302" s="161"/>
    </row>
    <row r="303" ht="16.5" customHeight="1">
      <c r="A303" s="160" t="s">
        <v>406</v>
      </c>
      <c r="C303" s="140" t="s">
        <v>364</v>
      </c>
      <c r="D303" s="129"/>
      <c r="E303" s="131" t="n">
        <f>G302</f>
        <v>45636</v>
      </c>
      <c r="F303" s="139" t="n">
        <v>1</v>
      </c>
      <c r="G303" s="131" t="n">
        <f>E303+F303-1</f>
        <v>45636</v>
      </c>
      <c r="H303" s="34"/>
      <c r="I303" s="34"/>
      <c r="J303" s="165" t="s">
        <v>811</v>
      </c>
      <c r="K303" s="165"/>
      <c r="L303" s="140" t="s">
        <v>73</v>
      </c>
      <c r="M303" s="161"/>
      <c r="N303" s="161"/>
      <c r="O303" s="161"/>
      <c r="P303" s="161"/>
    </row>
    <row r="304" ht="16.5" customHeight="1">
      <c r="A304" s="160" t="s">
        <v>406</v>
      </c>
      <c r="C304" s="140" t="s">
        <v>448</v>
      </c>
      <c r="D304" s="129"/>
      <c r="E304" s="131" t="n">
        <f>G303+1</f>
        <v>45637</v>
      </c>
      <c r="F304" s="139" t="n">
        <v>1</v>
      </c>
      <c r="G304" s="131" t="n">
        <f>E304+F304-1</f>
        <v>45637</v>
      </c>
      <c r="H304" s="34"/>
      <c r="I304" s="34"/>
      <c r="J304" s="165" t="s">
        <v>811</v>
      </c>
      <c r="K304" s="165"/>
      <c r="L304" s="140" t="s">
        <v>73</v>
      </c>
      <c r="M304" s="161"/>
      <c r="N304" s="161"/>
      <c r="O304" s="161"/>
      <c r="P304" s="161"/>
    </row>
    <row r="305" s="5" customFormat="1" ht="16.5" customHeight="1">
      <c r="A305" s="160" t="s">
        <v>406</v>
      </c>
      <c r="B305" s="140" t="s">
        <v>449</v>
      </c>
      <c r="C305" s="140" t="s">
        <v>449</v>
      </c>
      <c r="D305" s="129"/>
      <c r="E305" s="131" t="n">
        <f>MIN(E306:E308)</f>
        <v>45601</v>
      </c>
      <c r="F305" s="169"/>
      <c r="G305" s="131" t="n">
        <f>MAX(G306:G308)</f>
        <v>45622</v>
      </c>
      <c r="H305" s="5"/>
      <c r="I305" s="5"/>
      <c r="J305" s="165"/>
      <c r="K305" s="165"/>
      <c r="L305" s="178"/>
      <c r="M305" s="161"/>
      <c r="N305" s="161"/>
      <c r="O305" s="161"/>
      <c r="P305" s="161"/>
      <c r="Q305" s="70"/>
      <c r="R305" s="70"/>
    </row>
    <row r="306" ht="16.5" customHeight="1">
      <c r="A306" s="160" t="s">
        <v>406</v>
      </c>
      <c r="C306" s="140" t="s">
        <v>450</v>
      </c>
      <c r="D306" s="129"/>
      <c r="E306" s="131" t="n">
        <f>E253</f>
        <v>45601</v>
      </c>
      <c r="F306" s="139" t="n">
        <v>15</v>
      </c>
      <c r="G306" s="131" t="n">
        <f>E306+F306-1</f>
        <v>45615</v>
      </c>
      <c r="H306" s="34"/>
      <c r="I306" s="34"/>
      <c r="J306" s="165" t="s">
        <v>811</v>
      </c>
      <c r="K306" s="165"/>
      <c r="L306" s="140" t="s">
        <v>366</v>
      </c>
      <c r="M306" s="161"/>
      <c r="N306" s="161"/>
      <c r="O306" s="161"/>
      <c r="P306" s="161"/>
    </row>
    <row r="307" ht="16.5" customHeight="1">
      <c r="A307" s="160" t="s">
        <v>406</v>
      </c>
      <c r="C307" s="140" t="s">
        <v>451</v>
      </c>
      <c r="D307" s="129"/>
      <c r="E307" s="131" t="n">
        <f>G306+1</f>
        <v>45616</v>
      </c>
      <c r="F307" s="139" t="n">
        <v>1</v>
      </c>
      <c r="G307" s="131" t="n">
        <f>E307+F307-1</f>
        <v>45616</v>
      </c>
      <c r="H307" s="34"/>
      <c r="I307" s="34"/>
      <c r="J307" s="165" t="s">
        <v>811</v>
      </c>
      <c r="K307" s="165"/>
      <c r="L307" s="140" t="s">
        <v>366</v>
      </c>
      <c r="M307" s="161"/>
      <c r="N307" s="161"/>
      <c r="O307" s="161"/>
      <c r="P307" s="161"/>
    </row>
    <row r="308" s="5" customFormat="1" ht="16.5" customHeight="1">
      <c r="A308" s="160" t="s">
        <v>406</v>
      </c>
      <c r="B308" s="147"/>
      <c r="C308" s="140" t="s">
        <v>452</v>
      </c>
      <c r="D308" s="129"/>
      <c r="E308" s="131" t="n">
        <f>G285+1</f>
        <v>45620</v>
      </c>
      <c r="F308" s="139" t="n">
        <v>3</v>
      </c>
      <c r="G308" s="131" t="n">
        <f>E308+F308-1</f>
        <v>45622</v>
      </c>
      <c r="H308" s="5"/>
      <c r="I308" s="5"/>
      <c r="J308" s="165"/>
      <c r="K308" s="165"/>
      <c r="L308" s="142" t="s">
        <v>388</v>
      </c>
      <c r="M308" s="161"/>
      <c r="N308" s="161"/>
      <c r="O308" s="161"/>
      <c r="P308" s="161"/>
      <c r="Q308" s="70"/>
      <c r="R308" s="70"/>
    </row>
    <row r="309" s="5" customFormat="1" ht="16.5" customHeight="1">
      <c r="A309" s="160" t="s">
        <v>406</v>
      </c>
      <c r="B309" s="160" t="s">
        <v>453</v>
      </c>
      <c r="C309" s="140" t="s">
        <v>454</v>
      </c>
      <c r="D309" s="129"/>
      <c r="E309" s="131" t="n">
        <f>G$235+1</f>
        <v>45598</v>
      </c>
      <c r="F309" s="139" t="n">
        <v>10</v>
      </c>
      <c r="G309" s="131" t="n">
        <f>E309+F309-1</f>
        <v>45607</v>
      </c>
      <c r="H309" s="5"/>
      <c r="I309" s="5"/>
      <c r="J309" s="165"/>
      <c r="K309" s="165"/>
      <c r="L309" s="142" t="s">
        <v>455</v>
      </c>
      <c r="M309" s="161"/>
      <c r="N309" s="161"/>
      <c r="O309" s="161"/>
      <c r="P309" s="161"/>
      <c r="Q309" s="70"/>
      <c r="R309" s="70"/>
    </row>
    <row r="310" s="5" customFormat="1" ht="16.5" customHeight="1">
      <c r="A310" s="160" t="s">
        <v>406</v>
      </c>
      <c r="B310" s="147"/>
      <c r="C310" s="140" t="s">
        <v>456</v>
      </c>
      <c r="D310" s="129"/>
      <c r="E310" s="131" t="n">
        <f>G$235+1</f>
        <v>45598</v>
      </c>
      <c r="F310" s="139" t="n">
        <v>10</v>
      </c>
      <c r="G310" s="131" t="n">
        <f>E310+F310-1</f>
        <v>45607</v>
      </c>
      <c r="H310" s="5"/>
      <c r="I310" s="5"/>
      <c r="J310" s="165"/>
      <c r="K310" s="165"/>
      <c r="L310" s="142" t="s">
        <v>51</v>
      </c>
      <c r="M310" s="161"/>
      <c r="N310" s="161"/>
      <c r="O310" s="161"/>
      <c r="P310" s="161"/>
      <c r="Q310" s="70"/>
      <c r="R310" s="70"/>
    </row>
    <row r="311" s="5" customFormat="1" ht="16.5" customHeight="1">
      <c r="A311" s="160" t="s">
        <v>406</v>
      </c>
      <c r="B311" s="160" t="s">
        <v>457</v>
      </c>
      <c r="C311" s="140" t="s">
        <v>458</v>
      </c>
      <c r="D311" s="129"/>
      <c r="E311" s="131" t="n">
        <f>E299</f>
        <v>45609</v>
      </c>
      <c r="F311" s="139" t="n">
        <v>3</v>
      </c>
      <c r="G311" s="131" t="n">
        <f>E311+F311-1</f>
        <v>45611</v>
      </c>
      <c r="H311" s="5"/>
      <c r="I311" s="5"/>
      <c r="J311" s="165"/>
      <c r="K311" s="165"/>
      <c r="L311" s="142" t="s">
        <v>73</v>
      </c>
      <c r="M311" s="161"/>
      <c r="N311" s="161"/>
      <c r="O311" s="161"/>
      <c r="P311" s="161"/>
      <c r="Q311" s="70"/>
      <c r="R311" s="70"/>
    </row>
    <row r="312" s="5" customFormat="1" ht="16.5" customHeight="1">
      <c r="A312" s="160" t="s">
        <v>406</v>
      </c>
      <c r="B312" s="144"/>
      <c r="C312" s="140" t="s">
        <v>459</v>
      </c>
      <c r="D312" s="129"/>
      <c r="E312" s="131" t="n">
        <f>E308</f>
        <v>45620</v>
      </c>
      <c r="F312" s="139" t="n">
        <v>1</v>
      </c>
      <c r="G312" s="131" t="n">
        <f>E312+F312-1</f>
        <v>45620</v>
      </c>
      <c r="H312" s="5"/>
      <c r="I312" s="5"/>
      <c r="J312" s="165"/>
      <c r="K312" s="165"/>
      <c r="L312" s="142" t="s">
        <v>388</v>
      </c>
      <c r="M312" s="161"/>
      <c r="N312" s="161"/>
      <c r="O312" s="161"/>
      <c r="P312" s="161"/>
      <c r="Q312" s="70"/>
      <c r="R312" s="70"/>
    </row>
    <row r="313" s="5" customFormat="1" ht="16.5" customHeight="1">
      <c r="A313" s="160" t="s">
        <v>406</v>
      </c>
      <c r="B313" s="147"/>
      <c r="C313" s="140" t="s">
        <v>460</v>
      </c>
      <c r="D313" s="129"/>
      <c r="E313" s="131" t="n">
        <f>G304+3</f>
        <v>45640</v>
      </c>
      <c r="F313" s="139" t="n">
        <v>1</v>
      </c>
      <c r="G313" s="131" t="n">
        <f>E313+F313-1</f>
        <v>45640</v>
      </c>
      <c r="H313" s="5"/>
      <c r="I313" s="5"/>
      <c r="J313" s="165"/>
      <c r="K313" s="165"/>
      <c r="L313" s="142" t="s">
        <v>73</v>
      </c>
      <c r="M313" s="161"/>
      <c r="N313" s="161"/>
      <c r="O313" s="161"/>
      <c r="P313" s="161"/>
      <c r="Q313" s="70"/>
      <c r="R313" s="70"/>
    </row>
    <row r="314" ht="16.5" customHeight="1">
      <c r="A314" s="160" t="s">
        <v>406</v>
      </c>
      <c r="B314" s="140" t="s">
        <v>461</v>
      </c>
      <c r="C314" s="140" t="s">
        <v>462</v>
      </c>
      <c r="D314" s="129"/>
      <c r="E314" s="131" t="n">
        <f>G253</f>
        <v>45605</v>
      </c>
      <c r="F314" s="169" t="n">
        <v>15</v>
      </c>
      <c r="G314" s="131" t="n">
        <f>E314+F314-1</f>
        <v>45619</v>
      </c>
      <c r="H314" s="34"/>
      <c r="I314" s="34"/>
      <c r="J314" s="165" t="s">
        <v>811</v>
      </c>
      <c r="K314" s="165"/>
      <c r="L314" s="165" t="s">
        <v>349</v>
      </c>
      <c r="M314" s="161"/>
      <c r="N314" s="161"/>
      <c r="O314" s="161"/>
      <c r="P314" s="161"/>
    </row>
    <row r="315" ht="16.5" customHeight="1">
      <c r="A315" s="160" t="s">
        <v>406</v>
      </c>
      <c r="B315" s="140" t="s">
        <v>463</v>
      </c>
      <c r="C315" s="140" t="s">
        <v>463</v>
      </c>
      <c r="D315" s="129"/>
      <c r="E315" s="131" t="n">
        <f>MIN(E316:E317)</f>
        <v>45608</v>
      </c>
      <c r="F315" s="169"/>
      <c r="G315" s="131" t="n">
        <f>MAX(G316:G317)</f>
        <v>45617</v>
      </c>
      <c r="H315" s="34"/>
      <c r="I315" s="34"/>
      <c r="J315" s="165" t="s">
        <v>811</v>
      </c>
      <c r="K315" s="165"/>
      <c r="L315" s="165"/>
      <c r="M315" s="161"/>
      <c r="N315" s="161"/>
      <c r="O315" s="161"/>
      <c r="P315" s="161"/>
    </row>
    <row r="316" s="5" customFormat="1" ht="16.5" customHeight="1">
      <c r="A316" s="160" t="s">
        <v>406</v>
      </c>
      <c r="B316" s="144"/>
      <c r="C316" s="140" t="s">
        <v>464</v>
      </c>
      <c r="D316" s="129"/>
      <c r="E316" s="131" t="n">
        <f>G253+3</f>
        <v>45608</v>
      </c>
      <c r="F316" s="139" t="n">
        <v>3</v>
      </c>
      <c r="G316" s="131" t="n">
        <f>E316+F316-1</f>
        <v>45610</v>
      </c>
      <c r="H316" s="5"/>
      <c r="I316" s="5"/>
      <c r="J316" s="165"/>
      <c r="K316" s="165"/>
      <c r="L316" s="142" t="s">
        <v>73</v>
      </c>
      <c r="M316" s="161"/>
      <c r="N316" s="161"/>
      <c r="O316" s="161"/>
      <c r="P316" s="161"/>
      <c r="Q316" s="70"/>
      <c r="R316" s="70"/>
    </row>
    <row r="317" s="5" customFormat="1" ht="16.5" customHeight="1">
      <c r="A317" s="160" t="s">
        <v>406</v>
      </c>
      <c r="B317" s="147"/>
      <c r="C317" s="140" t="s">
        <v>465</v>
      </c>
      <c r="D317" s="129"/>
      <c r="E317" s="131" t="n">
        <f>G316+1</f>
        <v>45611</v>
      </c>
      <c r="F317" s="139" t="n">
        <v>7</v>
      </c>
      <c r="G317" s="131" t="n">
        <f>E317+F317-1</f>
        <v>45617</v>
      </c>
      <c r="H317" s="5"/>
      <c r="I317" s="5"/>
      <c r="J317" s="165"/>
      <c r="K317" s="165"/>
      <c r="L317" s="142" t="s">
        <v>39</v>
      </c>
      <c r="M317" s="161"/>
      <c r="N317" s="161"/>
      <c r="O317" s="161"/>
      <c r="P317" s="161"/>
      <c r="Q317" s="70"/>
      <c r="R317" s="70"/>
    </row>
    <row r="318" ht="16.5" customHeight="1">
      <c r="A318" s="160" t="s">
        <v>406</v>
      </c>
      <c r="B318" s="140" t="s">
        <v>466</v>
      </c>
      <c r="C318" s="140" t="s">
        <v>466</v>
      </c>
      <c r="D318" s="129"/>
      <c r="E318" s="131" t="n">
        <f>MIN(E319:E321)</f>
        <v>45575</v>
      </c>
      <c r="F318" s="169"/>
      <c r="G318" s="131" t="n">
        <f>MAX(G319:G321)</f>
        <v>45654</v>
      </c>
      <c r="H318" s="34"/>
      <c r="I318" s="34"/>
      <c r="J318" s="165" t="s">
        <v>811</v>
      </c>
      <c r="K318" s="165"/>
      <c r="L318" s="165"/>
      <c r="M318" s="161"/>
      <c r="N318" s="161"/>
      <c r="O318" s="161"/>
      <c r="P318" s="161"/>
    </row>
    <row r="319" s="5" customFormat="1" ht="16.5" customHeight="1">
      <c r="A319" s="160" t="s">
        <v>406</v>
      </c>
      <c r="B319" s="144"/>
      <c r="C319" s="140" t="s">
        <v>467</v>
      </c>
      <c r="D319" s="129"/>
      <c r="E319" s="131" t="n">
        <f>G202+1</f>
        <v>45575</v>
      </c>
      <c r="F319" s="139" t="n">
        <v>3</v>
      </c>
      <c r="G319" s="131" t="n">
        <f>E319+F319-1</f>
        <v>45577</v>
      </c>
      <c r="H319" s="5"/>
      <c r="I319" s="5"/>
      <c r="J319" s="165"/>
      <c r="K319" s="165"/>
      <c r="L319" s="142" t="s">
        <v>54</v>
      </c>
      <c r="M319" s="161" t="n">
        <v>1</v>
      </c>
      <c r="N319" s="249" t="n">
        <f>M319*F319</f>
        <v>3</v>
      </c>
      <c r="O319" s="161"/>
      <c r="P319" s="161"/>
      <c r="Q319" s="70"/>
      <c r="R319" s="70"/>
    </row>
    <row r="320" s="5" customFormat="1" ht="16.5" customHeight="1">
      <c r="A320" s="160" t="s">
        <v>406</v>
      </c>
      <c r="B320" s="144"/>
      <c r="C320" s="140" t="s">
        <v>468</v>
      </c>
      <c r="D320" s="129"/>
      <c r="E320" s="131" t="n">
        <f>G319+1</f>
        <v>45578</v>
      </c>
      <c r="F320" s="139" t="n">
        <v>70</v>
      </c>
      <c r="G320" s="131" t="n">
        <f>E320+F320-1</f>
        <v>45647</v>
      </c>
      <c r="H320" s="5"/>
      <c r="I320" s="5"/>
      <c r="J320" s="165"/>
      <c r="K320" s="165"/>
      <c r="L320" s="142" t="s">
        <v>54</v>
      </c>
      <c r="M320" s="161" t="n">
        <v>1</v>
      </c>
      <c r="N320" s="249" t="n">
        <f>M320*F320</f>
        <v>70</v>
      </c>
      <c r="O320" s="161"/>
      <c r="P320" s="161"/>
      <c r="Q320" s="70"/>
      <c r="R320" s="70"/>
    </row>
    <row r="321" s="5" customFormat="1" ht="16.5" customHeight="1">
      <c r="A321" s="160" t="s">
        <v>406</v>
      </c>
      <c r="B321" s="147"/>
      <c r="C321" s="140" t="s">
        <v>470</v>
      </c>
      <c r="D321" s="145"/>
      <c r="E321" s="131" t="n">
        <f>G320+1</f>
        <v>45648</v>
      </c>
      <c r="F321" s="139" t="n">
        <v>7</v>
      </c>
      <c r="G321" s="131" t="n">
        <f>E321+F321-1</f>
        <v>45654</v>
      </c>
      <c r="H321" s="5"/>
      <c r="I321" s="5"/>
      <c r="J321" s="165"/>
      <c r="K321" s="165" t="s">
        <v>811</v>
      </c>
      <c r="L321" s="142" t="s">
        <v>54</v>
      </c>
      <c r="M321" s="161" t="n">
        <v>1</v>
      </c>
      <c r="N321" s="249" t="n">
        <f>M321*F321</f>
        <v>7</v>
      </c>
      <c r="O321" s="161"/>
      <c r="P321" s="161"/>
      <c r="Q321" s="70"/>
      <c r="R321" s="70"/>
    </row>
    <row r="322" s="5" customFormat="1" ht="16.5" customHeight="1">
      <c r="A322" s="160" t="s">
        <v>406</v>
      </c>
      <c r="B322" s="140" t="s">
        <v>392</v>
      </c>
      <c r="C322" s="140" t="s">
        <v>392</v>
      </c>
      <c r="D322" s="129"/>
      <c r="E322" s="165"/>
      <c r="F322" s="169"/>
      <c r="G322" s="131" t="n">
        <f>MAX(G323:G328)</f>
        <v>45622</v>
      </c>
      <c r="H322" s="5"/>
      <c r="I322" s="5"/>
      <c r="J322" s="165"/>
      <c r="K322" s="165"/>
      <c r="L322" s="178"/>
      <c r="M322" s="161"/>
      <c r="N322" s="161"/>
      <c r="O322" s="161"/>
      <c r="P322" s="161"/>
      <c r="Q322" s="70"/>
      <c r="R322" s="70"/>
    </row>
    <row r="323" s="5" customFormat="1" ht="16.5" customHeight="1">
      <c r="A323" s="160" t="s">
        <v>406</v>
      </c>
      <c r="B323" s="144"/>
      <c r="C323" s="140" t="s">
        <v>232</v>
      </c>
      <c r="D323" s="129"/>
      <c r="E323" s="131" t="n">
        <f>G253+1</f>
        <v>45606</v>
      </c>
      <c r="F323" s="139" t="n">
        <v>7</v>
      </c>
      <c r="G323" s="131" t="n">
        <f>E323+F323-1</f>
        <v>45612</v>
      </c>
      <c r="H323" s="5"/>
      <c r="I323" s="5"/>
      <c r="J323" s="165"/>
      <c r="K323" s="165"/>
      <c r="L323" s="142" t="s">
        <v>471</v>
      </c>
      <c r="M323" s="161"/>
      <c r="N323" s="161"/>
      <c r="O323" s="161"/>
      <c r="P323" s="161"/>
      <c r="Q323" s="70"/>
      <c r="R323" s="70"/>
    </row>
    <row r="324" s="5" customFormat="1" ht="16.5" customHeight="1">
      <c r="A324" s="160" t="s">
        <v>406</v>
      </c>
      <c r="B324" s="144"/>
      <c r="C324" s="140" t="s">
        <v>393</v>
      </c>
      <c r="D324" s="129"/>
      <c r="E324" s="131" t="n">
        <f>G$307+1</f>
        <v>45617</v>
      </c>
      <c r="F324" s="139" t="n">
        <v>2</v>
      </c>
      <c r="G324" s="131" t="n">
        <f>E324+F324-1</f>
        <v>45618</v>
      </c>
      <c r="H324" s="5"/>
      <c r="I324" s="5"/>
      <c r="J324" s="165"/>
      <c r="K324" s="165"/>
      <c r="L324" s="142" t="s">
        <v>471</v>
      </c>
      <c r="M324" s="161"/>
      <c r="N324" s="161"/>
      <c r="O324" s="161"/>
      <c r="P324" s="161"/>
      <c r="Q324" s="70"/>
      <c r="R324" s="70"/>
    </row>
    <row r="325" s="5" customFormat="1" ht="16.5" customHeight="1">
      <c r="A325" s="160" t="s">
        <v>406</v>
      </c>
      <c r="B325" s="144"/>
      <c r="C325" s="140" t="s">
        <v>239</v>
      </c>
      <c r="D325" s="129"/>
      <c r="E325" s="131" t="n">
        <f>G$307+1</f>
        <v>45617</v>
      </c>
      <c r="F325" s="139" t="n">
        <v>2</v>
      </c>
      <c r="G325" s="131" t="n">
        <f>E325+F325-1</f>
        <v>45618</v>
      </c>
      <c r="H325" s="5"/>
      <c r="I325" s="5"/>
      <c r="J325" s="165"/>
      <c r="K325" s="165"/>
      <c r="L325" s="142" t="s">
        <v>471</v>
      </c>
      <c r="M325" s="161"/>
      <c r="N325" s="161"/>
      <c r="O325" s="161"/>
      <c r="P325" s="161"/>
      <c r="Q325" s="70"/>
      <c r="R325" s="70"/>
    </row>
    <row r="326" s="5" customFormat="1" ht="16.5" customHeight="1">
      <c r="A326" s="160" t="s">
        <v>406</v>
      </c>
      <c r="B326" s="144"/>
      <c r="C326" s="140" t="s">
        <v>394</v>
      </c>
      <c r="D326" s="129"/>
      <c r="E326" s="131" t="n">
        <f>G325+1</f>
        <v>45619</v>
      </c>
      <c r="F326" s="139" t="n">
        <v>2</v>
      </c>
      <c r="G326" s="131" t="n">
        <f>E326+F326-1</f>
        <v>45620</v>
      </c>
      <c r="H326" s="5"/>
      <c r="I326" s="5"/>
      <c r="J326" s="165"/>
      <c r="K326" s="165"/>
      <c r="L326" s="142" t="s">
        <v>471</v>
      </c>
      <c r="M326" s="161"/>
      <c r="N326" s="161"/>
      <c r="O326" s="161"/>
      <c r="P326" s="161"/>
      <c r="Q326" s="70"/>
      <c r="R326" s="70"/>
    </row>
    <row r="327" s="5" customFormat="1" ht="16.5" customHeight="1">
      <c r="A327" s="160" t="s">
        <v>406</v>
      </c>
      <c r="B327" s="144"/>
      <c r="C327" s="140" t="s">
        <v>395</v>
      </c>
      <c r="D327" s="129"/>
      <c r="E327" s="131" t="n">
        <f>G326+1</f>
        <v>45621</v>
      </c>
      <c r="F327" s="139" t="n">
        <v>2</v>
      </c>
      <c r="G327" s="131" t="n">
        <f>E327+F327-1</f>
        <v>45622</v>
      </c>
      <c r="H327" s="5"/>
      <c r="I327" s="5"/>
      <c r="J327" s="165"/>
      <c r="K327" s="165"/>
      <c r="L327" s="142" t="s">
        <v>51</v>
      </c>
      <c r="M327" s="161"/>
      <c r="N327" s="161"/>
      <c r="O327" s="161"/>
      <c r="P327" s="161"/>
      <c r="Q327" s="70"/>
      <c r="R327" s="70"/>
    </row>
    <row r="328" s="5" customFormat="1" ht="16.5" customHeight="1">
      <c r="A328" s="160" t="s">
        <v>406</v>
      </c>
      <c r="B328" s="147"/>
      <c r="C328" s="140" t="s">
        <v>472</v>
      </c>
      <c r="D328" s="129"/>
      <c r="E328" s="131" t="n">
        <v>45059</v>
      </c>
      <c r="F328" s="139" t="n">
        <v>1</v>
      </c>
      <c r="G328" s="131" t="n">
        <f>E328+F328-1</f>
        <v>45059</v>
      </c>
      <c r="H328" s="5"/>
      <c r="I328" s="5"/>
      <c r="J328" s="165"/>
      <c r="K328" s="165"/>
      <c r="L328" s="142" t="s">
        <v>51</v>
      </c>
      <c r="M328" s="161"/>
      <c r="N328" s="161"/>
      <c r="O328" s="161"/>
      <c r="P328" s="161"/>
      <c r="Q328" s="70"/>
      <c r="R328" s="70"/>
    </row>
    <row r="329" ht="16.5" customHeight="1">
      <c r="A329" s="160" t="s">
        <v>406</v>
      </c>
      <c r="C329" s="140" t="s">
        <v>473</v>
      </c>
      <c r="D329" s="129"/>
      <c r="E329" s="131" t="n">
        <f>MAX(G304+1,G298)</f>
        <v>45638</v>
      </c>
      <c r="F329" s="139" t="n">
        <v>1</v>
      </c>
      <c r="G329" s="131" t="n">
        <f>E329+F329-1</f>
        <v>45638</v>
      </c>
      <c r="H329" s="34"/>
      <c r="I329" s="34"/>
      <c r="J329" s="165" t="s">
        <v>811</v>
      </c>
      <c r="K329" s="165"/>
      <c r="L329" s="140" t="s">
        <v>51</v>
      </c>
      <c r="M329" s="161"/>
      <c r="N329" s="161"/>
      <c r="O329" s="161"/>
      <c r="P329" s="161"/>
    </row>
    <row r="330" ht="16.5" customHeight="1">
      <c r="A330" s="160" t="s">
        <v>406</v>
      </c>
      <c r="B330" s="129" t="s">
        <v>96</v>
      </c>
      <c r="C330" s="143" t="s">
        <v>474</v>
      </c>
      <c r="D330" s="222"/>
      <c r="E330" s="141" t="n">
        <f>MAX(G283,G298)+1</f>
        <v>45638</v>
      </c>
      <c r="F330" s="109" t="n">
        <v>1</v>
      </c>
      <c r="G330" s="141" t="n">
        <f>E330+F330-1</f>
        <v>45638</v>
      </c>
      <c r="H330" s="34"/>
      <c r="I330" s="34"/>
      <c r="J330" s="165" t="s">
        <v>811</v>
      </c>
      <c r="K330" s="165" t="s">
        <v>811</v>
      </c>
      <c r="L330" s="140" t="s">
        <v>390</v>
      </c>
      <c r="M330" s="161"/>
      <c r="N330" s="161"/>
      <c r="O330" s="161"/>
      <c r="P330" s="161"/>
    </row>
    <row r="331" s="5" customFormat="1" ht="16.5" customHeight="1">
      <c r="A331" s="160" t="s">
        <v>475</v>
      </c>
      <c r="B331" s="147"/>
      <c r="C331" s="140" t="s">
        <v>475</v>
      </c>
      <c r="D331" s="129"/>
      <c r="E331" s="165"/>
      <c r="F331" s="169"/>
      <c r="G331" s="131" t="n">
        <f>E331+F331-1</f>
        <v>-1</v>
      </c>
      <c r="H331" s="5"/>
      <c r="I331" s="5"/>
      <c r="J331" s="165"/>
      <c r="K331" s="165"/>
      <c r="L331" s="178"/>
      <c r="M331" s="161"/>
      <c r="N331" s="161"/>
      <c r="O331" s="161"/>
      <c r="P331" s="161"/>
      <c r="Q331" s="70"/>
      <c r="R331" s="70"/>
    </row>
    <row r="332" s="5" customFormat="1" ht="16.5" customHeight="1">
      <c r="A332" s="144"/>
      <c r="B332" s="160" t="s">
        <v>475</v>
      </c>
      <c r="C332" s="140" t="s">
        <v>476</v>
      </c>
      <c r="D332" s="129"/>
      <c r="E332" s="131" t="n">
        <v>45072</v>
      </c>
      <c r="F332" s="169"/>
      <c r="G332" s="131" t="n">
        <f>E332+F332-1</f>
        <v>45071</v>
      </c>
      <c r="H332" s="5"/>
      <c r="I332" s="5"/>
      <c r="J332" s="165"/>
      <c r="K332" s="165"/>
      <c r="L332" s="178"/>
      <c r="M332" s="161"/>
      <c r="N332" s="161"/>
      <c r="O332" s="161"/>
      <c r="P332" s="161"/>
      <c r="Q332" s="70"/>
      <c r="R332" s="70"/>
    </row>
    <row r="333" s="5" customFormat="1" ht="27.75" customHeight="1">
      <c r="A333" s="144"/>
      <c r="B333" s="144"/>
      <c r="C333" s="140" t="s">
        <v>477</v>
      </c>
      <c r="D333" s="129"/>
      <c r="E333" s="131" t="n">
        <f>G298+1</f>
        <v>45638</v>
      </c>
      <c r="F333" s="139" t="n">
        <v>2</v>
      </c>
      <c r="G333" s="131" t="n">
        <f>E333+F333-1</f>
        <v>45639</v>
      </c>
      <c r="H333" s="5"/>
      <c r="I333" s="5"/>
      <c r="J333" s="165"/>
      <c r="K333" s="165"/>
      <c r="L333" s="142" t="s">
        <v>478</v>
      </c>
      <c r="M333" s="161"/>
      <c r="N333" s="161"/>
      <c r="O333" s="161"/>
      <c r="P333" s="161"/>
      <c r="Q333" s="70"/>
      <c r="R333" s="70"/>
    </row>
    <row r="334" s="5" customFormat="1" ht="16.5" customHeight="1">
      <c r="A334" s="144"/>
      <c r="B334" s="144"/>
      <c r="C334" s="140" t="s">
        <v>479</v>
      </c>
      <c r="D334" s="129"/>
      <c r="E334" s="131" t="n">
        <f>E333+1</f>
        <v>45639</v>
      </c>
      <c r="F334" s="139" t="n">
        <v>1</v>
      </c>
      <c r="G334" s="131" t="n">
        <f>E334+F334-1</f>
        <v>45639</v>
      </c>
      <c r="H334" s="5"/>
      <c r="I334" s="5"/>
      <c r="J334" s="165"/>
      <c r="K334" s="165"/>
      <c r="L334" s="142" t="s">
        <v>39</v>
      </c>
      <c r="M334" s="161"/>
      <c r="N334" s="161"/>
      <c r="O334" s="161"/>
      <c r="P334" s="161"/>
      <c r="Q334" s="70"/>
      <c r="R334" s="70"/>
    </row>
    <row r="335" ht="16.5" customHeight="1">
      <c r="A335" s="129"/>
      <c r="C335" s="140" t="s">
        <v>480</v>
      </c>
      <c r="D335" s="129"/>
      <c r="E335" s="131" t="n">
        <f>G335-F335</f>
        <v>45623</v>
      </c>
      <c r="F335" s="139" t="n">
        <v>14</v>
      </c>
      <c r="G335" s="131" t="n">
        <f>G304</f>
        <v>45637</v>
      </c>
      <c r="H335" s="34"/>
      <c r="I335" s="34"/>
      <c r="J335" s="165" t="s">
        <v>811</v>
      </c>
      <c r="K335" s="165"/>
      <c r="L335" s="140" t="s">
        <v>39</v>
      </c>
      <c r="M335" s="161"/>
      <c r="N335" s="161"/>
      <c r="O335" s="161"/>
      <c r="P335" s="161"/>
    </row>
    <row r="336" ht="16.5" customHeight="1">
      <c r="A336" s="129"/>
      <c r="C336" s="140" t="s">
        <v>482</v>
      </c>
      <c r="D336" s="129"/>
      <c r="E336" s="131" t="n">
        <f>G335+1</f>
        <v>45638</v>
      </c>
      <c r="F336" s="139" t="n">
        <v>3</v>
      </c>
      <c r="G336" s="131" t="n">
        <f>E336+F336-1</f>
        <v>45640</v>
      </c>
      <c r="H336" s="34"/>
      <c r="I336" s="34"/>
      <c r="J336" s="165" t="s">
        <v>811</v>
      </c>
      <c r="K336" s="165"/>
      <c r="L336" s="140" t="s">
        <v>349</v>
      </c>
      <c r="M336" s="161"/>
      <c r="N336" s="161"/>
      <c r="O336" s="161"/>
      <c r="P336" s="161"/>
    </row>
    <row r="337" s="5" customFormat="1" ht="16.5" customHeight="1">
      <c r="A337" s="144"/>
      <c r="B337" s="144"/>
      <c r="C337" s="140" t="s">
        <v>483</v>
      </c>
      <c r="D337" s="129"/>
      <c r="E337" s="131" t="n">
        <f>G$317+1</f>
        <v>45618</v>
      </c>
      <c r="F337" s="139" t="n">
        <v>1</v>
      </c>
      <c r="G337" s="131" t="n">
        <f>E337+F337-1</f>
        <v>45618</v>
      </c>
      <c r="H337" s="5"/>
      <c r="I337" s="5"/>
      <c r="J337" s="165"/>
      <c r="K337" s="165"/>
      <c r="L337" s="142" t="s">
        <v>388</v>
      </c>
      <c r="M337" s="161"/>
      <c r="N337" s="161"/>
      <c r="O337" s="161"/>
      <c r="P337" s="161"/>
      <c r="Q337" s="70"/>
      <c r="R337" s="70"/>
    </row>
    <row r="338" s="5" customFormat="1" ht="16.5" customHeight="1">
      <c r="A338" s="144"/>
      <c r="B338" s="144"/>
      <c r="C338" s="140" t="s">
        <v>484</v>
      </c>
      <c r="D338" s="129"/>
      <c r="E338" s="131" t="n">
        <f>G$317+1</f>
        <v>45618</v>
      </c>
      <c r="F338" s="139" t="n">
        <v>1</v>
      </c>
      <c r="G338" s="131" t="n">
        <f>E338+F338-1</f>
        <v>45618</v>
      </c>
      <c r="H338" s="5"/>
      <c r="I338" s="5"/>
      <c r="J338" s="165"/>
      <c r="K338" s="165"/>
      <c r="L338" s="146" t="s">
        <v>388</v>
      </c>
      <c r="M338" s="161"/>
      <c r="N338" s="161"/>
      <c r="O338" s="161"/>
      <c r="P338" s="161"/>
      <c r="Q338" s="70"/>
      <c r="R338" s="70"/>
    </row>
    <row r="339" ht="16.5" customHeight="1">
      <c r="A339" s="129"/>
      <c r="C339" s="143" t="s">
        <v>485</v>
      </c>
      <c r="D339" s="233"/>
      <c r="E339" s="141" t="n">
        <f>G336+1</f>
        <v>45641</v>
      </c>
      <c r="F339" s="109" t="n">
        <v>7</v>
      </c>
      <c r="G339" s="141" t="n">
        <f>E339+F339-1</f>
        <v>45647</v>
      </c>
      <c r="H339" s="126" t="n">
        <f>E339-E253</f>
        <v>40</v>
      </c>
      <c r="I339" s="34"/>
      <c r="J339" s="165" t="s">
        <v>811</v>
      </c>
      <c r="K339" s="165" t="s">
        <v>811</v>
      </c>
      <c r="L339" s="140" t="s">
        <v>290</v>
      </c>
      <c r="M339" s="161"/>
      <c r="N339" s="161"/>
      <c r="O339" s="161"/>
      <c r="P339" s="177" t="e">
        <f>#REF!-#REF!</f>
        <v>#REF!</v>
      </c>
    </row>
    <row r="340" ht="16.5" customHeight="1">
      <c r="A340" s="129"/>
      <c r="C340" s="140" t="s">
        <v>486</v>
      </c>
      <c r="D340" s="129"/>
      <c r="E340" s="131" t="n">
        <f>E339+3</f>
        <v>45644</v>
      </c>
      <c r="F340" s="139" t="n">
        <v>10</v>
      </c>
      <c r="G340" s="131" t="n">
        <f>E340+F340-1</f>
        <v>45653</v>
      </c>
      <c r="H340" s="34"/>
      <c r="I340" s="34"/>
      <c r="J340" s="165" t="s">
        <v>811</v>
      </c>
      <c r="K340" s="165" t="s">
        <v>811</v>
      </c>
      <c r="L340" s="140" t="s">
        <v>54</v>
      </c>
      <c r="M340" s="161" t="n">
        <v>4</v>
      </c>
      <c r="N340" s="249" t="n">
        <f>M340*F340</f>
        <v>40</v>
      </c>
      <c r="O340" s="161"/>
      <c r="P340" s="161"/>
    </row>
    <row r="341" s="5" customFormat="1" ht="16.5" customHeight="1">
      <c r="A341" s="144"/>
      <c r="B341" s="144"/>
      <c r="C341" s="140" t="s">
        <v>487</v>
      </c>
      <c r="D341" s="129"/>
      <c r="E341" s="131" t="n">
        <f>G340+1</f>
        <v>45654</v>
      </c>
      <c r="F341" s="139" t="n">
        <v>1</v>
      </c>
      <c r="G341" s="131" t="n">
        <f>E341+F341-1</f>
        <v>45654</v>
      </c>
      <c r="H341" s="5"/>
      <c r="I341" s="5"/>
      <c r="J341" s="165"/>
      <c r="K341" s="165"/>
      <c r="L341" s="142" t="s">
        <v>65</v>
      </c>
      <c r="M341" s="161"/>
      <c r="N341" s="161"/>
      <c r="O341" s="161"/>
      <c r="P341" s="161"/>
      <c r="Q341" s="70"/>
      <c r="R341" s="70"/>
    </row>
    <row r="342" ht="16.5" customHeight="1">
      <c r="A342" s="129"/>
      <c r="C342" s="140" t="s">
        <v>1070</v>
      </c>
      <c r="D342" s="129"/>
      <c r="E342" s="131" t="n">
        <f>E340</f>
        <v>45644</v>
      </c>
      <c r="F342" s="139" t="n">
        <v>1</v>
      </c>
      <c r="G342" s="131" t="n">
        <f>E342+F342-1</f>
        <v>45644</v>
      </c>
      <c r="H342" s="34"/>
      <c r="I342" s="34"/>
      <c r="J342" s="165" t="s">
        <v>811</v>
      </c>
      <c r="K342" s="165"/>
      <c r="L342" s="140" t="s">
        <v>51</v>
      </c>
      <c r="M342" s="161"/>
      <c r="N342" s="161"/>
      <c r="O342" s="161"/>
      <c r="P342" s="161"/>
    </row>
    <row r="343" s="5" customFormat="1" ht="16.5" customHeight="1">
      <c r="A343" s="160" t="s">
        <v>489</v>
      </c>
      <c r="B343" s="140" t="s">
        <v>490</v>
      </c>
      <c r="C343" s="140" t="s">
        <v>490</v>
      </c>
      <c r="D343" s="129"/>
      <c r="E343" s="131" t="n">
        <v>45077</v>
      </c>
      <c r="F343" s="169"/>
      <c r="G343" s="131" t="n">
        <f>E343+F343-1</f>
        <v>45076</v>
      </c>
      <c r="H343" s="5"/>
      <c r="I343" s="5"/>
      <c r="J343" s="165"/>
      <c r="K343" s="165"/>
      <c r="L343" s="178"/>
      <c r="M343" s="161"/>
      <c r="N343" s="161"/>
      <c r="O343" s="161"/>
      <c r="P343" s="161"/>
      <c r="Q343" s="70"/>
      <c r="R343" s="70"/>
    </row>
    <row r="344" s="5" customFormat="1" ht="16.5" customHeight="1">
      <c r="A344" s="144"/>
      <c r="B344" s="129"/>
      <c r="C344" s="140" t="s">
        <v>491</v>
      </c>
      <c r="D344" s="129"/>
      <c r="E344" s="131" t="n">
        <v>45077</v>
      </c>
      <c r="F344" s="139" t="n">
        <v>3</v>
      </c>
      <c r="G344" s="131" t="n">
        <f>E344+F344-1</f>
        <v>45079</v>
      </c>
      <c r="H344" s="5"/>
      <c r="I344" s="5"/>
      <c r="J344" s="165"/>
      <c r="K344" s="165"/>
      <c r="L344" s="142" t="s">
        <v>73</v>
      </c>
      <c r="M344" s="161"/>
      <c r="N344" s="161"/>
      <c r="O344" s="161"/>
      <c r="P344" s="161"/>
      <c r="Q344" s="70"/>
      <c r="R344" s="70"/>
    </row>
    <row r="345" s="5" customFormat="1" ht="16.5" customHeight="1">
      <c r="A345" s="144"/>
      <c r="B345" s="129"/>
      <c r="C345" s="140" t="s">
        <v>492</v>
      </c>
      <c r="D345" s="129"/>
      <c r="E345" s="131" t="n">
        <v>45077</v>
      </c>
      <c r="F345" s="139" t="n">
        <v>1</v>
      </c>
      <c r="G345" s="131" t="n">
        <f>E345+F345-1</f>
        <v>45077</v>
      </c>
      <c r="H345" s="5"/>
      <c r="I345" s="5"/>
      <c r="J345" s="165"/>
      <c r="K345" s="165"/>
      <c r="L345" s="142" t="s">
        <v>65</v>
      </c>
      <c r="M345" s="161"/>
      <c r="N345" s="161"/>
      <c r="O345" s="161"/>
      <c r="P345" s="161"/>
      <c r="Q345" s="70"/>
      <c r="R345" s="70"/>
    </row>
    <row r="346" s="5" customFormat="1" ht="16.5" customHeight="1">
      <c r="A346" s="144"/>
      <c r="B346" s="129"/>
      <c r="C346" s="140" t="s">
        <v>493</v>
      </c>
      <c r="D346" s="129"/>
      <c r="E346" s="131" t="n">
        <v>45077</v>
      </c>
      <c r="F346" s="139" t="n">
        <v>1</v>
      </c>
      <c r="G346" s="131" t="n">
        <f>E346+F346-1</f>
        <v>45077</v>
      </c>
      <c r="H346" s="5"/>
      <c r="I346" s="5"/>
      <c r="J346" s="165"/>
      <c r="K346" s="165"/>
      <c r="L346" s="142" t="s">
        <v>494</v>
      </c>
      <c r="M346" s="161"/>
      <c r="N346" s="161"/>
      <c r="O346" s="161"/>
      <c r="P346" s="161"/>
      <c r="Q346" s="70"/>
      <c r="R346" s="70"/>
    </row>
    <row r="347" s="5" customFormat="1" ht="16.5" customHeight="1">
      <c r="A347" s="144"/>
      <c r="B347" s="129"/>
      <c r="C347" s="140" t="s">
        <v>495</v>
      </c>
      <c r="D347" s="129"/>
      <c r="E347" s="131" t="n">
        <v>45077</v>
      </c>
      <c r="F347" s="139" t="n">
        <v>1</v>
      </c>
      <c r="G347" s="131" t="n">
        <f>E347+F347-1</f>
        <v>45077</v>
      </c>
      <c r="H347" s="5"/>
      <c r="I347" s="5"/>
      <c r="J347" s="165"/>
      <c r="K347" s="165"/>
      <c r="L347" s="142" t="s">
        <v>297</v>
      </c>
      <c r="M347" s="161"/>
      <c r="N347" s="161"/>
      <c r="O347" s="161"/>
      <c r="P347" s="161"/>
      <c r="Q347" s="70"/>
      <c r="R347" s="70"/>
    </row>
    <row r="348" s="5" customFormat="1" ht="16.5" customHeight="1">
      <c r="A348" s="144"/>
      <c r="B348" s="129"/>
      <c r="C348" s="140" t="s">
        <v>496</v>
      </c>
      <c r="D348" s="129"/>
      <c r="E348" s="131" t="n">
        <f>G339+2</f>
        <v>45649</v>
      </c>
      <c r="F348" s="139" t="n">
        <v>1</v>
      </c>
      <c r="G348" s="131" t="n">
        <f>E348+F348-1</f>
        <v>45649</v>
      </c>
      <c r="H348" s="5"/>
      <c r="I348" s="5"/>
      <c r="J348" s="165"/>
      <c r="K348" s="165"/>
      <c r="L348" s="142" t="s">
        <v>388</v>
      </c>
      <c r="M348" s="161"/>
      <c r="N348" s="161"/>
      <c r="O348" s="161"/>
      <c r="P348" s="161"/>
      <c r="Q348" s="70"/>
      <c r="R348" s="70"/>
    </row>
    <row r="349" ht="27.75" customHeight="1">
      <c r="A349" s="129"/>
      <c r="C349" s="140" t="s">
        <v>497</v>
      </c>
      <c r="D349" s="129"/>
      <c r="E349" s="131" t="n">
        <f>G339+1</f>
        <v>45648</v>
      </c>
      <c r="F349" s="139" t="n">
        <v>3</v>
      </c>
      <c r="G349" s="131" t="n">
        <f>E349+F349-1</f>
        <v>45650</v>
      </c>
      <c r="H349" s="34"/>
      <c r="I349" s="34"/>
      <c r="J349" s="165" t="s">
        <v>811</v>
      </c>
      <c r="K349" s="165"/>
      <c r="L349" s="140" t="s">
        <v>290</v>
      </c>
      <c r="M349" s="161"/>
      <c r="N349" s="161"/>
      <c r="O349" s="161"/>
      <c r="P349" s="161"/>
    </row>
    <row r="350" ht="16.5" customHeight="1">
      <c r="A350" s="129"/>
      <c r="B350" s="140"/>
      <c r="C350" s="143" t="s">
        <v>498</v>
      </c>
      <c r="D350" s="222"/>
      <c r="E350" s="141" t="n">
        <f>G350-F350</f>
        <v>45649</v>
      </c>
      <c r="F350" s="109" t="n">
        <v>1</v>
      </c>
      <c r="G350" s="141" t="n">
        <f>G349</f>
        <v>45650</v>
      </c>
      <c r="H350" s="34"/>
      <c r="I350" s="34"/>
      <c r="J350" s="165" t="s">
        <v>811</v>
      </c>
      <c r="K350" s="165" t="s">
        <v>811</v>
      </c>
      <c r="L350" s="140" t="s">
        <v>390</v>
      </c>
      <c r="M350" s="161"/>
      <c r="N350" s="161"/>
      <c r="O350" s="161"/>
      <c r="P350" s="161"/>
    </row>
    <row r="351" s="5" customFormat="1" ht="16.5" customHeight="1">
      <c r="A351" s="144"/>
      <c r="B351" s="160" t="s">
        <v>499</v>
      </c>
      <c r="C351" s="140" t="s">
        <v>500</v>
      </c>
      <c r="D351" s="129"/>
      <c r="E351" s="131"/>
      <c r="F351" s="139" t="n">
        <v>7</v>
      </c>
      <c r="G351" s="131" t="n">
        <f>E351+F351-1</f>
        <v>6</v>
      </c>
      <c r="H351" s="5"/>
      <c r="I351" s="5"/>
      <c r="J351" s="165"/>
      <c r="K351" s="165"/>
      <c r="L351" s="142" t="s">
        <v>39</v>
      </c>
      <c r="M351" s="161"/>
      <c r="N351" s="161"/>
      <c r="O351" s="161"/>
      <c r="P351" s="161"/>
      <c r="Q351" s="70"/>
      <c r="R351" s="70"/>
    </row>
    <row r="352" s="5" customFormat="1" ht="16.5" customHeight="1">
      <c r="A352" s="144"/>
      <c r="B352" s="144"/>
      <c r="C352" s="140" t="s">
        <v>501</v>
      </c>
      <c r="D352" s="129"/>
      <c r="E352" s="131"/>
      <c r="F352" s="139" t="n">
        <v>2</v>
      </c>
      <c r="G352" s="131" t="n">
        <f>E352+F352-1</f>
        <v>1</v>
      </c>
      <c r="H352" s="5"/>
      <c r="I352" s="5"/>
      <c r="J352" s="165"/>
      <c r="K352" s="165"/>
      <c r="L352" s="142" t="s">
        <v>250</v>
      </c>
      <c r="M352" s="161"/>
      <c r="N352" s="161"/>
      <c r="O352" s="161"/>
      <c r="P352" s="161"/>
      <c r="Q352" s="70"/>
      <c r="R352" s="70"/>
    </row>
    <row r="353" s="5" customFormat="1" ht="16.5" customHeight="1">
      <c r="A353" s="144"/>
      <c r="B353" s="144"/>
      <c r="C353" s="140" t="s">
        <v>502</v>
      </c>
      <c r="D353" s="129"/>
      <c r="E353" s="131"/>
      <c r="F353" s="139" t="n">
        <v>1</v>
      </c>
      <c r="G353" s="131" t="n">
        <f>E353+F353-1</f>
        <v>0</v>
      </c>
      <c r="H353" s="5"/>
      <c r="I353" s="5"/>
      <c r="J353" s="165"/>
      <c r="K353" s="165"/>
      <c r="L353" s="142" t="s">
        <v>504</v>
      </c>
      <c r="M353" s="161"/>
      <c r="N353" s="161"/>
      <c r="O353" s="161"/>
      <c r="P353" s="161"/>
      <c r="Q353" s="70"/>
      <c r="R353" s="70"/>
    </row>
    <row r="354" s="5" customFormat="1" ht="16.5" customHeight="1">
      <c r="A354" s="144"/>
      <c r="B354" s="144"/>
      <c r="C354" s="140" t="s">
        <v>505</v>
      </c>
      <c r="D354" s="129"/>
      <c r="E354" s="131"/>
      <c r="F354" s="139" t="n">
        <v>3</v>
      </c>
      <c r="G354" s="131" t="n">
        <f>E354+F354-1</f>
        <v>2</v>
      </c>
      <c r="H354" s="5"/>
      <c r="I354" s="5"/>
      <c r="J354" s="165"/>
      <c r="K354" s="165"/>
      <c r="L354" s="142" t="s">
        <v>264</v>
      </c>
      <c r="M354" s="161"/>
      <c r="N354" s="161"/>
      <c r="O354" s="161"/>
      <c r="P354" s="161"/>
      <c r="Q354" s="70"/>
      <c r="R354" s="70"/>
    </row>
    <row r="355" ht="16.5" customHeight="1">
      <c r="A355" s="129"/>
      <c r="B355" s="129" t="s">
        <v>96</v>
      </c>
      <c r="C355" s="143" t="s">
        <v>506</v>
      </c>
      <c r="D355" s="222"/>
      <c r="E355" s="141" t="n">
        <f>G340+1</f>
        <v>45654</v>
      </c>
      <c r="F355" s="109" t="n">
        <v>1</v>
      </c>
      <c r="G355" s="141" t="n">
        <f>E355+F355-1</f>
        <v>45654</v>
      </c>
      <c r="H355" s="34"/>
      <c r="I355" s="34"/>
      <c r="J355" s="165" t="s">
        <v>811</v>
      </c>
      <c r="K355" s="165" t="s">
        <v>811</v>
      </c>
      <c r="L355" s="140" t="s">
        <v>390</v>
      </c>
      <c r="M355" s="161"/>
      <c r="N355" s="161"/>
      <c r="O355" s="161"/>
      <c r="P355" s="161"/>
    </row>
    <row r="356" ht="16.5" customHeight="1">
      <c r="A356" s="129"/>
      <c r="B356" s="129" t="s">
        <v>507</v>
      </c>
      <c r="C356" s="140" t="s">
        <v>508</v>
      </c>
      <c r="D356" s="129"/>
      <c r="E356" s="131"/>
      <c r="F356" s="139" t="n">
        <v>1</v>
      </c>
      <c r="G356" s="131" t="n">
        <f>G349</f>
        <v>45650</v>
      </c>
      <c r="H356" s="34"/>
      <c r="I356" s="34"/>
      <c r="J356" s="165" t="s">
        <v>811</v>
      </c>
      <c r="K356" s="165" t="s">
        <v>811</v>
      </c>
      <c r="L356" s="140" t="s">
        <v>290</v>
      </c>
      <c r="M356" s="161"/>
      <c r="N356" s="161"/>
      <c r="O356" s="161"/>
      <c r="P356" s="161"/>
    </row>
    <row r="357" s="5" customFormat="1" ht="16.5" customHeight="1">
      <c r="A357" s="144"/>
      <c r="B357" s="129"/>
      <c r="C357" s="140" t="s">
        <v>509</v>
      </c>
      <c r="D357" s="129"/>
      <c r="E357" s="165"/>
      <c r="F357" s="169"/>
      <c r="G357" s="131" t="n">
        <f>E357+F357-1</f>
        <v>-1</v>
      </c>
      <c r="H357" s="5"/>
      <c r="I357" s="5"/>
      <c r="J357" s="165"/>
      <c r="K357" s="165"/>
      <c r="L357" s="178"/>
      <c r="M357" s="161"/>
      <c r="N357" s="161"/>
      <c r="O357" s="161"/>
      <c r="P357" s="161"/>
      <c r="Q357" s="70"/>
      <c r="R357" s="70"/>
    </row>
    <row r="358" s="5" customFormat="1" ht="16.5" customHeight="1">
      <c r="A358" s="144"/>
      <c r="B358" s="164" t="s">
        <v>510</v>
      </c>
      <c r="C358" s="140" t="s">
        <v>510</v>
      </c>
      <c r="D358" s="129"/>
      <c r="E358" s="131" t="n">
        <f>MIN(E359:E363)</f>
        <v>45073</v>
      </c>
      <c r="F358" s="169"/>
      <c r="G358" s="131" t="n">
        <f>MAX(G359:G363)</f>
        <v>45659</v>
      </c>
      <c r="H358" s="5"/>
      <c r="I358" s="5"/>
      <c r="J358" s="165"/>
      <c r="K358" s="165"/>
      <c r="L358" s="178"/>
      <c r="M358" s="161"/>
      <c r="N358" s="161"/>
      <c r="O358" s="161"/>
      <c r="P358" s="161"/>
      <c r="Q358" s="70"/>
      <c r="R358" s="70"/>
    </row>
    <row r="359" s="5" customFormat="1" ht="16.5" customHeight="1">
      <c r="A359" s="144"/>
      <c r="B359" s="144"/>
      <c r="C359" s="140" t="s">
        <v>511</v>
      </c>
      <c r="D359" s="129"/>
      <c r="E359" s="131" t="n">
        <v>45073</v>
      </c>
      <c r="F359" s="139" t="n">
        <v>1</v>
      </c>
      <c r="G359" s="131" t="n">
        <f>E359+F359-1</f>
        <v>45073</v>
      </c>
      <c r="H359" s="5"/>
      <c r="I359" s="5"/>
      <c r="J359" s="165"/>
      <c r="K359" s="165"/>
      <c r="L359" s="142" t="s">
        <v>512</v>
      </c>
      <c r="M359" s="161"/>
      <c r="N359" s="161"/>
      <c r="O359" s="161"/>
      <c r="P359" s="161"/>
      <c r="Q359" s="70"/>
      <c r="R359" s="70"/>
    </row>
    <row r="360" ht="16.5" customHeight="1">
      <c r="A360" s="129"/>
      <c r="C360" s="140" t="s">
        <v>513</v>
      </c>
      <c r="D360" s="129"/>
      <c r="E360" s="131" t="n">
        <f>G360-F360</f>
        <v>45592</v>
      </c>
      <c r="F360" s="139" t="n">
        <v>60</v>
      </c>
      <c r="G360" s="131" t="n">
        <f>G361</f>
        <v>45652</v>
      </c>
      <c r="H360" s="34"/>
      <c r="I360" s="34"/>
      <c r="J360" s="165" t="s">
        <v>811</v>
      </c>
      <c r="K360" s="165"/>
      <c r="L360" s="140" t="s">
        <v>39</v>
      </c>
      <c r="M360" s="161"/>
      <c r="N360" s="161"/>
      <c r="O360" s="161"/>
      <c r="P360" s="161"/>
    </row>
    <row r="361" ht="16.5" customHeight="1">
      <c r="A361" s="129"/>
      <c r="C361" s="140" t="s">
        <v>514</v>
      </c>
      <c r="D361" s="129"/>
      <c r="E361" s="131" t="n">
        <f>G349+1</f>
        <v>45651</v>
      </c>
      <c r="F361" s="139" t="n">
        <v>2</v>
      </c>
      <c r="G361" s="131" t="n">
        <f>E361+F361-1</f>
        <v>45652</v>
      </c>
      <c r="H361" s="34"/>
      <c r="I361" s="34"/>
      <c r="J361" s="165" t="s">
        <v>811</v>
      </c>
      <c r="K361" s="165"/>
      <c r="L361" s="140" t="s">
        <v>39</v>
      </c>
      <c r="M361" s="161"/>
      <c r="N361" s="161"/>
      <c r="O361" s="161"/>
      <c r="P361" s="161"/>
    </row>
    <row r="362" s="5" customFormat="1" ht="16.5" customHeight="1">
      <c r="A362" s="144"/>
      <c r="B362" s="144"/>
      <c r="C362" s="140" t="s">
        <v>515</v>
      </c>
      <c r="D362" s="129"/>
      <c r="E362" s="131" t="n">
        <v>45076</v>
      </c>
      <c r="F362" s="139" t="n">
        <v>1</v>
      </c>
      <c r="G362" s="131" t="n">
        <f>E362+F362-1</f>
        <v>45076</v>
      </c>
      <c r="H362" s="5"/>
      <c r="I362" s="5"/>
      <c r="J362" s="165"/>
      <c r="K362" s="165"/>
      <c r="L362" s="142" t="s">
        <v>516</v>
      </c>
      <c r="M362" s="161"/>
      <c r="N362" s="161"/>
      <c r="O362" s="161"/>
      <c r="P362" s="161"/>
      <c r="Q362" s="70"/>
      <c r="R362" s="70"/>
    </row>
    <row r="363" ht="16.5" customHeight="1">
      <c r="A363" s="129"/>
      <c r="C363" s="140" t="s">
        <v>517</v>
      </c>
      <c r="D363" s="129"/>
      <c r="E363" s="131" t="n">
        <f>G361+1</f>
        <v>45653</v>
      </c>
      <c r="F363" s="139" t="n">
        <v>7</v>
      </c>
      <c r="G363" s="131" t="n">
        <f>E363+F363-1</f>
        <v>45659</v>
      </c>
      <c r="H363" s="34"/>
      <c r="I363" s="34"/>
      <c r="J363" s="165" t="s">
        <v>811</v>
      </c>
      <c r="K363" s="165"/>
      <c r="L363" s="140" t="s">
        <v>39</v>
      </c>
      <c r="M363" s="161"/>
      <c r="N363" s="161"/>
      <c r="O363" s="161"/>
      <c r="P363" s="161"/>
    </row>
    <row r="364" s="5" customFormat="1" ht="16.5" customHeight="1">
      <c r="A364" s="144"/>
      <c r="B364" s="140" t="s">
        <v>518</v>
      </c>
      <c r="C364" s="140" t="s">
        <v>518</v>
      </c>
      <c r="D364" s="129"/>
      <c r="E364" s="165"/>
      <c r="F364" s="169"/>
      <c r="G364" s="131" t="n">
        <f>MAX(G365:G368)</f>
        <v>45654</v>
      </c>
      <c r="H364" s="5"/>
      <c r="I364" s="5"/>
      <c r="J364" s="165"/>
      <c r="K364" s="165"/>
      <c r="L364" s="178"/>
      <c r="M364" s="161"/>
      <c r="N364" s="161"/>
      <c r="O364" s="161"/>
      <c r="P364" s="161"/>
      <c r="Q364" s="70"/>
      <c r="R364" s="70"/>
    </row>
    <row r="365" s="5" customFormat="1" ht="16.5" customHeight="1">
      <c r="A365" s="144"/>
      <c r="B365" s="144"/>
      <c r="C365" s="140" t="s">
        <v>351</v>
      </c>
      <c r="D365" s="129"/>
      <c r="E365" s="131"/>
      <c r="F365" s="139"/>
      <c r="G365" s="131"/>
      <c r="H365" s="5"/>
      <c r="I365" s="5"/>
      <c r="J365" s="165" t="s">
        <v>811</v>
      </c>
      <c r="K365" s="165"/>
      <c r="L365" s="142" t="s">
        <v>349</v>
      </c>
      <c r="M365" s="161"/>
      <c r="N365" s="161"/>
      <c r="O365" s="161"/>
      <c r="P365" s="161"/>
      <c r="Q365" s="70"/>
      <c r="R365" s="70"/>
    </row>
    <row r="366" s="5" customFormat="1" ht="16.5" customHeight="1">
      <c r="A366" s="144"/>
      <c r="B366" s="144"/>
      <c r="C366" s="140" t="s">
        <v>351</v>
      </c>
      <c r="D366" s="129"/>
      <c r="E366" s="131" t="n">
        <f>G339+1</f>
        <v>45648</v>
      </c>
      <c r="F366" s="139" t="n">
        <v>7</v>
      </c>
      <c r="G366" s="131" t="n">
        <f>E366+F366-1</f>
        <v>45654</v>
      </c>
      <c r="H366" s="5"/>
      <c r="I366" s="5"/>
      <c r="J366" s="165"/>
      <c r="K366" s="165"/>
      <c r="L366" s="142" t="s">
        <v>381</v>
      </c>
      <c r="M366" s="161"/>
      <c r="N366" s="161"/>
      <c r="O366" s="161"/>
      <c r="P366" s="161"/>
      <c r="Q366" s="70"/>
      <c r="R366" s="70"/>
    </row>
    <row r="367" s="5" customFormat="1" ht="16.5" customHeight="1">
      <c r="A367" s="144"/>
      <c r="B367" s="144"/>
      <c r="C367" s="140" t="s">
        <v>519</v>
      </c>
      <c r="D367" s="129"/>
      <c r="E367" s="131" t="n">
        <f>E366</f>
        <v>45648</v>
      </c>
      <c r="F367" s="139" t="n">
        <v>7</v>
      </c>
      <c r="G367" s="131" t="n">
        <f>E367+F367-1</f>
        <v>45654</v>
      </c>
      <c r="H367" s="5"/>
      <c r="I367" s="5"/>
      <c r="J367" s="165"/>
      <c r="K367" s="165"/>
      <c r="L367" s="142" t="s">
        <v>381</v>
      </c>
      <c r="M367" s="161"/>
      <c r="N367" s="161"/>
      <c r="O367" s="161"/>
      <c r="P367" s="161"/>
      <c r="Q367" s="70"/>
      <c r="R367" s="70"/>
    </row>
    <row r="368" s="5" customFormat="1" ht="16.5" customHeight="1">
      <c r="A368" s="144"/>
      <c r="B368" s="147"/>
      <c r="C368" s="140" t="s">
        <v>520</v>
      </c>
      <c r="D368" s="129"/>
      <c r="E368" s="131" t="n">
        <f>E366</f>
        <v>45648</v>
      </c>
      <c r="F368" s="139" t="n">
        <v>7</v>
      </c>
      <c r="G368" s="131" t="n">
        <f>E368+F368-1</f>
        <v>45654</v>
      </c>
      <c r="H368" s="5"/>
      <c r="I368" s="5"/>
      <c r="J368" s="165"/>
      <c r="K368" s="165"/>
      <c r="L368" s="142" t="s">
        <v>381</v>
      </c>
      <c r="M368" s="161"/>
      <c r="N368" s="161"/>
      <c r="O368" s="161"/>
      <c r="P368" s="161"/>
      <c r="Q368" s="70"/>
      <c r="R368" s="70"/>
    </row>
    <row r="369" ht="16.5" customHeight="1">
      <c r="A369" s="129"/>
      <c r="B369" s="129" t="s">
        <v>489</v>
      </c>
      <c r="C369" s="140" t="s">
        <v>521</v>
      </c>
      <c r="D369" s="129"/>
      <c r="E369" s="131"/>
      <c r="F369" s="139"/>
      <c r="G369" s="131"/>
      <c r="H369" s="34"/>
      <c r="I369" s="34"/>
      <c r="J369" s="165" t="s">
        <v>811</v>
      </c>
      <c r="K369" s="165"/>
      <c r="L369" s="140" t="s">
        <v>522</v>
      </c>
      <c r="M369" s="161"/>
      <c r="N369" s="161"/>
      <c r="O369" s="161"/>
      <c r="P369" s="161"/>
    </row>
    <row r="370" ht="16.5" customHeight="1">
      <c r="A370" s="129"/>
      <c r="C370" s="143" t="s">
        <v>820</v>
      </c>
      <c r="D370" s="233"/>
      <c r="E370" s="141" t="n">
        <f>G356+7</f>
        <v>45657</v>
      </c>
      <c r="F370" s="109" t="n">
        <v>15</v>
      </c>
      <c r="G370" s="141" t="n">
        <f>E370+F370-1</f>
        <v>45671</v>
      </c>
      <c r="H370" s="126" t="n">
        <f>E370-E339</f>
        <v>16</v>
      </c>
      <c r="I370" s="34"/>
      <c r="J370" s="165" t="s">
        <v>811</v>
      </c>
      <c r="K370" s="165" t="s">
        <v>811</v>
      </c>
      <c r="L370" s="140" t="s">
        <v>516</v>
      </c>
      <c r="M370" s="161"/>
      <c r="N370" s="161"/>
      <c r="O370" s="161"/>
      <c r="P370" s="177" t="e">
        <f>#REF!-#REF!</f>
        <v>#REF!</v>
      </c>
    </row>
    <row r="371" ht="16.5" customHeight="1">
      <c r="A371" s="129"/>
      <c r="C371" s="140" t="s">
        <v>524</v>
      </c>
      <c r="D371" s="129"/>
      <c r="E371" s="131" t="n">
        <f>G370+1</f>
        <v>45672</v>
      </c>
      <c r="F371" s="139" t="n">
        <v>5</v>
      </c>
      <c r="G371" s="131" t="n">
        <f>E371+F371-1</f>
        <v>45676</v>
      </c>
      <c r="H371" s="34"/>
      <c r="I371" s="34"/>
      <c r="J371" s="165" t="s">
        <v>811</v>
      </c>
      <c r="K371" s="165"/>
      <c r="L371" s="140" t="s">
        <v>525</v>
      </c>
      <c r="M371" s="161"/>
      <c r="N371" s="161"/>
      <c r="O371" s="161"/>
      <c r="P371" s="161"/>
    </row>
    <row r="372" ht="16.5" customHeight="1">
      <c r="A372" s="129"/>
      <c r="C372" s="140" t="s">
        <v>526</v>
      </c>
      <c r="D372" s="129"/>
      <c r="E372" s="131" t="n">
        <f>G371+1</f>
        <v>45677</v>
      </c>
      <c r="F372" s="139"/>
      <c r="G372" s="131"/>
      <c r="H372" s="34"/>
      <c r="I372" s="34"/>
      <c r="J372" s="165" t="s">
        <v>811</v>
      </c>
      <c r="K372" s="165"/>
      <c r="L372" s="140" t="s">
        <v>527</v>
      </c>
      <c r="M372" s="161"/>
      <c r="N372" s="161"/>
      <c r="O372" s="161"/>
      <c r="P372" s="161"/>
    </row>
    <row r="373" ht="16.5" customHeight="1">
      <c r="A373" s="129"/>
      <c r="B373" s="129" t="s">
        <v>530</v>
      </c>
      <c r="C373" s="140" t="s">
        <v>531</v>
      </c>
      <c r="D373" s="129"/>
      <c r="E373" s="131" t="n">
        <f>G370+15</f>
        <v>45686</v>
      </c>
      <c r="F373" s="169" t="n">
        <v>1</v>
      </c>
      <c r="G373" s="131" t="n">
        <f>E373+F373-1</f>
        <v>45686</v>
      </c>
      <c r="H373" s="34"/>
      <c r="I373" s="34"/>
      <c r="J373" s="165" t="s">
        <v>811</v>
      </c>
      <c r="K373" s="165" t="s">
        <v>811</v>
      </c>
      <c r="L373" s="140" t="s">
        <v>290</v>
      </c>
      <c r="M373" s="161"/>
      <c r="N373" s="161"/>
      <c r="O373" s="161"/>
      <c r="P373" s="161"/>
    </row>
    <row r="374" s="5" customFormat="1" ht="16.5" customHeight="1">
      <c r="A374" s="34"/>
      <c r="B374" s="54" t="s">
        <v>532</v>
      </c>
      <c r="C374" s="16" t="s">
        <v>533</v>
      </c>
      <c r="D374" s="16"/>
      <c r="E374" s="16" t="n">
        <f>G135+1</f>
        <v>45498</v>
      </c>
      <c r="F374" s="166"/>
      <c r="G374" s="153" t="n">
        <f>E374+F374-1</f>
        <v>45497</v>
      </c>
      <c r="H374" s="34"/>
      <c r="I374" s="34"/>
      <c r="J374" s="157"/>
      <c r="K374" s="157"/>
      <c r="L374" s="117"/>
      <c r="M374" s="175"/>
      <c r="N374" s="175"/>
      <c r="O374" s="175"/>
      <c r="P374" s="70"/>
      <c r="Q374" s="70"/>
      <c r="R374" s="70"/>
    </row>
    <row r="375" s="5" customFormat="1" ht="16.5" customHeight="1">
      <c r="A375" s="34"/>
      <c r="B375" s="34"/>
      <c r="C375" s="16" t="s">
        <v>534</v>
      </c>
      <c r="D375" s="16"/>
      <c r="E375" s="16" t="n">
        <f>G374+1</f>
        <v>45498</v>
      </c>
      <c r="F375" s="19" t="n">
        <v>1</v>
      </c>
      <c r="G375" s="153" t="n">
        <f>E375+F375-1</f>
        <v>45498</v>
      </c>
      <c r="H375" s="34"/>
      <c r="I375" s="34"/>
      <c r="J375" s="157"/>
      <c r="K375" s="157"/>
      <c r="L375" s="54" t="s">
        <v>535</v>
      </c>
      <c r="M375" s="174"/>
      <c r="N375" s="174"/>
      <c r="O375" s="174"/>
      <c r="P375" s="70"/>
      <c r="Q375" s="70"/>
      <c r="R375" s="70"/>
    </row>
    <row r="376" s="5" customFormat="1" ht="16.5" customHeight="1">
      <c r="A376" s="34"/>
      <c r="B376" s="34"/>
      <c r="C376" s="16" t="s">
        <v>245</v>
      </c>
      <c r="D376" s="16"/>
      <c r="E376" s="16" t="n">
        <f>G375+1</f>
        <v>45499</v>
      </c>
      <c r="F376" s="19" t="n">
        <v>2</v>
      </c>
      <c r="G376" s="153" t="n">
        <f>E376+F376-1</f>
        <v>45500</v>
      </c>
      <c r="H376" s="34"/>
      <c r="I376" s="34"/>
      <c r="J376" s="157"/>
      <c r="K376" s="157"/>
      <c r="L376" s="54" t="s">
        <v>535</v>
      </c>
      <c r="M376" s="174"/>
      <c r="N376" s="174"/>
      <c r="O376" s="174"/>
      <c r="P376" s="70"/>
      <c r="Q376" s="70"/>
      <c r="R376" s="70"/>
    </row>
    <row r="377" s="5" customFormat="1" ht="16.5" customHeight="1">
      <c r="A377" s="34"/>
      <c r="B377" s="34"/>
      <c r="C377" s="16" t="s">
        <v>536</v>
      </c>
      <c r="D377" s="16"/>
      <c r="E377" s="16" t="n">
        <f>E125</f>
        <v>45432</v>
      </c>
      <c r="F377" s="19" t="n">
        <v>7</v>
      </c>
      <c r="G377" s="153" t="n">
        <f>E377+F377-1</f>
        <v>45438</v>
      </c>
      <c r="H377" s="34"/>
      <c r="I377" s="34"/>
      <c r="J377" s="157"/>
      <c r="K377" s="157"/>
      <c r="L377" s="54" t="s">
        <v>65</v>
      </c>
      <c r="M377" s="174"/>
      <c r="N377" s="174"/>
      <c r="O377" s="174"/>
      <c r="P377" s="70"/>
      <c r="Q377" s="70"/>
      <c r="R377" s="70"/>
    </row>
    <row r="378" s="5" customFormat="1" ht="16.5" customHeight="1">
      <c r="A378" s="34"/>
      <c r="B378" s="34"/>
      <c r="C378" s="16" t="s">
        <v>537</v>
      </c>
      <c r="D378" s="16"/>
      <c r="E378" s="16" t="n">
        <f>G377+1</f>
        <v>45439</v>
      </c>
      <c r="F378" s="19" t="n">
        <v>1</v>
      </c>
      <c r="G378" s="153" t="n">
        <f>E378+F378-1</f>
        <v>45439</v>
      </c>
      <c r="H378" s="34"/>
      <c r="I378" s="34"/>
      <c r="J378" s="157"/>
      <c r="K378" s="157"/>
      <c r="L378" s="54" t="s">
        <v>512</v>
      </c>
      <c r="M378" s="174"/>
      <c r="N378" s="174"/>
      <c r="O378" s="174"/>
      <c r="P378" s="70"/>
      <c r="Q378" s="70"/>
      <c r="R378" s="70"/>
    </row>
    <row r="379" s="5" customFormat="1" ht="16.5" customHeight="1">
      <c r="A379" s="34"/>
      <c r="B379" s="34"/>
      <c r="C379" s="117" t="s">
        <v>538</v>
      </c>
      <c r="D379" s="117"/>
      <c r="E379" s="168"/>
      <c r="F379" s="166"/>
      <c r="G379" s="153"/>
      <c r="H379" s="34"/>
      <c r="I379" s="34"/>
      <c r="J379" s="157"/>
      <c r="K379" s="157"/>
      <c r="L379" s="54" t="s">
        <v>516</v>
      </c>
      <c r="M379" s="174"/>
      <c r="N379" s="174"/>
      <c r="O379" s="174"/>
      <c r="P379" s="70"/>
      <c r="Q379" s="70"/>
      <c r="R379" s="70"/>
    </row>
    <row r="380" s="5" customFormat="1" ht="16.5" customHeight="1">
      <c r="A380" s="34"/>
      <c r="B380" s="34"/>
      <c r="C380" s="117" t="s">
        <v>539</v>
      </c>
      <c r="D380" s="117"/>
      <c r="E380" s="168"/>
      <c r="F380" s="166"/>
      <c r="G380" s="153"/>
      <c r="H380" s="34"/>
      <c r="I380" s="34"/>
      <c r="J380" s="157"/>
      <c r="K380" s="157"/>
      <c r="L380" s="54" t="s">
        <v>512</v>
      </c>
      <c r="M380" s="174"/>
      <c r="N380" s="174"/>
      <c r="O380" s="174"/>
      <c r="P380" s="70"/>
      <c r="Q380" s="70"/>
      <c r="R380" s="70"/>
    </row>
    <row r="381" s="5" customFormat="1" ht="16.5" customHeight="1">
      <c r="A381" s="34"/>
      <c r="B381" s="34"/>
      <c r="C381" s="117" t="s">
        <v>540</v>
      </c>
      <c r="D381" s="117"/>
      <c r="E381" s="168"/>
      <c r="F381" s="166"/>
      <c r="G381" s="153"/>
      <c r="H381" s="34"/>
      <c r="I381" s="34"/>
      <c r="J381" s="157"/>
      <c r="K381" s="157"/>
      <c r="L381" s="54" t="s">
        <v>512</v>
      </c>
      <c r="M381" s="174"/>
      <c r="N381" s="174"/>
      <c r="O381" s="174"/>
      <c r="P381" s="70"/>
      <c r="Q381" s="70"/>
      <c r="R381" s="70"/>
    </row>
    <row r="382" s="5" customFormat="1" ht="16.5" customHeight="1">
      <c r="A382" s="34"/>
      <c r="B382" s="34"/>
      <c r="C382" s="16" t="s">
        <v>541</v>
      </c>
      <c r="D382" s="16"/>
      <c r="E382" s="16" t="n">
        <v>45355</v>
      </c>
      <c r="F382" s="19" t="n">
        <v>2</v>
      </c>
      <c r="G382" s="153" t="n">
        <f>E382+F382-1</f>
        <v>45356</v>
      </c>
      <c r="H382" s="34"/>
      <c r="I382" s="34"/>
      <c r="J382" s="157"/>
      <c r="K382" s="157"/>
      <c r="L382" s="54" t="s">
        <v>512</v>
      </c>
      <c r="M382" s="176"/>
      <c r="N382" s="176"/>
      <c r="O382" s="176"/>
      <c r="P382" s="70"/>
      <c r="Q382" s="70"/>
      <c r="R382" s="70"/>
    </row>
    <row r="383" s="5" customFormat="1" ht="16.5" customHeight="1">
      <c r="A383" s="34"/>
      <c r="B383" s="54"/>
      <c r="C383" s="54"/>
      <c r="D383" s="34"/>
      <c r="E383" s="16"/>
      <c r="F383" s="19"/>
      <c r="G383" s="153"/>
      <c r="H383" s="34"/>
      <c r="I383" s="34"/>
      <c r="J383" s="157"/>
      <c r="K383" s="157"/>
      <c r="L383" s="110"/>
      <c r="M383" s="104"/>
      <c r="N383" s="104"/>
      <c r="O383" s="104"/>
      <c r="P383" s="70"/>
      <c r="Q383" s="70"/>
      <c r="R383" s="70"/>
    </row>
    <row r="384" s="5" customFormat="1" ht="16.5" customHeight="1">
      <c r="A384" s="34"/>
      <c r="B384" s="54"/>
      <c r="C384" s="54"/>
      <c r="D384" s="34"/>
      <c r="E384" s="16"/>
      <c r="F384" s="19"/>
      <c r="G384" s="153"/>
      <c r="H384" s="34"/>
      <c r="I384" s="34"/>
      <c r="J384" s="157"/>
      <c r="K384" s="157"/>
      <c r="L384" s="110"/>
      <c r="M384" s="104"/>
      <c r="N384" s="104"/>
      <c r="O384" s="104"/>
      <c r="P384" s="70"/>
      <c r="Q384" s="70"/>
      <c r="R384" s="70"/>
    </row>
    <row r="385" s="5" customFormat="1" ht="16.5" customHeight="1">
      <c r="A385" s="34"/>
      <c r="B385" s="54"/>
      <c r="C385" s="54"/>
      <c r="D385" s="34"/>
      <c r="E385" s="16"/>
      <c r="F385" s="19"/>
      <c r="G385" s="153"/>
      <c r="H385" s="34"/>
      <c r="I385" s="34"/>
      <c r="J385" s="157"/>
      <c r="K385" s="157"/>
      <c r="L385" s="110"/>
      <c r="M385" s="104"/>
      <c r="N385" s="104"/>
      <c r="O385" s="104"/>
      <c r="P385" s="70"/>
      <c r="Q385" s="70"/>
      <c r="R385" s="70"/>
    </row>
    <row r="386" s="5" customFormat="1" ht="16.5" customHeight="1">
      <c r="A386" s="34"/>
      <c r="B386" s="54"/>
      <c r="C386" s="54"/>
      <c r="D386" s="34"/>
      <c r="E386" s="16"/>
      <c r="F386" s="19"/>
      <c r="G386" s="153"/>
      <c r="H386" s="34"/>
      <c r="I386" s="34"/>
      <c r="J386" s="157"/>
      <c r="K386" s="157"/>
      <c r="L386" s="110"/>
      <c r="M386" s="104"/>
      <c r="N386" s="104"/>
      <c r="O386" s="104"/>
      <c r="P386" s="70"/>
      <c r="Q386" s="70"/>
      <c r="R386" s="70"/>
    </row>
    <row r="387" s="5" customFormat="1" ht="16.5" customHeight="1">
      <c r="A387" s="34"/>
      <c r="B387" s="54"/>
      <c r="C387" s="54"/>
      <c r="D387" s="34"/>
      <c r="E387" s="16"/>
      <c r="F387" s="19"/>
      <c r="G387" s="153"/>
      <c r="H387" s="34"/>
      <c r="I387" s="34"/>
      <c r="J387" s="157"/>
      <c r="K387" s="157"/>
      <c r="L387" s="110"/>
      <c r="M387" s="104"/>
      <c r="N387" s="104"/>
      <c r="O387" s="104"/>
      <c r="P387" s="70"/>
      <c r="Q387" s="70"/>
      <c r="R387" s="70"/>
    </row>
    <row r="388" s="5" customFormat="1" ht="16.5" customHeight="1">
      <c r="A388" s="34"/>
      <c r="B388" s="54"/>
      <c r="C388" s="54"/>
      <c r="D388" s="34"/>
      <c r="E388" s="16"/>
      <c r="F388" s="19"/>
      <c r="G388" s="153"/>
      <c r="H388" s="34"/>
      <c r="I388" s="34"/>
      <c r="J388" s="157"/>
      <c r="K388" s="157"/>
      <c r="L388" s="110"/>
      <c r="M388" s="104"/>
      <c r="N388" s="104"/>
      <c r="O388" s="104"/>
      <c r="P388" s="70"/>
      <c r="Q388" s="70"/>
      <c r="R388" s="70"/>
    </row>
    <row r="389" s="5" customFormat="1" ht="16.5" customHeight="1">
      <c r="A389" s="34"/>
      <c r="B389" s="54"/>
      <c r="C389" s="54"/>
      <c r="D389" s="34"/>
      <c r="E389" s="16"/>
      <c r="F389" s="19"/>
      <c r="G389" s="153"/>
      <c r="H389" s="34"/>
      <c r="I389" s="34"/>
      <c r="J389" s="157"/>
      <c r="K389" s="157"/>
      <c r="L389" s="110"/>
      <c r="M389" s="104"/>
      <c r="N389" s="104"/>
      <c r="O389" s="104"/>
      <c r="P389" s="70"/>
      <c r="Q389" s="70"/>
      <c r="R389" s="70"/>
    </row>
    <row r="390" s="5" customFormat="1" ht="16.5" customHeight="1">
      <c r="A390" s="34"/>
      <c r="B390" s="54"/>
      <c r="C390" s="54"/>
      <c r="D390" s="34"/>
      <c r="E390" s="16"/>
      <c r="F390" s="19"/>
      <c r="G390" s="153"/>
      <c r="H390" s="34"/>
      <c r="I390" s="34"/>
      <c r="J390" s="157"/>
      <c r="K390" s="157"/>
      <c r="L390" s="110"/>
      <c r="M390" s="104"/>
      <c r="N390" s="104"/>
      <c r="O390" s="104"/>
      <c r="P390" s="70"/>
      <c r="Q390" s="70"/>
      <c r="R390" s="70"/>
    </row>
    <row r="391" s="5" customFormat="1" ht="16.5" customHeight="1">
      <c r="A391" s="34"/>
      <c r="B391" s="54"/>
      <c r="C391" s="54"/>
      <c r="D391" s="34"/>
      <c r="E391" s="16"/>
      <c r="F391" s="19"/>
      <c r="G391" s="153"/>
      <c r="H391" s="34"/>
      <c r="I391" s="34"/>
      <c r="J391" s="157"/>
      <c r="K391" s="157"/>
      <c r="L391" s="110"/>
      <c r="M391" s="104"/>
      <c r="N391" s="104"/>
      <c r="O391" s="104"/>
      <c r="P391" s="70"/>
      <c r="Q391" s="70"/>
      <c r="R391" s="70"/>
    </row>
    <row r="392" s="5" customFormat="1" ht="16.5" customHeight="1">
      <c r="A392" s="34"/>
      <c r="B392" s="54"/>
      <c r="C392" s="54"/>
      <c r="D392" s="34"/>
      <c r="E392" s="16"/>
      <c r="F392" s="19"/>
      <c r="G392" s="153"/>
      <c r="H392" s="34"/>
      <c r="I392" s="34"/>
      <c r="J392" s="157"/>
      <c r="K392" s="157"/>
      <c r="L392" s="110"/>
      <c r="M392" s="104"/>
      <c r="N392" s="104"/>
      <c r="O392" s="104"/>
      <c r="P392" s="70"/>
      <c r="Q392" s="70"/>
      <c r="R392" s="70"/>
    </row>
    <row r="393" s="5" customFormat="1" ht="16.5" customHeight="1">
      <c r="A393" s="34"/>
      <c r="B393" s="54"/>
      <c r="C393" s="54"/>
      <c r="D393" s="34"/>
      <c r="E393" s="16"/>
      <c r="F393" s="19"/>
      <c r="G393" s="153"/>
      <c r="H393" s="34"/>
      <c r="I393" s="34"/>
      <c r="J393" s="157"/>
      <c r="K393" s="157"/>
      <c r="L393" s="110"/>
      <c r="M393" s="104"/>
      <c r="N393" s="104"/>
      <c r="O393" s="104"/>
      <c r="P393" s="70"/>
      <c r="Q393" s="70"/>
      <c r="R393" s="70"/>
    </row>
    <row r="394" s="5" customFormat="1" ht="16.5" customHeight="1">
      <c r="A394" s="34"/>
      <c r="B394" s="54"/>
      <c r="C394" s="54"/>
      <c r="D394" s="34"/>
      <c r="E394" s="16"/>
      <c r="F394" s="19"/>
      <c r="G394" s="153"/>
      <c r="H394" s="34"/>
      <c r="I394" s="34"/>
      <c r="J394" s="157"/>
      <c r="K394" s="157"/>
      <c r="L394" s="110"/>
      <c r="M394" s="104"/>
      <c r="N394" s="104"/>
      <c r="O394" s="104"/>
      <c r="P394" s="70"/>
      <c r="Q394" s="70"/>
      <c r="R394" s="70"/>
    </row>
    <row r="395" s="5" customFormat="1" ht="16.5" customHeight="1">
      <c r="A395" s="34"/>
      <c r="B395" s="54"/>
      <c r="C395" s="54"/>
      <c r="D395" s="34"/>
      <c r="E395" s="16"/>
      <c r="F395" s="19"/>
      <c r="G395" s="153"/>
      <c r="H395" s="34"/>
      <c r="I395" s="34"/>
      <c r="J395" s="157"/>
      <c r="K395" s="157"/>
      <c r="L395" s="110"/>
      <c r="M395" s="104"/>
      <c r="N395" s="104"/>
      <c r="O395" s="104"/>
      <c r="P395" s="70"/>
      <c r="Q395" s="70"/>
      <c r="R395" s="70"/>
    </row>
    <row r="396" s="5" customFormat="1" ht="16.5" customHeight="1">
      <c r="A396" s="34"/>
      <c r="B396" s="54"/>
      <c r="C396" s="54"/>
      <c r="D396" s="34"/>
      <c r="E396" s="16"/>
      <c r="F396" s="19"/>
      <c r="G396" s="153"/>
      <c r="H396" s="34"/>
      <c r="I396" s="34"/>
      <c r="J396" s="157"/>
      <c r="K396" s="157"/>
      <c r="L396" s="110"/>
      <c r="M396" s="104"/>
      <c r="N396" s="104"/>
      <c r="O396" s="104"/>
      <c r="P396" s="70"/>
      <c r="Q396" s="70"/>
      <c r="R396" s="70"/>
    </row>
    <row r="397" s="5" customFormat="1" ht="16.5" customHeight="1">
      <c r="A397" s="34"/>
      <c r="B397" s="54"/>
      <c r="C397" s="54"/>
      <c r="D397" s="34"/>
      <c r="E397" s="16"/>
      <c r="F397" s="19"/>
      <c r="G397" s="153"/>
      <c r="H397" s="34"/>
      <c r="I397" s="34"/>
      <c r="J397" s="157"/>
      <c r="K397" s="157"/>
      <c r="L397" s="110"/>
      <c r="M397" s="104"/>
      <c r="N397" s="104"/>
      <c r="O397" s="104"/>
      <c r="P397" s="70"/>
      <c r="Q397" s="70"/>
      <c r="R397" s="70"/>
    </row>
    <row r="398" s="5" customFormat="1" ht="16.5" customHeight="1">
      <c r="A398" s="34"/>
      <c r="B398" s="54"/>
      <c r="C398" s="54"/>
      <c r="D398" s="34"/>
      <c r="E398" s="16"/>
      <c r="F398" s="19"/>
      <c r="G398" s="153"/>
      <c r="H398" s="34"/>
      <c r="I398" s="34"/>
      <c r="J398" s="157"/>
      <c r="K398" s="157"/>
      <c r="L398" s="110"/>
      <c r="M398" s="104"/>
      <c r="N398" s="104"/>
      <c r="O398" s="104"/>
      <c r="P398" s="70"/>
      <c r="Q398" s="70"/>
      <c r="R398" s="70"/>
    </row>
    <row r="399" s="5" customFormat="1" ht="16.5" customHeight="1">
      <c r="A399" s="34"/>
      <c r="B399" s="54"/>
      <c r="C399" s="54"/>
      <c r="D399" s="34"/>
      <c r="E399" s="16"/>
      <c r="F399" s="19"/>
      <c r="G399" s="153"/>
      <c r="H399" s="34"/>
      <c r="I399" s="34"/>
      <c r="J399" s="157"/>
      <c r="K399" s="157"/>
      <c r="L399" s="110"/>
      <c r="M399" s="104"/>
      <c r="N399" s="104"/>
      <c r="O399" s="104"/>
      <c r="P399" s="70"/>
      <c r="Q399" s="70"/>
      <c r="R399" s="70"/>
    </row>
    <row r="400" s="5" customFormat="1" ht="16.5" customHeight="1">
      <c r="A400" s="34"/>
      <c r="B400" s="54"/>
      <c r="C400" s="54"/>
      <c r="D400" s="34"/>
      <c r="E400" s="16"/>
      <c r="F400" s="19"/>
      <c r="G400" s="153"/>
      <c r="H400" s="34"/>
      <c r="I400" s="34"/>
      <c r="J400" s="157"/>
      <c r="K400" s="157"/>
      <c r="L400" s="110"/>
      <c r="M400" s="104"/>
      <c r="N400" s="104"/>
      <c r="O400" s="104"/>
      <c r="P400" s="70"/>
      <c r="Q400" s="70"/>
      <c r="R400" s="70"/>
    </row>
    <row r="401" s="5" customFormat="1" ht="16.5" customHeight="1">
      <c r="A401" s="34"/>
      <c r="B401" s="54"/>
      <c r="C401" s="54"/>
      <c r="D401" s="34"/>
      <c r="E401" s="16"/>
      <c r="F401" s="19"/>
      <c r="G401" s="153"/>
      <c r="H401" s="34"/>
      <c r="I401" s="34"/>
      <c r="J401" s="157"/>
      <c r="K401" s="157"/>
      <c r="L401" s="110"/>
      <c r="M401" s="104"/>
      <c r="N401" s="104"/>
      <c r="O401" s="104"/>
      <c r="P401" s="70"/>
      <c r="Q401" s="70"/>
      <c r="R401" s="70"/>
    </row>
    <row r="402" s="5" customFormat="1" ht="16.5" customHeight="1">
      <c r="A402" s="34"/>
      <c r="B402" s="54"/>
      <c r="C402" s="54"/>
      <c r="D402" s="34"/>
      <c r="E402" s="16"/>
      <c r="F402" s="19"/>
      <c r="G402" s="153"/>
      <c r="H402" s="34"/>
      <c r="I402" s="34"/>
      <c r="J402" s="157"/>
      <c r="K402" s="157"/>
      <c r="L402" s="110"/>
      <c r="M402" s="104"/>
      <c r="N402" s="104"/>
      <c r="O402" s="104"/>
      <c r="P402" s="70"/>
      <c r="Q402" s="70"/>
      <c r="R402" s="70"/>
    </row>
    <row r="403" s="5" customFormat="1" ht="16.5" customHeight="1">
      <c r="A403" s="34"/>
      <c r="B403" s="54"/>
      <c r="C403" s="54"/>
      <c r="D403" s="34"/>
      <c r="E403" s="16"/>
      <c r="F403" s="19"/>
      <c r="G403" s="153"/>
      <c r="H403" s="34"/>
      <c r="I403" s="34"/>
      <c r="J403" s="157"/>
      <c r="K403" s="157"/>
      <c r="L403" s="110"/>
      <c r="M403" s="104"/>
      <c r="N403" s="104"/>
      <c r="O403" s="104"/>
      <c r="P403" s="70"/>
      <c r="Q403" s="70"/>
      <c r="R403" s="70"/>
    </row>
    <row r="404" s="5" customFormat="1" ht="16.5" customHeight="1">
      <c r="A404" s="34"/>
      <c r="B404" s="54"/>
      <c r="C404" s="54"/>
      <c r="D404" s="34"/>
      <c r="E404" s="16"/>
      <c r="F404" s="19"/>
      <c r="G404" s="153"/>
      <c r="H404" s="34"/>
      <c r="I404" s="34"/>
      <c r="J404" s="157"/>
      <c r="K404" s="157"/>
      <c r="L404" s="110"/>
      <c r="M404" s="104"/>
      <c r="N404" s="104"/>
      <c r="O404" s="104"/>
      <c r="P404" s="70"/>
      <c r="Q404" s="70"/>
      <c r="R404" s="70"/>
    </row>
    <row r="405" s="5" customFormat="1" ht="16.5" customHeight="1">
      <c r="A405" s="34"/>
      <c r="B405" s="54"/>
      <c r="C405" s="54"/>
      <c r="D405" s="34"/>
      <c r="E405" s="16"/>
      <c r="F405" s="19"/>
      <c r="G405" s="153"/>
      <c r="H405" s="34"/>
      <c r="I405" s="34"/>
      <c r="J405" s="157"/>
      <c r="K405" s="157"/>
      <c r="L405" s="110"/>
      <c r="M405" s="104"/>
      <c r="N405" s="104"/>
      <c r="O405" s="104"/>
      <c r="P405" s="70"/>
      <c r="Q405" s="70"/>
      <c r="R405" s="70"/>
    </row>
    <row r="406" s="5" customFormat="1" ht="16.5" customHeight="1">
      <c r="A406" s="34"/>
      <c r="B406" s="54"/>
      <c r="C406" s="54"/>
      <c r="D406" s="34"/>
      <c r="E406" s="16"/>
      <c r="F406" s="19"/>
      <c r="G406" s="153"/>
      <c r="H406" s="34"/>
      <c r="I406" s="34"/>
      <c r="J406" s="157"/>
      <c r="K406" s="157"/>
      <c r="L406" s="110"/>
      <c r="M406" s="104"/>
      <c r="N406" s="104"/>
      <c r="O406" s="104"/>
      <c r="P406" s="70"/>
      <c r="Q406" s="70"/>
      <c r="R406" s="70"/>
    </row>
    <row r="407" s="5" customFormat="1" ht="16.5" customHeight="1">
      <c r="A407" s="34"/>
      <c r="B407" s="54"/>
      <c r="C407" s="54"/>
      <c r="D407" s="34"/>
      <c r="E407" s="16"/>
      <c r="F407" s="19"/>
      <c r="G407" s="153"/>
      <c r="H407" s="34"/>
      <c r="I407" s="34"/>
      <c r="J407" s="157"/>
      <c r="K407" s="157"/>
      <c r="L407" s="110"/>
      <c r="M407" s="104"/>
      <c r="N407" s="104"/>
      <c r="O407" s="104"/>
      <c r="P407" s="70"/>
      <c r="Q407" s="70"/>
      <c r="R407" s="70"/>
    </row>
    <row r="408" s="5" customFormat="1" ht="16.5" customHeight="1">
      <c r="A408" s="34"/>
      <c r="B408" s="54"/>
      <c r="C408" s="54"/>
      <c r="D408" s="34"/>
      <c r="E408" s="16"/>
      <c r="F408" s="19"/>
      <c r="G408" s="153"/>
      <c r="H408" s="34"/>
      <c r="I408" s="34"/>
      <c r="J408" s="157"/>
      <c r="K408" s="157"/>
      <c r="L408" s="110"/>
      <c r="M408" s="104"/>
      <c r="N408" s="104"/>
      <c r="O408" s="104"/>
      <c r="P408" s="70"/>
      <c r="Q408" s="70"/>
      <c r="R408" s="70"/>
    </row>
    <row r="409" s="5" customFormat="1" ht="16.5" customHeight="1">
      <c r="A409" s="34"/>
      <c r="B409" s="54"/>
      <c r="C409" s="54"/>
      <c r="D409" s="34"/>
      <c r="E409" s="16"/>
      <c r="F409" s="19"/>
      <c r="G409" s="153"/>
      <c r="H409" s="34"/>
      <c r="I409" s="34"/>
      <c r="J409" s="157"/>
      <c r="K409" s="157"/>
      <c r="L409" s="110"/>
      <c r="M409" s="104"/>
      <c r="N409" s="104"/>
      <c r="O409" s="104"/>
      <c r="P409" s="70"/>
      <c r="Q409" s="70"/>
      <c r="R409" s="70"/>
    </row>
    <row r="410" s="5" customFormat="1" ht="16.5" customHeight="1">
      <c r="A410" s="34"/>
      <c r="B410" s="54"/>
      <c r="C410" s="54"/>
      <c r="D410" s="34"/>
      <c r="E410" s="16"/>
      <c r="F410" s="19"/>
      <c r="G410" s="153"/>
      <c r="H410" s="34"/>
      <c r="I410" s="34"/>
      <c r="J410" s="157"/>
      <c r="K410" s="157"/>
      <c r="L410" s="110"/>
      <c r="M410" s="104"/>
      <c r="N410" s="104"/>
      <c r="O410" s="104"/>
      <c r="P410" s="70"/>
      <c r="Q410" s="70"/>
      <c r="R410" s="70"/>
    </row>
    <row r="411" s="5" customFormat="1" ht="16.5" customHeight="1">
      <c r="A411" s="34"/>
      <c r="B411" s="54"/>
      <c r="C411" s="54"/>
      <c r="D411" s="34"/>
      <c r="E411" s="16"/>
      <c r="F411" s="19"/>
      <c r="G411" s="153"/>
      <c r="H411" s="34"/>
      <c r="I411" s="34"/>
      <c r="J411" s="157"/>
      <c r="K411" s="157"/>
      <c r="L411" s="110"/>
      <c r="M411" s="104"/>
      <c r="N411" s="104"/>
      <c r="O411" s="104"/>
      <c r="P411" s="70"/>
      <c r="Q411" s="70"/>
      <c r="R411" s="70"/>
    </row>
    <row r="412" s="5" customFormat="1" ht="16.5" customHeight="1">
      <c r="A412" s="34"/>
      <c r="B412" s="54"/>
      <c r="C412" s="54"/>
      <c r="D412" s="34"/>
      <c r="E412" s="16"/>
      <c r="F412" s="19"/>
      <c r="G412" s="153"/>
      <c r="H412" s="34"/>
      <c r="I412" s="34"/>
      <c r="J412" s="157"/>
      <c r="K412" s="157"/>
      <c r="L412" s="110"/>
      <c r="M412" s="104"/>
      <c r="N412" s="104"/>
      <c r="O412" s="104"/>
      <c r="P412" s="70"/>
      <c r="Q412" s="70"/>
      <c r="R412" s="70"/>
    </row>
    <row r="413" s="5" customFormat="1" ht="16.5" customHeight="1">
      <c r="A413" s="34"/>
      <c r="B413" s="54"/>
      <c r="C413" s="54"/>
      <c r="D413" s="34"/>
      <c r="E413" s="16"/>
      <c r="F413" s="19"/>
      <c r="G413" s="153"/>
      <c r="H413" s="34"/>
      <c r="I413" s="34"/>
      <c r="J413" s="157"/>
      <c r="K413" s="157"/>
      <c r="L413" s="110"/>
      <c r="M413" s="104"/>
      <c r="N413" s="104"/>
      <c r="O413" s="104"/>
      <c r="P413" s="70"/>
      <c r="Q413" s="70"/>
      <c r="R413" s="70"/>
    </row>
    <row r="414" s="5" customFormat="1" ht="16.5" customHeight="1">
      <c r="A414" s="34"/>
      <c r="B414" s="54"/>
      <c r="C414" s="54"/>
      <c r="D414" s="34"/>
      <c r="E414" s="16"/>
      <c r="F414" s="19"/>
      <c r="G414" s="153"/>
      <c r="H414" s="34"/>
      <c r="I414" s="34"/>
      <c r="J414" s="157"/>
      <c r="K414" s="157"/>
      <c r="L414" s="110"/>
      <c r="M414" s="104"/>
      <c r="N414" s="104"/>
      <c r="O414" s="104"/>
      <c r="P414" s="70"/>
      <c r="Q414" s="70"/>
      <c r="R414" s="70"/>
    </row>
    <row r="415" s="5" customFormat="1" ht="16.5" customHeight="1">
      <c r="A415" s="34"/>
      <c r="B415" s="54"/>
      <c r="C415" s="54"/>
      <c r="D415" s="34"/>
      <c r="E415" s="16"/>
      <c r="F415" s="19"/>
      <c r="G415" s="153"/>
      <c r="H415" s="34"/>
      <c r="I415" s="34"/>
      <c r="J415" s="157"/>
      <c r="K415" s="157"/>
      <c r="L415" s="110"/>
      <c r="M415" s="104"/>
      <c r="N415" s="104"/>
      <c r="O415" s="104"/>
      <c r="P415" s="70"/>
      <c r="Q415" s="70"/>
      <c r="R415" s="70"/>
    </row>
    <row r="416" s="5" customFormat="1" ht="16.5" customHeight="1">
      <c r="A416" s="34"/>
      <c r="B416" s="54"/>
      <c r="C416" s="54"/>
      <c r="D416" s="34"/>
      <c r="E416" s="16"/>
      <c r="F416" s="19"/>
      <c r="G416" s="153"/>
      <c r="H416" s="34"/>
      <c r="I416" s="34"/>
      <c r="J416" s="157"/>
      <c r="K416" s="157"/>
      <c r="L416" s="110"/>
      <c r="M416" s="104"/>
      <c r="N416" s="104"/>
      <c r="O416" s="104"/>
      <c r="P416" s="70"/>
      <c r="Q416" s="70"/>
      <c r="R416" s="70"/>
    </row>
    <row r="417" s="5" customFormat="1" ht="16.5" customHeight="1">
      <c r="A417" s="34"/>
      <c r="B417" s="54"/>
      <c r="C417" s="54"/>
      <c r="D417" s="34"/>
      <c r="E417" s="16"/>
      <c r="F417" s="19"/>
      <c r="G417" s="153"/>
      <c r="H417" s="34"/>
      <c r="I417" s="34"/>
      <c r="J417" s="157"/>
      <c r="K417" s="157"/>
      <c r="L417" s="110"/>
      <c r="M417" s="104"/>
      <c r="N417" s="104"/>
      <c r="O417" s="104"/>
      <c r="P417" s="70"/>
      <c r="Q417" s="70"/>
      <c r="R417" s="70"/>
    </row>
    <row r="418" s="5" customFormat="1" ht="16.5" customHeight="1">
      <c r="A418" s="34"/>
      <c r="B418" s="54"/>
      <c r="C418" s="54"/>
      <c r="D418" s="34"/>
      <c r="E418" s="16"/>
      <c r="F418" s="19"/>
      <c r="G418" s="153"/>
      <c r="H418" s="34"/>
      <c r="I418" s="34"/>
      <c r="J418" s="157"/>
      <c r="K418" s="157"/>
      <c r="L418" s="110"/>
      <c r="M418" s="104"/>
      <c r="N418" s="104"/>
      <c r="O418" s="104"/>
      <c r="P418" s="70"/>
      <c r="Q418" s="70"/>
      <c r="R418" s="70"/>
    </row>
    <row r="419" s="5" customFormat="1" ht="16.5" customHeight="1">
      <c r="A419" s="34"/>
      <c r="B419" s="54"/>
      <c r="C419" s="54"/>
      <c r="D419" s="34"/>
      <c r="E419" s="16"/>
      <c r="F419" s="19"/>
      <c r="G419" s="153"/>
      <c r="H419" s="34"/>
      <c r="I419" s="34"/>
      <c r="J419" s="157"/>
      <c r="K419" s="157"/>
      <c r="L419" s="110"/>
      <c r="M419" s="104"/>
      <c r="N419" s="104"/>
      <c r="O419" s="104"/>
      <c r="P419" s="70"/>
      <c r="Q419" s="70"/>
      <c r="R419" s="70"/>
    </row>
    <row r="420" s="5" customFormat="1" ht="16.5" customHeight="1">
      <c r="A420" s="34"/>
      <c r="B420" s="54"/>
      <c r="C420" s="54"/>
      <c r="D420" s="34"/>
      <c r="E420" s="16"/>
      <c r="F420" s="19"/>
      <c r="G420" s="153"/>
      <c r="H420" s="34"/>
      <c r="I420" s="34"/>
      <c r="J420" s="157"/>
      <c r="K420" s="157"/>
      <c r="L420" s="110"/>
      <c r="M420" s="104"/>
      <c r="N420" s="104"/>
      <c r="O420" s="104"/>
      <c r="P420" s="70"/>
      <c r="Q420" s="70"/>
      <c r="R420" s="70"/>
    </row>
    <row r="421" s="5" customFormat="1" ht="16.5" customHeight="1">
      <c r="A421" s="34"/>
      <c r="B421" s="54"/>
      <c r="C421" s="54"/>
      <c r="D421" s="34"/>
      <c r="E421" s="16"/>
      <c r="F421" s="19"/>
      <c r="G421" s="153"/>
      <c r="H421" s="34"/>
      <c r="I421" s="34"/>
      <c r="J421" s="157"/>
      <c r="K421" s="157"/>
      <c r="L421" s="110"/>
      <c r="M421" s="104"/>
      <c r="N421" s="104"/>
      <c r="O421" s="104"/>
      <c r="P421" s="70"/>
      <c r="Q421" s="70"/>
      <c r="R421" s="70"/>
    </row>
    <row r="422" s="5" customFormat="1" ht="16.5" customHeight="1">
      <c r="A422" s="34"/>
      <c r="B422" s="54"/>
      <c r="C422" s="54"/>
      <c r="D422" s="34"/>
      <c r="E422" s="16"/>
      <c r="F422" s="19"/>
      <c r="G422" s="153"/>
      <c r="H422" s="34"/>
      <c r="I422" s="34"/>
      <c r="J422" s="157"/>
      <c r="K422" s="157"/>
      <c r="L422" s="110"/>
      <c r="M422" s="104"/>
      <c r="N422" s="104"/>
      <c r="O422" s="104"/>
      <c r="P422" s="70"/>
      <c r="Q422" s="70"/>
      <c r="R422" s="70"/>
    </row>
    <row r="423" s="5" customFormat="1" ht="16.5" customHeight="1">
      <c r="A423" s="34"/>
      <c r="B423" s="54"/>
      <c r="C423" s="54"/>
      <c r="D423" s="34"/>
      <c r="E423" s="16"/>
      <c r="F423" s="19"/>
      <c r="G423" s="153"/>
      <c r="H423" s="34"/>
      <c r="I423" s="34"/>
      <c r="J423" s="157"/>
      <c r="K423" s="157"/>
      <c r="L423" s="110"/>
      <c r="M423" s="104"/>
      <c r="N423" s="104"/>
      <c r="O423" s="104"/>
      <c r="P423" s="70"/>
      <c r="Q423" s="70"/>
      <c r="R423" s="70"/>
    </row>
    <row r="424" s="5" customFormat="1" ht="16.5" customHeight="1">
      <c r="A424" s="34"/>
      <c r="B424" s="54"/>
      <c r="C424" s="54"/>
      <c r="D424" s="34"/>
      <c r="E424" s="16"/>
      <c r="F424" s="19"/>
      <c r="G424" s="153"/>
      <c r="H424" s="34"/>
      <c r="I424" s="34"/>
      <c r="J424" s="157"/>
      <c r="K424" s="157"/>
      <c r="L424" s="110"/>
      <c r="M424" s="104"/>
      <c r="N424" s="104"/>
      <c r="O424" s="104"/>
      <c r="P424" s="70"/>
      <c r="Q424" s="70"/>
      <c r="R424" s="70"/>
    </row>
    <row r="425" s="5" customFormat="1" ht="16.5" customHeight="1">
      <c r="A425" s="34"/>
      <c r="B425" s="54"/>
      <c r="C425" s="54"/>
      <c r="D425" s="34"/>
      <c r="E425" s="16"/>
      <c r="F425" s="19"/>
      <c r="G425" s="153"/>
      <c r="H425" s="34"/>
      <c r="I425" s="34"/>
      <c r="J425" s="157"/>
      <c r="K425" s="157"/>
      <c r="L425" s="110"/>
      <c r="M425" s="104"/>
      <c r="N425" s="104"/>
      <c r="O425" s="104"/>
      <c r="P425" s="70"/>
      <c r="Q425" s="70"/>
      <c r="R425" s="70"/>
    </row>
    <row r="426" s="5" customFormat="1" ht="16.5" customHeight="1">
      <c r="A426" s="34"/>
      <c r="B426" s="54"/>
      <c r="C426" s="54"/>
      <c r="D426" s="34"/>
      <c r="E426" s="16"/>
      <c r="F426" s="19"/>
      <c r="G426" s="153"/>
      <c r="H426" s="34"/>
      <c r="I426" s="34"/>
      <c r="J426" s="157"/>
      <c r="K426" s="157"/>
      <c r="L426" s="110"/>
      <c r="M426" s="104"/>
      <c r="N426" s="104"/>
      <c r="O426" s="104"/>
      <c r="P426" s="70"/>
      <c r="Q426" s="70"/>
      <c r="R426" s="70"/>
    </row>
    <row r="427" s="5" customFormat="1" ht="16.5" customHeight="1">
      <c r="A427" s="34"/>
      <c r="B427" s="54"/>
      <c r="C427" s="54"/>
      <c r="D427" s="34"/>
      <c r="E427" s="16"/>
      <c r="F427" s="19"/>
      <c r="G427" s="153"/>
      <c r="H427" s="34"/>
      <c r="I427" s="34"/>
      <c r="J427" s="157"/>
      <c r="K427" s="157"/>
      <c r="L427" s="110"/>
      <c r="M427" s="104"/>
      <c r="N427" s="104"/>
      <c r="O427" s="104"/>
      <c r="P427" s="70"/>
      <c r="Q427" s="70"/>
      <c r="R427" s="70"/>
    </row>
    <row r="428" s="5" customFormat="1" ht="16.5" customHeight="1">
      <c r="A428" s="34"/>
      <c r="B428" s="54"/>
      <c r="C428" s="54"/>
      <c r="D428" s="34"/>
      <c r="E428" s="16"/>
      <c r="F428" s="19"/>
      <c r="G428" s="153"/>
      <c r="H428" s="34"/>
      <c r="I428" s="34"/>
      <c r="J428" s="157"/>
      <c r="K428" s="157"/>
      <c r="L428" s="110"/>
      <c r="M428" s="104"/>
      <c r="N428" s="104"/>
      <c r="O428" s="104"/>
      <c r="P428" s="70"/>
      <c r="Q428" s="70"/>
      <c r="R428" s="70"/>
    </row>
    <row r="429" s="5" customFormat="1" ht="16.5" customHeight="1">
      <c r="A429" s="34"/>
      <c r="B429" s="54"/>
      <c r="C429" s="54"/>
      <c r="D429" s="34"/>
      <c r="E429" s="16"/>
      <c r="F429" s="19"/>
      <c r="G429" s="153"/>
      <c r="H429" s="34"/>
      <c r="I429" s="34"/>
      <c r="J429" s="157"/>
      <c r="K429" s="157"/>
      <c r="L429" s="110"/>
      <c r="M429" s="104"/>
      <c r="N429" s="104"/>
      <c r="O429" s="104"/>
      <c r="P429" s="70"/>
      <c r="Q429" s="70"/>
      <c r="R429" s="70"/>
    </row>
    <row r="430" s="5" customFormat="1" ht="16.5" customHeight="1">
      <c r="A430" s="34"/>
      <c r="B430" s="54"/>
      <c r="C430" s="54"/>
      <c r="D430" s="34"/>
      <c r="E430" s="16"/>
      <c r="F430" s="19"/>
      <c r="G430" s="153"/>
      <c r="H430" s="34"/>
      <c r="I430" s="34"/>
      <c r="J430" s="157"/>
      <c r="K430" s="157"/>
      <c r="L430" s="110"/>
      <c r="M430" s="104"/>
      <c r="N430" s="104"/>
      <c r="O430" s="104"/>
      <c r="P430" s="70"/>
      <c r="Q430" s="70"/>
      <c r="R430" s="70"/>
    </row>
    <row r="431" s="5" customFormat="1" ht="16.5" customHeight="1">
      <c r="A431" s="34"/>
      <c r="B431" s="54"/>
      <c r="C431" s="54"/>
      <c r="D431" s="34"/>
      <c r="E431" s="16"/>
      <c r="F431" s="19"/>
      <c r="G431" s="153"/>
      <c r="H431" s="34"/>
      <c r="I431" s="34"/>
      <c r="J431" s="157"/>
      <c r="K431" s="157"/>
      <c r="L431" s="110"/>
      <c r="M431" s="104"/>
      <c r="N431" s="104"/>
      <c r="O431" s="104"/>
      <c r="P431" s="70"/>
      <c r="Q431" s="70"/>
      <c r="R431" s="70"/>
    </row>
    <row r="432" s="5" customFormat="1" ht="16.5" customHeight="1">
      <c r="A432" s="34"/>
      <c r="B432" s="54"/>
      <c r="C432" s="54"/>
      <c r="D432" s="34"/>
      <c r="E432" s="16"/>
      <c r="F432" s="19"/>
      <c r="G432" s="153"/>
      <c r="H432" s="34"/>
      <c r="I432" s="34"/>
      <c r="J432" s="157"/>
      <c r="K432" s="157"/>
      <c r="L432" s="110"/>
      <c r="M432" s="104"/>
      <c r="N432" s="104"/>
      <c r="O432" s="104"/>
      <c r="P432" s="70"/>
      <c r="Q432" s="70"/>
      <c r="R432" s="70"/>
    </row>
    <row r="433" s="5" customFormat="1" ht="16.5" customHeight="1">
      <c r="A433" s="34"/>
      <c r="B433" s="54"/>
      <c r="C433" s="54"/>
      <c r="D433" s="34"/>
      <c r="E433" s="16"/>
      <c r="F433" s="19"/>
      <c r="G433" s="153"/>
      <c r="H433" s="34"/>
      <c r="I433" s="34"/>
      <c r="J433" s="157"/>
      <c r="K433" s="157"/>
      <c r="L433" s="110"/>
      <c r="M433" s="104"/>
      <c r="N433" s="104"/>
      <c r="O433" s="104"/>
      <c r="P433" s="70"/>
      <c r="Q433" s="70"/>
      <c r="R433" s="70"/>
    </row>
    <row r="434" s="5" customFormat="1" ht="16.5" customHeight="1">
      <c r="A434" s="34"/>
      <c r="B434" s="54"/>
      <c r="C434" s="54"/>
      <c r="D434" s="34"/>
      <c r="E434" s="16"/>
      <c r="F434" s="19"/>
      <c r="G434" s="153"/>
      <c r="H434" s="34"/>
      <c r="I434" s="34"/>
      <c r="J434" s="157"/>
      <c r="K434" s="157"/>
      <c r="L434" s="110"/>
      <c r="M434" s="104"/>
      <c r="N434" s="104"/>
      <c r="O434" s="104"/>
      <c r="P434" s="70"/>
      <c r="Q434" s="70"/>
      <c r="R434" s="70"/>
    </row>
    <row r="435" s="5" customFormat="1" ht="16.5" customHeight="1">
      <c r="A435" s="34"/>
      <c r="B435" s="54"/>
      <c r="C435" s="54"/>
      <c r="D435" s="34"/>
      <c r="E435" s="16"/>
      <c r="F435" s="19"/>
      <c r="G435" s="153"/>
      <c r="H435" s="34"/>
      <c r="I435" s="34"/>
      <c r="J435" s="157"/>
      <c r="K435" s="157"/>
      <c r="L435" s="110"/>
      <c r="M435" s="104"/>
      <c r="N435" s="104"/>
      <c r="O435" s="104"/>
      <c r="P435" s="70"/>
      <c r="Q435" s="70"/>
      <c r="R435" s="70"/>
    </row>
    <row r="436" s="5" customFormat="1" ht="16.5" customHeight="1">
      <c r="A436" s="34"/>
      <c r="B436" s="54"/>
      <c r="C436" s="54"/>
      <c r="D436" s="34"/>
      <c r="E436" s="16"/>
      <c r="F436" s="19"/>
      <c r="G436" s="153"/>
      <c r="H436" s="34"/>
      <c r="I436" s="34"/>
      <c r="J436" s="157"/>
      <c r="K436" s="157"/>
      <c r="L436" s="110"/>
      <c r="M436" s="104"/>
      <c r="N436" s="104"/>
      <c r="O436" s="104"/>
      <c r="P436" s="70"/>
      <c r="Q436" s="70"/>
      <c r="R436" s="70"/>
    </row>
    <row r="437" s="5" customFormat="1" ht="16.5" customHeight="1">
      <c r="A437" s="34"/>
      <c r="B437" s="54"/>
      <c r="C437" s="54"/>
      <c r="D437" s="34"/>
      <c r="E437" s="16"/>
      <c r="F437" s="19"/>
      <c r="G437" s="153"/>
      <c r="H437" s="34"/>
      <c r="I437" s="34"/>
      <c r="J437" s="157"/>
      <c r="K437" s="157"/>
      <c r="L437" s="110"/>
      <c r="M437" s="104"/>
      <c r="N437" s="104"/>
      <c r="O437" s="104"/>
      <c r="P437" s="70"/>
      <c r="Q437" s="70"/>
      <c r="R437" s="70"/>
    </row>
    <row r="438" s="5" customFormat="1" ht="16.5" customHeight="1">
      <c r="A438" s="34"/>
      <c r="B438" s="54"/>
      <c r="C438" s="54"/>
      <c r="D438" s="34"/>
      <c r="E438" s="16"/>
      <c r="F438" s="19"/>
      <c r="G438" s="153"/>
      <c r="H438" s="34"/>
      <c r="I438" s="34"/>
      <c r="J438" s="157"/>
      <c r="K438" s="157"/>
      <c r="L438" s="110"/>
      <c r="M438" s="104"/>
      <c r="N438" s="104"/>
      <c r="O438" s="104"/>
      <c r="P438" s="70"/>
      <c r="Q438" s="70"/>
      <c r="R438" s="70"/>
    </row>
    <row r="439" s="5" customFormat="1" ht="16.5" customHeight="1">
      <c r="A439" s="34"/>
      <c r="B439" s="54"/>
      <c r="C439" s="54"/>
      <c r="D439" s="34"/>
      <c r="E439" s="16"/>
      <c r="F439" s="19"/>
      <c r="G439" s="153"/>
      <c r="H439" s="34"/>
      <c r="I439" s="34"/>
      <c r="J439" s="157"/>
      <c r="K439" s="157"/>
      <c r="L439" s="110"/>
      <c r="M439" s="104"/>
      <c r="N439" s="104"/>
      <c r="O439" s="104"/>
      <c r="P439" s="70"/>
      <c r="Q439" s="70"/>
      <c r="R439" s="70"/>
    </row>
    <row r="440" s="5" customFormat="1" ht="16.5" customHeight="1">
      <c r="A440" s="34"/>
      <c r="B440" s="54"/>
      <c r="C440" s="54"/>
      <c r="D440" s="34"/>
      <c r="E440" s="16"/>
      <c r="F440" s="19"/>
      <c r="G440" s="153"/>
      <c r="H440" s="34"/>
      <c r="I440" s="34"/>
      <c r="J440" s="157"/>
      <c r="K440" s="157"/>
      <c r="L440" s="110"/>
      <c r="M440" s="104"/>
      <c r="N440" s="104"/>
      <c r="O440" s="104"/>
      <c r="P440" s="70"/>
      <c r="Q440" s="70"/>
      <c r="R440" s="70"/>
    </row>
    <row r="441" s="5" customFormat="1" ht="16.5" customHeight="1">
      <c r="A441" s="34"/>
      <c r="B441" s="54"/>
      <c r="C441" s="54"/>
      <c r="D441" s="34"/>
      <c r="E441" s="16"/>
      <c r="F441" s="19"/>
      <c r="G441" s="153"/>
      <c r="H441" s="34"/>
      <c r="I441" s="34"/>
      <c r="J441" s="157"/>
      <c r="K441" s="157"/>
      <c r="L441" s="110"/>
      <c r="M441" s="104"/>
      <c r="N441" s="104"/>
      <c r="O441" s="104"/>
      <c r="P441" s="70"/>
      <c r="Q441" s="70"/>
      <c r="R441" s="70"/>
    </row>
    <row r="442" s="5" customFormat="1" ht="16.5" customHeight="1">
      <c r="A442" s="34"/>
      <c r="B442" s="54"/>
      <c r="C442" s="54"/>
      <c r="D442" s="34"/>
      <c r="E442" s="16"/>
      <c r="F442" s="19"/>
      <c r="G442" s="153"/>
      <c r="H442" s="34"/>
      <c r="I442" s="34"/>
      <c r="J442" s="157"/>
      <c r="K442" s="157"/>
      <c r="L442" s="110"/>
      <c r="M442" s="104"/>
      <c r="N442" s="104"/>
      <c r="O442" s="104"/>
      <c r="P442" s="70"/>
      <c r="Q442" s="70"/>
      <c r="R442" s="70"/>
    </row>
    <row r="443" s="5" customFormat="1" ht="16.5" customHeight="1">
      <c r="A443" s="34"/>
      <c r="B443" s="54"/>
      <c r="C443" s="54"/>
      <c r="D443" s="34"/>
      <c r="E443" s="16"/>
      <c r="F443" s="19"/>
      <c r="G443" s="153"/>
      <c r="H443" s="34"/>
      <c r="I443" s="34"/>
      <c r="J443" s="157"/>
      <c r="K443" s="157"/>
      <c r="L443" s="110"/>
      <c r="M443" s="104"/>
      <c r="N443" s="104"/>
      <c r="O443" s="104"/>
      <c r="P443" s="70"/>
      <c r="Q443" s="70"/>
      <c r="R443" s="70"/>
    </row>
    <row r="444" s="5" customFormat="1" ht="16.5" customHeight="1">
      <c r="A444" s="34"/>
      <c r="B444" s="54"/>
      <c r="C444" s="54"/>
      <c r="D444" s="34"/>
      <c r="E444" s="16"/>
      <c r="F444" s="19"/>
      <c r="G444" s="153"/>
      <c r="H444" s="34"/>
      <c r="I444" s="34"/>
      <c r="J444" s="157"/>
      <c r="K444" s="157"/>
      <c r="L444" s="110"/>
      <c r="M444" s="104"/>
      <c r="N444" s="104"/>
      <c r="O444" s="104"/>
      <c r="P444" s="70"/>
      <c r="Q444" s="70"/>
      <c r="R444" s="70"/>
    </row>
    <row r="445" s="5" customFormat="1" ht="16.5" customHeight="1">
      <c r="A445" s="34"/>
      <c r="B445" s="54"/>
      <c r="C445" s="54"/>
      <c r="D445" s="34"/>
      <c r="E445" s="16"/>
      <c r="F445" s="19"/>
      <c r="G445" s="153"/>
      <c r="H445" s="34"/>
      <c r="I445" s="34"/>
      <c r="J445" s="157"/>
      <c r="K445" s="157"/>
      <c r="L445" s="110"/>
      <c r="M445" s="104"/>
      <c r="N445" s="104"/>
      <c r="O445" s="104"/>
      <c r="P445" s="70"/>
      <c r="Q445" s="70"/>
      <c r="R445" s="70"/>
    </row>
    <row r="446" s="5" customFormat="1" ht="16.5" customHeight="1">
      <c r="A446" s="34"/>
      <c r="B446" s="54"/>
      <c r="C446" s="54"/>
      <c r="D446" s="34"/>
      <c r="E446" s="16"/>
      <c r="F446" s="19"/>
      <c r="G446" s="153"/>
      <c r="H446" s="34"/>
      <c r="I446" s="34"/>
      <c r="J446" s="157"/>
      <c r="K446" s="157"/>
      <c r="L446" s="110"/>
      <c r="M446" s="104"/>
      <c r="N446" s="104"/>
      <c r="O446" s="104"/>
      <c r="P446" s="70"/>
      <c r="Q446" s="70"/>
      <c r="R446" s="70"/>
    </row>
    <row r="447" s="5" customFormat="1" ht="16.5" customHeight="1">
      <c r="A447" s="34"/>
      <c r="B447" s="54"/>
      <c r="C447" s="54"/>
      <c r="D447" s="34"/>
      <c r="E447" s="16"/>
      <c r="F447" s="19"/>
      <c r="G447" s="153"/>
      <c r="H447" s="34"/>
      <c r="I447" s="34"/>
      <c r="J447" s="157"/>
      <c r="K447" s="157"/>
      <c r="L447" s="110"/>
      <c r="M447" s="104"/>
      <c r="N447" s="104"/>
      <c r="O447" s="104"/>
      <c r="P447" s="70"/>
      <c r="Q447" s="70"/>
      <c r="R447" s="70"/>
    </row>
    <row r="448" s="5" customFormat="1" ht="16.5" customHeight="1">
      <c r="A448" s="34"/>
      <c r="B448" s="54"/>
      <c r="C448" s="54"/>
      <c r="D448" s="34"/>
      <c r="E448" s="16"/>
      <c r="F448" s="19"/>
      <c r="G448" s="153"/>
      <c r="H448" s="34"/>
      <c r="I448" s="34"/>
      <c r="J448" s="157"/>
      <c r="K448" s="157"/>
      <c r="L448" s="110"/>
      <c r="M448" s="104"/>
      <c r="N448" s="104"/>
      <c r="O448" s="104"/>
      <c r="P448" s="70"/>
      <c r="Q448" s="70"/>
      <c r="R448" s="70"/>
    </row>
    <row r="449" s="5" customFormat="1" ht="16.5" customHeight="1">
      <c r="A449" s="34"/>
      <c r="B449" s="54"/>
      <c r="C449" s="54"/>
      <c r="D449" s="34"/>
      <c r="E449" s="16"/>
      <c r="F449" s="19"/>
      <c r="G449" s="153"/>
      <c r="H449" s="34"/>
      <c r="I449" s="34"/>
      <c r="J449" s="157"/>
      <c r="K449" s="157"/>
      <c r="L449" s="110"/>
      <c r="M449" s="104"/>
      <c r="N449" s="104"/>
      <c r="O449" s="104"/>
      <c r="P449" s="70"/>
      <c r="Q449" s="70"/>
      <c r="R449" s="70"/>
    </row>
    <row r="450" s="5" customFormat="1" ht="16.5" customHeight="1">
      <c r="A450" s="34"/>
      <c r="B450" s="54"/>
      <c r="C450" s="54"/>
      <c r="D450" s="34"/>
      <c r="E450" s="16"/>
      <c r="F450" s="19"/>
      <c r="G450" s="153"/>
      <c r="H450" s="34"/>
      <c r="I450" s="34"/>
      <c r="J450" s="157"/>
      <c r="K450" s="157"/>
      <c r="L450" s="110"/>
      <c r="M450" s="104"/>
      <c r="N450" s="104"/>
      <c r="O450" s="104"/>
      <c r="P450" s="70"/>
      <c r="Q450" s="70"/>
      <c r="R450" s="70"/>
    </row>
    <row r="451" s="5" customFormat="1" ht="16.5" customHeight="1">
      <c r="A451" s="34"/>
      <c r="B451" s="54"/>
      <c r="C451" s="54"/>
      <c r="D451" s="34"/>
      <c r="E451" s="16"/>
      <c r="F451" s="19"/>
      <c r="G451" s="153"/>
      <c r="H451" s="34"/>
      <c r="I451" s="34"/>
      <c r="J451" s="157"/>
      <c r="K451" s="157"/>
      <c r="L451" s="110"/>
      <c r="M451" s="104"/>
      <c r="N451" s="104"/>
      <c r="O451" s="104"/>
      <c r="P451" s="70"/>
      <c r="Q451" s="70"/>
      <c r="R451" s="70"/>
    </row>
    <row r="452" s="5" customFormat="1" ht="16.5" customHeight="1">
      <c r="A452" s="34"/>
      <c r="B452" s="54"/>
      <c r="C452" s="54"/>
      <c r="D452" s="34"/>
      <c r="E452" s="16"/>
      <c r="F452" s="19"/>
      <c r="G452" s="153"/>
      <c r="H452" s="34"/>
      <c r="I452" s="34"/>
      <c r="J452" s="157"/>
      <c r="K452" s="157"/>
      <c r="L452" s="110"/>
      <c r="M452" s="104"/>
      <c r="N452" s="104"/>
      <c r="O452" s="104"/>
      <c r="P452" s="70"/>
      <c r="Q452" s="70"/>
      <c r="R452" s="70"/>
    </row>
    <row r="453" s="5" customFormat="1" ht="16.5" customHeight="1">
      <c r="A453" s="34"/>
      <c r="B453" s="54"/>
      <c r="C453" s="54"/>
      <c r="D453" s="34"/>
      <c r="E453" s="16"/>
      <c r="F453" s="19"/>
      <c r="G453" s="153"/>
      <c r="H453" s="34"/>
      <c r="I453" s="34"/>
      <c r="J453" s="157"/>
      <c r="K453" s="157"/>
      <c r="L453" s="110"/>
      <c r="M453" s="104"/>
      <c r="N453" s="104"/>
      <c r="O453" s="104"/>
      <c r="P453" s="70"/>
      <c r="Q453" s="70"/>
      <c r="R453" s="70"/>
    </row>
    <row r="454" s="5" customFormat="1" ht="16.5" customHeight="1">
      <c r="A454" s="34"/>
      <c r="B454" s="54"/>
      <c r="C454" s="54"/>
      <c r="D454" s="34"/>
      <c r="E454" s="16"/>
      <c r="F454" s="19"/>
      <c r="G454" s="153"/>
      <c r="H454" s="34"/>
      <c r="I454" s="34"/>
      <c r="J454" s="157"/>
      <c r="K454" s="157"/>
      <c r="L454" s="110"/>
      <c r="M454" s="104"/>
      <c r="N454" s="104"/>
      <c r="O454" s="104"/>
      <c r="P454" s="70"/>
      <c r="Q454" s="70"/>
      <c r="R454" s="70"/>
    </row>
    <row r="455" s="5" customFormat="1" ht="16.5" customHeight="1">
      <c r="A455" s="34"/>
      <c r="B455" s="54"/>
      <c r="C455" s="54"/>
      <c r="D455" s="34"/>
      <c r="E455" s="16"/>
      <c r="F455" s="19"/>
      <c r="G455" s="153"/>
      <c r="H455" s="34"/>
      <c r="I455" s="34"/>
      <c r="J455" s="157"/>
      <c r="K455" s="157"/>
      <c r="L455" s="110"/>
      <c r="M455" s="104"/>
      <c r="N455" s="104"/>
      <c r="O455" s="104"/>
      <c r="P455" s="70"/>
      <c r="Q455" s="70"/>
      <c r="R455" s="70"/>
    </row>
    <row r="456" s="5" customFormat="1" ht="16.5" customHeight="1">
      <c r="A456" s="34"/>
      <c r="B456" s="54"/>
      <c r="C456" s="54"/>
      <c r="D456" s="34"/>
      <c r="E456" s="16"/>
      <c r="F456" s="19"/>
      <c r="G456" s="153"/>
      <c r="H456" s="34"/>
      <c r="I456" s="34"/>
      <c r="J456" s="157"/>
      <c r="K456" s="157"/>
      <c r="L456" s="110"/>
      <c r="M456" s="104"/>
      <c r="N456" s="104"/>
      <c r="O456" s="104"/>
      <c r="P456" s="70"/>
      <c r="Q456" s="70"/>
      <c r="R456" s="70"/>
    </row>
    <row r="457" s="5" customFormat="1" ht="16.5" customHeight="1">
      <c r="A457" s="34"/>
      <c r="B457" s="54"/>
      <c r="C457" s="54"/>
      <c r="D457" s="34"/>
      <c r="E457" s="16"/>
      <c r="F457" s="19"/>
      <c r="G457" s="153"/>
      <c r="H457" s="34"/>
      <c r="I457" s="34"/>
      <c r="J457" s="157"/>
      <c r="K457" s="157"/>
      <c r="L457" s="110"/>
      <c r="M457" s="104"/>
      <c r="N457" s="104"/>
      <c r="O457" s="104"/>
      <c r="P457" s="70"/>
      <c r="Q457" s="70"/>
      <c r="R457" s="70"/>
    </row>
    <row r="458" s="5" customFormat="1" ht="16.5" customHeight="1">
      <c r="A458" s="34"/>
      <c r="B458" s="54"/>
      <c r="C458" s="54"/>
      <c r="D458" s="34"/>
      <c r="E458" s="16"/>
      <c r="F458" s="19"/>
      <c r="G458" s="153"/>
      <c r="H458" s="34"/>
      <c r="I458" s="34"/>
      <c r="J458" s="157"/>
      <c r="K458" s="157"/>
      <c r="L458" s="110"/>
      <c r="M458" s="104"/>
      <c r="N458" s="104"/>
      <c r="O458" s="104"/>
      <c r="P458" s="70"/>
      <c r="Q458" s="70"/>
      <c r="R458" s="70"/>
    </row>
    <row r="459" s="5" customFormat="1" ht="16.5" customHeight="1">
      <c r="A459" s="34"/>
      <c r="B459" s="54"/>
      <c r="C459" s="54"/>
      <c r="D459" s="34"/>
      <c r="E459" s="16"/>
      <c r="F459" s="19"/>
      <c r="G459" s="153"/>
      <c r="H459" s="34"/>
      <c r="I459" s="34"/>
      <c r="J459" s="157"/>
      <c r="K459" s="157"/>
      <c r="L459" s="110"/>
      <c r="M459" s="104"/>
      <c r="N459" s="104"/>
      <c r="O459" s="104"/>
      <c r="P459" s="70"/>
      <c r="Q459" s="70"/>
      <c r="R459" s="70"/>
    </row>
    <row r="460" s="5" customFormat="1" ht="16.5" customHeight="1">
      <c r="A460" s="34"/>
      <c r="B460" s="54"/>
      <c r="C460" s="54"/>
      <c r="D460" s="34"/>
      <c r="E460" s="16"/>
      <c r="F460" s="19"/>
      <c r="G460" s="153"/>
      <c r="H460" s="34"/>
      <c r="I460" s="34"/>
      <c r="J460" s="157"/>
      <c r="K460" s="157"/>
      <c r="L460" s="110"/>
      <c r="M460" s="104"/>
      <c r="N460" s="104"/>
      <c r="O460" s="104"/>
      <c r="P460" s="70"/>
      <c r="Q460" s="70"/>
      <c r="R460" s="70"/>
    </row>
    <row r="461" s="5" customFormat="1" ht="16.5" customHeight="1">
      <c r="A461" s="34"/>
      <c r="B461" s="54"/>
      <c r="C461" s="54"/>
      <c r="D461" s="34"/>
      <c r="E461" s="16"/>
      <c r="F461" s="19"/>
      <c r="G461" s="153"/>
      <c r="H461" s="34"/>
      <c r="I461" s="34"/>
      <c r="J461" s="157"/>
      <c r="K461" s="157"/>
      <c r="L461" s="110"/>
      <c r="M461" s="104"/>
      <c r="N461" s="104"/>
      <c r="O461" s="104"/>
      <c r="P461" s="70"/>
      <c r="Q461" s="70"/>
      <c r="R461" s="70"/>
    </row>
    <row r="462" s="5" customFormat="1" ht="16.5" customHeight="1">
      <c r="A462" s="34"/>
      <c r="B462" s="54"/>
      <c r="C462" s="54"/>
      <c r="D462" s="34"/>
      <c r="E462" s="16"/>
      <c r="F462" s="19"/>
      <c r="G462" s="153"/>
      <c r="H462" s="34"/>
      <c r="I462" s="34"/>
      <c r="J462" s="157"/>
      <c r="K462" s="157"/>
      <c r="L462" s="110"/>
      <c r="M462" s="104"/>
      <c r="N462" s="104"/>
      <c r="O462" s="104"/>
      <c r="P462" s="70"/>
      <c r="Q462" s="70"/>
      <c r="R462" s="70"/>
    </row>
    <row r="463" s="5" customFormat="1" ht="16.5" customHeight="1">
      <c r="A463" s="34"/>
      <c r="B463" s="54"/>
      <c r="C463" s="54"/>
      <c r="D463" s="34"/>
      <c r="E463" s="16"/>
      <c r="F463" s="19"/>
      <c r="G463" s="153"/>
      <c r="H463" s="34"/>
      <c r="I463" s="34"/>
      <c r="J463" s="157"/>
      <c r="K463" s="157"/>
      <c r="L463" s="110"/>
      <c r="M463" s="104"/>
      <c r="N463" s="104"/>
      <c r="O463" s="104"/>
      <c r="P463" s="70"/>
      <c r="Q463" s="70"/>
      <c r="R463" s="70"/>
    </row>
    <row r="464" s="5" customFormat="1" ht="16.5" customHeight="1">
      <c r="A464" s="34"/>
      <c r="B464" s="54"/>
      <c r="C464" s="54"/>
      <c r="D464" s="34"/>
      <c r="E464" s="16"/>
      <c r="F464" s="19"/>
      <c r="G464" s="153"/>
      <c r="H464" s="34"/>
      <c r="I464" s="34"/>
      <c r="J464" s="157"/>
      <c r="K464" s="157"/>
      <c r="L464" s="110"/>
      <c r="M464" s="104"/>
      <c r="N464" s="104"/>
      <c r="O464" s="104"/>
      <c r="P464" s="70"/>
      <c r="Q464" s="70"/>
      <c r="R464" s="70"/>
    </row>
    <row r="465" s="5" customFormat="1" ht="16.5" customHeight="1">
      <c r="A465" s="34"/>
      <c r="B465" s="54"/>
      <c r="C465" s="54"/>
      <c r="D465" s="34"/>
      <c r="E465" s="16"/>
      <c r="F465" s="19"/>
      <c r="G465" s="153"/>
      <c r="H465" s="34"/>
      <c r="I465" s="34"/>
      <c r="J465" s="157"/>
      <c r="K465" s="157"/>
      <c r="L465" s="110"/>
      <c r="M465" s="104"/>
      <c r="N465" s="104"/>
      <c r="O465" s="104"/>
      <c r="P465" s="70"/>
      <c r="Q465" s="70"/>
      <c r="R465" s="70"/>
    </row>
    <row r="466" s="5" customFormat="1" ht="16.5" customHeight="1">
      <c r="A466" s="34"/>
      <c r="B466" s="54"/>
      <c r="C466" s="54"/>
      <c r="D466" s="34"/>
      <c r="E466" s="16"/>
      <c r="F466" s="19"/>
      <c r="G466" s="153"/>
      <c r="H466" s="34"/>
      <c r="I466" s="34"/>
      <c r="J466" s="157"/>
      <c r="K466" s="157"/>
      <c r="L466" s="110"/>
      <c r="M466" s="104"/>
      <c r="N466" s="104"/>
      <c r="O466" s="104"/>
      <c r="P466" s="70"/>
      <c r="Q466" s="70"/>
      <c r="R466" s="70"/>
    </row>
    <row r="467" s="5" customFormat="1" ht="16.5" customHeight="1">
      <c r="A467" s="34"/>
      <c r="B467" s="54"/>
      <c r="C467" s="54"/>
      <c r="D467" s="34"/>
      <c r="E467" s="16"/>
      <c r="F467" s="19"/>
      <c r="G467" s="153"/>
      <c r="H467" s="34"/>
      <c r="I467" s="34"/>
      <c r="J467" s="157"/>
      <c r="K467" s="157"/>
      <c r="L467" s="110"/>
      <c r="M467" s="104"/>
      <c r="N467" s="104"/>
      <c r="O467" s="104"/>
      <c r="P467" s="70"/>
      <c r="Q467" s="70"/>
      <c r="R467" s="70"/>
    </row>
    <row r="468" s="5" customFormat="1" ht="16.5" customHeight="1">
      <c r="A468" s="34"/>
      <c r="B468" s="54"/>
      <c r="C468" s="54"/>
      <c r="D468" s="34"/>
      <c r="E468" s="16"/>
      <c r="F468" s="19"/>
      <c r="G468" s="153"/>
      <c r="H468" s="34"/>
      <c r="I468" s="34"/>
      <c r="J468" s="157"/>
      <c r="K468" s="157"/>
      <c r="L468" s="110"/>
      <c r="M468" s="104"/>
      <c r="N468" s="104"/>
      <c r="O468" s="104"/>
      <c r="P468" s="70"/>
      <c r="Q468" s="70"/>
      <c r="R468" s="70"/>
    </row>
    <row r="469" s="5" customFormat="1" ht="16.5" customHeight="1">
      <c r="A469" s="34"/>
      <c r="B469" s="54"/>
      <c r="C469" s="54"/>
      <c r="D469" s="34"/>
      <c r="E469" s="16"/>
      <c r="F469" s="19"/>
      <c r="G469" s="153"/>
      <c r="H469" s="34"/>
      <c r="I469" s="34"/>
      <c r="J469" s="157"/>
      <c r="K469" s="157"/>
      <c r="L469" s="110"/>
      <c r="M469" s="104"/>
      <c r="N469" s="104"/>
      <c r="O469" s="104"/>
      <c r="P469" s="70"/>
      <c r="Q469" s="70"/>
      <c r="R469" s="70"/>
    </row>
    <row r="470" s="5" customFormat="1" ht="16.5" customHeight="1">
      <c r="A470" s="34"/>
      <c r="B470" s="54"/>
      <c r="C470" s="54"/>
      <c r="D470" s="34"/>
      <c r="E470" s="16"/>
      <c r="F470" s="19"/>
      <c r="G470" s="153"/>
      <c r="H470" s="34"/>
      <c r="I470" s="34"/>
      <c r="J470" s="157"/>
      <c r="K470" s="157"/>
      <c r="L470" s="110"/>
      <c r="M470" s="104"/>
      <c r="N470" s="104"/>
      <c r="O470" s="104"/>
      <c r="P470" s="70"/>
      <c r="Q470" s="70"/>
      <c r="R470" s="70"/>
    </row>
    <row r="471" s="5" customFormat="1" ht="16.5" customHeight="1">
      <c r="A471" s="34"/>
      <c r="B471" s="54"/>
      <c r="C471" s="54"/>
      <c r="D471" s="34"/>
      <c r="E471" s="16"/>
      <c r="F471" s="19"/>
      <c r="G471" s="153"/>
      <c r="H471" s="34"/>
      <c r="I471" s="34"/>
      <c r="J471" s="157"/>
      <c r="K471" s="157"/>
      <c r="L471" s="110"/>
      <c r="M471" s="104"/>
      <c r="N471" s="104"/>
      <c r="O471" s="104"/>
      <c r="P471" s="70"/>
      <c r="Q471" s="70"/>
      <c r="R471" s="70"/>
    </row>
    <row r="472" s="5" customFormat="1" ht="16.5" customHeight="1">
      <c r="A472" s="34"/>
      <c r="B472" s="54"/>
      <c r="C472" s="54"/>
      <c r="D472" s="34"/>
      <c r="E472" s="16"/>
      <c r="F472" s="19"/>
      <c r="G472" s="153"/>
      <c r="H472" s="34"/>
      <c r="I472" s="34"/>
      <c r="J472" s="157"/>
      <c r="K472" s="157"/>
      <c r="L472" s="110"/>
      <c r="M472" s="104"/>
      <c r="N472" s="104"/>
      <c r="O472" s="104"/>
      <c r="P472" s="70"/>
      <c r="Q472" s="70"/>
      <c r="R472" s="70"/>
    </row>
    <row r="473" s="5" customFormat="1" ht="16.5" customHeight="1">
      <c r="A473" s="34"/>
      <c r="B473" s="54"/>
      <c r="C473" s="54"/>
      <c r="D473" s="34"/>
      <c r="E473" s="16"/>
      <c r="F473" s="19"/>
      <c r="G473" s="153"/>
      <c r="H473" s="34"/>
      <c r="I473" s="34"/>
      <c r="J473" s="157"/>
      <c r="K473" s="157"/>
      <c r="L473" s="110"/>
      <c r="M473" s="104"/>
      <c r="N473" s="104"/>
      <c r="O473" s="104"/>
      <c r="P473" s="70"/>
      <c r="Q473" s="70"/>
      <c r="R473" s="70"/>
    </row>
    <row r="474" s="5" customFormat="1" ht="16.5" customHeight="1">
      <c r="A474" s="34"/>
      <c r="B474" s="54"/>
      <c r="C474" s="54"/>
      <c r="D474" s="34"/>
      <c r="E474" s="16"/>
      <c r="F474" s="19"/>
      <c r="G474" s="153"/>
      <c r="H474" s="34"/>
      <c r="I474" s="34"/>
      <c r="J474" s="157"/>
      <c r="K474" s="157"/>
      <c r="L474" s="110"/>
      <c r="M474" s="104"/>
      <c r="N474" s="104"/>
      <c r="O474" s="104"/>
      <c r="P474" s="70"/>
      <c r="Q474" s="70"/>
      <c r="R474" s="70"/>
    </row>
    <row r="475" s="5" customFormat="1" ht="16.5" customHeight="1">
      <c r="A475" s="34"/>
      <c r="B475" s="54"/>
      <c r="C475" s="54"/>
      <c r="D475" s="34"/>
      <c r="E475" s="16"/>
      <c r="F475" s="19"/>
      <c r="G475" s="153"/>
      <c r="H475" s="34"/>
      <c r="I475" s="34"/>
      <c r="J475" s="157"/>
      <c r="K475" s="157"/>
      <c r="L475" s="110"/>
      <c r="M475" s="104"/>
      <c r="N475" s="104"/>
      <c r="O475" s="104"/>
      <c r="P475" s="70"/>
      <c r="Q475" s="70"/>
      <c r="R475" s="70"/>
    </row>
    <row r="476" s="5" customFormat="1" ht="16.5" customHeight="1">
      <c r="A476" s="34"/>
      <c r="B476" s="54"/>
      <c r="C476" s="54"/>
      <c r="D476" s="34"/>
      <c r="E476" s="16"/>
      <c r="F476" s="19"/>
      <c r="G476" s="153"/>
      <c r="H476" s="34"/>
      <c r="I476" s="34"/>
      <c r="J476" s="157"/>
      <c r="K476" s="157"/>
      <c r="L476" s="110"/>
      <c r="M476" s="104"/>
      <c r="N476" s="104"/>
      <c r="O476" s="104"/>
      <c r="P476" s="70"/>
      <c r="Q476" s="70"/>
      <c r="R476" s="70"/>
    </row>
    <row r="477" s="5" customFormat="1" ht="16.5" customHeight="1">
      <c r="A477" s="34"/>
      <c r="B477" s="54"/>
      <c r="C477" s="54"/>
      <c r="D477" s="34"/>
      <c r="E477" s="16"/>
      <c r="F477" s="19"/>
      <c r="G477" s="153"/>
      <c r="H477" s="34"/>
      <c r="I477" s="34"/>
      <c r="J477" s="157"/>
      <c r="K477" s="157"/>
      <c r="L477" s="110"/>
      <c r="M477" s="104"/>
      <c r="N477" s="104"/>
      <c r="O477" s="104"/>
      <c r="P477" s="70"/>
      <c r="Q477" s="70"/>
      <c r="R477" s="70"/>
    </row>
    <row r="478" s="5" customFormat="1" ht="16.5" customHeight="1">
      <c r="A478" s="34"/>
      <c r="B478" s="54"/>
      <c r="C478" s="54"/>
      <c r="D478" s="34"/>
      <c r="E478" s="16"/>
      <c r="F478" s="19"/>
      <c r="G478" s="153"/>
      <c r="H478" s="34"/>
      <c r="I478" s="34"/>
      <c r="J478" s="157"/>
      <c r="K478" s="157"/>
      <c r="L478" s="110"/>
      <c r="M478" s="104"/>
      <c r="N478" s="104"/>
      <c r="O478" s="104"/>
      <c r="P478" s="70"/>
      <c r="Q478" s="70"/>
      <c r="R478" s="70"/>
    </row>
    <row r="479" s="5" customFormat="1" ht="16.5" customHeight="1">
      <c r="A479" s="34"/>
      <c r="B479" s="54"/>
      <c r="C479" s="54"/>
      <c r="D479" s="34"/>
      <c r="E479" s="16"/>
      <c r="F479" s="19"/>
      <c r="G479" s="153"/>
      <c r="H479" s="34"/>
      <c r="I479" s="34"/>
      <c r="J479" s="157"/>
      <c r="K479" s="157"/>
      <c r="L479" s="110"/>
      <c r="M479" s="104"/>
      <c r="N479" s="104"/>
      <c r="O479" s="104"/>
      <c r="P479" s="70"/>
      <c r="Q479" s="70"/>
      <c r="R479" s="70"/>
    </row>
    <row r="480" s="5" customFormat="1" ht="16.5" customHeight="1">
      <c r="A480" s="34"/>
      <c r="B480" s="54"/>
      <c r="C480" s="54"/>
      <c r="D480" s="34"/>
      <c r="E480" s="16"/>
      <c r="F480" s="19"/>
      <c r="G480" s="153"/>
      <c r="H480" s="34"/>
      <c r="I480" s="34"/>
      <c r="J480" s="157"/>
      <c r="K480" s="157"/>
      <c r="L480" s="110"/>
      <c r="M480" s="104"/>
      <c r="N480" s="104"/>
      <c r="O480" s="104"/>
      <c r="P480" s="70"/>
      <c r="Q480" s="70"/>
      <c r="R480" s="70"/>
    </row>
    <row r="481" s="5" customFormat="1" ht="16.5" customHeight="1">
      <c r="A481" s="34"/>
      <c r="B481" s="54"/>
      <c r="C481" s="54"/>
      <c r="D481" s="34"/>
      <c r="E481" s="16"/>
      <c r="F481" s="19"/>
      <c r="G481" s="153"/>
      <c r="H481" s="34"/>
      <c r="I481" s="34"/>
      <c r="J481" s="157"/>
      <c r="K481" s="157"/>
      <c r="L481" s="110"/>
      <c r="M481" s="104"/>
      <c r="N481" s="104"/>
      <c r="O481" s="104"/>
      <c r="P481" s="70"/>
      <c r="Q481" s="70"/>
      <c r="R481" s="70"/>
    </row>
    <row r="482" s="5" customFormat="1" ht="16.5" customHeight="1">
      <c r="A482" s="34"/>
      <c r="B482" s="54"/>
      <c r="C482" s="54"/>
      <c r="D482" s="34"/>
      <c r="E482" s="16"/>
      <c r="F482" s="19"/>
      <c r="G482" s="153"/>
      <c r="H482" s="34"/>
      <c r="I482" s="34"/>
      <c r="J482" s="157"/>
      <c r="K482" s="157"/>
      <c r="L482" s="110"/>
      <c r="M482" s="104"/>
      <c r="N482" s="104"/>
      <c r="O482" s="104"/>
      <c r="P482" s="70"/>
      <c r="Q482" s="70"/>
      <c r="R482" s="70"/>
    </row>
    <row r="483" s="5" customFormat="1" ht="16.5" customHeight="1">
      <c r="A483" s="34"/>
      <c r="B483" s="54"/>
      <c r="C483" s="54"/>
      <c r="D483" s="34"/>
      <c r="E483" s="16"/>
      <c r="F483" s="19"/>
      <c r="G483" s="153"/>
      <c r="H483" s="34"/>
      <c r="I483" s="34"/>
      <c r="J483" s="157"/>
      <c r="K483" s="157"/>
      <c r="L483" s="110"/>
      <c r="M483" s="104"/>
      <c r="N483" s="104"/>
      <c r="O483" s="104"/>
      <c r="P483" s="70"/>
      <c r="Q483" s="70"/>
      <c r="R483" s="70"/>
    </row>
    <row r="484" s="5" customFormat="1" ht="16.5" customHeight="1">
      <c r="A484" s="34"/>
      <c r="B484" s="54"/>
      <c r="C484" s="54"/>
      <c r="D484" s="34"/>
      <c r="E484" s="16"/>
      <c r="F484" s="19"/>
      <c r="G484" s="153"/>
      <c r="H484" s="34"/>
      <c r="I484" s="34"/>
      <c r="J484" s="157"/>
      <c r="K484" s="157"/>
      <c r="L484" s="110"/>
      <c r="M484" s="104"/>
      <c r="N484" s="104"/>
      <c r="O484" s="104"/>
      <c r="P484" s="70"/>
      <c r="Q484" s="70"/>
      <c r="R484" s="70"/>
    </row>
    <row r="485" s="5" customFormat="1" ht="16.5" customHeight="1">
      <c r="A485" s="34"/>
      <c r="B485" s="54"/>
      <c r="C485" s="54"/>
      <c r="D485" s="34"/>
      <c r="E485" s="16"/>
      <c r="F485" s="19"/>
      <c r="G485" s="153"/>
      <c r="H485" s="34"/>
      <c r="I485" s="34"/>
      <c r="J485" s="157"/>
      <c r="K485" s="157"/>
      <c r="L485" s="110"/>
      <c r="M485" s="104"/>
      <c r="N485" s="104"/>
      <c r="O485" s="104"/>
      <c r="P485" s="70"/>
      <c r="Q485" s="70"/>
      <c r="R485" s="70"/>
    </row>
    <row r="486" s="5" customFormat="1" ht="16.5" customHeight="1">
      <c r="A486" s="34"/>
      <c r="B486" s="54"/>
      <c r="C486" s="54"/>
      <c r="D486" s="34"/>
      <c r="E486" s="16"/>
      <c r="F486" s="19"/>
      <c r="G486" s="153"/>
      <c r="H486" s="34"/>
      <c r="I486" s="34"/>
      <c r="J486" s="157"/>
      <c r="K486" s="157"/>
      <c r="L486" s="110"/>
      <c r="M486" s="104"/>
      <c r="N486" s="104"/>
      <c r="O486" s="104"/>
      <c r="P486" s="70"/>
      <c r="Q486" s="70"/>
      <c r="R486" s="70"/>
    </row>
    <row r="487" s="5" customFormat="1" ht="16.5" customHeight="1">
      <c r="A487" s="34"/>
      <c r="B487" s="54"/>
      <c r="C487" s="54"/>
      <c r="D487" s="34"/>
      <c r="E487" s="16"/>
      <c r="F487" s="19"/>
      <c r="G487" s="153"/>
      <c r="H487" s="34"/>
      <c r="I487" s="34"/>
      <c r="J487" s="157"/>
      <c r="K487" s="157"/>
      <c r="L487" s="110"/>
      <c r="M487" s="104"/>
      <c r="N487" s="104"/>
      <c r="O487" s="104"/>
      <c r="P487" s="70"/>
      <c r="Q487" s="70"/>
      <c r="R487" s="70"/>
    </row>
    <row r="488" s="5" customFormat="1" ht="16.5" customHeight="1">
      <c r="A488" s="34"/>
      <c r="B488" s="54"/>
      <c r="C488" s="54"/>
      <c r="D488" s="34"/>
      <c r="E488" s="16"/>
      <c r="F488" s="19"/>
      <c r="G488" s="153"/>
      <c r="H488" s="34"/>
      <c r="I488" s="34"/>
      <c r="J488" s="157"/>
      <c r="K488" s="157"/>
      <c r="L488" s="110"/>
      <c r="M488" s="104"/>
      <c r="N488" s="104"/>
      <c r="O488" s="104"/>
      <c r="P488" s="70"/>
      <c r="Q488" s="70"/>
      <c r="R488" s="70"/>
    </row>
    <row r="489" s="5" customFormat="1" ht="16.5" customHeight="1">
      <c r="A489" s="34"/>
      <c r="B489" s="54"/>
      <c r="C489" s="54"/>
      <c r="D489" s="34"/>
      <c r="E489" s="16"/>
      <c r="F489" s="19"/>
      <c r="G489" s="153"/>
      <c r="H489" s="34"/>
      <c r="I489" s="34"/>
      <c r="J489" s="157"/>
      <c r="K489" s="157"/>
      <c r="L489" s="110"/>
      <c r="M489" s="104"/>
      <c r="N489" s="104"/>
      <c r="O489" s="104"/>
      <c r="P489" s="70"/>
      <c r="Q489" s="70"/>
      <c r="R489" s="70"/>
    </row>
    <row r="490" s="5" customFormat="1" ht="16.5" customHeight="1">
      <c r="A490" s="34"/>
      <c r="B490" s="54"/>
      <c r="C490" s="54"/>
      <c r="D490" s="34"/>
      <c r="E490" s="16"/>
      <c r="F490" s="19"/>
      <c r="G490" s="153"/>
      <c r="H490" s="34"/>
      <c r="I490" s="34"/>
      <c r="J490" s="157"/>
      <c r="K490" s="157"/>
      <c r="L490" s="110"/>
      <c r="M490" s="104"/>
      <c r="N490" s="104"/>
      <c r="O490" s="104"/>
      <c r="P490" s="70"/>
      <c r="Q490" s="70"/>
      <c r="R490" s="70"/>
    </row>
    <row r="491" s="5" customFormat="1" ht="16.5" customHeight="1">
      <c r="A491" s="34"/>
      <c r="B491" s="54"/>
      <c r="C491" s="54"/>
      <c r="D491" s="34"/>
      <c r="E491" s="16"/>
      <c r="F491" s="19"/>
      <c r="G491" s="153"/>
      <c r="H491" s="34"/>
      <c r="I491" s="34"/>
      <c r="J491" s="157"/>
      <c r="K491" s="157"/>
      <c r="L491" s="110"/>
      <c r="M491" s="104"/>
      <c r="N491" s="104"/>
      <c r="O491" s="104"/>
      <c r="P491" s="70"/>
      <c r="Q491" s="70"/>
      <c r="R491" s="70"/>
    </row>
    <row r="492" s="5" customFormat="1" ht="16.5" customHeight="1">
      <c r="A492" s="34"/>
      <c r="B492" s="54"/>
      <c r="C492" s="54"/>
      <c r="D492" s="34"/>
      <c r="E492" s="16"/>
      <c r="F492" s="19"/>
      <c r="G492" s="153"/>
      <c r="H492" s="34"/>
      <c r="I492" s="34"/>
      <c r="J492" s="157"/>
      <c r="K492" s="157"/>
      <c r="L492" s="110"/>
      <c r="M492" s="104"/>
      <c r="N492" s="104"/>
      <c r="O492" s="104"/>
      <c r="P492" s="70"/>
      <c r="Q492" s="70"/>
      <c r="R492" s="70"/>
    </row>
    <row r="493" s="5" customFormat="1" ht="16.5" customHeight="1">
      <c r="A493" s="34"/>
      <c r="B493" s="54"/>
      <c r="C493" s="54"/>
      <c r="D493" s="34"/>
      <c r="E493" s="16"/>
      <c r="F493" s="19"/>
      <c r="G493" s="153"/>
      <c r="H493" s="34"/>
      <c r="I493" s="34"/>
      <c r="J493" s="157"/>
      <c r="K493" s="157"/>
      <c r="L493" s="110"/>
      <c r="M493" s="104"/>
      <c r="N493" s="104"/>
      <c r="O493" s="104"/>
      <c r="P493" s="70"/>
      <c r="Q493" s="70"/>
      <c r="R493" s="70"/>
    </row>
    <row r="494" s="5" customFormat="1" ht="16.5" customHeight="1">
      <c r="A494" s="34"/>
      <c r="B494" s="54"/>
      <c r="C494" s="54"/>
      <c r="D494" s="34"/>
      <c r="E494" s="16"/>
      <c r="F494" s="19"/>
      <c r="G494" s="153"/>
      <c r="H494" s="34"/>
      <c r="I494" s="34"/>
      <c r="J494" s="157"/>
      <c r="K494" s="157"/>
      <c r="L494" s="110"/>
      <c r="M494" s="104"/>
      <c r="N494" s="104"/>
      <c r="O494" s="104"/>
      <c r="P494" s="70"/>
      <c r="Q494" s="70"/>
      <c r="R494" s="70"/>
    </row>
    <row r="495" s="5" customFormat="1" ht="16.5" customHeight="1">
      <c r="A495" s="34"/>
      <c r="B495" s="54"/>
      <c r="C495" s="54"/>
      <c r="D495" s="34"/>
      <c r="E495" s="16"/>
      <c r="F495" s="19"/>
      <c r="G495" s="153"/>
      <c r="H495" s="34"/>
      <c r="I495" s="34"/>
      <c r="J495" s="157"/>
      <c r="K495" s="157"/>
      <c r="L495" s="110"/>
      <c r="M495" s="104"/>
      <c r="N495" s="104"/>
      <c r="O495" s="104"/>
      <c r="P495" s="70"/>
      <c r="Q495" s="70"/>
      <c r="R495" s="70"/>
    </row>
    <row r="496" s="5" customFormat="1" ht="16.5" customHeight="1">
      <c r="A496" s="34"/>
      <c r="B496" s="54"/>
      <c r="C496" s="54"/>
      <c r="D496" s="34"/>
      <c r="E496" s="16"/>
      <c r="F496" s="19"/>
      <c r="G496" s="153"/>
      <c r="H496" s="34"/>
      <c r="I496" s="34"/>
      <c r="J496" s="157"/>
      <c r="K496" s="157"/>
      <c r="L496" s="110"/>
      <c r="M496" s="104"/>
      <c r="N496" s="104"/>
      <c r="O496" s="104"/>
      <c r="P496" s="70"/>
      <c r="Q496" s="70"/>
      <c r="R496" s="70"/>
    </row>
    <row r="497" s="5" customFormat="1" ht="16.5" customHeight="1">
      <c r="A497" s="34"/>
      <c r="B497" s="54"/>
      <c r="C497" s="54"/>
      <c r="D497" s="34"/>
      <c r="E497" s="16"/>
      <c r="F497" s="19"/>
      <c r="G497" s="153"/>
      <c r="H497" s="34"/>
      <c r="I497" s="34"/>
      <c r="J497" s="157"/>
      <c r="K497" s="157"/>
      <c r="L497" s="110"/>
      <c r="M497" s="104"/>
      <c r="N497" s="104"/>
      <c r="O497" s="104"/>
      <c r="P497" s="70"/>
      <c r="Q497" s="70"/>
      <c r="R497" s="70"/>
    </row>
    <row r="498" s="5" customFormat="1" ht="16.5" customHeight="1">
      <c r="A498" s="34"/>
      <c r="B498" s="54"/>
      <c r="C498" s="54"/>
      <c r="D498" s="34"/>
      <c r="E498" s="16"/>
      <c r="F498" s="19"/>
      <c r="G498" s="153"/>
      <c r="H498" s="34"/>
      <c r="I498" s="34"/>
      <c r="J498" s="157"/>
      <c r="K498" s="157"/>
      <c r="L498" s="110"/>
      <c r="M498" s="104"/>
      <c r="N498" s="104"/>
      <c r="O498" s="104"/>
      <c r="P498" s="70"/>
      <c r="Q498" s="70"/>
      <c r="R498" s="70"/>
    </row>
    <row r="499" s="5" customFormat="1" ht="16.5" customHeight="1">
      <c r="A499" s="34"/>
      <c r="B499" s="54"/>
      <c r="C499" s="54"/>
      <c r="D499" s="34"/>
      <c r="E499" s="16"/>
      <c r="F499" s="19"/>
      <c r="G499" s="153"/>
      <c r="H499" s="34"/>
      <c r="I499" s="34"/>
      <c r="J499" s="157"/>
      <c r="K499" s="157"/>
      <c r="L499" s="110"/>
      <c r="M499" s="104"/>
      <c r="N499" s="104"/>
      <c r="O499" s="104"/>
      <c r="P499" s="70"/>
      <c r="Q499" s="70"/>
      <c r="R499" s="70"/>
    </row>
    <row r="500" s="5" customFormat="1" ht="16.5" customHeight="1">
      <c r="A500" s="34"/>
      <c r="B500" s="54"/>
      <c r="C500" s="54"/>
      <c r="D500" s="34"/>
      <c r="E500" s="16"/>
      <c r="F500" s="19"/>
      <c r="G500" s="153"/>
      <c r="H500" s="34"/>
      <c r="I500" s="34"/>
      <c r="J500" s="157"/>
      <c r="K500" s="157"/>
      <c r="L500" s="110"/>
      <c r="M500" s="104"/>
      <c r="N500" s="104"/>
      <c r="O500" s="104"/>
      <c r="P500" s="70"/>
      <c r="Q500" s="70"/>
      <c r="R500" s="70"/>
    </row>
    <row r="501" s="5" customFormat="1" ht="16.5" customHeight="1">
      <c r="A501" s="34"/>
      <c r="B501" s="54"/>
      <c r="C501" s="54"/>
      <c r="D501" s="34"/>
      <c r="E501" s="16"/>
      <c r="F501" s="19"/>
      <c r="G501" s="153"/>
      <c r="H501" s="34"/>
      <c r="I501" s="34"/>
      <c r="J501" s="157"/>
      <c r="K501" s="157"/>
      <c r="L501" s="110"/>
      <c r="M501" s="104"/>
      <c r="N501" s="104"/>
      <c r="O501" s="104"/>
      <c r="P501" s="70"/>
      <c r="Q501" s="70"/>
      <c r="R501" s="70"/>
    </row>
    <row r="502" s="5" customFormat="1" ht="16.5" customHeight="1">
      <c r="A502" s="34"/>
      <c r="B502" s="54"/>
      <c r="C502" s="54"/>
      <c r="D502" s="34"/>
      <c r="E502" s="16"/>
      <c r="F502" s="19"/>
      <c r="G502" s="153"/>
      <c r="H502" s="34"/>
      <c r="I502" s="34"/>
      <c r="J502" s="157"/>
      <c r="K502" s="157"/>
      <c r="L502" s="110"/>
      <c r="M502" s="104"/>
      <c r="N502" s="104"/>
      <c r="O502" s="104"/>
      <c r="P502" s="70"/>
      <c r="Q502" s="70"/>
      <c r="R502" s="70"/>
    </row>
    <row r="503" s="5" customFormat="1" ht="16.5" customHeight="1">
      <c r="A503" s="34"/>
      <c r="B503" s="54"/>
      <c r="C503" s="54"/>
      <c r="D503" s="34"/>
      <c r="E503" s="16"/>
      <c r="F503" s="19"/>
      <c r="G503" s="153"/>
      <c r="H503" s="34"/>
      <c r="I503" s="34"/>
      <c r="J503" s="157"/>
      <c r="K503" s="157"/>
      <c r="L503" s="110"/>
      <c r="M503" s="104"/>
      <c r="N503" s="104"/>
      <c r="O503" s="104"/>
      <c r="P503" s="70"/>
      <c r="Q503" s="70"/>
      <c r="R503" s="70"/>
    </row>
    <row r="504" s="5" customFormat="1" ht="16.5" customHeight="1">
      <c r="A504" s="34"/>
      <c r="B504" s="54"/>
      <c r="C504" s="54"/>
      <c r="D504" s="34"/>
      <c r="E504" s="16"/>
      <c r="F504" s="19"/>
      <c r="G504" s="153"/>
      <c r="H504" s="34"/>
      <c r="I504" s="34"/>
      <c r="J504" s="157"/>
      <c r="K504" s="157"/>
      <c r="L504" s="110"/>
      <c r="M504" s="104"/>
      <c r="N504" s="104"/>
      <c r="O504" s="104"/>
      <c r="P504" s="70"/>
      <c r="Q504" s="70"/>
      <c r="R504" s="70"/>
    </row>
    <row r="505" s="5" customFormat="1" ht="16.5" customHeight="1">
      <c r="A505" s="34"/>
      <c r="B505" s="54"/>
      <c r="C505" s="54"/>
      <c r="D505" s="34"/>
      <c r="E505" s="16"/>
      <c r="F505" s="19"/>
      <c r="G505" s="153"/>
      <c r="H505" s="34"/>
      <c r="I505" s="34"/>
      <c r="J505" s="157"/>
      <c r="K505" s="157"/>
      <c r="L505" s="110"/>
      <c r="M505" s="104"/>
      <c r="N505" s="104"/>
      <c r="O505" s="104"/>
      <c r="P505" s="70"/>
      <c r="Q505" s="70"/>
      <c r="R505" s="70"/>
    </row>
    <row r="506" s="5" customFormat="1" ht="16.5" customHeight="1">
      <c r="A506" s="34"/>
      <c r="B506" s="54"/>
      <c r="C506" s="54"/>
      <c r="D506" s="34"/>
      <c r="E506" s="16"/>
      <c r="F506" s="19"/>
      <c r="G506" s="153"/>
      <c r="H506" s="34"/>
      <c r="I506" s="34"/>
      <c r="J506" s="157"/>
      <c r="K506" s="157"/>
      <c r="L506" s="110"/>
      <c r="M506" s="104"/>
      <c r="N506" s="104"/>
      <c r="O506" s="104"/>
      <c r="P506" s="70"/>
      <c r="Q506" s="70"/>
      <c r="R506" s="70"/>
    </row>
    <row r="507" s="5" customFormat="1" ht="16.5" customHeight="1">
      <c r="A507" s="34"/>
      <c r="B507" s="54"/>
      <c r="C507" s="54"/>
      <c r="D507" s="34"/>
      <c r="E507" s="16"/>
      <c r="F507" s="19"/>
      <c r="G507" s="153"/>
      <c r="H507" s="34"/>
      <c r="I507" s="34"/>
      <c r="J507" s="157"/>
      <c r="K507" s="157"/>
      <c r="L507" s="110"/>
      <c r="M507" s="104"/>
      <c r="N507" s="104"/>
      <c r="O507" s="104"/>
      <c r="P507" s="70"/>
      <c r="Q507" s="70"/>
      <c r="R507" s="70"/>
    </row>
    <row r="508" s="5" customFormat="1" ht="16.5" customHeight="1">
      <c r="A508" s="34"/>
      <c r="B508" s="54"/>
      <c r="C508" s="54"/>
      <c r="D508" s="34"/>
      <c r="E508" s="16"/>
      <c r="F508" s="19"/>
      <c r="G508" s="153"/>
      <c r="H508" s="34"/>
      <c r="I508" s="34"/>
      <c r="J508" s="157"/>
      <c r="K508" s="157"/>
      <c r="L508" s="110"/>
      <c r="M508" s="104"/>
      <c r="N508" s="104"/>
      <c r="O508" s="104"/>
      <c r="P508" s="70"/>
      <c r="Q508" s="70"/>
      <c r="R508" s="70"/>
    </row>
    <row r="509" s="5" customFormat="1" ht="16.5" customHeight="1">
      <c r="A509" s="34"/>
      <c r="B509" s="54"/>
      <c r="C509" s="54"/>
      <c r="D509" s="34"/>
      <c r="E509" s="16"/>
      <c r="F509" s="19"/>
      <c r="G509" s="153"/>
      <c r="H509" s="34"/>
      <c r="I509" s="34"/>
      <c r="J509" s="157"/>
      <c r="K509" s="157"/>
      <c r="L509" s="110"/>
      <c r="M509" s="104"/>
      <c r="N509" s="104"/>
      <c r="O509" s="104"/>
      <c r="P509" s="70"/>
      <c r="Q509" s="70"/>
      <c r="R509" s="70"/>
    </row>
    <row r="510" s="5" customFormat="1" ht="16.5" customHeight="1">
      <c r="A510" s="34"/>
      <c r="B510" s="54"/>
      <c r="C510" s="54"/>
      <c r="D510" s="34"/>
      <c r="E510" s="16"/>
      <c r="F510" s="19"/>
      <c r="G510" s="153"/>
      <c r="H510" s="34"/>
      <c r="I510" s="34"/>
      <c r="J510" s="157"/>
      <c r="K510" s="157"/>
      <c r="L510" s="110"/>
      <c r="M510" s="104"/>
      <c r="N510" s="104"/>
      <c r="O510" s="104"/>
      <c r="P510" s="70"/>
      <c r="Q510" s="70"/>
      <c r="R510" s="70"/>
    </row>
    <row r="511" s="5" customFormat="1" ht="16.5" customHeight="1">
      <c r="A511" s="34"/>
      <c r="B511" s="54"/>
      <c r="C511" s="54"/>
      <c r="D511" s="34"/>
      <c r="E511" s="16"/>
      <c r="F511" s="19"/>
      <c r="G511" s="153"/>
      <c r="H511" s="34"/>
      <c r="I511" s="34"/>
      <c r="J511" s="157"/>
      <c r="K511" s="157"/>
      <c r="L511" s="110"/>
      <c r="M511" s="104"/>
      <c r="N511" s="104"/>
      <c r="O511" s="104"/>
      <c r="P511" s="70"/>
      <c r="Q511" s="70"/>
      <c r="R511" s="70"/>
    </row>
    <row r="512" s="5" customFormat="1" ht="16.5" customHeight="1">
      <c r="A512" s="34"/>
      <c r="B512" s="54"/>
      <c r="C512" s="54"/>
      <c r="D512" s="34"/>
      <c r="E512" s="16"/>
      <c r="F512" s="19"/>
      <c r="G512" s="153"/>
      <c r="H512" s="34"/>
      <c r="I512" s="34"/>
      <c r="J512" s="157"/>
      <c r="K512" s="157"/>
      <c r="L512" s="110"/>
      <c r="M512" s="104"/>
      <c r="N512" s="104"/>
      <c r="O512" s="104"/>
      <c r="P512" s="70"/>
      <c r="Q512" s="70"/>
      <c r="R512" s="70"/>
    </row>
    <row r="513" s="5" customFormat="1" ht="16.5" customHeight="1">
      <c r="A513" s="34"/>
      <c r="B513" s="54"/>
      <c r="C513" s="54"/>
      <c r="D513" s="34"/>
      <c r="E513" s="16"/>
      <c r="F513" s="19"/>
      <c r="G513" s="153"/>
      <c r="H513" s="34"/>
      <c r="I513" s="34"/>
      <c r="J513" s="157"/>
      <c r="K513" s="157"/>
      <c r="L513" s="110"/>
      <c r="M513" s="104"/>
      <c r="N513" s="104"/>
      <c r="O513" s="104"/>
      <c r="P513" s="70"/>
      <c r="Q513" s="70"/>
      <c r="R513" s="70"/>
    </row>
    <row r="514" s="5" customFormat="1" ht="16.5" customHeight="1">
      <c r="A514" s="34"/>
      <c r="B514" s="54"/>
      <c r="C514" s="54"/>
      <c r="D514" s="34"/>
      <c r="E514" s="16"/>
      <c r="F514" s="19"/>
      <c r="G514" s="153"/>
      <c r="H514" s="34"/>
      <c r="I514" s="34"/>
      <c r="J514" s="157"/>
      <c r="K514" s="157"/>
      <c r="L514" s="110"/>
      <c r="M514" s="104"/>
      <c r="N514" s="104"/>
      <c r="O514" s="104"/>
      <c r="P514" s="70"/>
      <c r="Q514" s="70"/>
      <c r="R514" s="70"/>
    </row>
    <row r="515" s="5" customFormat="1" ht="16.5" customHeight="1">
      <c r="A515" s="34"/>
      <c r="B515" s="54"/>
      <c r="C515" s="54"/>
      <c r="D515" s="34"/>
      <c r="E515" s="16"/>
      <c r="F515" s="19"/>
      <c r="G515" s="153"/>
      <c r="H515" s="34"/>
      <c r="I515" s="34"/>
      <c r="J515" s="157"/>
      <c r="K515" s="157"/>
      <c r="L515" s="110"/>
      <c r="M515" s="104"/>
      <c r="N515" s="104"/>
      <c r="O515" s="104"/>
      <c r="P515" s="70"/>
      <c r="Q515" s="70"/>
      <c r="R515" s="70"/>
    </row>
    <row r="516" s="5" customFormat="1" ht="16.5" customHeight="1">
      <c r="A516" s="34"/>
      <c r="B516" s="54"/>
      <c r="C516" s="54"/>
      <c r="D516" s="34"/>
      <c r="E516" s="16"/>
      <c r="F516" s="19"/>
      <c r="G516" s="153"/>
      <c r="H516" s="34"/>
      <c r="I516" s="34"/>
      <c r="J516" s="157"/>
      <c r="K516" s="157"/>
      <c r="L516" s="110"/>
      <c r="M516" s="104"/>
      <c r="N516" s="104"/>
      <c r="O516" s="104"/>
      <c r="P516" s="70"/>
      <c r="Q516" s="70"/>
      <c r="R516" s="70"/>
    </row>
    <row r="517" s="5" customFormat="1" ht="16.5" customHeight="1">
      <c r="A517" s="34"/>
      <c r="B517" s="54"/>
      <c r="C517" s="54"/>
      <c r="D517" s="34"/>
      <c r="E517" s="16"/>
      <c r="F517" s="19"/>
      <c r="G517" s="153"/>
      <c r="H517" s="34"/>
      <c r="I517" s="34"/>
      <c r="J517" s="157"/>
      <c r="K517" s="157"/>
      <c r="L517" s="110"/>
      <c r="M517" s="104"/>
      <c r="N517" s="104"/>
      <c r="O517" s="104"/>
      <c r="P517" s="70"/>
      <c r="Q517" s="70"/>
      <c r="R517" s="70"/>
    </row>
    <row r="518" s="5" customFormat="1" ht="16.5" customHeight="1">
      <c r="A518" s="34"/>
      <c r="B518" s="54"/>
      <c r="C518" s="54"/>
      <c r="D518" s="34"/>
      <c r="E518" s="16"/>
      <c r="F518" s="19"/>
      <c r="G518" s="153"/>
      <c r="H518" s="34"/>
      <c r="I518" s="34"/>
      <c r="J518" s="157"/>
      <c r="K518" s="157"/>
      <c r="L518" s="110"/>
      <c r="M518" s="104"/>
      <c r="N518" s="104"/>
      <c r="O518" s="104"/>
      <c r="P518" s="70"/>
      <c r="Q518" s="70"/>
      <c r="R518" s="70"/>
    </row>
    <row r="519" s="5" customFormat="1" ht="16.5" customHeight="1">
      <c r="A519" s="34"/>
      <c r="B519" s="54"/>
      <c r="C519" s="54"/>
      <c r="D519" s="34"/>
      <c r="E519" s="16"/>
      <c r="F519" s="19"/>
      <c r="G519" s="153"/>
      <c r="H519" s="34"/>
      <c r="I519" s="34"/>
      <c r="J519" s="157"/>
      <c r="K519" s="157"/>
      <c r="L519" s="110"/>
      <c r="M519" s="104"/>
      <c r="N519" s="104"/>
      <c r="O519" s="104"/>
      <c r="P519" s="70"/>
      <c r="Q519" s="70"/>
      <c r="R519" s="70"/>
    </row>
    <row r="520" s="5" customFormat="1" ht="16.5" customHeight="1">
      <c r="A520" s="34"/>
      <c r="B520" s="54"/>
      <c r="C520" s="54"/>
      <c r="D520" s="34"/>
      <c r="E520" s="16"/>
      <c r="F520" s="19"/>
      <c r="G520" s="153"/>
      <c r="H520" s="34"/>
      <c r="I520" s="34"/>
      <c r="J520" s="157"/>
      <c r="K520" s="157"/>
      <c r="L520" s="110"/>
      <c r="M520" s="104"/>
      <c r="N520" s="104"/>
      <c r="O520" s="104"/>
      <c r="P520" s="70"/>
      <c r="Q520" s="70"/>
      <c r="R520" s="70"/>
    </row>
    <row r="521" s="5" customFormat="1" ht="16.5" customHeight="1">
      <c r="A521" s="34"/>
      <c r="B521" s="54"/>
      <c r="C521" s="54"/>
      <c r="D521" s="34"/>
      <c r="E521" s="16"/>
      <c r="F521" s="19"/>
      <c r="G521" s="153"/>
      <c r="H521" s="34"/>
      <c r="I521" s="34"/>
      <c r="J521" s="157"/>
      <c r="K521" s="157"/>
      <c r="L521" s="110"/>
      <c r="M521" s="104"/>
      <c r="N521" s="104"/>
      <c r="O521" s="104"/>
      <c r="P521" s="70"/>
      <c r="Q521" s="70"/>
      <c r="R521" s="70"/>
    </row>
    <row r="522" s="5" customFormat="1" ht="16.5" customHeight="1">
      <c r="A522" s="34"/>
      <c r="B522" s="54"/>
      <c r="C522" s="54"/>
      <c r="D522" s="34"/>
      <c r="E522" s="16"/>
      <c r="F522" s="19"/>
      <c r="G522" s="153"/>
      <c r="H522" s="34"/>
      <c r="I522" s="34"/>
      <c r="J522" s="157"/>
      <c r="K522" s="157"/>
      <c r="L522" s="110"/>
      <c r="M522" s="104"/>
      <c r="N522" s="104"/>
      <c r="O522" s="104"/>
      <c r="P522" s="70"/>
      <c r="Q522" s="70"/>
      <c r="R522" s="70"/>
    </row>
    <row r="523" s="5" customFormat="1" ht="16.5" customHeight="1">
      <c r="A523" s="34"/>
      <c r="B523" s="54"/>
      <c r="C523" s="54"/>
      <c r="D523" s="34"/>
      <c r="E523" s="16"/>
      <c r="F523" s="19"/>
      <c r="G523" s="153"/>
      <c r="H523" s="34"/>
      <c r="I523" s="34"/>
      <c r="J523" s="157"/>
      <c r="K523" s="157"/>
      <c r="L523" s="110"/>
      <c r="M523" s="104"/>
      <c r="N523" s="104"/>
      <c r="O523" s="104"/>
      <c r="P523" s="70"/>
      <c r="Q523" s="70"/>
      <c r="R523" s="70"/>
    </row>
    <row r="524" s="5" customFormat="1" ht="16.5" customHeight="1">
      <c r="A524" s="34"/>
      <c r="B524" s="54"/>
      <c r="C524" s="54"/>
      <c r="D524" s="34"/>
      <c r="E524" s="16"/>
      <c r="F524" s="19"/>
      <c r="G524" s="153"/>
      <c r="H524" s="34"/>
      <c r="I524" s="34"/>
      <c r="J524" s="157"/>
      <c r="K524" s="157"/>
      <c r="L524" s="110"/>
      <c r="M524" s="104"/>
      <c r="N524" s="104"/>
      <c r="O524" s="104"/>
      <c r="P524" s="70"/>
      <c r="Q524" s="70"/>
      <c r="R524" s="70"/>
    </row>
    <row r="525" s="5" customFormat="1" ht="16.5" customHeight="1">
      <c r="A525" s="34"/>
      <c r="B525" s="54"/>
      <c r="C525" s="54"/>
      <c r="D525" s="34"/>
      <c r="E525" s="16"/>
      <c r="F525" s="19"/>
      <c r="G525" s="153"/>
      <c r="H525" s="34"/>
      <c r="I525" s="34"/>
      <c r="J525" s="157"/>
      <c r="K525" s="157"/>
      <c r="L525" s="110"/>
      <c r="M525" s="104"/>
      <c r="N525" s="104"/>
      <c r="O525" s="104"/>
      <c r="P525" s="70"/>
      <c r="Q525" s="70"/>
      <c r="R525" s="70"/>
    </row>
    <row r="526" s="5" customFormat="1" ht="16.5" customHeight="1">
      <c r="A526" s="34"/>
      <c r="B526" s="54"/>
      <c r="C526" s="54"/>
      <c r="D526" s="34"/>
      <c r="E526" s="16"/>
      <c r="F526" s="19"/>
      <c r="G526" s="153"/>
      <c r="H526" s="34"/>
      <c r="I526" s="34"/>
      <c r="J526" s="157"/>
      <c r="K526" s="157"/>
      <c r="L526" s="110"/>
      <c r="M526" s="104"/>
      <c r="N526" s="104"/>
      <c r="O526" s="104"/>
      <c r="P526" s="70"/>
      <c r="Q526" s="70"/>
      <c r="R526" s="70"/>
    </row>
    <row r="527" s="5" customFormat="1" ht="16.5" customHeight="1">
      <c r="A527" s="34"/>
      <c r="B527" s="54"/>
      <c r="C527" s="54"/>
      <c r="D527" s="34"/>
      <c r="E527" s="16"/>
      <c r="F527" s="19"/>
      <c r="G527" s="153"/>
      <c r="H527" s="34"/>
      <c r="I527" s="34"/>
      <c r="J527" s="157"/>
      <c r="K527" s="157"/>
      <c r="L527" s="110"/>
      <c r="M527" s="104"/>
      <c r="N527" s="104"/>
      <c r="O527" s="104"/>
      <c r="P527" s="70"/>
      <c r="Q527" s="70"/>
      <c r="R527" s="70"/>
    </row>
    <row r="528" s="5" customFormat="1" ht="16.5" customHeight="1">
      <c r="A528" s="34"/>
      <c r="B528" s="54"/>
      <c r="C528" s="54"/>
      <c r="D528" s="34"/>
      <c r="E528" s="16"/>
      <c r="F528" s="19"/>
      <c r="G528" s="153"/>
      <c r="H528" s="34"/>
      <c r="I528" s="34"/>
      <c r="J528" s="157"/>
      <c r="K528" s="157"/>
      <c r="L528" s="110"/>
      <c r="M528" s="104"/>
      <c r="N528" s="104"/>
      <c r="O528" s="104"/>
      <c r="P528" s="70"/>
      <c r="Q528" s="70"/>
      <c r="R528" s="70"/>
    </row>
    <row r="529" s="5" customFormat="1" ht="16.5" customHeight="1">
      <c r="A529" s="34"/>
      <c r="B529" s="54"/>
      <c r="C529" s="54"/>
      <c r="D529" s="34"/>
      <c r="E529" s="16"/>
      <c r="F529" s="19"/>
      <c r="G529" s="153"/>
      <c r="H529" s="34"/>
      <c r="I529" s="34"/>
      <c r="J529" s="157"/>
      <c r="K529" s="157"/>
      <c r="L529" s="110"/>
      <c r="M529" s="104"/>
      <c r="N529" s="104"/>
      <c r="O529" s="104"/>
      <c r="P529" s="70"/>
      <c r="Q529" s="70"/>
      <c r="R529" s="70"/>
    </row>
    <row r="530" s="5" customFormat="1" ht="16.5" customHeight="1">
      <c r="A530" s="34"/>
      <c r="B530" s="54"/>
      <c r="C530" s="54"/>
      <c r="D530" s="34"/>
      <c r="E530" s="16"/>
      <c r="F530" s="19"/>
      <c r="G530" s="153"/>
      <c r="H530" s="34"/>
      <c r="I530" s="34"/>
      <c r="J530" s="157"/>
      <c r="K530" s="157"/>
      <c r="L530" s="110"/>
      <c r="M530" s="104"/>
      <c r="N530" s="104"/>
      <c r="O530" s="104"/>
      <c r="P530" s="70"/>
      <c r="Q530" s="70"/>
      <c r="R530" s="70"/>
    </row>
    <row r="531" s="5" customFormat="1" ht="16.5" customHeight="1">
      <c r="A531" s="34"/>
      <c r="B531" s="54"/>
      <c r="C531" s="54"/>
      <c r="D531" s="34"/>
      <c r="E531" s="16"/>
      <c r="F531" s="19"/>
      <c r="G531" s="153"/>
      <c r="H531" s="34"/>
      <c r="I531" s="34"/>
      <c r="J531" s="157"/>
      <c r="K531" s="157"/>
      <c r="L531" s="110"/>
      <c r="M531" s="104"/>
      <c r="N531" s="104"/>
      <c r="O531" s="104"/>
      <c r="P531" s="70"/>
      <c r="Q531" s="70"/>
      <c r="R531" s="70"/>
    </row>
    <row r="532" s="5" customFormat="1" ht="16.5" customHeight="1">
      <c r="A532" s="34"/>
      <c r="B532" s="54"/>
      <c r="C532" s="54"/>
      <c r="D532" s="34"/>
      <c r="E532" s="16"/>
      <c r="F532" s="19"/>
      <c r="G532" s="153"/>
      <c r="H532" s="34"/>
      <c r="I532" s="34"/>
      <c r="J532" s="157"/>
      <c r="K532" s="157"/>
      <c r="L532" s="110"/>
      <c r="M532" s="104"/>
      <c r="N532" s="104"/>
      <c r="O532" s="104"/>
      <c r="P532" s="70"/>
      <c r="Q532" s="70"/>
      <c r="R532" s="70"/>
    </row>
    <row r="533" s="5" customFormat="1" ht="16.5" customHeight="1">
      <c r="A533" s="34"/>
      <c r="B533" s="54"/>
      <c r="C533" s="54"/>
      <c r="D533" s="34"/>
      <c r="E533" s="16"/>
      <c r="F533" s="19"/>
      <c r="G533" s="153"/>
      <c r="H533" s="34"/>
      <c r="I533" s="34"/>
      <c r="J533" s="157"/>
      <c r="K533" s="157"/>
      <c r="L533" s="110"/>
      <c r="M533" s="104"/>
      <c r="N533" s="104"/>
      <c r="O533" s="104"/>
      <c r="P533" s="70"/>
      <c r="Q533" s="70"/>
      <c r="R533" s="70"/>
    </row>
    <row r="534" s="5" customFormat="1" ht="16.5" customHeight="1">
      <c r="A534" s="34"/>
      <c r="B534" s="54"/>
      <c r="C534" s="54"/>
      <c r="D534" s="34"/>
      <c r="E534" s="16"/>
      <c r="F534" s="19"/>
      <c r="G534" s="153"/>
      <c r="H534" s="34"/>
      <c r="I534" s="34"/>
      <c r="J534" s="157"/>
      <c r="K534" s="157"/>
      <c r="L534" s="110"/>
      <c r="M534" s="104"/>
      <c r="N534" s="104"/>
      <c r="O534" s="104"/>
      <c r="P534" s="70"/>
      <c r="Q534" s="70"/>
      <c r="R534" s="70"/>
    </row>
    <row r="535" s="5" customFormat="1" ht="16.5" customHeight="1">
      <c r="A535" s="34"/>
      <c r="B535" s="54"/>
      <c r="C535" s="54"/>
      <c r="D535" s="34"/>
      <c r="E535" s="16"/>
      <c r="F535" s="19"/>
      <c r="G535" s="153"/>
      <c r="H535" s="34"/>
      <c r="I535" s="34"/>
      <c r="J535" s="157"/>
      <c r="K535" s="157"/>
      <c r="L535" s="110"/>
      <c r="M535" s="104"/>
      <c r="N535" s="104"/>
      <c r="O535" s="104"/>
      <c r="P535" s="70"/>
      <c r="Q535" s="70"/>
      <c r="R535" s="70"/>
    </row>
    <row r="536" s="5" customFormat="1" ht="16.5" customHeight="1">
      <c r="A536" s="34"/>
      <c r="B536" s="54"/>
      <c r="C536" s="54"/>
      <c r="D536" s="34"/>
      <c r="E536" s="16"/>
      <c r="F536" s="19"/>
      <c r="G536" s="153"/>
      <c r="H536" s="34"/>
      <c r="I536" s="34"/>
      <c r="J536" s="157"/>
      <c r="K536" s="157"/>
      <c r="L536" s="110"/>
      <c r="M536" s="104"/>
      <c r="N536" s="104"/>
      <c r="O536" s="104"/>
      <c r="P536" s="70"/>
      <c r="Q536" s="70"/>
      <c r="R536" s="70"/>
    </row>
    <row r="537" s="5" customFormat="1" ht="16.5" customHeight="1">
      <c r="A537" s="34"/>
      <c r="B537" s="54"/>
      <c r="C537" s="54"/>
      <c r="D537" s="34"/>
      <c r="E537" s="16"/>
      <c r="F537" s="19"/>
      <c r="G537" s="153"/>
      <c r="H537" s="34"/>
      <c r="I537" s="34"/>
      <c r="J537" s="157"/>
      <c r="K537" s="157"/>
      <c r="L537" s="110"/>
      <c r="M537" s="104"/>
      <c r="N537" s="104"/>
      <c r="O537" s="104"/>
      <c r="P537" s="70"/>
      <c r="Q537" s="70"/>
      <c r="R537" s="70"/>
    </row>
    <row r="538" s="5" customFormat="1" ht="16.5" customHeight="1">
      <c r="A538" s="34"/>
      <c r="B538" s="54"/>
      <c r="C538" s="54"/>
      <c r="D538" s="34"/>
      <c r="E538" s="16"/>
      <c r="F538" s="19"/>
      <c r="G538" s="153"/>
      <c r="H538" s="34"/>
      <c r="I538" s="34"/>
      <c r="J538" s="157"/>
      <c r="K538" s="157"/>
      <c r="L538" s="110"/>
      <c r="M538" s="104"/>
      <c r="N538" s="104"/>
      <c r="O538" s="104"/>
      <c r="P538" s="70"/>
      <c r="Q538" s="70"/>
      <c r="R538" s="70"/>
    </row>
    <row r="539" s="5" customFormat="1" ht="16.5" customHeight="1">
      <c r="A539" s="34"/>
      <c r="B539" s="54"/>
      <c r="C539" s="54"/>
      <c r="D539" s="34"/>
      <c r="E539" s="16"/>
      <c r="F539" s="19"/>
      <c r="G539" s="153"/>
      <c r="H539" s="34"/>
      <c r="I539" s="34"/>
      <c r="J539" s="157"/>
      <c r="K539" s="157"/>
      <c r="L539" s="110"/>
      <c r="M539" s="104"/>
      <c r="N539" s="104"/>
      <c r="O539" s="104"/>
      <c r="P539" s="70"/>
      <c r="Q539" s="70"/>
      <c r="R539" s="70"/>
    </row>
    <row r="540" s="5" customFormat="1" ht="16.5" customHeight="1">
      <c r="A540" s="34"/>
      <c r="B540" s="54"/>
      <c r="C540" s="54"/>
      <c r="D540" s="34"/>
      <c r="E540" s="16"/>
      <c r="F540" s="19"/>
      <c r="G540" s="153"/>
      <c r="H540" s="34"/>
      <c r="I540" s="34"/>
      <c r="J540" s="157"/>
      <c r="K540" s="157"/>
      <c r="L540" s="110"/>
      <c r="M540" s="104"/>
      <c r="N540" s="104"/>
      <c r="O540" s="104"/>
      <c r="P540" s="70"/>
      <c r="Q540" s="70"/>
      <c r="R540" s="70"/>
    </row>
    <row r="541" s="5" customFormat="1" ht="16.5" customHeight="1">
      <c r="A541" s="34"/>
      <c r="B541" s="54"/>
      <c r="C541" s="54"/>
      <c r="D541" s="34"/>
      <c r="E541" s="16"/>
      <c r="F541" s="19"/>
      <c r="G541" s="153"/>
      <c r="H541" s="34"/>
      <c r="I541" s="34"/>
      <c r="J541" s="157"/>
      <c r="K541" s="157"/>
      <c r="L541" s="110"/>
      <c r="M541" s="104"/>
      <c r="N541" s="104"/>
      <c r="O541" s="104"/>
      <c r="P541" s="70"/>
      <c r="Q541" s="70"/>
      <c r="R541" s="70"/>
    </row>
    <row r="542" s="5" customFormat="1" ht="16.5" customHeight="1">
      <c r="A542" s="34"/>
      <c r="B542" s="54"/>
      <c r="C542" s="54"/>
      <c r="D542" s="34"/>
      <c r="E542" s="16"/>
      <c r="F542" s="19"/>
      <c r="G542" s="153"/>
      <c r="H542" s="34"/>
      <c r="I542" s="34"/>
      <c r="J542" s="157"/>
      <c r="K542" s="157"/>
      <c r="L542" s="110"/>
      <c r="M542" s="104"/>
      <c r="N542" s="104"/>
      <c r="O542" s="104"/>
      <c r="P542" s="70"/>
      <c r="Q542" s="70"/>
      <c r="R542" s="70"/>
    </row>
    <row r="543" s="5" customFormat="1" ht="16.5" customHeight="1">
      <c r="A543" s="34"/>
      <c r="B543" s="54"/>
      <c r="C543" s="54"/>
      <c r="D543" s="34"/>
      <c r="E543" s="16"/>
      <c r="F543" s="19"/>
      <c r="G543" s="153"/>
      <c r="H543" s="34"/>
      <c r="I543" s="34"/>
      <c r="J543" s="157"/>
      <c r="K543" s="157"/>
      <c r="L543" s="110"/>
      <c r="M543" s="104"/>
      <c r="N543" s="104"/>
      <c r="O543" s="104"/>
      <c r="P543" s="70"/>
      <c r="Q543" s="70"/>
      <c r="R543" s="70"/>
    </row>
    <row r="544" s="5" customFormat="1" ht="16.5" customHeight="1">
      <c r="A544" s="34"/>
      <c r="B544" s="54"/>
      <c r="C544" s="54"/>
      <c r="D544" s="34"/>
      <c r="E544" s="16"/>
      <c r="F544" s="19"/>
      <c r="G544" s="153"/>
      <c r="H544" s="34"/>
      <c r="I544" s="34"/>
      <c r="J544" s="157"/>
      <c r="K544" s="157"/>
      <c r="L544" s="110"/>
      <c r="M544" s="104"/>
      <c r="N544" s="104"/>
      <c r="O544" s="104"/>
      <c r="P544" s="70"/>
      <c r="Q544" s="70"/>
      <c r="R544" s="70"/>
    </row>
    <row r="545" s="5" customFormat="1" ht="16.5" customHeight="1">
      <c r="A545" s="34"/>
      <c r="B545" s="54"/>
      <c r="C545" s="54"/>
      <c r="D545" s="34"/>
      <c r="E545" s="16"/>
      <c r="F545" s="19"/>
      <c r="G545" s="153"/>
      <c r="H545" s="34"/>
      <c r="I545" s="34"/>
      <c r="J545" s="157"/>
      <c r="K545" s="157"/>
      <c r="L545" s="110"/>
      <c r="M545" s="104"/>
      <c r="N545" s="104"/>
      <c r="O545" s="104"/>
      <c r="P545" s="70"/>
      <c r="Q545" s="70"/>
      <c r="R545" s="70"/>
    </row>
    <row r="546" s="5" customFormat="1" ht="16.5" customHeight="1">
      <c r="A546" s="34"/>
      <c r="B546" s="54"/>
      <c r="C546" s="54"/>
      <c r="D546" s="34"/>
      <c r="E546" s="16"/>
      <c r="F546" s="19"/>
      <c r="G546" s="153"/>
      <c r="H546" s="34"/>
      <c r="I546" s="34"/>
      <c r="J546" s="157"/>
      <c r="K546" s="157"/>
      <c r="L546" s="110"/>
      <c r="M546" s="104"/>
      <c r="N546" s="104"/>
      <c r="O546" s="104"/>
      <c r="P546" s="70"/>
      <c r="Q546" s="70"/>
      <c r="R546" s="70"/>
    </row>
    <row r="547" s="5" customFormat="1" ht="16.5" customHeight="1">
      <c r="A547" s="34"/>
      <c r="B547" s="54"/>
      <c r="C547" s="54"/>
      <c r="D547" s="34"/>
      <c r="E547" s="16"/>
      <c r="F547" s="19"/>
      <c r="G547" s="153"/>
      <c r="H547" s="34"/>
      <c r="I547" s="34"/>
      <c r="J547" s="157"/>
      <c r="K547" s="157"/>
      <c r="L547" s="110"/>
      <c r="M547" s="104"/>
      <c r="N547" s="104"/>
      <c r="O547" s="104"/>
      <c r="P547" s="70"/>
      <c r="Q547" s="70"/>
      <c r="R547" s="70"/>
    </row>
    <row r="548" s="5" customFormat="1" ht="16.5" customHeight="1">
      <c r="A548" s="34"/>
      <c r="B548" s="54"/>
      <c r="C548" s="54"/>
      <c r="D548" s="34"/>
      <c r="E548" s="16"/>
      <c r="F548" s="19"/>
      <c r="G548" s="153"/>
      <c r="H548" s="34"/>
      <c r="I548" s="34"/>
      <c r="J548" s="157"/>
      <c r="K548" s="157"/>
      <c r="L548" s="110"/>
      <c r="M548" s="104"/>
      <c r="N548" s="104"/>
      <c r="O548" s="104"/>
      <c r="P548" s="70"/>
      <c r="Q548" s="70"/>
      <c r="R548" s="70"/>
    </row>
    <row r="549" s="5" customFormat="1" ht="16.5" customHeight="1">
      <c r="A549" s="34"/>
      <c r="B549" s="54"/>
      <c r="C549" s="54"/>
      <c r="D549" s="34"/>
      <c r="E549" s="16"/>
      <c r="F549" s="19"/>
      <c r="G549" s="153"/>
      <c r="H549" s="34"/>
      <c r="I549" s="34"/>
      <c r="J549" s="157"/>
      <c r="K549" s="157"/>
      <c r="L549" s="110"/>
      <c r="M549" s="104"/>
      <c r="N549" s="104"/>
      <c r="O549" s="104"/>
      <c r="P549" s="70"/>
      <c r="Q549" s="70"/>
      <c r="R549" s="70"/>
    </row>
    <row r="550" s="5" customFormat="1" ht="16.5" customHeight="1">
      <c r="A550" s="34"/>
      <c r="B550" s="54"/>
      <c r="C550" s="54"/>
      <c r="D550" s="34"/>
      <c r="E550" s="16"/>
      <c r="F550" s="19"/>
      <c r="G550" s="153"/>
      <c r="H550" s="34"/>
      <c r="I550" s="34"/>
      <c r="J550" s="157"/>
      <c r="K550" s="157"/>
      <c r="L550" s="110"/>
      <c r="M550" s="104"/>
      <c r="N550" s="104"/>
      <c r="O550" s="104"/>
      <c r="P550" s="70"/>
      <c r="Q550" s="70"/>
      <c r="R550" s="70"/>
    </row>
    <row r="551" s="5" customFormat="1" ht="16.5" customHeight="1">
      <c r="A551" s="34"/>
      <c r="B551" s="54"/>
      <c r="C551" s="54"/>
      <c r="D551" s="34"/>
      <c r="E551" s="16"/>
      <c r="F551" s="19"/>
      <c r="G551" s="153"/>
      <c r="H551" s="34"/>
      <c r="I551" s="34"/>
      <c r="J551" s="157"/>
      <c r="K551" s="157"/>
      <c r="L551" s="110"/>
      <c r="M551" s="104"/>
      <c r="N551" s="104"/>
      <c r="O551" s="104"/>
      <c r="P551" s="70"/>
      <c r="Q551" s="70"/>
      <c r="R551" s="70"/>
    </row>
    <row r="552" s="5" customFormat="1" ht="16.5" customHeight="1">
      <c r="A552" s="34"/>
      <c r="B552" s="54"/>
      <c r="C552" s="54"/>
      <c r="D552" s="34"/>
      <c r="E552" s="16"/>
      <c r="F552" s="19"/>
      <c r="G552" s="153"/>
      <c r="H552" s="34"/>
      <c r="I552" s="34"/>
      <c r="J552" s="157"/>
      <c r="K552" s="157"/>
      <c r="L552" s="110"/>
      <c r="M552" s="104"/>
      <c r="N552" s="104"/>
      <c r="O552" s="104"/>
      <c r="P552" s="70"/>
      <c r="Q552" s="70"/>
      <c r="R552" s="70"/>
    </row>
    <row r="553" s="5" customFormat="1" ht="16.5" customHeight="1">
      <c r="A553" s="34"/>
      <c r="B553" s="54"/>
      <c r="C553" s="54"/>
      <c r="D553" s="34"/>
      <c r="E553" s="16"/>
      <c r="F553" s="19"/>
      <c r="G553" s="153"/>
      <c r="H553" s="34"/>
      <c r="I553" s="34"/>
      <c r="J553" s="157"/>
      <c r="K553" s="157"/>
      <c r="L553" s="110"/>
      <c r="M553" s="104"/>
      <c r="N553" s="104"/>
      <c r="O553" s="104"/>
      <c r="P553" s="70"/>
      <c r="Q553" s="70"/>
      <c r="R553" s="70"/>
    </row>
    <row r="554" s="5" customFormat="1" ht="16.5" customHeight="1">
      <c r="A554" s="34"/>
      <c r="B554" s="54"/>
      <c r="C554" s="54"/>
      <c r="D554" s="34"/>
      <c r="E554" s="16"/>
      <c r="F554" s="19"/>
      <c r="G554" s="153"/>
      <c r="H554" s="34"/>
      <c r="I554" s="34"/>
      <c r="J554" s="157"/>
      <c r="K554" s="157"/>
      <c r="L554" s="110"/>
      <c r="M554" s="104"/>
      <c r="N554" s="104"/>
      <c r="O554" s="104"/>
      <c r="P554" s="70"/>
      <c r="Q554" s="70"/>
      <c r="R554" s="70"/>
    </row>
    <row r="555" s="5" customFormat="1" ht="16.5" customHeight="1">
      <c r="A555" s="34"/>
      <c r="B555" s="54"/>
      <c r="C555" s="54"/>
      <c r="D555" s="34"/>
      <c r="E555" s="16"/>
      <c r="F555" s="19"/>
      <c r="G555" s="153"/>
      <c r="H555" s="34"/>
      <c r="I555" s="34"/>
      <c r="J555" s="157"/>
      <c r="K555" s="157"/>
      <c r="L555" s="110"/>
      <c r="M555" s="104"/>
      <c r="N555" s="104"/>
      <c r="O555" s="104"/>
      <c r="P555" s="70"/>
      <c r="Q555" s="70"/>
      <c r="R555" s="70"/>
    </row>
    <row r="556" s="5" customFormat="1" ht="16.5" customHeight="1">
      <c r="A556" s="34"/>
      <c r="B556" s="54"/>
      <c r="C556" s="54"/>
      <c r="D556" s="34"/>
      <c r="E556" s="16"/>
      <c r="F556" s="19"/>
      <c r="G556" s="153"/>
      <c r="H556" s="34"/>
      <c r="I556" s="34"/>
      <c r="J556" s="157"/>
      <c r="K556" s="157"/>
      <c r="L556" s="110"/>
      <c r="M556" s="104"/>
      <c r="N556" s="104"/>
      <c r="O556" s="104"/>
      <c r="P556" s="70"/>
      <c r="Q556" s="70"/>
      <c r="R556" s="70"/>
    </row>
    <row r="557" s="5" customFormat="1" ht="16.5" customHeight="1">
      <c r="A557" s="34"/>
      <c r="B557" s="54"/>
      <c r="C557" s="54"/>
      <c r="D557" s="34"/>
      <c r="E557" s="16"/>
      <c r="F557" s="19"/>
      <c r="G557" s="153"/>
      <c r="H557" s="34"/>
      <c r="I557" s="34"/>
      <c r="J557" s="157"/>
      <c r="K557" s="157"/>
      <c r="L557" s="110"/>
      <c r="M557" s="104"/>
      <c r="N557" s="104"/>
      <c r="O557" s="104"/>
      <c r="P557" s="70"/>
      <c r="Q557" s="70"/>
      <c r="R557" s="70"/>
    </row>
    <row r="558" s="5" customFormat="1" ht="16.5" customHeight="1">
      <c r="A558" s="34"/>
      <c r="B558" s="54"/>
      <c r="C558" s="54"/>
      <c r="D558" s="34"/>
      <c r="E558" s="16"/>
      <c r="F558" s="19"/>
      <c r="G558" s="153"/>
      <c r="H558" s="34"/>
      <c r="I558" s="34"/>
      <c r="J558" s="157"/>
      <c r="K558" s="157"/>
      <c r="L558" s="110"/>
      <c r="M558" s="104"/>
      <c r="N558" s="104"/>
      <c r="O558" s="104"/>
      <c r="P558" s="70"/>
      <c r="Q558" s="70"/>
      <c r="R558" s="70"/>
    </row>
    <row r="559" s="5" customFormat="1" ht="16.5" customHeight="1">
      <c r="A559" s="34"/>
      <c r="B559" s="54"/>
      <c r="C559" s="54"/>
      <c r="D559" s="34"/>
      <c r="E559" s="16"/>
      <c r="F559" s="19"/>
      <c r="G559" s="153"/>
      <c r="H559" s="34"/>
      <c r="I559" s="34"/>
      <c r="J559" s="157"/>
      <c r="K559" s="157"/>
      <c r="L559" s="110"/>
      <c r="M559" s="104"/>
      <c r="N559" s="104"/>
      <c r="O559" s="104"/>
      <c r="P559" s="70"/>
      <c r="Q559" s="70"/>
      <c r="R559" s="70"/>
    </row>
    <row r="560" s="5" customFormat="1" ht="16.5" customHeight="1">
      <c r="A560" s="34"/>
      <c r="B560" s="54"/>
      <c r="C560" s="54"/>
      <c r="D560" s="34"/>
      <c r="E560" s="16"/>
      <c r="F560" s="19"/>
      <c r="G560" s="153"/>
      <c r="H560" s="34"/>
      <c r="I560" s="34"/>
      <c r="J560" s="157"/>
      <c r="K560" s="157"/>
      <c r="L560" s="110"/>
      <c r="M560" s="104"/>
      <c r="N560" s="104"/>
      <c r="O560" s="104"/>
      <c r="P560" s="70"/>
      <c r="Q560" s="70"/>
      <c r="R560" s="70"/>
    </row>
    <row r="561" s="5" customFormat="1" ht="16.5" customHeight="1">
      <c r="A561" s="34"/>
      <c r="B561" s="54"/>
      <c r="C561" s="54"/>
      <c r="D561" s="34"/>
      <c r="E561" s="16"/>
      <c r="F561" s="19"/>
      <c r="G561" s="153"/>
      <c r="H561" s="34"/>
      <c r="I561" s="34"/>
      <c r="J561" s="157"/>
      <c r="K561" s="157"/>
      <c r="L561" s="110"/>
      <c r="M561" s="104"/>
      <c r="N561" s="104"/>
      <c r="O561" s="104"/>
      <c r="P561" s="70"/>
      <c r="Q561" s="70"/>
      <c r="R561" s="70"/>
    </row>
    <row r="562" s="5" customFormat="1" ht="16.5" customHeight="1">
      <c r="A562" s="34"/>
      <c r="B562" s="54"/>
      <c r="C562" s="54"/>
      <c r="D562" s="34"/>
      <c r="E562" s="16"/>
      <c r="F562" s="19"/>
      <c r="G562" s="153"/>
      <c r="H562" s="34"/>
      <c r="I562" s="34"/>
      <c r="J562" s="157"/>
      <c r="K562" s="157"/>
      <c r="L562" s="110"/>
      <c r="M562" s="104"/>
      <c r="N562" s="104"/>
      <c r="O562" s="104"/>
      <c r="P562" s="70"/>
      <c r="Q562" s="70"/>
      <c r="R562" s="70"/>
    </row>
    <row r="563" s="5" customFormat="1" ht="16.5" customHeight="1">
      <c r="A563" s="34"/>
      <c r="B563" s="54"/>
      <c r="C563" s="54"/>
      <c r="D563" s="34"/>
      <c r="E563" s="16"/>
      <c r="F563" s="19"/>
      <c r="G563" s="153"/>
      <c r="H563" s="34"/>
      <c r="I563" s="34"/>
      <c r="J563" s="157"/>
      <c r="K563" s="157"/>
      <c r="L563" s="110"/>
      <c r="M563" s="104"/>
      <c r="N563" s="104"/>
      <c r="O563" s="104"/>
      <c r="P563" s="70"/>
      <c r="Q563" s="70"/>
      <c r="R563" s="70"/>
    </row>
    <row r="564" s="5" customFormat="1" ht="16.5" customHeight="1">
      <c r="A564" s="34"/>
      <c r="B564" s="54"/>
      <c r="C564" s="54"/>
      <c r="D564" s="34"/>
      <c r="E564" s="16"/>
      <c r="F564" s="19"/>
      <c r="G564" s="153"/>
      <c r="H564" s="34"/>
      <c r="I564" s="34"/>
      <c r="J564" s="157"/>
      <c r="K564" s="157"/>
      <c r="L564" s="110"/>
      <c r="M564" s="104"/>
      <c r="N564" s="104"/>
      <c r="O564" s="104"/>
      <c r="P564" s="70"/>
      <c r="Q564" s="70"/>
      <c r="R564" s="70"/>
    </row>
    <row r="565" s="5" customFormat="1" ht="16.5" customHeight="1">
      <c r="A565" s="34"/>
      <c r="B565" s="54"/>
      <c r="C565" s="54"/>
      <c r="D565" s="34"/>
      <c r="E565" s="16"/>
      <c r="F565" s="19"/>
      <c r="G565" s="153"/>
      <c r="H565" s="34"/>
      <c r="I565" s="34"/>
      <c r="J565" s="157"/>
      <c r="K565" s="157"/>
      <c r="L565" s="110"/>
      <c r="M565" s="104"/>
      <c r="N565" s="104"/>
      <c r="O565" s="104"/>
      <c r="P565" s="70"/>
      <c r="Q565" s="70"/>
      <c r="R565" s="70"/>
    </row>
    <row r="566" s="5" customFormat="1" ht="16.5" customHeight="1">
      <c r="A566" s="34"/>
      <c r="B566" s="54"/>
      <c r="C566" s="54"/>
      <c r="D566" s="34"/>
      <c r="E566" s="16"/>
      <c r="F566" s="19"/>
      <c r="G566" s="153"/>
      <c r="H566" s="34"/>
      <c r="I566" s="34"/>
      <c r="J566" s="157"/>
      <c r="K566" s="157"/>
      <c r="L566" s="110"/>
      <c r="M566" s="104"/>
      <c r="N566" s="104"/>
      <c r="O566" s="104"/>
      <c r="P566" s="70"/>
      <c r="Q566" s="70"/>
      <c r="R566" s="70"/>
    </row>
    <row r="567" s="5" customFormat="1" ht="16.5" customHeight="1">
      <c r="A567" s="34"/>
      <c r="B567" s="54"/>
      <c r="C567" s="54"/>
      <c r="D567" s="34"/>
      <c r="E567" s="16"/>
      <c r="F567" s="19"/>
      <c r="G567" s="153"/>
      <c r="H567" s="34"/>
      <c r="I567" s="34"/>
      <c r="J567" s="157"/>
      <c r="K567" s="157"/>
      <c r="L567" s="110"/>
      <c r="M567" s="104"/>
      <c r="N567" s="104"/>
      <c r="O567" s="104"/>
      <c r="P567" s="70"/>
      <c r="Q567" s="70"/>
      <c r="R567" s="70"/>
    </row>
    <row r="568" s="5" customFormat="1" ht="16.5" customHeight="1">
      <c r="A568" s="34"/>
      <c r="B568" s="54"/>
      <c r="C568" s="54"/>
      <c r="D568" s="34"/>
      <c r="E568" s="16"/>
      <c r="F568" s="19"/>
      <c r="G568" s="153"/>
      <c r="H568" s="34"/>
      <c r="I568" s="34"/>
      <c r="J568" s="157"/>
      <c r="K568" s="157"/>
      <c r="L568" s="110"/>
      <c r="M568" s="104"/>
      <c r="N568" s="104"/>
      <c r="O568" s="104"/>
      <c r="P568" s="70"/>
      <c r="Q568" s="70"/>
      <c r="R568" s="70"/>
    </row>
    <row r="569" s="5" customFormat="1" ht="16.5" customHeight="1">
      <c r="A569" s="34"/>
      <c r="B569" s="54"/>
      <c r="C569" s="54"/>
      <c r="D569" s="34"/>
      <c r="E569" s="16"/>
      <c r="F569" s="19"/>
      <c r="G569" s="153"/>
      <c r="H569" s="34"/>
      <c r="I569" s="34"/>
      <c r="J569" s="157"/>
      <c r="K569" s="157"/>
      <c r="L569" s="110"/>
      <c r="M569" s="104"/>
      <c r="N569" s="104"/>
      <c r="O569" s="104"/>
      <c r="P569" s="70"/>
      <c r="Q569" s="70"/>
      <c r="R569" s="70"/>
    </row>
    <row r="570" s="5" customFormat="1" ht="16.5" customHeight="1">
      <c r="A570" s="34"/>
      <c r="B570" s="54"/>
      <c r="C570" s="54"/>
      <c r="D570" s="34"/>
      <c r="E570" s="16"/>
      <c r="F570" s="19"/>
      <c r="G570" s="153"/>
      <c r="H570" s="34"/>
      <c r="I570" s="34"/>
      <c r="J570" s="157"/>
      <c r="K570" s="157"/>
      <c r="L570" s="110"/>
      <c r="M570" s="104"/>
      <c r="N570" s="104"/>
      <c r="O570" s="104"/>
      <c r="P570" s="70"/>
      <c r="Q570" s="70"/>
      <c r="R570" s="70"/>
    </row>
    <row r="571" s="5" customFormat="1" ht="16.5" customHeight="1">
      <c r="A571" s="34"/>
      <c r="B571" s="54"/>
      <c r="C571" s="54"/>
      <c r="D571" s="34"/>
      <c r="E571" s="16"/>
      <c r="F571" s="19"/>
      <c r="G571" s="153"/>
      <c r="H571" s="34"/>
      <c r="I571" s="34"/>
      <c r="J571" s="157"/>
      <c r="K571" s="157"/>
      <c r="L571" s="110"/>
      <c r="M571" s="104"/>
      <c r="N571" s="104"/>
      <c r="O571" s="104"/>
      <c r="P571" s="70"/>
      <c r="Q571" s="70"/>
      <c r="R571" s="70"/>
    </row>
    <row r="572" s="5" customFormat="1" ht="16.5" customHeight="1">
      <c r="A572" s="34"/>
      <c r="B572" s="54"/>
      <c r="C572" s="54"/>
      <c r="D572" s="34"/>
      <c r="E572" s="16"/>
      <c r="F572" s="19"/>
      <c r="G572" s="153"/>
      <c r="H572" s="34"/>
      <c r="I572" s="34"/>
      <c r="J572" s="157"/>
      <c r="K572" s="157"/>
      <c r="L572" s="110"/>
      <c r="M572" s="104"/>
      <c r="N572" s="104"/>
      <c r="O572" s="104"/>
      <c r="P572" s="70"/>
      <c r="Q572" s="70"/>
      <c r="R572" s="70"/>
    </row>
    <row r="573" s="5" customFormat="1" ht="16.5" customHeight="1">
      <c r="A573" s="34"/>
      <c r="B573" s="54"/>
      <c r="C573" s="54"/>
      <c r="D573" s="34"/>
      <c r="E573" s="16"/>
      <c r="F573" s="19"/>
      <c r="G573" s="153"/>
      <c r="H573" s="34"/>
      <c r="I573" s="34"/>
      <c r="J573" s="157"/>
      <c r="K573" s="157"/>
      <c r="L573" s="110"/>
      <c r="M573" s="104"/>
      <c r="N573" s="104"/>
      <c r="O573" s="104"/>
      <c r="P573" s="70"/>
      <c r="Q573" s="70"/>
      <c r="R573" s="70"/>
    </row>
    <row r="574" s="5" customFormat="1" ht="16.5" customHeight="1">
      <c r="A574" s="34"/>
      <c r="B574" s="54"/>
      <c r="C574" s="54"/>
      <c r="D574" s="34"/>
      <c r="E574" s="16"/>
      <c r="F574" s="19"/>
      <c r="G574" s="153"/>
      <c r="H574" s="34"/>
      <c r="I574" s="34"/>
      <c r="J574" s="157"/>
      <c r="K574" s="157"/>
      <c r="L574" s="110"/>
      <c r="M574" s="104"/>
      <c r="N574" s="104"/>
      <c r="O574" s="104"/>
      <c r="P574" s="70"/>
      <c r="Q574" s="70"/>
      <c r="R574" s="70"/>
    </row>
    <row r="575" s="5" customFormat="1" ht="16.5" customHeight="1">
      <c r="A575" s="34"/>
      <c r="B575" s="54"/>
      <c r="C575" s="54"/>
      <c r="D575" s="34"/>
      <c r="E575" s="16"/>
      <c r="F575" s="19"/>
      <c r="G575" s="153"/>
      <c r="H575" s="34"/>
      <c r="I575" s="34"/>
      <c r="J575" s="157"/>
      <c r="K575" s="157"/>
      <c r="L575" s="110"/>
      <c r="M575" s="104"/>
      <c r="N575" s="104"/>
      <c r="O575" s="104"/>
      <c r="P575" s="70"/>
      <c r="Q575" s="70"/>
      <c r="R575" s="70"/>
    </row>
    <row r="576" s="5" customFormat="1" ht="16.5" customHeight="1">
      <c r="A576" s="34"/>
      <c r="B576" s="54"/>
      <c r="C576" s="54"/>
      <c r="D576" s="34"/>
      <c r="E576" s="16"/>
      <c r="F576" s="19"/>
      <c r="G576" s="153"/>
      <c r="H576" s="34"/>
      <c r="I576" s="34"/>
      <c r="J576" s="157"/>
      <c r="K576" s="157"/>
      <c r="L576" s="110"/>
      <c r="M576" s="104"/>
      <c r="N576" s="104"/>
      <c r="O576" s="104"/>
      <c r="P576" s="70"/>
      <c r="Q576" s="70"/>
      <c r="R576" s="70"/>
    </row>
    <row r="577" s="5" customFormat="1" ht="16.5" customHeight="1">
      <c r="A577" s="34"/>
      <c r="B577" s="54"/>
      <c r="C577" s="54"/>
      <c r="D577" s="34"/>
      <c r="E577" s="16"/>
      <c r="F577" s="19"/>
      <c r="G577" s="153"/>
      <c r="H577" s="34"/>
      <c r="I577" s="34"/>
      <c r="J577" s="157"/>
      <c r="K577" s="157"/>
      <c r="L577" s="110"/>
      <c r="M577" s="104"/>
      <c r="N577" s="104"/>
      <c r="O577" s="104"/>
      <c r="P577" s="70"/>
      <c r="Q577" s="70"/>
      <c r="R577" s="70"/>
    </row>
    <row r="578" s="5" customFormat="1" ht="16.5" customHeight="1">
      <c r="A578" s="34"/>
      <c r="B578" s="54"/>
      <c r="C578" s="54"/>
      <c r="D578" s="34"/>
      <c r="E578" s="16"/>
      <c r="F578" s="19"/>
      <c r="G578" s="153"/>
      <c r="H578" s="34"/>
      <c r="I578" s="34"/>
      <c r="J578" s="157"/>
      <c r="K578" s="157"/>
      <c r="L578" s="110"/>
      <c r="M578" s="104"/>
      <c r="N578" s="104"/>
      <c r="O578" s="104"/>
      <c r="P578" s="70"/>
      <c r="Q578" s="70"/>
      <c r="R578" s="70"/>
    </row>
    <row r="579" s="5" customFormat="1" ht="16.5" customHeight="1">
      <c r="A579" s="34"/>
      <c r="B579" s="54"/>
      <c r="C579" s="54"/>
      <c r="D579" s="34"/>
      <c r="E579" s="16"/>
      <c r="F579" s="19"/>
      <c r="G579" s="153"/>
      <c r="H579" s="34"/>
      <c r="I579" s="34"/>
      <c r="J579" s="157"/>
      <c r="K579" s="157"/>
      <c r="L579" s="110"/>
      <c r="M579" s="104"/>
      <c r="N579" s="104"/>
      <c r="O579" s="104"/>
      <c r="P579" s="70"/>
      <c r="Q579" s="70"/>
      <c r="R579" s="70"/>
    </row>
    <row r="580" s="5" customFormat="1" ht="16.5" customHeight="1">
      <c r="A580" s="34"/>
      <c r="B580" s="54"/>
      <c r="C580" s="54"/>
      <c r="D580" s="34"/>
      <c r="E580" s="16"/>
      <c r="F580" s="19"/>
      <c r="G580" s="153"/>
      <c r="H580" s="34"/>
      <c r="I580" s="34"/>
      <c r="J580" s="157"/>
      <c r="K580" s="157"/>
      <c r="L580" s="110"/>
      <c r="M580" s="104"/>
      <c r="N580" s="104"/>
      <c r="O580" s="104"/>
      <c r="P580" s="70"/>
      <c r="Q580" s="70"/>
      <c r="R580" s="70"/>
    </row>
    <row r="581" s="5" customFormat="1" ht="16.5" customHeight="1">
      <c r="A581" s="34"/>
      <c r="B581" s="54"/>
      <c r="C581" s="54"/>
      <c r="D581" s="34"/>
      <c r="E581" s="16"/>
      <c r="F581" s="19"/>
      <c r="G581" s="153"/>
      <c r="H581" s="34"/>
      <c r="I581" s="34"/>
      <c r="J581" s="157"/>
      <c r="K581" s="157"/>
      <c r="L581" s="110"/>
      <c r="M581" s="104"/>
      <c r="N581" s="104"/>
      <c r="O581" s="104"/>
      <c r="P581" s="70"/>
      <c r="Q581" s="70"/>
      <c r="R581" s="70"/>
    </row>
    <row r="582" s="5" customFormat="1" ht="16.5" customHeight="1">
      <c r="A582" s="34"/>
      <c r="B582" s="54"/>
      <c r="C582" s="54"/>
      <c r="D582" s="34"/>
      <c r="E582" s="16"/>
      <c r="F582" s="19"/>
      <c r="G582" s="153"/>
      <c r="H582" s="34"/>
      <c r="I582" s="34"/>
      <c r="J582" s="157"/>
      <c r="K582" s="157"/>
      <c r="L582" s="110"/>
      <c r="M582" s="104"/>
      <c r="N582" s="104"/>
      <c r="O582" s="104"/>
      <c r="P582" s="70"/>
      <c r="Q582" s="70"/>
      <c r="R582" s="70"/>
    </row>
    <row r="583" s="5" customFormat="1" ht="16.5" customHeight="1">
      <c r="A583" s="34"/>
      <c r="B583" s="54"/>
      <c r="C583" s="54"/>
      <c r="D583" s="34"/>
      <c r="E583" s="16"/>
      <c r="F583" s="19"/>
      <c r="G583" s="153"/>
      <c r="H583" s="34"/>
      <c r="I583" s="34"/>
      <c r="J583" s="157"/>
      <c r="K583" s="157"/>
      <c r="L583" s="110"/>
      <c r="M583" s="104"/>
      <c r="N583" s="104"/>
      <c r="O583" s="104"/>
      <c r="P583" s="70"/>
      <c r="Q583" s="70"/>
      <c r="R583" s="70"/>
    </row>
    <row r="584" s="5" customFormat="1" ht="16.5" customHeight="1">
      <c r="A584" s="34"/>
      <c r="B584" s="54"/>
      <c r="C584" s="54"/>
      <c r="D584" s="34"/>
      <c r="E584" s="16"/>
      <c r="F584" s="19"/>
      <c r="G584" s="153"/>
      <c r="H584" s="34"/>
      <c r="I584" s="34"/>
      <c r="J584" s="157"/>
      <c r="K584" s="157"/>
      <c r="L584" s="110"/>
      <c r="M584" s="104"/>
      <c r="N584" s="104"/>
      <c r="O584" s="104"/>
      <c r="P584" s="70"/>
      <c r="Q584" s="70"/>
      <c r="R584" s="70"/>
    </row>
    <row r="585" s="5" customFormat="1" ht="16.5" customHeight="1">
      <c r="A585" s="34"/>
      <c r="B585" s="54"/>
      <c r="C585" s="54"/>
      <c r="D585" s="34"/>
      <c r="E585" s="16"/>
      <c r="F585" s="19"/>
      <c r="G585" s="153"/>
      <c r="H585" s="34"/>
      <c r="I585" s="34"/>
      <c r="J585" s="157"/>
      <c r="K585" s="157"/>
      <c r="L585" s="110"/>
      <c r="M585" s="104"/>
      <c r="N585" s="104"/>
      <c r="O585" s="104"/>
      <c r="P585" s="70"/>
      <c r="Q585" s="70"/>
      <c r="R585" s="70"/>
    </row>
    <row r="586" s="5" customFormat="1" ht="16.5" customHeight="1">
      <c r="A586" s="34"/>
      <c r="B586" s="54"/>
      <c r="C586" s="54"/>
      <c r="D586" s="34"/>
      <c r="E586" s="16"/>
      <c r="F586" s="19"/>
      <c r="G586" s="153"/>
      <c r="H586" s="34"/>
      <c r="I586" s="34"/>
      <c r="J586" s="157"/>
      <c r="K586" s="157"/>
      <c r="L586" s="110"/>
      <c r="M586" s="104"/>
      <c r="N586" s="104"/>
      <c r="O586" s="104"/>
      <c r="P586" s="70"/>
      <c r="Q586" s="70"/>
      <c r="R586" s="70"/>
    </row>
    <row r="587" s="5" customFormat="1" ht="16.5" customHeight="1">
      <c r="A587" s="34"/>
      <c r="B587" s="54"/>
      <c r="C587" s="54"/>
      <c r="D587" s="34"/>
      <c r="E587" s="16"/>
      <c r="F587" s="19"/>
      <c r="G587" s="153"/>
      <c r="H587" s="34"/>
      <c r="I587" s="34"/>
      <c r="J587" s="157"/>
      <c r="K587" s="157"/>
      <c r="L587" s="110"/>
      <c r="M587" s="104"/>
      <c r="N587" s="104"/>
      <c r="O587" s="104"/>
      <c r="P587" s="70"/>
      <c r="Q587" s="70"/>
      <c r="R587" s="70"/>
    </row>
    <row r="588" s="5" customFormat="1" ht="16.5" customHeight="1">
      <c r="A588" s="34"/>
      <c r="B588" s="54"/>
      <c r="C588" s="54"/>
      <c r="D588" s="34"/>
      <c r="E588" s="16"/>
      <c r="F588" s="19"/>
      <c r="G588" s="153"/>
      <c r="H588" s="34"/>
      <c r="I588" s="34"/>
      <c r="J588" s="157"/>
      <c r="K588" s="157"/>
      <c r="L588" s="110"/>
      <c r="M588" s="104"/>
      <c r="N588" s="104"/>
      <c r="O588" s="104"/>
      <c r="P588" s="70"/>
      <c r="Q588" s="70"/>
      <c r="R588" s="70"/>
    </row>
    <row r="589" s="5" customFormat="1" ht="16.5" customHeight="1">
      <c r="A589" s="34"/>
      <c r="B589" s="54"/>
      <c r="C589" s="54"/>
      <c r="D589" s="34"/>
      <c r="E589" s="16"/>
      <c r="F589" s="19"/>
      <c r="G589" s="153"/>
      <c r="H589" s="34"/>
      <c r="I589" s="34"/>
      <c r="J589" s="157"/>
      <c r="K589" s="157"/>
      <c r="L589" s="110"/>
      <c r="M589" s="104"/>
      <c r="N589" s="104"/>
      <c r="O589" s="104"/>
      <c r="P589" s="70"/>
      <c r="Q589" s="70"/>
      <c r="R589" s="70"/>
    </row>
    <row r="590" s="5" customFormat="1" ht="16.5" customHeight="1">
      <c r="A590" s="34"/>
      <c r="B590" s="54"/>
      <c r="C590" s="54"/>
      <c r="D590" s="34"/>
      <c r="E590" s="16"/>
      <c r="F590" s="19"/>
      <c r="G590" s="153"/>
      <c r="H590" s="34"/>
      <c r="I590" s="34"/>
      <c r="J590" s="157"/>
      <c r="K590" s="157"/>
      <c r="L590" s="110"/>
      <c r="M590" s="104"/>
      <c r="N590" s="104"/>
      <c r="O590" s="104"/>
      <c r="P590" s="70"/>
      <c r="Q590" s="70"/>
      <c r="R590" s="70"/>
    </row>
    <row r="591" s="5" customFormat="1" ht="16.5" customHeight="1">
      <c r="A591" s="34"/>
      <c r="B591" s="54"/>
      <c r="C591" s="54"/>
      <c r="D591" s="34"/>
      <c r="E591" s="16"/>
      <c r="F591" s="19"/>
      <c r="G591" s="153"/>
      <c r="H591" s="34"/>
      <c r="I591" s="34"/>
      <c r="J591" s="157"/>
      <c r="K591" s="157"/>
      <c r="L591" s="110"/>
      <c r="M591" s="104"/>
      <c r="N591" s="104"/>
      <c r="O591" s="104"/>
      <c r="P591" s="70"/>
      <c r="Q591" s="70"/>
      <c r="R591" s="70"/>
    </row>
    <row r="592" s="5" customFormat="1" ht="16.5" customHeight="1">
      <c r="A592" s="34"/>
      <c r="B592" s="54"/>
      <c r="C592" s="54"/>
      <c r="D592" s="34"/>
      <c r="E592" s="16"/>
      <c r="F592" s="19"/>
      <c r="G592" s="153"/>
      <c r="H592" s="34"/>
      <c r="I592" s="34"/>
      <c r="J592" s="157"/>
      <c r="K592" s="157"/>
      <c r="L592" s="110"/>
      <c r="M592" s="104"/>
      <c r="N592" s="104"/>
      <c r="O592" s="104"/>
      <c r="P592" s="70"/>
      <c r="Q592" s="70"/>
      <c r="R592" s="70"/>
    </row>
    <row r="593" s="5" customFormat="1" ht="16.5" customHeight="1">
      <c r="A593" s="34"/>
      <c r="B593" s="54"/>
      <c r="C593" s="54"/>
      <c r="D593" s="34"/>
      <c r="E593" s="16"/>
      <c r="F593" s="19"/>
      <c r="G593" s="153"/>
      <c r="H593" s="34"/>
      <c r="I593" s="34"/>
      <c r="J593" s="157"/>
      <c r="K593" s="157"/>
      <c r="L593" s="110"/>
      <c r="M593" s="104"/>
      <c r="N593" s="104"/>
      <c r="O593" s="104"/>
      <c r="P593" s="70"/>
      <c r="Q593" s="70"/>
      <c r="R593" s="70"/>
    </row>
    <row r="594" s="5" customFormat="1" ht="16.5" customHeight="1">
      <c r="A594" s="34"/>
      <c r="B594" s="54"/>
      <c r="C594" s="54"/>
      <c r="D594" s="34"/>
      <c r="E594" s="16"/>
      <c r="F594" s="19"/>
      <c r="G594" s="153"/>
      <c r="H594" s="34"/>
      <c r="I594" s="34"/>
      <c r="J594" s="157"/>
      <c r="K594" s="157"/>
      <c r="L594" s="110"/>
      <c r="M594" s="104"/>
      <c r="N594" s="104"/>
      <c r="O594" s="104"/>
      <c r="P594" s="70"/>
      <c r="Q594" s="70"/>
      <c r="R594" s="70"/>
    </row>
    <row r="595" s="5" customFormat="1" ht="16.5" customHeight="1">
      <c r="A595" s="34"/>
      <c r="B595" s="54"/>
      <c r="C595" s="54"/>
      <c r="D595" s="34"/>
      <c r="E595" s="16"/>
      <c r="F595" s="19"/>
      <c r="G595" s="153"/>
      <c r="H595" s="34"/>
      <c r="I595" s="34"/>
      <c r="J595" s="157"/>
      <c r="K595" s="157"/>
      <c r="L595" s="110"/>
      <c r="M595" s="104"/>
      <c r="N595" s="104"/>
      <c r="O595" s="104"/>
      <c r="P595" s="70"/>
      <c r="Q595" s="70"/>
      <c r="R595" s="70"/>
    </row>
    <row r="596" s="5" customFormat="1" ht="16.5" customHeight="1">
      <c r="A596" s="34"/>
      <c r="B596" s="54"/>
      <c r="C596" s="54"/>
      <c r="D596" s="34"/>
      <c r="E596" s="16"/>
      <c r="F596" s="19"/>
      <c r="G596" s="153"/>
      <c r="H596" s="34"/>
      <c r="I596" s="34"/>
      <c r="J596" s="157"/>
      <c r="K596" s="157"/>
      <c r="L596" s="110"/>
      <c r="M596" s="104"/>
      <c r="N596" s="104"/>
      <c r="O596" s="104"/>
      <c r="P596" s="70"/>
      <c r="Q596" s="70"/>
      <c r="R596" s="70"/>
    </row>
    <row r="597" s="5" customFormat="1" ht="16.5" customHeight="1">
      <c r="A597" s="34"/>
      <c r="B597" s="54"/>
      <c r="C597" s="54"/>
      <c r="D597" s="34"/>
      <c r="E597" s="16"/>
      <c r="F597" s="19"/>
      <c r="G597" s="153"/>
      <c r="H597" s="34"/>
      <c r="I597" s="34"/>
      <c r="J597" s="157"/>
      <c r="K597" s="157"/>
      <c r="L597" s="110"/>
      <c r="M597" s="104"/>
      <c r="N597" s="104"/>
      <c r="O597" s="104"/>
      <c r="P597" s="70"/>
      <c r="Q597" s="70"/>
      <c r="R597" s="70"/>
    </row>
    <row r="598" s="5" customFormat="1" ht="16.5" customHeight="1">
      <c r="A598" s="34"/>
      <c r="B598" s="54"/>
      <c r="C598" s="54"/>
      <c r="D598" s="34"/>
      <c r="E598" s="16"/>
      <c r="F598" s="19"/>
      <c r="G598" s="153"/>
      <c r="H598" s="34"/>
      <c r="I598" s="34"/>
      <c r="J598" s="157"/>
      <c r="K598" s="157"/>
      <c r="L598" s="110"/>
      <c r="M598" s="104"/>
      <c r="N598" s="104"/>
      <c r="O598" s="104"/>
      <c r="P598" s="70"/>
      <c r="Q598" s="70"/>
      <c r="R598" s="70"/>
    </row>
    <row r="599" s="5" customFormat="1" ht="16.5" customHeight="1">
      <c r="A599" s="34"/>
      <c r="B599" s="54"/>
      <c r="C599" s="54"/>
      <c r="D599" s="34"/>
      <c r="E599" s="16"/>
      <c r="F599" s="19"/>
      <c r="G599" s="153"/>
      <c r="H599" s="34"/>
      <c r="I599" s="34"/>
      <c r="J599" s="157"/>
      <c r="K599" s="157"/>
      <c r="L599" s="110"/>
      <c r="M599" s="104"/>
      <c r="N599" s="104"/>
      <c r="O599" s="104"/>
      <c r="P599" s="70"/>
      <c r="Q599" s="70"/>
      <c r="R599" s="70"/>
    </row>
    <row r="600" s="5" customFormat="1" ht="16.5" customHeight="1">
      <c r="A600" s="34"/>
      <c r="B600" s="54"/>
      <c r="C600" s="54"/>
      <c r="D600" s="34"/>
      <c r="E600" s="16"/>
      <c r="F600" s="19"/>
      <c r="G600" s="153"/>
      <c r="H600" s="34"/>
      <c r="I600" s="34"/>
      <c r="J600" s="157"/>
      <c r="K600" s="157"/>
      <c r="L600" s="110"/>
      <c r="M600" s="104"/>
      <c r="N600" s="104"/>
      <c r="O600" s="104"/>
      <c r="P600" s="70"/>
      <c r="Q600" s="70"/>
      <c r="R600" s="70"/>
    </row>
    <row r="601" s="5" customFormat="1" ht="16.5" customHeight="1">
      <c r="A601" s="34"/>
      <c r="B601" s="54"/>
      <c r="C601" s="54"/>
      <c r="D601" s="34"/>
      <c r="E601" s="16"/>
      <c r="F601" s="19"/>
      <c r="G601" s="153"/>
      <c r="H601" s="34"/>
      <c r="I601" s="34"/>
      <c r="J601" s="157"/>
      <c r="K601" s="157"/>
      <c r="L601" s="110"/>
      <c r="M601" s="104"/>
      <c r="N601" s="104"/>
      <c r="O601" s="104"/>
      <c r="P601" s="70"/>
      <c r="Q601" s="70"/>
      <c r="R601" s="70"/>
    </row>
    <row r="602" s="5" customFormat="1" ht="16.5" customHeight="1">
      <c r="A602" s="34"/>
      <c r="B602" s="54"/>
      <c r="C602" s="54"/>
      <c r="D602" s="34"/>
      <c r="E602" s="16"/>
      <c r="F602" s="19"/>
      <c r="G602" s="153"/>
      <c r="H602" s="34"/>
      <c r="I602" s="34"/>
      <c r="J602" s="157"/>
      <c r="K602" s="157"/>
      <c r="L602" s="110"/>
      <c r="M602" s="104"/>
      <c r="N602" s="104"/>
      <c r="O602" s="104"/>
      <c r="P602" s="70"/>
      <c r="Q602" s="70"/>
      <c r="R602" s="70"/>
    </row>
    <row r="603" s="5" customFormat="1" ht="16.5" customHeight="1">
      <c r="A603" s="34"/>
      <c r="B603" s="54"/>
      <c r="C603" s="54"/>
      <c r="D603" s="34"/>
      <c r="E603" s="16"/>
      <c r="F603" s="19"/>
      <c r="G603" s="153"/>
      <c r="H603" s="34"/>
      <c r="I603" s="34"/>
      <c r="J603" s="157"/>
      <c r="K603" s="157"/>
      <c r="L603" s="110"/>
      <c r="M603" s="104"/>
      <c r="N603" s="104"/>
      <c r="O603" s="104"/>
      <c r="P603" s="70"/>
      <c r="Q603" s="70"/>
      <c r="R603" s="70"/>
    </row>
    <row r="604" s="5" customFormat="1" ht="16.5" customHeight="1">
      <c r="A604" s="34"/>
      <c r="B604" s="54"/>
      <c r="C604" s="54"/>
      <c r="D604" s="34"/>
      <c r="E604" s="16"/>
      <c r="F604" s="19"/>
      <c r="G604" s="153"/>
      <c r="H604" s="34"/>
      <c r="I604" s="34"/>
      <c r="J604" s="157"/>
      <c r="K604" s="157"/>
      <c r="L604" s="110"/>
      <c r="M604" s="104"/>
      <c r="N604" s="104"/>
      <c r="O604" s="104"/>
      <c r="P604" s="70"/>
      <c r="Q604" s="70"/>
      <c r="R604" s="70"/>
    </row>
    <row r="605" s="5" customFormat="1" ht="16.5" customHeight="1">
      <c r="A605" s="34"/>
      <c r="B605" s="54"/>
      <c r="C605" s="54"/>
      <c r="D605" s="34"/>
      <c r="E605" s="16"/>
      <c r="F605" s="19"/>
      <c r="G605" s="153"/>
      <c r="H605" s="34"/>
      <c r="I605" s="34"/>
      <c r="J605" s="157"/>
      <c r="K605" s="157"/>
      <c r="L605" s="110"/>
      <c r="M605" s="104"/>
      <c r="N605" s="104"/>
      <c r="O605" s="104"/>
      <c r="P605" s="70"/>
      <c r="Q605" s="70"/>
      <c r="R605" s="70"/>
    </row>
    <row r="606" s="5" customFormat="1" ht="16.5" customHeight="1">
      <c r="A606" s="34"/>
      <c r="B606" s="54"/>
      <c r="C606" s="54"/>
      <c r="D606" s="34"/>
      <c r="E606" s="16"/>
      <c r="F606" s="19"/>
      <c r="G606" s="153"/>
      <c r="H606" s="34"/>
      <c r="I606" s="34"/>
      <c r="J606" s="157"/>
      <c r="K606" s="157"/>
      <c r="L606" s="110"/>
      <c r="M606" s="104"/>
      <c r="N606" s="104"/>
      <c r="O606" s="104"/>
      <c r="P606" s="70"/>
      <c r="Q606" s="70"/>
      <c r="R606" s="70"/>
    </row>
    <row r="607" s="5" customFormat="1" ht="16.5" customHeight="1">
      <c r="A607" s="34"/>
      <c r="B607" s="54"/>
      <c r="C607" s="54"/>
      <c r="D607" s="34"/>
      <c r="E607" s="16"/>
      <c r="F607" s="19"/>
      <c r="G607" s="153"/>
      <c r="H607" s="34"/>
      <c r="I607" s="34"/>
      <c r="J607" s="157"/>
      <c r="K607" s="157"/>
      <c r="L607" s="110"/>
      <c r="M607" s="104"/>
      <c r="N607" s="104"/>
      <c r="O607" s="104"/>
      <c r="P607" s="70"/>
      <c r="Q607" s="70"/>
      <c r="R607" s="70"/>
    </row>
    <row r="608" s="5" customFormat="1" ht="16.5" customHeight="1">
      <c r="A608" s="34"/>
      <c r="B608" s="54"/>
      <c r="C608" s="54"/>
      <c r="D608" s="34"/>
      <c r="E608" s="16"/>
      <c r="F608" s="19"/>
      <c r="G608" s="153"/>
      <c r="H608" s="34"/>
      <c r="I608" s="34"/>
      <c r="J608" s="157"/>
      <c r="K608" s="157"/>
      <c r="L608" s="110"/>
      <c r="M608" s="104"/>
      <c r="N608" s="104"/>
      <c r="O608" s="104"/>
      <c r="P608" s="70"/>
      <c r="Q608" s="70"/>
      <c r="R608" s="70"/>
    </row>
    <row r="609" s="5" customFormat="1" ht="16.5" customHeight="1">
      <c r="A609" s="34"/>
      <c r="B609" s="54"/>
      <c r="C609" s="54"/>
      <c r="D609" s="34"/>
      <c r="E609" s="16"/>
      <c r="F609" s="19"/>
      <c r="G609" s="153"/>
      <c r="H609" s="34"/>
      <c r="I609" s="34"/>
      <c r="J609" s="157"/>
      <c r="K609" s="157"/>
      <c r="L609" s="110"/>
      <c r="M609" s="104"/>
      <c r="N609" s="104"/>
      <c r="O609" s="104"/>
      <c r="P609" s="70"/>
      <c r="Q609" s="70"/>
      <c r="R609" s="70"/>
    </row>
    <row r="610" s="5" customFormat="1" ht="16.5" customHeight="1">
      <c r="A610" s="34"/>
      <c r="B610" s="54"/>
      <c r="C610" s="54"/>
      <c r="D610" s="34"/>
      <c r="E610" s="16"/>
      <c r="F610" s="19"/>
      <c r="G610" s="153"/>
      <c r="H610" s="34"/>
      <c r="I610" s="34"/>
      <c r="J610" s="157"/>
      <c r="K610" s="157"/>
      <c r="L610" s="110"/>
      <c r="M610" s="104"/>
      <c r="N610" s="104"/>
      <c r="O610" s="104"/>
      <c r="P610" s="70"/>
      <c r="Q610" s="70"/>
      <c r="R610" s="70"/>
    </row>
    <row r="611" s="5" customFormat="1" ht="16.5" customHeight="1">
      <c r="A611" s="34"/>
      <c r="B611" s="54"/>
      <c r="C611" s="54"/>
      <c r="D611" s="34"/>
      <c r="E611" s="16"/>
      <c r="F611" s="19"/>
      <c r="G611" s="153"/>
      <c r="H611" s="34"/>
      <c r="I611" s="34"/>
      <c r="J611" s="157"/>
      <c r="K611" s="157"/>
      <c r="L611" s="110"/>
      <c r="M611" s="104"/>
      <c r="N611" s="104"/>
      <c r="O611" s="104"/>
      <c r="P611" s="70"/>
      <c r="Q611" s="70"/>
      <c r="R611" s="70"/>
    </row>
    <row r="612" s="5" customFormat="1" ht="16.5" customHeight="1">
      <c r="A612" s="34"/>
      <c r="B612" s="54"/>
      <c r="C612" s="54"/>
      <c r="D612" s="34"/>
      <c r="E612" s="16"/>
      <c r="F612" s="19"/>
      <c r="G612" s="153"/>
      <c r="H612" s="34"/>
      <c r="I612" s="34"/>
      <c r="J612" s="157"/>
      <c r="K612" s="157"/>
      <c r="L612" s="110"/>
      <c r="M612" s="104"/>
      <c r="N612" s="104"/>
      <c r="O612" s="104"/>
      <c r="P612" s="70"/>
      <c r="Q612" s="70"/>
      <c r="R612" s="70"/>
    </row>
    <row r="613" s="5" customFormat="1" ht="16.5" customHeight="1">
      <c r="A613" s="34"/>
      <c r="B613" s="54"/>
      <c r="C613" s="54"/>
      <c r="D613" s="34"/>
      <c r="E613" s="16"/>
      <c r="F613" s="19"/>
      <c r="G613" s="153"/>
      <c r="H613" s="34"/>
      <c r="I613" s="34"/>
      <c r="J613" s="157"/>
      <c r="K613" s="157"/>
      <c r="L613" s="110"/>
      <c r="M613" s="104"/>
      <c r="N613" s="104"/>
      <c r="O613" s="104"/>
      <c r="P613" s="70"/>
      <c r="Q613" s="70"/>
      <c r="R613" s="70"/>
    </row>
    <row r="614" s="5" customFormat="1" ht="16.5" customHeight="1">
      <c r="A614" s="34"/>
      <c r="B614" s="54"/>
      <c r="C614" s="54"/>
      <c r="D614" s="34"/>
      <c r="E614" s="16"/>
      <c r="F614" s="19"/>
      <c r="G614" s="153"/>
      <c r="H614" s="34"/>
      <c r="I614" s="34"/>
      <c r="J614" s="157"/>
      <c r="K614" s="157"/>
      <c r="L614" s="110"/>
      <c r="M614" s="104"/>
      <c r="N614" s="104"/>
      <c r="O614" s="104"/>
      <c r="P614" s="70"/>
      <c r="Q614" s="70"/>
      <c r="R614" s="70"/>
    </row>
    <row r="615" s="5" customFormat="1" ht="16.5" customHeight="1">
      <c r="A615" s="34"/>
      <c r="B615" s="54"/>
      <c r="C615" s="54"/>
      <c r="D615" s="34"/>
      <c r="E615" s="16"/>
      <c r="F615" s="19"/>
      <c r="G615" s="153"/>
      <c r="H615" s="34"/>
      <c r="I615" s="34"/>
      <c r="J615" s="157"/>
      <c r="K615" s="157"/>
      <c r="L615" s="110"/>
      <c r="M615" s="104"/>
      <c r="N615" s="104"/>
      <c r="O615" s="104"/>
      <c r="P615" s="70"/>
      <c r="Q615" s="70"/>
      <c r="R615" s="70"/>
    </row>
    <row r="616" s="5" customFormat="1" ht="16.5" customHeight="1">
      <c r="A616" s="34"/>
      <c r="B616" s="54"/>
      <c r="C616" s="54"/>
      <c r="D616" s="34"/>
      <c r="E616" s="16"/>
      <c r="F616" s="19"/>
      <c r="G616" s="153"/>
      <c r="H616" s="34"/>
      <c r="I616" s="34"/>
      <c r="J616" s="157"/>
      <c r="K616" s="157"/>
      <c r="L616" s="110"/>
      <c r="M616" s="104"/>
      <c r="N616" s="104"/>
      <c r="O616" s="104"/>
      <c r="P616" s="70"/>
      <c r="Q616" s="70"/>
      <c r="R616" s="70"/>
    </row>
    <row r="617" s="5" customFormat="1" ht="16.5" customHeight="1">
      <c r="A617" s="34"/>
      <c r="B617" s="54"/>
      <c r="C617" s="54"/>
      <c r="D617" s="34"/>
      <c r="E617" s="16"/>
      <c r="F617" s="19"/>
      <c r="G617" s="153"/>
      <c r="H617" s="34"/>
      <c r="I617" s="34"/>
      <c r="J617" s="157"/>
      <c r="K617" s="157"/>
      <c r="L617" s="110"/>
      <c r="M617" s="104"/>
      <c r="N617" s="104"/>
      <c r="O617" s="104"/>
      <c r="P617" s="70"/>
      <c r="Q617" s="70"/>
      <c r="R617" s="70"/>
    </row>
    <row r="618" s="5" customFormat="1" ht="16.5" customHeight="1">
      <c r="A618" s="34"/>
      <c r="B618" s="54"/>
      <c r="C618" s="54"/>
      <c r="D618" s="34"/>
      <c r="E618" s="16"/>
      <c r="F618" s="19"/>
      <c r="G618" s="153"/>
      <c r="H618" s="34"/>
      <c r="I618" s="34"/>
      <c r="J618" s="157"/>
      <c r="K618" s="157"/>
      <c r="L618" s="110"/>
      <c r="M618" s="104"/>
      <c r="N618" s="104"/>
      <c r="O618" s="104"/>
      <c r="P618" s="70"/>
      <c r="Q618" s="70"/>
      <c r="R618" s="70"/>
    </row>
    <row r="619" s="5" customFormat="1" ht="16.5" customHeight="1">
      <c r="A619" s="34"/>
      <c r="B619" s="54"/>
      <c r="C619" s="54"/>
      <c r="D619" s="34"/>
      <c r="E619" s="16"/>
      <c r="F619" s="19"/>
      <c r="G619" s="153"/>
      <c r="H619" s="34"/>
      <c r="I619" s="34"/>
      <c r="J619" s="157"/>
      <c r="K619" s="157"/>
      <c r="L619" s="110"/>
      <c r="M619" s="104"/>
      <c r="N619" s="104"/>
      <c r="O619" s="104"/>
      <c r="P619" s="70"/>
      <c r="Q619" s="70"/>
      <c r="R619" s="70"/>
    </row>
    <row r="620" s="5" customFormat="1" ht="16.5" customHeight="1">
      <c r="A620" s="34"/>
      <c r="B620" s="54"/>
      <c r="C620" s="54"/>
      <c r="D620" s="34"/>
      <c r="E620" s="16"/>
      <c r="F620" s="19"/>
      <c r="G620" s="153"/>
      <c r="H620" s="34"/>
      <c r="I620" s="34"/>
      <c r="J620" s="157"/>
      <c r="K620" s="157"/>
      <c r="L620" s="110"/>
      <c r="M620" s="104"/>
      <c r="N620" s="104"/>
      <c r="O620" s="104"/>
      <c r="P620" s="70"/>
      <c r="Q620" s="70"/>
      <c r="R620" s="70"/>
    </row>
    <row r="621" s="5" customFormat="1" ht="16.5" customHeight="1">
      <c r="A621" s="34"/>
      <c r="B621" s="54"/>
      <c r="C621" s="54"/>
      <c r="D621" s="34"/>
      <c r="E621" s="16"/>
      <c r="F621" s="19"/>
      <c r="G621" s="153"/>
      <c r="H621" s="34"/>
      <c r="I621" s="34"/>
      <c r="J621" s="157"/>
      <c r="K621" s="157"/>
      <c r="L621" s="110"/>
      <c r="M621" s="104"/>
      <c r="N621" s="104"/>
      <c r="O621" s="104"/>
      <c r="P621" s="70"/>
      <c r="Q621" s="70"/>
      <c r="R621" s="70"/>
    </row>
    <row r="622" s="5" customFormat="1" ht="16.5" customHeight="1">
      <c r="A622" s="34"/>
      <c r="B622" s="54"/>
      <c r="C622" s="54"/>
      <c r="D622" s="34"/>
      <c r="E622" s="16"/>
      <c r="F622" s="19"/>
      <c r="G622" s="153"/>
      <c r="H622" s="34"/>
      <c r="I622" s="34"/>
      <c r="J622" s="157"/>
      <c r="K622" s="157"/>
      <c r="L622" s="110"/>
      <c r="M622" s="104"/>
      <c r="N622" s="104"/>
      <c r="O622" s="104"/>
      <c r="P622" s="70"/>
      <c r="Q622" s="70"/>
      <c r="R622" s="70"/>
    </row>
    <row r="623" s="5" customFormat="1" ht="16.5" customHeight="1">
      <c r="A623" s="34"/>
      <c r="B623" s="54"/>
      <c r="C623" s="54"/>
      <c r="D623" s="34"/>
      <c r="E623" s="16"/>
      <c r="F623" s="19"/>
      <c r="G623" s="153"/>
      <c r="H623" s="34"/>
      <c r="I623" s="34"/>
      <c r="J623" s="157"/>
      <c r="K623" s="157"/>
      <c r="L623" s="110"/>
      <c r="M623" s="104"/>
      <c r="N623" s="104"/>
      <c r="O623" s="104"/>
      <c r="P623" s="70"/>
      <c r="Q623" s="70"/>
      <c r="R623" s="70"/>
    </row>
    <row r="624" s="5" customFormat="1" ht="16.5" customHeight="1">
      <c r="A624" s="34"/>
      <c r="B624" s="54"/>
      <c r="C624" s="54"/>
      <c r="D624" s="34"/>
      <c r="E624" s="16"/>
      <c r="F624" s="19"/>
      <c r="G624" s="153"/>
      <c r="H624" s="34"/>
      <c r="I624" s="34"/>
      <c r="J624" s="157"/>
      <c r="K624" s="157"/>
      <c r="L624" s="110"/>
      <c r="M624" s="104"/>
      <c r="N624" s="104"/>
      <c r="O624" s="104"/>
      <c r="P624" s="70"/>
      <c r="Q624" s="70"/>
      <c r="R624" s="70"/>
    </row>
    <row r="625" s="5" customFormat="1" ht="16.5" customHeight="1">
      <c r="A625" s="34"/>
      <c r="B625" s="54"/>
      <c r="C625" s="54"/>
      <c r="D625" s="34"/>
      <c r="E625" s="16"/>
      <c r="F625" s="19"/>
      <c r="G625" s="153"/>
      <c r="H625" s="34"/>
      <c r="I625" s="34"/>
      <c r="J625" s="157"/>
      <c r="K625" s="157"/>
      <c r="L625" s="110"/>
      <c r="M625" s="104"/>
      <c r="N625" s="104"/>
      <c r="O625" s="104"/>
      <c r="P625" s="70"/>
      <c r="Q625" s="70"/>
      <c r="R625" s="70"/>
    </row>
    <row r="626" s="5" customFormat="1" ht="16.5" customHeight="1">
      <c r="A626" s="34"/>
      <c r="B626" s="54"/>
      <c r="C626" s="54"/>
      <c r="D626" s="34"/>
      <c r="E626" s="16"/>
      <c r="F626" s="19"/>
      <c r="G626" s="153"/>
      <c r="H626" s="34"/>
      <c r="I626" s="34"/>
      <c r="J626" s="157"/>
      <c r="K626" s="157"/>
      <c r="L626" s="110"/>
      <c r="M626" s="104"/>
      <c r="N626" s="104"/>
      <c r="O626" s="104"/>
      <c r="P626" s="70"/>
      <c r="Q626" s="70"/>
      <c r="R626" s="70"/>
    </row>
    <row r="627" s="5" customFormat="1" ht="16.5" customHeight="1">
      <c r="A627" s="34"/>
      <c r="B627" s="54"/>
      <c r="C627" s="54"/>
      <c r="D627" s="34"/>
      <c r="E627" s="16"/>
      <c r="F627" s="19"/>
      <c r="G627" s="153"/>
      <c r="H627" s="34"/>
      <c r="I627" s="34"/>
      <c r="J627" s="157"/>
      <c r="K627" s="157"/>
      <c r="L627" s="110"/>
      <c r="M627" s="104"/>
      <c r="N627" s="104"/>
      <c r="O627" s="104"/>
      <c r="P627" s="70"/>
      <c r="Q627" s="70"/>
      <c r="R627" s="70"/>
    </row>
    <row r="628" s="5" customFormat="1" ht="16.5" customHeight="1">
      <c r="A628" s="34"/>
      <c r="B628" s="54"/>
      <c r="C628" s="54"/>
      <c r="D628" s="34"/>
      <c r="E628" s="16"/>
      <c r="F628" s="19"/>
      <c r="G628" s="153"/>
      <c r="H628" s="34"/>
      <c r="I628" s="34"/>
      <c r="J628" s="157"/>
      <c r="K628" s="157"/>
      <c r="L628" s="110"/>
      <c r="M628" s="104"/>
      <c r="N628" s="104"/>
      <c r="O628" s="104"/>
      <c r="P628" s="70"/>
      <c r="Q628" s="70"/>
      <c r="R628" s="70"/>
    </row>
    <row r="629" s="5" customFormat="1" ht="16.5" customHeight="1">
      <c r="A629" s="34"/>
      <c r="B629" s="54"/>
      <c r="C629" s="54"/>
      <c r="D629" s="34"/>
      <c r="E629" s="16"/>
      <c r="F629" s="19"/>
      <c r="G629" s="153"/>
      <c r="H629" s="34"/>
      <c r="I629" s="34"/>
      <c r="J629" s="157"/>
      <c r="K629" s="157"/>
      <c r="L629" s="110"/>
      <c r="M629" s="104"/>
      <c r="N629" s="104"/>
      <c r="O629" s="104"/>
      <c r="P629" s="70"/>
      <c r="Q629" s="70"/>
      <c r="R629" s="70"/>
    </row>
    <row r="630" s="5" customFormat="1" ht="16.5" customHeight="1">
      <c r="A630" s="34"/>
      <c r="B630" s="54"/>
      <c r="C630" s="54"/>
      <c r="D630" s="34"/>
      <c r="E630" s="16"/>
      <c r="F630" s="19"/>
      <c r="G630" s="153"/>
      <c r="H630" s="34"/>
      <c r="I630" s="34"/>
      <c r="J630" s="157"/>
      <c r="K630" s="157"/>
      <c r="L630" s="110"/>
      <c r="M630" s="104"/>
      <c r="N630" s="104"/>
      <c r="O630" s="104"/>
      <c r="P630" s="70"/>
      <c r="Q630" s="70"/>
      <c r="R630" s="70"/>
    </row>
    <row r="631" s="5" customFormat="1" ht="16.5" customHeight="1">
      <c r="A631" s="34"/>
      <c r="B631" s="54"/>
      <c r="C631" s="54"/>
      <c r="D631" s="34"/>
      <c r="E631" s="16"/>
      <c r="F631" s="19"/>
      <c r="G631" s="153"/>
      <c r="H631" s="34"/>
      <c r="I631" s="34"/>
      <c r="J631" s="157"/>
      <c r="K631" s="157"/>
      <c r="L631" s="110"/>
      <c r="M631" s="104"/>
      <c r="N631" s="104"/>
      <c r="O631" s="104"/>
      <c r="P631" s="70"/>
      <c r="Q631" s="70"/>
      <c r="R631" s="70"/>
    </row>
    <row r="632" s="5" customFormat="1" ht="16.5" customHeight="1">
      <c r="A632" s="34"/>
      <c r="B632" s="54"/>
      <c r="C632" s="54"/>
      <c r="D632" s="34"/>
      <c r="E632" s="16"/>
      <c r="F632" s="19"/>
      <c r="G632" s="153"/>
      <c r="H632" s="34"/>
      <c r="I632" s="34"/>
      <c r="J632" s="157"/>
      <c r="K632" s="157"/>
      <c r="L632" s="110"/>
      <c r="M632" s="104"/>
      <c r="N632" s="104"/>
      <c r="O632" s="104"/>
      <c r="P632" s="70"/>
      <c r="Q632" s="70"/>
      <c r="R632" s="70"/>
    </row>
    <row r="633" s="5" customFormat="1" ht="16.5" customHeight="1">
      <c r="A633" s="34"/>
      <c r="B633" s="54"/>
      <c r="C633" s="54"/>
      <c r="D633" s="34"/>
      <c r="E633" s="16"/>
      <c r="F633" s="19"/>
      <c r="G633" s="153"/>
      <c r="H633" s="34"/>
      <c r="I633" s="34"/>
      <c r="J633" s="157"/>
      <c r="K633" s="157"/>
      <c r="L633" s="110"/>
      <c r="M633" s="104"/>
      <c r="N633" s="104"/>
      <c r="O633" s="104"/>
      <c r="P633" s="70"/>
      <c r="Q633" s="70"/>
      <c r="R633" s="70"/>
    </row>
    <row r="634" s="5" customFormat="1" ht="16.5" customHeight="1">
      <c r="A634" s="34"/>
      <c r="B634" s="54"/>
      <c r="C634" s="54"/>
      <c r="D634" s="34"/>
      <c r="E634" s="16"/>
      <c r="F634" s="19"/>
      <c r="G634" s="153"/>
      <c r="H634" s="34"/>
      <c r="I634" s="34"/>
      <c r="J634" s="157"/>
      <c r="K634" s="157"/>
      <c r="L634" s="110"/>
      <c r="M634" s="104"/>
      <c r="N634" s="104"/>
      <c r="O634" s="104"/>
      <c r="P634" s="70"/>
      <c r="Q634" s="70"/>
      <c r="R634" s="70"/>
    </row>
    <row r="635" s="5" customFormat="1" ht="16.5" customHeight="1">
      <c r="A635" s="34"/>
      <c r="B635" s="54"/>
      <c r="C635" s="54"/>
      <c r="D635" s="34"/>
      <c r="E635" s="16"/>
      <c r="F635" s="19"/>
      <c r="G635" s="153"/>
      <c r="H635" s="34"/>
      <c r="I635" s="34"/>
      <c r="J635" s="157"/>
      <c r="K635" s="157"/>
      <c r="L635" s="110"/>
      <c r="M635" s="104"/>
      <c r="N635" s="104"/>
      <c r="O635" s="104"/>
      <c r="P635" s="70"/>
      <c r="Q635" s="70"/>
      <c r="R635" s="70"/>
    </row>
    <row r="636" s="5" customFormat="1" ht="16.5" customHeight="1">
      <c r="A636" s="34"/>
      <c r="B636" s="54"/>
      <c r="C636" s="54"/>
      <c r="D636" s="34"/>
      <c r="E636" s="16"/>
      <c r="F636" s="19"/>
      <c r="G636" s="153"/>
      <c r="H636" s="34"/>
      <c r="I636" s="34"/>
      <c r="J636" s="157"/>
      <c r="K636" s="157"/>
      <c r="L636" s="110"/>
      <c r="M636" s="104"/>
      <c r="N636" s="104"/>
      <c r="O636" s="104"/>
      <c r="P636" s="70"/>
      <c r="Q636" s="70"/>
      <c r="R636" s="70"/>
    </row>
    <row r="637" s="5" customFormat="1" ht="16.5" customHeight="1">
      <c r="A637" s="34"/>
      <c r="B637" s="54"/>
      <c r="C637" s="54"/>
      <c r="D637" s="34"/>
      <c r="E637" s="16"/>
      <c r="F637" s="19"/>
      <c r="G637" s="153"/>
      <c r="H637" s="34"/>
      <c r="I637" s="34"/>
      <c r="J637" s="157"/>
      <c r="K637" s="157"/>
      <c r="L637" s="110"/>
      <c r="M637" s="104"/>
      <c r="N637" s="104"/>
      <c r="O637" s="104"/>
      <c r="P637" s="70"/>
      <c r="Q637" s="70"/>
      <c r="R637" s="70"/>
    </row>
    <row r="638" s="5" customFormat="1" ht="16.5" customHeight="1">
      <c r="A638" s="34"/>
      <c r="B638" s="54"/>
      <c r="C638" s="54"/>
      <c r="D638" s="34"/>
      <c r="E638" s="16"/>
      <c r="F638" s="19"/>
      <c r="G638" s="153"/>
      <c r="H638" s="34"/>
      <c r="I638" s="34"/>
      <c r="J638" s="157"/>
      <c r="K638" s="157"/>
      <c r="L638" s="110"/>
      <c r="M638" s="104"/>
      <c r="N638" s="104"/>
      <c r="O638" s="104"/>
      <c r="P638" s="70"/>
      <c r="Q638" s="70"/>
      <c r="R638" s="70"/>
    </row>
    <row r="639" s="5" customFormat="1" ht="16.5" customHeight="1">
      <c r="A639" s="34"/>
      <c r="B639" s="54"/>
      <c r="C639" s="54"/>
      <c r="D639" s="34"/>
      <c r="E639" s="16"/>
      <c r="F639" s="19"/>
      <c r="G639" s="153"/>
      <c r="H639" s="34"/>
      <c r="I639" s="34"/>
      <c r="J639" s="157"/>
      <c r="K639" s="157"/>
      <c r="L639" s="110"/>
      <c r="M639" s="104"/>
      <c r="N639" s="104"/>
      <c r="O639" s="104"/>
      <c r="P639" s="70"/>
      <c r="Q639" s="70"/>
      <c r="R639" s="70"/>
    </row>
    <row r="640" s="5" customFormat="1" ht="16.5" customHeight="1">
      <c r="A640" s="34"/>
      <c r="B640" s="54"/>
      <c r="C640" s="54"/>
      <c r="D640" s="34"/>
      <c r="E640" s="16"/>
      <c r="F640" s="19"/>
      <c r="G640" s="153"/>
      <c r="H640" s="34"/>
      <c r="I640" s="34"/>
      <c r="J640" s="157"/>
      <c r="K640" s="157"/>
      <c r="L640" s="110"/>
      <c r="M640" s="104"/>
      <c r="N640" s="104"/>
      <c r="O640" s="104"/>
      <c r="P640" s="70"/>
      <c r="Q640" s="70"/>
      <c r="R640" s="70"/>
    </row>
    <row r="641" s="5" customFormat="1" ht="16.5" customHeight="1">
      <c r="A641" s="34"/>
      <c r="B641" s="54"/>
      <c r="C641" s="54"/>
      <c r="D641" s="34"/>
      <c r="E641" s="16"/>
      <c r="F641" s="19"/>
      <c r="G641" s="153"/>
      <c r="H641" s="34"/>
      <c r="I641" s="34"/>
      <c r="J641" s="157"/>
      <c r="K641" s="157"/>
      <c r="L641" s="110"/>
      <c r="M641" s="104"/>
      <c r="N641" s="104"/>
      <c r="O641" s="104"/>
      <c r="P641" s="70"/>
      <c r="Q641" s="70"/>
      <c r="R641" s="70"/>
    </row>
    <row r="642" s="5" customFormat="1" ht="16.5" customHeight="1">
      <c r="A642" s="34"/>
      <c r="B642" s="54"/>
      <c r="C642" s="54"/>
      <c r="D642" s="34"/>
      <c r="E642" s="16"/>
      <c r="F642" s="19"/>
      <c r="G642" s="153"/>
      <c r="H642" s="34"/>
      <c r="I642" s="34"/>
      <c r="J642" s="157"/>
      <c r="K642" s="157"/>
      <c r="L642" s="110"/>
      <c r="M642" s="104"/>
      <c r="N642" s="104"/>
      <c r="O642" s="104"/>
      <c r="P642" s="70"/>
      <c r="Q642" s="70"/>
      <c r="R642" s="70"/>
    </row>
    <row r="643" s="5" customFormat="1" ht="16.5" customHeight="1">
      <c r="A643" s="34"/>
      <c r="B643" s="54"/>
      <c r="C643" s="54"/>
      <c r="D643" s="34"/>
      <c r="E643" s="16"/>
      <c r="F643" s="19"/>
      <c r="G643" s="153"/>
      <c r="H643" s="34"/>
      <c r="I643" s="34"/>
      <c r="J643" s="157"/>
      <c r="K643" s="157"/>
      <c r="L643" s="110"/>
      <c r="M643" s="104"/>
      <c r="N643" s="104"/>
      <c r="O643" s="104"/>
      <c r="P643" s="70"/>
      <c r="Q643" s="70"/>
      <c r="R643" s="70"/>
    </row>
    <row r="644" s="5" customFormat="1" ht="16.5" customHeight="1">
      <c r="A644" s="34"/>
      <c r="B644" s="54"/>
      <c r="C644" s="54"/>
      <c r="D644" s="34"/>
      <c r="E644" s="16"/>
      <c r="F644" s="19"/>
      <c r="G644" s="153"/>
      <c r="H644" s="34"/>
      <c r="I644" s="34"/>
      <c r="J644" s="157"/>
      <c r="K644" s="157"/>
      <c r="L644" s="110"/>
      <c r="M644" s="104"/>
      <c r="N644" s="104"/>
      <c r="O644" s="104"/>
      <c r="P644" s="70"/>
      <c r="Q644" s="70"/>
      <c r="R644" s="70"/>
    </row>
    <row r="645" s="5" customFormat="1" ht="16.5" customHeight="1">
      <c r="A645" s="34"/>
      <c r="B645" s="54"/>
      <c r="C645" s="54"/>
      <c r="D645" s="34"/>
      <c r="E645" s="16"/>
      <c r="F645" s="19"/>
      <c r="G645" s="153"/>
      <c r="H645" s="34"/>
      <c r="I645" s="34"/>
      <c r="J645" s="157"/>
      <c r="K645" s="157"/>
      <c r="L645" s="110"/>
      <c r="M645" s="104"/>
      <c r="N645" s="104"/>
      <c r="O645" s="104"/>
      <c r="P645" s="70"/>
      <c r="Q645" s="70"/>
      <c r="R645" s="70"/>
    </row>
    <row r="646" s="5" customFormat="1" ht="16.5" customHeight="1">
      <c r="A646" s="34"/>
      <c r="B646" s="54"/>
      <c r="C646" s="54"/>
      <c r="D646" s="34"/>
      <c r="E646" s="16"/>
      <c r="F646" s="19"/>
      <c r="G646" s="153"/>
      <c r="H646" s="34"/>
      <c r="I646" s="34"/>
      <c r="J646" s="157"/>
      <c r="K646" s="157"/>
      <c r="L646" s="110"/>
      <c r="M646" s="104"/>
      <c r="N646" s="104"/>
      <c r="O646" s="104"/>
      <c r="P646" s="70"/>
      <c r="Q646" s="70"/>
      <c r="R646" s="70"/>
    </row>
    <row r="647" s="5" customFormat="1" ht="16.5" customHeight="1">
      <c r="A647" s="34"/>
      <c r="B647" s="54"/>
      <c r="C647" s="54"/>
      <c r="D647" s="34"/>
      <c r="E647" s="16"/>
      <c r="F647" s="19"/>
      <c r="G647" s="153"/>
      <c r="H647" s="34"/>
      <c r="I647" s="34"/>
      <c r="J647" s="157"/>
      <c r="K647" s="157"/>
      <c r="L647" s="110"/>
      <c r="M647" s="104"/>
      <c r="N647" s="104"/>
      <c r="O647" s="104"/>
      <c r="P647" s="70"/>
      <c r="Q647" s="70"/>
      <c r="R647" s="70"/>
    </row>
    <row r="648" s="5" customFormat="1" ht="16.5" customHeight="1">
      <c r="A648" s="34"/>
      <c r="B648" s="54"/>
      <c r="C648" s="54"/>
      <c r="D648" s="34"/>
      <c r="E648" s="16"/>
      <c r="F648" s="19"/>
      <c r="G648" s="153"/>
      <c r="H648" s="34"/>
      <c r="I648" s="34"/>
      <c r="J648" s="157"/>
      <c r="K648" s="157"/>
      <c r="L648" s="110"/>
      <c r="M648" s="104"/>
      <c r="N648" s="104"/>
      <c r="O648" s="104"/>
      <c r="P648" s="70"/>
      <c r="Q648" s="70"/>
      <c r="R648" s="70"/>
    </row>
    <row r="649" s="5" customFormat="1" ht="16.5" customHeight="1">
      <c r="A649" s="34"/>
      <c r="B649" s="54"/>
      <c r="C649" s="54"/>
      <c r="D649" s="34"/>
      <c r="E649" s="16"/>
      <c r="F649" s="19"/>
      <c r="G649" s="153"/>
      <c r="H649" s="34"/>
      <c r="I649" s="34"/>
      <c r="J649" s="157"/>
      <c r="K649" s="157"/>
      <c r="L649" s="110"/>
      <c r="M649" s="104"/>
      <c r="N649" s="104"/>
      <c r="O649" s="104"/>
      <c r="P649" s="70"/>
      <c r="Q649" s="70"/>
      <c r="R649" s="70"/>
    </row>
    <row r="650" s="5" customFormat="1" ht="16.5" customHeight="1">
      <c r="A650" s="34"/>
      <c r="B650" s="54"/>
      <c r="C650" s="54"/>
      <c r="D650" s="34"/>
      <c r="E650" s="16"/>
      <c r="F650" s="19"/>
      <c r="G650" s="153"/>
      <c r="H650" s="34"/>
      <c r="I650" s="34"/>
      <c r="J650" s="157"/>
      <c r="K650" s="157"/>
      <c r="L650" s="110"/>
      <c r="M650" s="104"/>
      <c r="N650" s="104"/>
      <c r="O650" s="104"/>
      <c r="P650" s="70"/>
      <c r="Q650" s="70"/>
      <c r="R650" s="70"/>
    </row>
    <row r="651" s="5" customFormat="1" ht="16.5" customHeight="1">
      <c r="A651" s="34"/>
      <c r="B651" s="54"/>
      <c r="C651" s="54"/>
      <c r="D651" s="34"/>
      <c r="E651" s="16"/>
      <c r="F651" s="19"/>
      <c r="G651" s="153"/>
      <c r="H651" s="34"/>
      <c r="I651" s="34"/>
      <c r="J651" s="157"/>
      <c r="K651" s="157"/>
      <c r="L651" s="110"/>
      <c r="M651" s="104"/>
      <c r="N651" s="104"/>
      <c r="O651" s="104"/>
      <c r="P651" s="70"/>
      <c r="Q651" s="70"/>
      <c r="R651" s="70"/>
    </row>
    <row r="652" s="5" customFormat="1" ht="16.5" customHeight="1">
      <c r="A652" s="34"/>
      <c r="B652" s="54"/>
      <c r="C652" s="54"/>
      <c r="D652" s="34"/>
      <c r="E652" s="16"/>
      <c r="F652" s="19"/>
      <c r="G652" s="153"/>
      <c r="H652" s="34"/>
      <c r="I652" s="34"/>
      <c r="J652" s="157"/>
      <c r="K652" s="157"/>
      <c r="L652" s="110"/>
      <c r="M652" s="104"/>
      <c r="N652" s="104"/>
      <c r="O652" s="104"/>
      <c r="P652" s="70"/>
      <c r="Q652" s="70"/>
      <c r="R652" s="70"/>
    </row>
    <row r="653" s="5" customFormat="1" ht="16.5" customHeight="1">
      <c r="A653" s="34"/>
      <c r="B653" s="54"/>
      <c r="C653" s="54"/>
      <c r="D653" s="34"/>
      <c r="E653" s="16"/>
      <c r="F653" s="19"/>
      <c r="G653" s="153"/>
      <c r="H653" s="34"/>
      <c r="I653" s="34"/>
      <c r="J653" s="157"/>
      <c r="K653" s="157"/>
      <c r="L653" s="110"/>
      <c r="M653" s="104"/>
      <c r="N653" s="104"/>
      <c r="O653" s="104"/>
      <c r="P653" s="70"/>
      <c r="Q653" s="70"/>
      <c r="R653" s="70"/>
    </row>
    <row r="654" s="5" customFormat="1" ht="16.5" customHeight="1">
      <c r="A654" s="34"/>
      <c r="B654" s="54"/>
      <c r="C654" s="54"/>
      <c r="D654" s="34"/>
      <c r="E654" s="16"/>
      <c r="F654" s="19"/>
      <c r="G654" s="153"/>
      <c r="H654" s="34"/>
      <c r="I654" s="34"/>
      <c r="J654" s="157"/>
      <c r="K654" s="157"/>
      <c r="L654" s="110"/>
      <c r="M654" s="104"/>
      <c r="N654" s="104"/>
      <c r="O654" s="104"/>
      <c r="P654" s="70"/>
      <c r="Q654" s="70"/>
      <c r="R654" s="70"/>
    </row>
    <row r="655" s="5" customFormat="1" ht="16.5" customHeight="1">
      <c r="A655" s="34"/>
      <c r="B655" s="54"/>
      <c r="C655" s="54"/>
      <c r="D655" s="34"/>
      <c r="E655" s="16"/>
      <c r="F655" s="19"/>
      <c r="G655" s="153"/>
      <c r="H655" s="34"/>
      <c r="I655" s="34"/>
      <c r="J655" s="157"/>
      <c r="K655" s="157"/>
      <c r="L655" s="110"/>
      <c r="M655" s="104"/>
      <c r="N655" s="104"/>
      <c r="O655" s="104"/>
      <c r="P655" s="70"/>
      <c r="Q655" s="70"/>
      <c r="R655" s="70"/>
    </row>
    <row r="656" s="5" customFormat="1" ht="16.5" customHeight="1">
      <c r="A656" s="34"/>
      <c r="B656" s="54"/>
      <c r="C656" s="54"/>
      <c r="D656" s="34"/>
      <c r="E656" s="16"/>
      <c r="F656" s="19"/>
      <c r="G656" s="153"/>
      <c r="H656" s="34"/>
      <c r="I656" s="34"/>
      <c r="J656" s="157"/>
      <c r="K656" s="157"/>
      <c r="L656" s="110"/>
      <c r="M656" s="104"/>
      <c r="N656" s="104"/>
      <c r="O656" s="104"/>
      <c r="P656" s="70"/>
      <c r="Q656" s="70"/>
      <c r="R656" s="70"/>
    </row>
    <row r="657" s="5" customFormat="1" ht="16.5" customHeight="1">
      <c r="A657" s="34"/>
      <c r="B657" s="54"/>
      <c r="C657" s="54"/>
      <c r="D657" s="34"/>
      <c r="E657" s="16"/>
      <c r="F657" s="19"/>
      <c r="G657" s="153"/>
      <c r="H657" s="34"/>
      <c r="I657" s="34"/>
      <c r="J657" s="157"/>
      <c r="K657" s="157"/>
      <c r="L657" s="110"/>
      <c r="M657" s="104"/>
      <c r="N657" s="104"/>
      <c r="O657" s="104"/>
      <c r="P657" s="70"/>
      <c r="Q657" s="70"/>
      <c r="R657" s="70"/>
    </row>
    <row r="658" s="5" customFormat="1" ht="16.5" customHeight="1">
      <c r="A658" s="34"/>
      <c r="B658" s="54"/>
      <c r="C658" s="54"/>
      <c r="D658" s="34"/>
      <c r="E658" s="16"/>
      <c r="F658" s="19"/>
      <c r="G658" s="153"/>
      <c r="H658" s="34"/>
      <c r="I658" s="34"/>
      <c r="J658" s="157"/>
      <c r="K658" s="157"/>
      <c r="L658" s="110"/>
      <c r="M658" s="104"/>
      <c r="N658" s="104"/>
      <c r="O658" s="104"/>
      <c r="P658" s="70"/>
      <c r="Q658" s="70"/>
      <c r="R658" s="70"/>
    </row>
    <row r="659" s="5" customFormat="1" ht="16.5" customHeight="1">
      <c r="A659" s="34"/>
      <c r="B659" s="54"/>
      <c r="C659" s="54"/>
      <c r="D659" s="34"/>
      <c r="E659" s="16"/>
      <c r="F659" s="19"/>
      <c r="G659" s="153"/>
      <c r="H659" s="34"/>
      <c r="I659" s="34"/>
      <c r="J659" s="157"/>
      <c r="K659" s="157"/>
      <c r="L659" s="110"/>
      <c r="M659" s="104"/>
      <c r="N659" s="104"/>
      <c r="O659" s="104"/>
      <c r="P659" s="70"/>
      <c r="Q659" s="70"/>
      <c r="R659" s="70"/>
    </row>
    <row r="660" s="5" customFormat="1" ht="16.5" customHeight="1">
      <c r="A660" s="34"/>
      <c r="B660" s="54"/>
      <c r="C660" s="54"/>
      <c r="D660" s="34"/>
      <c r="E660" s="16"/>
      <c r="F660" s="19"/>
      <c r="G660" s="153"/>
      <c r="H660" s="34"/>
      <c r="I660" s="34"/>
      <c r="J660" s="157"/>
      <c r="K660" s="157"/>
      <c r="L660" s="110"/>
      <c r="M660" s="104"/>
      <c r="N660" s="104"/>
      <c r="O660" s="104"/>
      <c r="P660" s="70"/>
      <c r="Q660" s="70"/>
      <c r="R660" s="70"/>
    </row>
    <row r="661" s="5" customFormat="1" ht="16.5" customHeight="1">
      <c r="A661" s="34"/>
      <c r="B661" s="54"/>
      <c r="C661" s="54"/>
      <c r="D661" s="34"/>
      <c r="E661" s="16"/>
      <c r="F661" s="19"/>
      <c r="G661" s="153"/>
      <c r="H661" s="34"/>
      <c r="I661" s="34"/>
      <c r="J661" s="157"/>
      <c r="K661" s="157"/>
      <c r="L661" s="110"/>
      <c r="M661" s="104"/>
      <c r="N661" s="104"/>
      <c r="O661" s="104"/>
      <c r="P661" s="70"/>
      <c r="Q661" s="70"/>
      <c r="R661" s="70"/>
    </row>
    <row r="662" s="5" customFormat="1" ht="16.5" customHeight="1">
      <c r="A662" s="34"/>
      <c r="B662" s="54"/>
      <c r="C662" s="54"/>
      <c r="D662" s="34"/>
      <c r="E662" s="16"/>
      <c r="F662" s="19"/>
      <c r="G662" s="153"/>
      <c r="H662" s="34"/>
      <c r="I662" s="34"/>
      <c r="J662" s="157"/>
      <c r="K662" s="157"/>
      <c r="L662" s="110"/>
      <c r="M662" s="104"/>
      <c r="N662" s="104"/>
      <c r="O662" s="104"/>
      <c r="P662" s="70"/>
      <c r="Q662" s="70"/>
      <c r="R662" s="70"/>
    </row>
    <row r="663" s="5" customFormat="1" ht="16.5" customHeight="1">
      <c r="A663" s="34"/>
      <c r="B663" s="54"/>
      <c r="C663" s="54"/>
      <c r="D663" s="34"/>
      <c r="E663" s="16"/>
      <c r="F663" s="19"/>
      <c r="G663" s="153"/>
      <c r="H663" s="34"/>
      <c r="I663" s="34"/>
      <c r="J663" s="157"/>
      <c r="K663" s="157"/>
      <c r="L663" s="110"/>
      <c r="M663" s="104"/>
      <c r="N663" s="104"/>
      <c r="O663" s="104"/>
      <c r="P663" s="70"/>
      <c r="Q663" s="70"/>
      <c r="R663" s="70"/>
    </row>
    <row r="664" s="5" customFormat="1" ht="16.5" customHeight="1">
      <c r="A664" s="34"/>
      <c r="B664" s="54"/>
      <c r="C664" s="54"/>
      <c r="D664" s="34"/>
      <c r="E664" s="16"/>
      <c r="F664" s="19"/>
      <c r="G664" s="153"/>
      <c r="H664" s="34"/>
      <c r="I664" s="34"/>
      <c r="J664" s="157"/>
      <c r="K664" s="157"/>
      <c r="L664" s="110"/>
      <c r="M664" s="104"/>
      <c r="N664" s="104"/>
      <c r="O664" s="104"/>
      <c r="P664" s="70"/>
      <c r="Q664" s="70"/>
      <c r="R664" s="70"/>
    </row>
    <row r="665" s="5" customFormat="1" ht="16.5" customHeight="1">
      <c r="A665" s="34"/>
      <c r="B665" s="54"/>
      <c r="C665" s="54"/>
      <c r="D665" s="34"/>
      <c r="E665" s="16"/>
      <c r="F665" s="19"/>
      <c r="G665" s="153"/>
      <c r="H665" s="34"/>
      <c r="I665" s="34"/>
      <c r="J665" s="157"/>
      <c r="K665" s="157"/>
      <c r="L665" s="110"/>
      <c r="M665" s="104"/>
      <c r="N665" s="104"/>
      <c r="O665" s="104"/>
      <c r="P665" s="70"/>
      <c r="Q665" s="70"/>
      <c r="R665" s="70"/>
    </row>
    <row r="666" s="5" customFormat="1" ht="16.5" customHeight="1">
      <c r="A666" s="34"/>
      <c r="B666" s="54"/>
      <c r="C666" s="54"/>
      <c r="D666" s="34"/>
      <c r="E666" s="16"/>
      <c r="F666" s="19"/>
      <c r="G666" s="153"/>
      <c r="H666" s="34"/>
      <c r="I666" s="34"/>
      <c r="J666" s="157"/>
      <c r="K666" s="157"/>
      <c r="L666" s="110"/>
      <c r="M666" s="104"/>
      <c r="N666" s="104"/>
      <c r="O666" s="104"/>
      <c r="P666" s="70"/>
      <c r="Q666" s="70"/>
      <c r="R666" s="70"/>
    </row>
    <row r="667" s="5" customFormat="1" ht="16.5" customHeight="1">
      <c r="A667" s="34"/>
      <c r="B667" s="54"/>
      <c r="C667" s="54"/>
      <c r="D667" s="34"/>
      <c r="E667" s="16"/>
      <c r="F667" s="19"/>
      <c r="G667" s="153"/>
      <c r="H667" s="34"/>
      <c r="I667" s="34"/>
      <c r="J667" s="157"/>
      <c r="K667" s="157"/>
      <c r="L667" s="110"/>
      <c r="M667" s="104"/>
      <c r="N667" s="104"/>
      <c r="O667" s="104"/>
      <c r="P667" s="70"/>
      <c r="Q667" s="70"/>
      <c r="R667" s="70"/>
    </row>
    <row r="668" s="5" customFormat="1" ht="16.5" customHeight="1">
      <c r="A668" s="34"/>
      <c r="B668" s="54"/>
      <c r="C668" s="54"/>
      <c r="D668" s="34"/>
      <c r="E668" s="16"/>
      <c r="F668" s="19"/>
      <c r="G668" s="153"/>
      <c r="H668" s="34"/>
      <c r="I668" s="34"/>
      <c r="J668" s="157"/>
      <c r="K668" s="157"/>
      <c r="L668" s="110"/>
      <c r="M668" s="104"/>
      <c r="N668" s="104"/>
      <c r="O668" s="104"/>
      <c r="P668" s="70"/>
      <c r="Q668" s="70"/>
      <c r="R668" s="70"/>
    </row>
    <row r="669" s="5" customFormat="1" ht="16.5" customHeight="1">
      <c r="A669" s="34"/>
      <c r="B669" s="54"/>
      <c r="C669" s="54"/>
      <c r="D669" s="34"/>
      <c r="E669" s="16"/>
      <c r="F669" s="19"/>
      <c r="G669" s="153"/>
      <c r="H669" s="34"/>
      <c r="I669" s="34"/>
      <c r="J669" s="157"/>
      <c r="K669" s="157"/>
      <c r="L669" s="110"/>
      <c r="M669" s="104"/>
      <c r="N669" s="104"/>
      <c r="O669" s="104"/>
      <c r="P669" s="70"/>
      <c r="Q669" s="70"/>
      <c r="R669" s="70"/>
    </row>
    <row r="670" s="5" customFormat="1" ht="16.5" customHeight="1">
      <c r="A670" s="34"/>
      <c r="B670" s="54"/>
      <c r="C670" s="54"/>
      <c r="D670" s="34"/>
      <c r="E670" s="16"/>
      <c r="F670" s="19"/>
      <c r="G670" s="153"/>
      <c r="H670" s="34"/>
      <c r="I670" s="34"/>
      <c r="J670" s="157"/>
      <c r="K670" s="157"/>
      <c r="L670" s="110"/>
      <c r="M670" s="104"/>
      <c r="N670" s="104"/>
      <c r="O670" s="104"/>
      <c r="P670" s="70"/>
      <c r="Q670" s="70"/>
      <c r="R670" s="70"/>
    </row>
    <row r="671" s="5" customFormat="1" ht="16.5" customHeight="1">
      <c r="A671" s="34"/>
      <c r="B671" s="54"/>
      <c r="C671" s="54"/>
      <c r="D671" s="34"/>
      <c r="E671" s="16"/>
      <c r="F671" s="19"/>
      <c r="G671" s="153"/>
      <c r="H671" s="34"/>
      <c r="I671" s="34"/>
      <c r="J671" s="157"/>
      <c r="K671" s="157"/>
      <c r="L671" s="110"/>
      <c r="M671" s="104"/>
      <c r="N671" s="104"/>
      <c r="O671" s="104"/>
      <c r="P671" s="70"/>
      <c r="Q671" s="70"/>
      <c r="R671" s="70"/>
    </row>
    <row r="672" s="5" customFormat="1" ht="16.5" customHeight="1">
      <c r="A672" s="34"/>
      <c r="B672" s="54"/>
      <c r="C672" s="54"/>
      <c r="D672" s="34"/>
      <c r="E672" s="16"/>
      <c r="F672" s="19"/>
      <c r="G672" s="153"/>
      <c r="H672" s="34"/>
      <c r="I672" s="34"/>
      <c r="J672" s="157"/>
      <c r="K672" s="157"/>
      <c r="L672" s="110"/>
      <c r="M672" s="104"/>
      <c r="N672" s="104"/>
      <c r="O672" s="104"/>
      <c r="P672" s="70"/>
      <c r="Q672" s="70"/>
      <c r="R672" s="70"/>
    </row>
    <row r="673" s="5" customFormat="1" ht="16.5" customHeight="1">
      <c r="A673" s="34"/>
      <c r="B673" s="54"/>
      <c r="C673" s="54"/>
      <c r="D673" s="34"/>
      <c r="E673" s="16"/>
      <c r="F673" s="19"/>
      <c r="G673" s="153"/>
      <c r="H673" s="34"/>
      <c r="I673" s="34"/>
      <c r="J673" s="157"/>
      <c r="K673" s="157"/>
      <c r="L673" s="110"/>
      <c r="M673" s="104"/>
      <c r="N673" s="104"/>
      <c r="O673" s="104"/>
      <c r="P673" s="70"/>
      <c r="Q673" s="70"/>
      <c r="R673" s="70"/>
    </row>
    <row r="674" s="5" customFormat="1" ht="16.5" customHeight="1">
      <c r="A674" s="34"/>
      <c r="B674" s="54"/>
      <c r="C674" s="54"/>
      <c r="D674" s="34"/>
      <c r="E674" s="16"/>
      <c r="F674" s="19"/>
      <c r="G674" s="153"/>
      <c r="H674" s="34"/>
      <c r="I674" s="34"/>
      <c r="J674" s="157"/>
      <c r="K674" s="157"/>
      <c r="L674" s="110"/>
      <c r="M674" s="104"/>
      <c r="N674" s="104"/>
      <c r="O674" s="104"/>
      <c r="P674" s="70"/>
      <c r="Q674" s="70"/>
      <c r="R674" s="70"/>
    </row>
    <row r="675" s="5" customFormat="1" ht="16.5" customHeight="1">
      <c r="A675" s="34"/>
      <c r="B675" s="54"/>
      <c r="C675" s="54"/>
      <c r="D675" s="34"/>
      <c r="E675" s="16"/>
      <c r="F675" s="19"/>
      <c r="G675" s="153"/>
      <c r="H675" s="34"/>
      <c r="I675" s="34"/>
      <c r="J675" s="157"/>
      <c r="K675" s="157"/>
      <c r="L675" s="110"/>
      <c r="M675" s="104"/>
      <c r="N675" s="104"/>
      <c r="O675" s="104"/>
      <c r="P675" s="70"/>
      <c r="Q675" s="70"/>
      <c r="R675" s="70"/>
    </row>
    <row r="676" s="5" customFormat="1" ht="16.5" customHeight="1">
      <c r="A676" s="34"/>
      <c r="B676" s="54"/>
      <c r="C676" s="54"/>
      <c r="D676" s="34"/>
      <c r="E676" s="16"/>
      <c r="F676" s="19"/>
      <c r="G676" s="153"/>
      <c r="H676" s="34"/>
      <c r="I676" s="34"/>
      <c r="J676" s="157"/>
      <c r="K676" s="157"/>
      <c r="L676" s="110"/>
      <c r="M676" s="104"/>
      <c r="N676" s="104"/>
      <c r="O676" s="104"/>
      <c r="P676" s="70"/>
      <c r="Q676" s="70"/>
      <c r="R676" s="70"/>
    </row>
    <row r="677" s="5" customFormat="1" ht="16.5" customHeight="1">
      <c r="A677" s="34"/>
      <c r="B677" s="54"/>
      <c r="C677" s="54"/>
      <c r="D677" s="34"/>
      <c r="E677" s="16"/>
      <c r="F677" s="19"/>
      <c r="G677" s="153"/>
      <c r="H677" s="34"/>
      <c r="I677" s="34"/>
      <c r="J677" s="157"/>
      <c r="K677" s="157"/>
      <c r="L677" s="110"/>
      <c r="M677" s="104"/>
      <c r="N677" s="104"/>
      <c r="O677" s="104"/>
      <c r="P677" s="70"/>
      <c r="Q677" s="70"/>
      <c r="R677" s="70"/>
    </row>
    <row r="678" s="5" customFormat="1" ht="16.5" customHeight="1">
      <c r="A678" s="34"/>
      <c r="B678" s="54"/>
      <c r="C678" s="54"/>
      <c r="D678" s="34"/>
      <c r="E678" s="16"/>
      <c r="F678" s="19"/>
      <c r="G678" s="153"/>
      <c r="H678" s="34"/>
      <c r="I678" s="34"/>
      <c r="J678" s="157"/>
      <c r="K678" s="157"/>
      <c r="L678" s="110"/>
      <c r="M678" s="104"/>
      <c r="N678" s="104"/>
      <c r="O678" s="104"/>
      <c r="P678" s="70"/>
      <c r="Q678" s="70"/>
      <c r="R678" s="70"/>
    </row>
    <row r="679" s="5" customFormat="1" ht="16.5" customHeight="1">
      <c r="A679" s="34"/>
      <c r="B679" s="54"/>
      <c r="C679" s="54"/>
      <c r="D679" s="34"/>
      <c r="E679" s="16"/>
      <c r="F679" s="19"/>
      <c r="G679" s="153"/>
      <c r="H679" s="34"/>
      <c r="I679" s="34"/>
      <c r="J679" s="157"/>
      <c r="K679" s="157"/>
      <c r="L679" s="110"/>
      <c r="M679" s="104"/>
      <c r="N679" s="104"/>
      <c r="O679" s="104"/>
      <c r="P679" s="70"/>
      <c r="Q679" s="70"/>
      <c r="R679" s="70"/>
    </row>
    <row r="680" s="5" customFormat="1" ht="16.5" customHeight="1">
      <c r="A680" s="34"/>
      <c r="B680" s="54"/>
      <c r="C680" s="54"/>
      <c r="D680" s="34"/>
      <c r="E680" s="16"/>
      <c r="F680" s="19"/>
      <c r="G680" s="153"/>
      <c r="H680" s="34"/>
      <c r="I680" s="34"/>
      <c r="J680" s="157"/>
      <c r="K680" s="157"/>
      <c r="L680" s="110"/>
      <c r="M680" s="104"/>
      <c r="N680" s="104"/>
      <c r="O680" s="104"/>
      <c r="P680" s="70"/>
      <c r="Q680" s="70"/>
      <c r="R680" s="70"/>
    </row>
    <row r="681" s="5" customFormat="1" ht="16.5" customHeight="1">
      <c r="A681" s="34"/>
      <c r="B681" s="54"/>
      <c r="C681" s="54"/>
      <c r="D681" s="34"/>
      <c r="E681" s="16"/>
      <c r="F681" s="19"/>
      <c r="G681" s="153"/>
      <c r="H681" s="34"/>
      <c r="I681" s="34"/>
      <c r="J681" s="157"/>
      <c r="K681" s="157"/>
      <c r="L681" s="110"/>
      <c r="M681" s="104"/>
      <c r="N681" s="104"/>
      <c r="O681" s="104"/>
      <c r="P681" s="70"/>
      <c r="Q681" s="70"/>
      <c r="R681" s="70"/>
    </row>
    <row r="682" s="5" customFormat="1" ht="16.5" customHeight="1">
      <c r="A682" s="34"/>
      <c r="B682" s="54"/>
      <c r="C682" s="54"/>
      <c r="D682" s="34"/>
      <c r="E682" s="16"/>
      <c r="F682" s="19"/>
      <c r="G682" s="153"/>
      <c r="H682" s="34"/>
      <c r="I682" s="34"/>
      <c r="J682" s="157"/>
      <c r="K682" s="157"/>
      <c r="L682" s="110"/>
      <c r="M682" s="104"/>
      <c r="N682" s="104"/>
      <c r="O682" s="104"/>
      <c r="P682" s="70"/>
      <c r="Q682" s="70"/>
      <c r="R682" s="70"/>
    </row>
    <row r="683" s="5" customFormat="1" ht="16.5" customHeight="1">
      <c r="A683" s="34"/>
      <c r="B683" s="54"/>
      <c r="C683" s="54"/>
      <c r="D683" s="34"/>
      <c r="E683" s="16"/>
      <c r="F683" s="19"/>
      <c r="G683" s="153"/>
      <c r="H683" s="34"/>
      <c r="I683" s="34"/>
      <c r="J683" s="157"/>
      <c r="K683" s="157"/>
      <c r="L683" s="110"/>
      <c r="M683" s="104"/>
      <c r="N683" s="104"/>
      <c r="O683" s="104"/>
      <c r="P683" s="70"/>
      <c r="Q683" s="70"/>
      <c r="R683" s="70"/>
    </row>
    <row r="684" s="5" customFormat="1" ht="16.5" customHeight="1">
      <c r="A684" s="34"/>
      <c r="B684" s="54"/>
      <c r="C684" s="54"/>
      <c r="D684" s="34"/>
      <c r="E684" s="16"/>
      <c r="F684" s="19"/>
      <c r="G684" s="153"/>
      <c r="H684" s="34"/>
      <c r="I684" s="34"/>
      <c r="J684" s="157"/>
      <c r="K684" s="157"/>
      <c r="L684" s="110"/>
      <c r="M684" s="104"/>
      <c r="N684" s="104"/>
      <c r="O684" s="104"/>
      <c r="P684" s="70"/>
      <c r="Q684" s="70"/>
      <c r="R684" s="70"/>
    </row>
    <row r="685" s="5" customFormat="1" ht="16.5" customHeight="1">
      <c r="A685" s="34"/>
      <c r="B685" s="54"/>
      <c r="C685" s="54"/>
      <c r="D685" s="34"/>
      <c r="E685" s="16"/>
      <c r="F685" s="19"/>
      <c r="G685" s="153"/>
      <c r="H685" s="34"/>
      <c r="I685" s="34"/>
      <c r="J685" s="157"/>
      <c r="K685" s="157"/>
      <c r="L685" s="110"/>
      <c r="M685" s="104"/>
      <c r="N685" s="104"/>
      <c r="O685" s="104"/>
      <c r="P685" s="70"/>
      <c r="Q685" s="70"/>
      <c r="R685" s="70"/>
    </row>
    <row r="686" s="5" customFormat="1" ht="16.5" customHeight="1">
      <c r="A686" s="34"/>
      <c r="B686" s="54"/>
      <c r="C686" s="54"/>
      <c r="D686" s="34"/>
      <c r="E686" s="16"/>
      <c r="F686" s="19"/>
      <c r="G686" s="153"/>
      <c r="H686" s="34"/>
      <c r="I686" s="34"/>
      <c r="J686" s="157"/>
      <c r="K686" s="157"/>
      <c r="L686" s="110"/>
      <c r="M686" s="104"/>
      <c r="N686" s="104"/>
      <c r="O686" s="104"/>
      <c r="P686" s="70"/>
      <c r="Q686" s="70"/>
      <c r="R686" s="70"/>
    </row>
    <row r="687" s="5" customFormat="1" ht="16.5" customHeight="1">
      <c r="A687" s="34"/>
      <c r="B687" s="54"/>
      <c r="C687" s="54"/>
      <c r="D687" s="34"/>
      <c r="E687" s="16"/>
      <c r="F687" s="19"/>
      <c r="G687" s="153"/>
      <c r="H687" s="34"/>
      <c r="I687" s="34"/>
      <c r="J687" s="157"/>
      <c r="K687" s="157"/>
      <c r="L687" s="110"/>
      <c r="M687" s="104"/>
      <c r="N687" s="104"/>
      <c r="O687" s="104"/>
      <c r="P687" s="70"/>
      <c r="Q687" s="70"/>
      <c r="R687" s="70"/>
    </row>
    <row r="688" s="5" customFormat="1" ht="16.5" customHeight="1">
      <c r="A688" s="34"/>
      <c r="B688" s="54"/>
      <c r="C688" s="54"/>
      <c r="D688" s="34"/>
      <c r="E688" s="16"/>
      <c r="F688" s="19"/>
      <c r="G688" s="153"/>
      <c r="H688" s="34"/>
      <c r="I688" s="34"/>
      <c r="J688" s="157"/>
      <c r="K688" s="157"/>
      <c r="L688" s="110"/>
      <c r="M688" s="104"/>
      <c r="N688" s="104"/>
      <c r="O688" s="104"/>
      <c r="P688" s="70"/>
      <c r="Q688" s="70"/>
      <c r="R688" s="70"/>
    </row>
    <row r="689" s="5" customFormat="1" ht="16.5" customHeight="1">
      <c r="A689" s="34"/>
      <c r="B689" s="54"/>
      <c r="C689" s="54"/>
      <c r="D689" s="34"/>
      <c r="E689" s="16"/>
      <c r="F689" s="19"/>
      <c r="G689" s="153"/>
      <c r="H689" s="34"/>
      <c r="I689" s="34"/>
      <c r="J689" s="157"/>
      <c r="K689" s="157"/>
      <c r="L689" s="110"/>
      <c r="M689" s="104"/>
      <c r="N689" s="104"/>
      <c r="O689" s="104"/>
      <c r="P689" s="70"/>
      <c r="Q689" s="70"/>
      <c r="R689" s="70"/>
    </row>
    <row r="690" s="5" customFormat="1" ht="16.5" customHeight="1">
      <c r="A690" s="34"/>
      <c r="B690" s="54"/>
      <c r="C690" s="54"/>
      <c r="D690" s="34"/>
      <c r="E690" s="16"/>
      <c r="F690" s="19"/>
      <c r="G690" s="153"/>
      <c r="H690" s="34"/>
      <c r="I690" s="34"/>
      <c r="J690" s="157"/>
      <c r="K690" s="157"/>
      <c r="L690" s="110"/>
      <c r="M690" s="104"/>
      <c r="N690" s="104"/>
      <c r="O690" s="104"/>
      <c r="P690" s="70"/>
      <c r="Q690" s="70"/>
      <c r="R690" s="70"/>
    </row>
    <row r="691" s="5" customFormat="1" ht="16.5" customHeight="1">
      <c r="A691" s="34"/>
      <c r="B691" s="54"/>
      <c r="C691" s="54"/>
      <c r="D691" s="34"/>
      <c r="E691" s="16"/>
      <c r="F691" s="19"/>
      <c r="G691" s="153"/>
      <c r="H691" s="34"/>
      <c r="I691" s="34"/>
      <c r="J691" s="157"/>
      <c r="K691" s="157"/>
      <c r="L691" s="110"/>
      <c r="M691" s="104"/>
      <c r="N691" s="104"/>
      <c r="O691" s="104"/>
      <c r="P691" s="70"/>
      <c r="Q691" s="70"/>
      <c r="R691" s="70"/>
    </row>
    <row r="692" s="5" customFormat="1" ht="16.5" customHeight="1">
      <c r="A692" s="34"/>
      <c r="B692" s="54"/>
      <c r="C692" s="54"/>
      <c r="D692" s="34"/>
      <c r="E692" s="16"/>
      <c r="F692" s="19"/>
      <c r="G692" s="153"/>
      <c r="H692" s="34"/>
      <c r="I692" s="34"/>
      <c r="J692" s="157"/>
      <c r="K692" s="157"/>
      <c r="L692" s="110"/>
      <c r="M692" s="104"/>
      <c r="N692" s="104"/>
      <c r="O692" s="104"/>
      <c r="P692" s="70"/>
      <c r="Q692" s="70"/>
      <c r="R692" s="70"/>
    </row>
    <row r="693" s="5" customFormat="1" ht="16.5" customHeight="1">
      <c r="A693" s="34"/>
      <c r="B693" s="54"/>
      <c r="C693" s="54"/>
      <c r="D693" s="34"/>
      <c r="E693" s="16"/>
      <c r="F693" s="19"/>
      <c r="G693" s="153"/>
      <c r="H693" s="34"/>
      <c r="I693" s="34"/>
      <c r="J693" s="157"/>
      <c r="K693" s="157"/>
      <c r="L693" s="110"/>
      <c r="M693" s="104"/>
      <c r="N693" s="104"/>
      <c r="O693" s="104"/>
      <c r="P693" s="70"/>
      <c r="Q693" s="70"/>
      <c r="R693" s="70"/>
    </row>
    <row r="694" s="5" customFormat="1" ht="16.5" customHeight="1">
      <c r="A694" s="34"/>
      <c r="B694" s="54"/>
      <c r="C694" s="54"/>
      <c r="D694" s="34"/>
      <c r="E694" s="16"/>
      <c r="F694" s="19"/>
      <c r="G694" s="153"/>
      <c r="H694" s="34"/>
      <c r="I694" s="34"/>
      <c r="J694" s="157"/>
      <c r="K694" s="157"/>
      <c r="L694" s="110"/>
      <c r="M694" s="104"/>
      <c r="N694" s="104"/>
      <c r="O694" s="104"/>
      <c r="P694" s="70"/>
      <c r="Q694" s="70"/>
      <c r="R694" s="70"/>
    </row>
    <row r="695" s="5" customFormat="1" ht="16.5" customHeight="1">
      <c r="A695" s="34"/>
      <c r="B695" s="54"/>
      <c r="C695" s="54"/>
      <c r="D695" s="34"/>
      <c r="E695" s="16"/>
      <c r="F695" s="19"/>
      <c r="G695" s="153"/>
      <c r="H695" s="34"/>
      <c r="I695" s="34"/>
      <c r="J695" s="157"/>
      <c r="K695" s="157"/>
      <c r="L695" s="110"/>
      <c r="M695" s="104"/>
      <c r="N695" s="104"/>
      <c r="O695" s="104"/>
      <c r="P695" s="70"/>
      <c r="Q695" s="70"/>
      <c r="R695" s="70"/>
    </row>
    <row r="696" s="5" customFormat="1" ht="16.5" customHeight="1">
      <c r="A696" s="34"/>
      <c r="B696" s="54"/>
      <c r="C696" s="54"/>
      <c r="D696" s="34"/>
      <c r="E696" s="16"/>
      <c r="F696" s="19"/>
      <c r="G696" s="153"/>
      <c r="H696" s="34"/>
      <c r="I696" s="34"/>
      <c r="J696" s="157"/>
      <c r="K696" s="157"/>
      <c r="L696" s="110"/>
      <c r="M696" s="104"/>
      <c r="N696" s="104"/>
      <c r="O696" s="104"/>
      <c r="P696" s="70"/>
      <c r="Q696" s="70"/>
      <c r="R696" s="70"/>
    </row>
    <row r="697" s="5" customFormat="1" ht="16.5" customHeight="1">
      <c r="A697" s="34"/>
      <c r="B697" s="54"/>
      <c r="C697" s="54"/>
      <c r="D697" s="34"/>
      <c r="E697" s="16"/>
      <c r="F697" s="19"/>
      <c r="G697" s="153"/>
      <c r="H697" s="34"/>
      <c r="I697" s="34"/>
      <c r="J697" s="157"/>
      <c r="K697" s="157"/>
      <c r="L697" s="110"/>
      <c r="M697" s="104"/>
      <c r="N697" s="104"/>
      <c r="O697" s="104"/>
      <c r="P697" s="70"/>
      <c r="Q697" s="70"/>
      <c r="R697" s="70"/>
    </row>
    <row r="698" s="5" customFormat="1" ht="16.5" customHeight="1">
      <c r="A698" s="34"/>
      <c r="B698" s="54"/>
      <c r="C698" s="54"/>
      <c r="D698" s="34"/>
      <c r="E698" s="16"/>
      <c r="F698" s="19"/>
      <c r="G698" s="153"/>
      <c r="H698" s="34"/>
      <c r="I698" s="34"/>
      <c r="J698" s="157"/>
      <c r="K698" s="157"/>
      <c r="L698" s="110"/>
      <c r="M698" s="104"/>
      <c r="N698" s="104"/>
      <c r="O698" s="104"/>
      <c r="P698" s="70"/>
      <c r="Q698" s="70"/>
      <c r="R698" s="70"/>
    </row>
    <row r="699" s="5" customFormat="1" ht="16.5" customHeight="1">
      <c r="A699" s="34"/>
      <c r="B699" s="54"/>
      <c r="C699" s="54"/>
      <c r="D699" s="34"/>
      <c r="E699" s="16"/>
      <c r="F699" s="19"/>
      <c r="G699" s="153"/>
      <c r="H699" s="34"/>
      <c r="I699" s="34"/>
      <c r="J699" s="157"/>
      <c r="K699" s="157"/>
      <c r="L699" s="110"/>
      <c r="M699" s="104"/>
      <c r="N699" s="104"/>
      <c r="O699" s="104"/>
      <c r="P699" s="70"/>
      <c r="Q699" s="70"/>
      <c r="R699" s="70"/>
    </row>
    <row r="700" s="5" customFormat="1" ht="16.5" customHeight="1">
      <c r="A700" s="34"/>
      <c r="B700" s="54"/>
      <c r="C700" s="54"/>
      <c r="D700" s="34"/>
      <c r="E700" s="16"/>
      <c r="F700" s="19"/>
      <c r="G700" s="153"/>
      <c r="H700" s="34"/>
      <c r="I700" s="34"/>
      <c r="J700" s="157"/>
      <c r="K700" s="157"/>
      <c r="L700" s="110"/>
      <c r="M700" s="104"/>
      <c r="N700" s="104"/>
      <c r="O700" s="104"/>
      <c r="P700" s="70"/>
      <c r="Q700" s="70"/>
      <c r="R700" s="70"/>
    </row>
    <row r="701" s="5" customFormat="1" ht="16.5" customHeight="1">
      <c r="A701" s="34"/>
      <c r="B701" s="54"/>
      <c r="C701" s="54"/>
      <c r="D701" s="34"/>
      <c r="E701" s="16"/>
      <c r="F701" s="19"/>
      <c r="G701" s="153"/>
      <c r="H701" s="34"/>
      <c r="I701" s="34"/>
      <c r="J701" s="157"/>
      <c r="K701" s="157"/>
      <c r="L701" s="110"/>
      <c r="M701" s="104"/>
      <c r="N701" s="104"/>
      <c r="O701" s="104"/>
      <c r="P701" s="70"/>
      <c r="Q701" s="70"/>
      <c r="R701" s="70"/>
    </row>
    <row r="702" s="5" customFormat="1" ht="16.5" customHeight="1">
      <c r="A702" s="34"/>
      <c r="B702" s="54"/>
      <c r="C702" s="54"/>
      <c r="D702" s="34"/>
      <c r="E702" s="16"/>
      <c r="F702" s="19"/>
      <c r="G702" s="153"/>
      <c r="H702" s="34"/>
      <c r="I702" s="34"/>
      <c r="J702" s="157"/>
      <c r="K702" s="157"/>
      <c r="L702" s="110"/>
      <c r="M702" s="104"/>
      <c r="N702" s="104"/>
      <c r="O702" s="104"/>
      <c r="P702" s="70"/>
      <c r="Q702" s="70"/>
      <c r="R702" s="70"/>
    </row>
    <row r="703" s="5" customFormat="1" ht="16.5" customHeight="1">
      <c r="A703" s="34"/>
      <c r="B703" s="54"/>
      <c r="C703" s="54"/>
      <c r="D703" s="34"/>
      <c r="E703" s="16"/>
      <c r="F703" s="19"/>
      <c r="G703" s="153"/>
      <c r="H703" s="34"/>
      <c r="I703" s="34"/>
      <c r="J703" s="157"/>
      <c r="K703" s="157"/>
      <c r="L703" s="110"/>
      <c r="M703" s="104"/>
      <c r="N703" s="104"/>
      <c r="O703" s="104"/>
      <c r="P703" s="70"/>
      <c r="Q703" s="70"/>
      <c r="R703" s="70"/>
    </row>
    <row r="704" s="5" customFormat="1" ht="16.5" customHeight="1">
      <c r="A704" s="34"/>
      <c r="B704" s="54"/>
      <c r="C704" s="54"/>
      <c r="D704" s="34"/>
      <c r="E704" s="16"/>
      <c r="F704" s="19"/>
      <c r="G704" s="153"/>
      <c r="H704" s="34"/>
      <c r="I704" s="34"/>
      <c r="J704" s="157"/>
      <c r="K704" s="157"/>
      <c r="L704" s="110"/>
      <c r="M704" s="104"/>
      <c r="N704" s="104"/>
      <c r="O704" s="104"/>
      <c r="P704" s="70"/>
      <c r="Q704" s="70"/>
      <c r="R704" s="70"/>
    </row>
    <row r="705" s="5" customFormat="1" ht="16.5" customHeight="1">
      <c r="A705" s="34"/>
      <c r="B705" s="54"/>
      <c r="C705" s="54"/>
      <c r="D705" s="34"/>
      <c r="E705" s="16"/>
      <c r="F705" s="19"/>
      <c r="G705" s="153"/>
      <c r="H705" s="34"/>
      <c r="I705" s="34"/>
      <c r="J705" s="157"/>
      <c r="K705" s="157"/>
      <c r="L705" s="110"/>
      <c r="M705" s="104"/>
      <c r="N705" s="104"/>
      <c r="O705" s="104"/>
      <c r="P705" s="70"/>
      <c r="Q705" s="70"/>
      <c r="R705" s="70"/>
    </row>
    <row r="706" s="5" customFormat="1" ht="16.5" customHeight="1">
      <c r="A706" s="34"/>
      <c r="B706" s="54"/>
      <c r="C706" s="54"/>
      <c r="D706" s="34"/>
      <c r="E706" s="16"/>
      <c r="F706" s="19"/>
      <c r="G706" s="153"/>
      <c r="H706" s="34"/>
      <c r="I706" s="34"/>
      <c r="J706" s="157"/>
      <c r="K706" s="157"/>
      <c r="L706" s="110"/>
      <c r="M706" s="104"/>
      <c r="N706" s="104"/>
      <c r="O706" s="104"/>
      <c r="P706" s="70"/>
      <c r="Q706" s="70"/>
      <c r="R706" s="70"/>
    </row>
    <row r="707" s="5" customFormat="1" ht="16.5" customHeight="1">
      <c r="A707" s="34"/>
      <c r="B707" s="54"/>
      <c r="C707" s="54"/>
      <c r="D707" s="34"/>
      <c r="E707" s="16"/>
      <c r="F707" s="19"/>
      <c r="G707" s="153"/>
      <c r="H707" s="34"/>
      <c r="I707" s="34"/>
      <c r="J707" s="157"/>
      <c r="K707" s="157"/>
      <c r="L707" s="110"/>
      <c r="M707" s="104"/>
      <c r="N707" s="104"/>
      <c r="O707" s="104"/>
      <c r="P707" s="70"/>
      <c r="Q707" s="70"/>
      <c r="R707" s="70"/>
    </row>
    <row r="708" s="5" customFormat="1" ht="16.5" customHeight="1">
      <c r="A708" s="34"/>
      <c r="B708" s="54"/>
      <c r="C708" s="54"/>
      <c r="D708" s="34"/>
      <c r="E708" s="16"/>
      <c r="F708" s="19"/>
      <c r="G708" s="153"/>
      <c r="H708" s="34"/>
      <c r="I708" s="34"/>
      <c r="J708" s="157"/>
      <c r="K708" s="157"/>
      <c r="L708" s="110"/>
      <c r="M708" s="104"/>
      <c r="N708" s="104"/>
      <c r="O708" s="104"/>
      <c r="P708" s="70"/>
      <c r="Q708" s="70"/>
      <c r="R708" s="70"/>
    </row>
    <row r="709" s="5" customFormat="1" ht="16.5" customHeight="1">
      <c r="A709" s="34"/>
      <c r="B709" s="54"/>
      <c r="C709" s="54"/>
      <c r="D709" s="34"/>
      <c r="E709" s="16"/>
      <c r="F709" s="19"/>
      <c r="G709" s="153"/>
      <c r="H709" s="34"/>
      <c r="I709" s="34"/>
      <c r="J709" s="157"/>
      <c r="K709" s="157"/>
      <c r="L709" s="110"/>
      <c r="M709" s="104"/>
      <c r="N709" s="104"/>
      <c r="O709" s="104"/>
      <c r="P709" s="70"/>
      <c r="Q709" s="70"/>
      <c r="R709" s="70"/>
    </row>
    <row r="710" s="5" customFormat="1" ht="16.5" customHeight="1">
      <c r="A710" s="34"/>
      <c r="B710" s="54"/>
      <c r="C710" s="54"/>
      <c r="D710" s="34"/>
      <c r="E710" s="16"/>
      <c r="F710" s="19"/>
      <c r="G710" s="153"/>
      <c r="H710" s="34"/>
      <c r="I710" s="34"/>
      <c r="J710" s="157"/>
      <c r="K710" s="157"/>
      <c r="L710" s="110"/>
      <c r="M710" s="104"/>
      <c r="N710" s="104"/>
      <c r="O710" s="104"/>
      <c r="P710" s="70"/>
      <c r="Q710" s="70"/>
      <c r="R710" s="70"/>
    </row>
    <row r="711" s="5" customFormat="1" ht="16.5" customHeight="1">
      <c r="A711" s="34"/>
      <c r="B711" s="54"/>
      <c r="C711" s="54"/>
      <c r="D711" s="34"/>
      <c r="E711" s="16"/>
      <c r="F711" s="19"/>
      <c r="G711" s="153"/>
      <c r="H711" s="34"/>
      <c r="I711" s="34"/>
      <c r="J711" s="157"/>
      <c r="K711" s="157"/>
      <c r="L711" s="110"/>
      <c r="M711" s="104"/>
      <c r="N711" s="104"/>
      <c r="O711" s="104"/>
      <c r="P711" s="70"/>
      <c r="Q711" s="70"/>
      <c r="R711" s="70"/>
    </row>
    <row r="712" s="5" customFormat="1" ht="16.5" customHeight="1">
      <c r="A712" s="34"/>
      <c r="B712" s="54"/>
      <c r="C712" s="54"/>
      <c r="D712" s="34"/>
      <c r="E712" s="16"/>
      <c r="F712" s="19"/>
      <c r="G712" s="153"/>
      <c r="H712" s="34"/>
      <c r="I712" s="34"/>
      <c r="J712" s="157"/>
      <c r="K712" s="157"/>
      <c r="L712" s="110"/>
      <c r="M712" s="104"/>
      <c r="N712" s="104"/>
      <c r="O712" s="104"/>
      <c r="P712" s="70"/>
      <c r="Q712" s="70"/>
      <c r="R712" s="70"/>
    </row>
    <row r="713" s="5" customFormat="1" ht="16.5" customHeight="1">
      <c r="A713" s="34"/>
      <c r="B713" s="54"/>
      <c r="C713" s="54"/>
      <c r="D713" s="34"/>
      <c r="E713" s="16"/>
      <c r="F713" s="19"/>
      <c r="G713" s="153"/>
      <c r="H713" s="34"/>
      <c r="I713" s="34"/>
      <c r="J713" s="157"/>
      <c r="K713" s="157"/>
      <c r="L713" s="110"/>
      <c r="M713" s="104"/>
      <c r="N713" s="104"/>
      <c r="O713" s="104"/>
      <c r="P713" s="70"/>
      <c r="Q713" s="70"/>
      <c r="R713" s="70"/>
    </row>
    <row r="714" s="5" customFormat="1" ht="16.5" customHeight="1">
      <c r="A714" s="34"/>
      <c r="B714" s="54"/>
      <c r="C714" s="54"/>
      <c r="D714" s="34"/>
      <c r="E714" s="16"/>
      <c r="F714" s="19"/>
      <c r="G714" s="153"/>
      <c r="H714" s="34"/>
      <c r="I714" s="34"/>
      <c r="J714" s="157"/>
      <c r="K714" s="157"/>
      <c r="L714" s="110"/>
      <c r="M714" s="104"/>
      <c r="N714" s="104"/>
      <c r="O714" s="104"/>
      <c r="P714" s="70"/>
      <c r="Q714" s="70"/>
      <c r="R714" s="70"/>
    </row>
    <row r="715" s="5" customFormat="1" ht="16.5" customHeight="1">
      <c r="A715" s="34"/>
      <c r="B715" s="54"/>
      <c r="C715" s="54"/>
      <c r="D715" s="34"/>
      <c r="E715" s="16"/>
      <c r="F715" s="19"/>
      <c r="G715" s="153"/>
      <c r="H715" s="34"/>
      <c r="I715" s="34"/>
      <c r="J715" s="157"/>
      <c r="K715" s="157"/>
      <c r="L715" s="110"/>
      <c r="M715" s="104"/>
      <c r="N715" s="104"/>
      <c r="O715" s="104"/>
      <c r="P715" s="70"/>
      <c r="Q715" s="70"/>
      <c r="R715" s="70"/>
    </row>
    <row r="716" s="5" customFormat="1" ht="16.5" customHeight="1">
      <c r="A716" s="34"/>
      <c r="B716" s="54"/>
      <c r="C716" s="54"/>
      <c r="D716" s="34"/>
      <c r="E716" s="16"/>
      <c r="F716" s="19"/>
      <c r="G716" s="153"/>
      <c r="H716" s="34"/>
      <c r="I716" s="34"/>
      <c r="J716" s="157"/>
      <c r="K716" s="157"/>
      <c r="L716" s="110"/>
      <c r="M716" s="104"/>
      <c r="N716" s="104"/>
      <c r="O716" s="104"/>
      <c r="P716" s="70"/>
      <c r="Q716" s="70"/>
      <c r="R716" s="70"/>
    </row>
  </sheetData>
  <autoFilter ref="A2:XFD1048576"/>
  <mergeCells count="73">
    <mergeCell ref="E1:G1"/>
    <mergeCell ref="B6:B20"/>
    <mergeCell ref="A3:A20"/>
    <mergeCell ref="B255:B260"/>
    <mergeCell ref="B273:B276"/>
    <mergeCell ref="B261:B266"/>
    <mergeCell ref="B267:B269"/>
    <mergeCell ref="B270:B272"/>
    <mergeCell ref="B277:B280"/>
    <mergeCell ref="B167:B172"/>
    <mergeCell ref="B185:B188"/>
    <mergeCell ref="B173:B178"/>
    <mergeCell ref="B179:B181"/>
    <mergeCell ref="B182:B184"/>
    <mergeCell ref="B189:B192"/>
    <mergeCell ref="B78:B81"/>
    <mergeCell ref="B89:B92"/>
    <mergeCell ref="B94:B99"/>
    <mergeCell ref="B100:B110"/>
    <mergeCell ref="B41:B51"/>
    <mergeCell ref="B111:B112"/>
    <mergeCell ref="B4:B5"/>
    <mergeCell ref="B52:B66"/>
    <mergeCell ref="B115:B136"/>
    <mergeCell ref="B140:B145"/>
    <mergeCell ref="A146:A226"/>
    <mergeCell ref="B159:B162"/>
    <mergeCell ref="B343:B349"/>
    <mergeCell ref="B147:B152"/>
    <mergeCell ref="B153:B155"/>
    <mergeCell ref="B156:B158"/>
    <mergeCell ref="B194:B203"/>
    <mergeCell ref="B204:B210"/>
    <mergeCell ref="B213:B219"/>
    <mergeCell ref="B220:B221"/>
    <mergeCell ref="B224:B226"/>
    <mergeCell ref="B234:B239"/>
    <mergeCell ref="B240:B242"/>
    <mergeCell ref="B247:B250"/>
    <mergeCell ref="B292:B295"/>
    <mergeCell ref="B299:B304"/>
    <mergeCell ref="B305:B308"/>
    <mergeCell ref="B309:B310"/>
    <mergeCell ref="B311:B313"/>
    <mergeCell ref="B315:B317"/>
    <mergeCell ref="B318:B321"/>
    <mergeCell ref="B322:B328"/>
    <mergeCell ref="B332:B342"/>
    <mergeCell ref="B364:B368"/>
    <mergeCell ref="A331:A342"/>
    <mergeCell ref="A343:A373"/>
    <mergeCell ref="B369:B372"/>
    <mergeCell ref="B243:B246"/>
    <mergeCell ref="B358:B363"/>
    <mergeCell ref="B282:B291"/>
    <mergeCell ref="B351:B354"/>
    <mergeCell ref="B251:B254"/>
    <mergeCell ref="B163:B166"/>
    <mergeCell ref="B70:B76"/>
    <mergeCell ref="B67:B69"/>
    <mergeCell ref="B22:B30"/>
    <mergeCell ref="A21:A76"/>
    <mergeCell ref="A77:A113"/>
    <mergeCell ref="B374:B382"/>
    <mergeCell ref="A115:A136"/>
    <mergeCell ref="B137:B139"/>
    <mergeCell ref="A137:A145"/>
    <mergeCell ref="A227:A232"/>
    <mergeCell ref="B31:B32"/>
    <mergeCell ref="B227:B228"/>
    <mergeCell ref="B231:B232"/>
    <mergeCell ref="B33:B40"/>
    <mergeCell ref="B82:B8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D3" activePane="bottomRight" state="frozen" xSplit="3" ySplit="2"/>
    </sheetView>
  </sheetViews>
  <sheetFormatPr baseColWidth="10" defaultColWidth="9.9990234375" defaultRowHeight="16.5" customHeight="1"/>
  <cols>
    <col min="1" max="1" width="9.2548828125" customWidth="1"/>
    <col min="2" max="2" width="11.578125" customWidth="1" style="129"/>
    <col min="3" max="3" width="28.1103515625" customWidth="1" style="129"/>
    <col min="4" max="4" width="23.923828125" customWidth="1"/>
    <col min="5" max="5" width="12.287109375" customWidth="1" style="81"/>
    <col min="6" max="6" width="7.125" customWidth="1" style="68"/>
    <col min="7" max="7" width="11.37890625" customWidth="1" style="70"/>
    <col min="8" max="9" width="18.9990234375" style="70"/>
    <col min="12" max="12" width="19.822265625" customWidth="1"/>
    <col min="13" max="13" width="9"/>
    <col min="14" max="15" width="18.966796875" customWidth="1"/>
    <col min="16" max="18" width="21.849609375" customWidth="1" style="70"/>
  </cols>
  <sheetData>
    <row r="1" ht="16.5" customHeight="1">
      <c r="E1" s="202" t="s">
        <v>804</v>
      </c>
      <c r="F1" s="17"/>
      <c r="G1" s="107"/>
      <c r="L1" s="72"/>
      <c r="M1" s="72"/>
      <c r="N1" s="72"/>
      <c r="O1" s="72"/>
      <c r="P1" s="87"/>
      <c r="Q1" s="87"/>
      <c r="R1" s="87"/>
    </row>
    <row r="2" s="5" customFormat="1" ht="20.78571428571429" customHeight="1">
      <c r="B2" s="129" t="s">
        <v>1</v>
      </c>
      <c r="C2" s="129" t="s">
        <v>2</v>
      </c>
      <c r="D2" s="34" t="s">
        <v>3</v>
      </c>
      <c r="E2" s="81" t="s">
        <v>4</v>
      </c>
      <c r="F2" s="68" t="s">
        <v>5</v>
      </c>
      <c r="G2" s="70" t="s">
        <v>6</v>
      </c>
      <c r="H2" s="70"/>
      <c r="I2" s="70" t="s">
        <v>806</v>
      </c>
      <c r="J2" s="34" t="s">
        <v>807</v>
      </c>
      <c r="K2" s="34" t="s">
        <v>808</v>
      </c>
      <c r="L2" s="72" t="s">
        <v>7</v>
      </c>
      <c r="M2" s="72" t="s">
        <v>1064</v>
      </c>
      <c r="N2" s="72" t="s">
        <v>1065</v>
      </c>
      <c r="O2" s="72" t="s">
        <v>8</v>
      </c>
      <c r="P2" s="87" t="s">
        <v>9</v>
      </c>
      <c r="Q2" s="87" t="s">
        <v>10</v>
      </c>
      <c r="R2" s="87" t="s">
        <v>11</v>
      </c>
    </row>
    <row r="3" s="52" customFormat="1" ht="16.5" customHeight="1">
      <c r="A3" s="181" t="s">
        <v>12</v>
      </c>
      <c r="B3" s="65"/>
      <c r="C3" s="65" t="s">
        <v>13</v>
      </c>
      <c r="D3" s="65"/>
      <c r="E3" s="65"/>
      <c r="F3" s="67"/>
      <c r="G3" s="65"/>
      <c r="H3" s="65"/>
      <c r="I3" s="65"/>
      <c r="J3" s="66"/>
      <c r="K3" s="66"/>
      <c r="L3" s="66"/>
      <c r="M3" s="66"/>
      <c r="N3" s="66"/>
      <c r="O3" s="66"/>
      <c r="P3" s="88"/>
      <c r="Q3" s="88"/>
      <c r="R3" s="88"/>
    </row>
    <row r="4" s="5" customFormat="1" ht="16.5" customHeight="1">
      <c r="A4" s="75"/>
      <c r="B4" s="79" t="s">
        <v>14</v>
      </c>
      <c r="C4" s="71" t="s">
        <v>15</v>
      </c>
      <c r="D4" s="71"/>
      <c r="E4" s="47" t="n">
        <f>MIN(E5:E8)</f>
        <v>45399</v>
      </c>
      <c r="F4" s="61"/>
      <c r="G4" s="47" t="n">
        <f>E4+F4-1</f>
        <v>45398</v>
      </c>
      <c r="H4" s="47"/>
      <c r="I4" s="47"/>
      <c r="J4" s="48"/>
      <c r="K4" s="48"/>
      <c r="L4" s="46" t="s">
        <v>16</v>
      </c>
      <c r="M4" s="48"/>
      <c r="N4" s="48"/>
      <c r="O4" s="48"/>
      <c r="P4" s="89"/>
      <c r="Q4" s="89"/>
      <c r="R4" s="89"/>
    </row>
    <row r="5" s="5" customFormat="1" ht="16.5" customHeight="1">
      <c r="A5" s="75"/>
      <c r="B5" s="74"/>
      <c r="C5" s="16" t="s">
        <v>15</v>
      </c>
      <c r="D5" s="34"/>
      <c r="E5" s="59" t="n">
        <v>45399</v>
      </c>
      <c r="F5" s="49" t="n">
        <v>9</v>
      </c>
      <c r="G5" s="47" t="n">
        <f>E5+F5-1</f>
        <v>45407</v>
      </c>
      <c r="H5" s="47"/>
      <c r="I5" s="47"/>
      <c r="J5" s="48"/>
      <c r="K5" s="48"/>
      <c r="L5" s="46" t="s">
        <v>16</v>
      </c>
      <c r="M5" s="46"/>
      <c r="N5" s="46"/>
      <c r="O5" s="46"/>
      <c r="P5" s="46"/>
      <c r="Q5" s="46"/>
      <c r="R5" s="46"/>
    </row>
    <row r="6" s="5" customFormat="1" ht="16.5" customHeight="1">
      <c r="A6" s="75"/>
      <c r="B6" s="74"/>
      <c r="C6" s="64" t="s">
        <v>17</v>
      </c>
      <c r="D6" s="64" t="s">
        <v>18</v>
      </c>
      <c r="E6" s="14" t="n">
        <f>G5+1</f>
        <v>45408</v>
      </c>
      <c r="F6" s="49" t="n">
        <v>1</v>
      </c>
      <c r="G6" s="47" t="n">
        <f>E6+F6-1</f>
        <v>45408</v>
      </c>
      <c r="H6" s="47"/>
      <c r="I6" s="47"/>
      <c r="J6" s="48"/>
      <c r="K6" s="48"/>
      <c r="L6" s="46" t="s">
        <v>19</v>
      </c>
      <c r="M6" s="46"/>
      <c r="N6" s="46"/>
      <c r="O6" s="46"/>
      <c r="P6" s="46"/>
      <c r="Q6" s="46"/>
      <c r="R6" s="46"/>
    </row>
    <row r="7" ht="16.5" customHeight="1">
      <c r="C7" s="187" t="s">
        <v>20</v>
      </c>
      <c r="D7" s="64" t="s">
        <v>21</v>
      </c>
      <c r="E7" s="122" t="n">
        <f>G6+1</f>
        <v>45409</v>
      </c>
      <c r="F7" s="19" t="n">
        <v>3</v>
      </c>
      <c r="G7" s="16" t="n">
        <f>E7+F7-1</f>
        <v>45411</v>
      </c>
      <c r="H7" s="16"/>
      <c r="I7" s="16" t="n">
        <v>45412</v>
      </c>
      <c r="J7" s="117" t="s">
        <v>811</v>
      </c>
      <c r="K7" s="117" t="s">
        <v>811</v>
      </c>
      <c r="L7" s="54" t="s">
        <v>16</v>
      </c>
      <c r="M7" s="54"/>
      <c r="N7" s="54"/>
      <c r="O7" s="54"/>
      <c r="P7" s="54"/>
      <c r="Q7" s="54"/>
      <c r="R7" s="54"/>
    </row>
    <row r="8" s="5" customFormat="1" ht="16.5" customHeight="1">
      <c r="A8" s="75"/>
      <c r="B8" s="75"/>
      <c r="C8" s="71" t="s">
        <v>22</v>
      </c>
      <c r="D8" s="50" t="s">
        <v>23</v>
      </c>
      <c r="E8" s="51" t="n">
        <f>G7+1</f>
        <v>45412</v>
      </c>
      <c r="F8" s="49" t="n">
        <v>30</v>
      </c>
      <c r="G8" s="47" t="n">
        <f>E8+F8-1</f>
        <v>45441</v>
      </c>
      <c r="H8" s="47"/>
      <c r="I8" s="47"/>
      <c r="J8" s="48"/>
      <c r="K8" s="48"/>
      <c r="L8" s="46" t="s">
        <v>24</v>
      </c>
      <c r="M8" s="46"/>
      <c r="N8" s="46"/>
      <c r="O8" s="46"/>
      <c r="P8" s="46"/>
      <c r="Q8" s="46"/>
      <c r="R8" s="46"/>
    </row>
    <row r="9" s="5" customFormat="1" ht="16.5" customHeight="1">
      <c r="A9" s="75"/>
      <c r="B9" s="75"/>
      <c r="C9" s="71" t="s">
        <v>25</v>
      </c>
      <c r="D9" s="50"/>
      <c r="E9" s="51" t="n">
        <f>G24+1</f>
        <v>45429</v>
      </c>
      <c r="F9" s="49" t="n">
        <v>4</v>
      </c>
      <c r="G9" s="47" t="n">
        <f>E9+F9-1</f>
        <v>45432</v>
      </c>
      <c r="H9" s="47"/>
      <c r="I9" s="47"/>
      <c r="J9" s="48"/>
      <c r="K9" s="48"/>
      <c r="L9" s="46" t="s">
        <v>16</v>
      </c>
      <c r="M9" s="71"/>
      <c r="N9" s="71"/>
      <c r="O9" s="71" t="s">
        <v>26</v>
      </c>
      <c r="P9" s="46" t="s">
        <v>278</v>
      </c>
      <c r="Q9" s="46"/>
      <c r="R9" s="46"/>
    </row>
    <row r="10" s="5" customFormat="1" ht="16.5" customHeight="1">
      <c r="A10" s="75"/>
      <c r="B10" s="75"/>
      <c r="C10" s="50" t="s">
        <v>27</v>
      </c>
      <c r="D10" s="50"/>
      <c r="E10" s="51" t="n">
        <f>G37+1</f>
        <v>45428</v>
      </c>
      <c r="F10" s="49" t="n">
        <v>5</v>
      </c>
      <c r="G10" s="47" t="n">
        <f>E10+F10-1</f>
        <v>45432</v>
      </c>
      <c r="H10" s="47"/>
      <c r="I10" s="47"/>
      <c r="J10" s="48"/>
      <c r="K10" s="48"/>
      <c r="L10" s="46" t="s">
        <v>16</v>
      </c>
      <c r="M10" s="71"/>
      <c r="N10" s="71"/>
      <c r="O10" s="71" t="s">
        <v>28</v>
      </c>
      <c r="P10" s="46" t="s">
        <v>29</v>
      </c>
      <c r="Q10" s="46"/>
      <c r="R10" s="46"/>
    </row>
    <row r="11" s="5" customFormat="1" ht="27.75" customHeight="1">
      <c r="A11" s="75"/>
      <c r="B11" s="79" t="s">
        <v>30</v>
      </c>
      <c r="C11" s="71" t="s">
        <v>31</v>
      </c>
      <c r="D11" s="47"/>
      <c r="E11" s="47"/>
      <c r="F11" s="49" t="n">
        <v>7</v>
      </c>
      <c r="G11" s="47" t="n">
        <v>45420</v>
      </c>
      <c r="H11" s="47"/>
      <c r="I11" s="47"/>
      <c r="J11" s="48"/>
      <c r="K11" s="48"/>
      <c r="L11" s="46" t="s">
        <v>32</v>
      </c>
      <c r="M11" s="48" t="n">
        <v>4</v>
      </c>
      <c r="N11" s="48"/>
      <c r="O11" s="48"/>
      <c r="P11" s="89"/>
      <c r="Q11" s="89"/>
      <c r="R11" s="89"/>
    </row>
    <row r="12" s="5" customFormat="1" ht="16.5" customHeight="1">
      <c r="A12" s="75"/>
      <c r="B12" s="75"/>
      <c r="C12" s="71" t="s">
        <v>33</v>
      </c>
      <c r="D12" s="47"/>
      <c r="E12" s="47"/>
      <c r="F12" s="49"/>
      <c r="G12" s="47" t="n">
        <v>45420</v>
      </c>
      <c r="H12" s="47"/>
      <c r="I12" s="47"/>
      <c r="J12" s="48"/>
      <c r="K12" s="48"/>
      <c r="L12" s="46" t="s">
        <v>34</v>
      </c>
      <c r="M12" s="46"/>
      <c r="N12" s="46"/>
      <c r="O12" s="46"/>
      <c r="P12" s="46"/>
      <c r="Q12" s="46"/>
      <c r="R12" s="46"/>
    </row>
    <row r="13" s="5" customFormat="1" ht="16.5" customHeight="1">
      <c r="A13" s="75"/>
      <c r="B13" s="75"/>
      <c r="C13" s="71" t="s">
        <v>35</v>
      </c>
      <c r="D13" s="47"/>
      <c r="E13" s="47"/>
      <c r="F13" s="49"/>
      <c r="G13" s="47" t="n">
        <v>45426</v>
      </c>
      <c r="H13" s="47"/>
      <c r="I13" s="47"/>
      <c r="J13" s="48"/>
      <c r="K13" s="48"/>
      <c r="L13" s="46" t="s">
        <v>34</v>
      </c>
      <c r="M13" s="46"/>
      <c r="N13" s="46"/>
      <c r="O13" s="46"/>
      <c r="P13" s="5"/>
      <c r="Q13" s="5"/>
      <c r="R13" s="5"/>
    </row>
    <row r="14" s="5" customFormat="1" ht="16.5" customHeight="1">
      <c r="A14" s="75"/>
      <c r="B14" s="79" t="s">
        <v>36</v>
      </c>
      <c r="C14" s="71" t="s">
        <v>37</v>
      </c>
      <c r="D14" s="47"/>
      <c r="E14" s="47" t="n">
        <f>MIN(E15:E28)</f>
        <v>45406</v>
      </c>
      <c r="F14" s="61"/>
      <c r="G14" s="47" t="n">
        <f>MAX(G15:G28)</f>
        <v>45457</v>
      </c>
      <c r="H14" s="47"/>
      <c r="I14" s="47"/>
      <c r="J14" s="48"/>
      <c r="K14" s="48"/>
      <c r="L14" s="48" t="s">
        <v>34</v>
      </c>
      <c r="M14" s="48"/>
      <c r="N14" s="48"/>
      <c r="O14" s="48"/>
      <c r="P14" s="46"/>
      <c r="Q14" s="46"/>
      <c r="R14" s="46"/>
    </row>
    <row r="15" s="5" customFormat="1" ht="16.5" customHeight="1">
      <c r="A15" s="75"/>
      <c r="B15" s="75"/>
      <c r="C15" s="47" t="s">
        <v>38</v>
      </c>
      <c r="D15" s="47"/>
      <c r="E15" s="51" t="n">
        <f>G7+1</f>
        <v>45412</v>
      </c>
      <c r="F15" s="49" t="n">
        <v>9</v>
      </c>
      <c r="G15" s="47" t="n">
        <f>E15+F15-1</f>
        <v>45420</v>
      </c>
      <c r="H15" s="47"/>
      <c r="I15" s="47"/>
      <c r="J15" s="48"/>
      <c r="K15" s="48"/>
      <c r="L15" s="46" t="s">
        <v>39</v>
      </c>
      <c r="M15" s="46"/>
      <c r="N15" s="46"/>
      <c r="O15" s="46"/>
      <c r="P15" s="46" t="s">
        <v>40</v>
      </c>
      <c r="Q15" s="46"/>
      <c r="R15" s="46"/>
    </row>
    <row r="16" ht="135.75" customHeight="1">
      <c r="C16" s="131" t="s">
        <v>41</v>
      </c>
      <c r="D16" s="16"/>
      <c r="E16" s="16" t="n">
        <f>G15+1</f>
        <v>45421</v>
      </c>
      <c r="F16" s="19" t="n">
        <v>7</v>
      </c>
      <c r="G16" s="16" t="n">
        <f>E16+F16-1</f>
        <v>45427</v>
      </c>
      <c r="H16" s="16"/>
      <c r="I16" s="16" t="n">
        <v>45429</v>
      </c>
      <c r="J16" s="117" t="s">
        <v>811</v>
      </c>
      <c r="K16" s="117"/>
      <c r="L16" s="54" t="s">
        <v>42</v>
      </c>
      <c r="M16" s="54" t="n">
        <v>2</v>
      </c>
      <c r="N16" s="249" t="n">
        <f>M16*F16</f>
        <v>14</v>
      </c>
      <c r="O16" s="528" t="s">
        <v>43</v>
      </c>
      <c r="P16" s="529" t="s">
        <v>44</v>
      </c>
      <c r="Q16" s="123"/>
      <c r="R16" s="123"/>
    </row>
    <row r="17" s="5" customFormat="1" ht="16.5" customHeight="1">
      <c r="A17" s="75"/>
      <c r="B17" s="75"/>
      <c r="C17" s="46" t="s">
        <v>45</v>
      </c>
      <c r="D17" s="47"/>
      <c r="E17" s="47"/>
      <c r="F17" s="49"/>
      <c r="G17" s="47" t="n">
        <f>G15</f>
        <v>45420</v>
      </c>
      <c r="H17" s="47"/>
      <c r="I17" s="47" t="n">
        <v>45421</v>
      </c>
      <c r="J17" s="48"/>
      <c r="K17" s="48"/>
      <c r="L17" s="48" t="s">
        <v>34</v>
      </c>
      <c r="M17" s="48"/>
      <c r="N17" s="48"/>
      <c r="O17" s="48"/>
      <c r="P17" s="89" t="s">
        <v>278</v>
      </c>
      <c r="Q17" s="89"/>
      <c r="R17" s="89"/>
    </row>
    <row r="18" s="5" customFormat="1" ht="16.5" customHeight="1">
      <c r="A18" s="75"/>
      <c r="B18" s="75"/>
      <c r="C18" s="47" t="s">
        <v>46</v>
      </c>
      <c r="D18" s="47"/>
      <c r="E18" s="47" t="n">
        <f>E16+3</f>
        <v>45424</v>
      </c>
      <c r="F18" s="49" t="n">
        <v>2</v>
      </c>
      <c r="G18" s="47" t="n">
        <f>E18+F18-1</f>
        <v>45425</v>
      </c>
      <c r="H18" s="47"/>
      <c r="I18" s="47"/>
      <c r="J18" s="48"/>
      <c r="K18" s="48"/>
      <c r="L18" s="48" t="s">
        <v>47</v>
      </c>
      <c r="M18" s="48"/>
      <c r="N18" s="249" t="n">
        <f>M18*F18</f>
        <v>0</v>
      </c>
      <c r="O18" s="48"/>
      <c r="P18" s="89"/>
      <c r="Q18" s="89"/>
      <c r="R18" s="89"/>
    </row>
    <row r="19" s="5" customFormat="1" ht="16.5" customHeight="1">
      <c r="A19" s="75"/>
      <c r="B19" s="75"/>
      <c r="C19" s="47" t="s">
        <v>48</v>
      </c>
      <c r="D19" s="47"/>
      <c r="E19" s="47" t="n">
        <f>G18+1</f>
        <v>45426</v>
      </c>
      <c r="F19" s="49" t="n">
        <v>3</v>
      </c>
      <c r="G19" s="47" t="n">
        <f>E19+F19-1</f>
        <v>45428</v>
      </c>
      <c r="H19" s="47"/>
      <c r="I19" s="47"/>
      <c r="J19" s="48"/>
      <c r="K19" s="48"/>
      <c r="L19" s="48" t="s">
        <v>34</v>
      </c>
      <c r="M19" s="48"/>
      <c r="N19" s="48"/>
      <c r="O19" s="48"/>
      <c r="P19" s="89"/>
      <c r="Q19" s="89"/>
      <c r="R19" s="89"/>
    </row>
    <row r="20" s="5" customFormat="1" ht="38.60526315789475" customHeight="1">
      <c r="A20" s="75"/>
      <c r="B20" s="75"/>
      <c r="C20" s="50" t="s">
        <v>49</v>
      </c>
      <c r="D20" s="50" t="s">
        <v>50</v>
      </c>
      <c r="E20" s="47" t="n">
        <f>G16+1</f>
        <v>45428</v>
      </c>
      <c r="F20" s="49" t="n">
        <v>1</v>
      </c>
      <c r="G20" s="47" t="n">
        <f>E20+F20-1</f>
        <v>45428</v>
      </c>
      <c r="H20" s="47"/>
      <c r="I20" s="47"/>
      <c r="J20" s="48"/>
      <c r="K20" s="48"/>
      <c r="L20" s="46" t="s">
        <v>51</v>
      </c>
      <c r="M20" s="46"/>
      <c r="N20" s="46"/>
      <c r="O20" s="46"/>
      <c r="P20" s="46"/>
      <c r="Q20" s="46"/>
      <c r="R20" s="46"/>
    </row>
    <row r="21" s="5" customFormat="1" ht="16.5" customHeight="1">
      <c r="A21" s="75"/>
      <c r="B21" s="75"/>
      <c r="C21" s="50" t="s">
        <v>52</v>
      </c>
      <c r="D21" s="50" t="s">
        <v>53</v>
      </c>
      <c r="E21" s="47" t="n">
        <v>45418</v>
      </c>
      <c r="F21" s="49" t="n">
        <v>2</v>
      </c>
      <c r="G21" s="47" t="n">
        <f>E21+F21-1</f>
        <v>45419</v>
      </c>
      <c r="H21" s="47"/>
      <c r="I21" s="47"/>
      <c r="J21" s="48"/>
      <c r="K21" s="48"/>
      <c r="L21" s="46" t="s">
        <v>54</v>
      </c>
      <c r="M21" s="46"/>
      <c r="N21" s="249" t="n">
        <f>M21*F21</f>
        <v>0</v>
      </c>
      <c r="O21" s="46"/>
      <c r="P21" s="46"/>
      <c r="Q21" s="46"/>
      <c r="R21" s="46"/>
    </row>
    <row r="22" s="5" customFormat="1" ht="16.5" customHeight="1">
      <c r="A22" s="75"/>
      <c r="B22" s="75"/>
      <c r="C22" s="50" t="s">
        <v>55</v>
      </c>
      <c r="D22" s="50" t="s">
        <v>56</v>
      </c>
      <c r="E22" s="47" t="n">
        <f>G21+1</f>
        <v>45420</v>
      </c>
      <c r="F22" s="49" t="n">
        <v>1</v>
      </c>
      <c r="G22" s="47" t="n">
        <f>E22+F22-1</f>
        <v>45420</v>
      </c>
      <c r="H22" s="47"/>
      <c r="I22" s="47"/>
      <c r="J22" s="48"/>
      <c r="K22" s="48"/>
      <c r="L22" s="46" t="s">
        <v>54</v>
      </c>
      <c r="M22" s="46"/>
      <c r="N22" s="249" t="n">
        <f>M22*F22</f>
        <v>0</v>
      </c>
      <c r="O22" s="46"/>
      <c r="P22" s="46"/>
      <c r="Q22" s="46"/>
      <c r="R22" s="46"/>
    </row>
    <row r="23" s="5" customFormat="1" ht="16.5" customHeight="1">
      <c r="A23" s="75"/>
      <c r="B23" s="75"/>
      <c r="C23" s="50" t="s">
        <v>57</v>
      </c>
      <c r="D23" s="50" t="s">
        <v>58</v>
      </c>
      <c r="E23" s="47" t="n">
        <v>45437</v>
      </c>
      <c r="F23" s="49" t="n">
        <v>21</v>
      </c>
      <c r="G23" s="47" t="n">
        <f>E23+F23-1</f>
        <v>45457</v>
      </c>
      <c r="H23" s="47"/>
      <c r="I23" s="47"/>
      <c r="J23" s="48"/>
      <c r="K23" s="48"/>
      <c r="L23" s="46" t="s">
        <v>54</v>
      </c>
      <c r="M23" s="46"/>
      <c r="N23" s="249" t="n">
        <f>M23*F23</f>
        <v>0</v>
      </c>
      <c r="O23" s="46"/>
      <c r="P23" s="46"/>
      <c r="Q23" s="46"/>
      <c r="R23" s="46"/>
    </row>
    <row r="24" s="5" customFormat="1" ht="27.75" customHeight="1">
      <c r="A24" s="75"/>
      <c r="B24" s="75"/>
      <c r="C24" s="50" t="s">
        <v>59</v>
      </c>
      <c r="D24" s="57" t="s">
        <v>60</v>
      </c>
      <c r="E24" s="47" t="n">
        <f>G18+1</f>
        <v>45426</v>
      </c>
      <c r="F24" s="49" t="n">
        <v>3</v>
      </c>
      <c r="G24" s="47" t="n">
        <f>E24+F24-1</f>
        <v>45428</v>
      </c>
      <c r="H24" s="47"/>
      <c r="I24" s="47"/>
      <c r="J24" s="48"/>
      <c r="K24" s="48"/>
      <c r="L24" s="46" t="s">
        <v>54</v>
      </c>
      <c r="M24" s="46" t="n">
        <v>3</v>
      </c>
      <c r="N24" s="249" t="n">
        <f>M24*F24</f>
        <v>9</v>
      </c>
      <c r="O24" s="46"/>
      <c r="P24" s="46" t="s">
        <v>61</v>
      </c>
      <c r="Q24" s="46"/>
      <c r="R24" s="46"/>
    </row>
    <row r="25" ht="27.75" customHeight="1">
      <c r="C25" s="50" t="s">
        <v>62</v>
      </c>
      <c r="E25" s="16" t="n">
        <f>E24</f>
        <v>45426</v>
      </c>
      <c r="F25" s="19" t="n">
        <v>7</v>
      </c>
      <c r="G25" s="16" t="n">
        <f>E25+F25-1</f>
        <v>45432</v>
      </c>
      <c r="H25" s="64" t="s">
        <v>812</v>
      </c>
      <c r="I25" s="16"/>
      <c r="J25" s="117" t="s">
        <v>811</v>
      </c>
      <c r="K25" s="117" t="s">
        <v>811</v>
      </c>
      <c r="L25" s="54" t="s">
        <v>54</v>
      </c>
      <c r="M25" s="54" t="n">
        <v>3</v>
      </c>
      <c r="N25" s="249" t="n">
        <f>M25*F25</f>
        <v>21</v>
      </c>
      <c r="O25" s="54"/>
      <c r="P25" s="54" t="s">
        <v>63</v>
      </c>
      <c r="Q25" s="54"/>
      <c r="R25" s="54"/>
    </row>
    <row r="26" s="5" customFormat="1" ht="16.5" customHeight="1">
      <c r="A26" s="75"/>
      <c r="B26" s="75"/>
      <c r="C26" s="57" t="s">
        <v>64</v>
      </c>
      <c r="D26" s="34"/>
      <c r="E26" s="59" t="n">
        <f>G24+1</f>
        <v>45429</v>
      </c>
      <c r="F26" s="49" t="n">
        <v>5</v>
      </c>
      <c r="G26" s="47" t="n">
        <f>E26+F26-1</f>
        <v>45433</v>
      </c>
      <c r="H26" s="47"/>
      <c r="I26" s="47"/>
      <c r="J26" s="48"/>
      <c r="K26" s="48"/>
      <c r="L26" s="46" t="s">
        <v>65</v>
      </c>
      <c r="M26" s="46"/>
      <c r="N26" s="46"/>
      <c r="O26" s="46"/>
      <c r="P26" s="46"/>
      <c r="Q26" s="46"/>
      <c r="R26" s="46"/>
    </row>
    <row r="27" s="5" customFormat="1" ht="16.5" customHeight="1">
      <c r="A27" s="75"/>
      <c r="B27" s="75"/>
      <c r="C27" s="57" t="s">
        <v>66</v>
      </c>
      <c r="D27" s="73" t="s">
        <v>66</v>
      </c>
      <c r="E27" s="59" t="n">
        <v>45406</v>
      </c>
      <c r="F27" s="61" t="n">
        <v>15</v>
      </c>
      <c r="G27" s="47" t="n">
        <f>E27+F27-1</f>
        <v>45420</v>
      </c>
      <c r="H27" s="47"/>
      <c r="I27" s="47"/>
      <c r="J27" s="48"/>
      <c r="K27" s="48"/>
      <c r="L27" s="46" t="s">
        <v>65</v>
      </c>
      <c r="M27" s="48"/>
      <c r="N27" s="48"/>
      <c r="O27" s="48"/>
      <c r="P27" s="89"/>
      <c r="Q27" s="89"/>
      <c r="R27" s="89"/>
    </row>
    <row r="28" ht="16.5" customHeight="1">
      <c r="C28" s="187" t="s">
        <v>67</v>
      </c>
      <c r="D28" s="64" t="s">
        <v>68</v>
      </c>
      <c r="E28" s="16" t="n">
        <f>G16+1</f>
        <v>45428</v>
      </c>
      <c r="F28" s="166" t="n">
        <v>2</v>
      </c>
      <c r="G28" s="16" t="n">
        <f>E28+F28-1</f>
        <v>45429</v>
      </c>
      <c r="H28" s="16"/>
      <c r="I28" s="16"/>
      <c r="J28" s="117" t="s">
        <v>811</v>
      </c>
      <c r="K28" s="117"/>
      <c r="L28" s="54" t="s">
        <v>65</v>
      </c>
      <c r="M28" s="117"/>
      <c r="N28" s="117"/>
      <c r="O28" s="117"/>
      <c r="P28" s="130"/>
      <c r="Q28" s="130"/>
      <c r="R28" s="130"/>
    </row>
    <row r="29" s="5" customFormat="1" ht="16.5" customHeight="1">
      <c r="A29" s="75"/>
      <c r="B29" s="77" t="s">
        <v>69</v>
      </c>
      <c r="C29" s="64" t="s">
        <v>70</v>
      </c>
      <c r="D29" s="34"/>
      <c r="E29" s="59" t="n">
        <f>G15+1</f>
        <v>45421</v>
      </c>
      <c r="F29" s="61" t="n">
        <v>10</v>
      </c>
      <c r="G29" s="47" t="n">
        <f>E29+F29-1</f>
        <v>45430</v>
      </c>
      <c r="H29" s="47"/>
      <c r="I29" s="47"/>
      <c r="J29" s="48"/>
      <c r="K29" s="48"/>
      <c r="L29" s="48" t="s">
        <v>39</v>
      </c>
      <c r="M29" s="48"/>
      <c r="N29" s="48"/>
      <c r="O29" s="48"/>
      <c r="P29" s="89"/>
      <c r="Q29" s="89"/>
      <c r="R29" s="89"/>
    </row>
    <row r="30" s="5" customFormat="1" ht="16.5" customHeight="1">
      <c r="A30" s="75"/>
      <c r="B30" s="74"/>
      <c r="C30" s="63" t="s">
        <v>71</v>
      </c>
      <c r="D30" s="63" t="s">
        <v>72</v>
      </c>
      <c r="E30" s="47" t="n">
        <f>E15+1</f>
        <v>45413</v>
      </c>
      <c r="F30" s="49" t="n">
        <v>7</v>
      </c>
      <c r="G30" s="47" t="n">
        <f>E30+F30-1</f>
        <v>45419</v>
      </c>
      <c r="H30" s="47"/>
      <c r="I30" s="47"/>
      <c r="J30" s="48" t="s">
        <v>278</v>
      </c>
      <c r="K30" s="48" t="s">
        <v>278</v>
      </c>
      <c r="L30" s="46" t="s">
        <v>73</v>
      </c>
      <c r="M30" s="46"/>
      <c r="N30" s="46"/>
      <c r="O30" s="46"/>
      <c r="P30" s="46"/>
      <c r="Q30" s="46"/>
      <c r="R30" s="46"/>
    </row>
    <row r="31" s="5" customFormat="1" ht="16.5" customHeight="1">
      <c r="A31" s="75"/>
      <c r="B31" s="74"/>
      <c r="C31" s="47" t="s">
        <v>74</v>
      </c>
      <c r="D31" s="47" t="s">
        <v>74</v>
      </c>
      <c r="E31" s="47" t="n">
        <f>E30</f>
        <v>45413</v>
      </c>
      <c r="F31" s="49" t="n">
        <v>7</v>
      </c>
      <c r="G31" s="47" t="n">
        <f>E31+F31-1</f>
        <v>45419</v>
      </c>
      <c r="H31" s="47"/>
      <c r="I31" s="47"/>
      <c r="J31" s="48"/>
      <c r="K31" s="48"/>
      <c r="L31" s="46" t="s">
        <v>75</v>
      </c>
      <c r="M31" s="46"/>
      <c r="N31" s="46"/>
      <c r="O31" s="46"/>
      <c r="P31" s="71"/>
      <c r="Q31" s="71"/>
      <c r="R31" s="71"/>
    </row>
    <row r="32" s="5" customFormat="1" ht="27.75" customHeight="1">
      <c r="A32" s="75"/>
      <c r="B32" s="78"/>
      <c r="C32" s="50" t="s">
        <v>76</v>
      </c>
      <c r="D32" s="50" t="s">
        <v>77</v>
      </c>
      <c r="E32" s="47" t="n">
        <f>G30+1</f>
        <v>45420</v>
      </c>
      <c r="F32" s="49" t="n">
        <v>10</v>
      </c>
      <c r="G32" s="47" t="n">
        <f>E32+F32-1</f>
        <v>45429</v>
      </c>
      <c r="H32" s="47"/>
      <c r="I32" s="47"/>
      <c r="J32" s="48"/>
      <c r="K32" s="48"/>
      <c r="L32" s="46" t="s">
        <v>39</v>
      </c>
      <c r="M32" s="46"/>
      <c r="N32" s="46"/>
      <c r="O32" s="46" t="s">
        <v>78</v>
      </c>
      <c r="P32" s="46"/>
      <c r="Q32" s="46"/>
      <c r="R32" s="46"/>
    </row>
    <row r="33" s="5" customFormat="1" ht="16.5" customHeight="1">
      <c r="A33" s="75"/>
      <c r="B33" s="79" t="s">
        <v>79</v>
      </c>
      <c r="C33" s="47" t="s">
        <v>80</v>
      </c>
      <c r="D33" s="47" t="s">
        <v>278</v>
      </c>
      <c r="E33" s="47" t="n">
        <v>45361</v>
      </c>
      <c r="F33" s="61"/>
      <c r="G33" s="47" t="n">
        <f>E33+F33-1</f>
        <v>45360</v>
      </c>
      <c r="H33" s="47"/>
      <c r="I33" s="47"/>
      <c r="J33" s="48"/>
      <c r="K33" s="48"/>
      <c r="L33" s="46" t="s">
        <v>39</v>
      </c>
      <c r="M33" s="48"/>
      <c r="N33" s="48"/>
      <c r="O33" s="48"/>
      <c r="P33" s="89"/>
      <c r="Q33" s="89"/>
      <c r="R33" s="89"/>
    </row>
    <row r="34" s="5" customFormat="1" ht="16.5" customHeight="1">
      <c r="A34" s="75"/>
      <c r="B34" s="75"/>
      <c r="C34" s="47" t="s">
        <v>81</v>
      </c>
      <c r="D34" s="47"/>
      <c r="E34" s="47" t="n">
        <v>45406</v>
      </c>
      <c r="F34" s="49" t="n">
        <v>6</v>
      </c>
      <c r="G34" s="47" t="n">
        <f>E34+F34-1</f>
        <v>45411</v>
      </c>
      <c r="H34" s="47"/>
      <c r="I34" s="47"/>
      <c r="J34" s="48"/>
      <c r="K34" s="48"/>
      <c r="L34" s="46" t="s">
        <v>39</v>
      </c>
      <c r="M34" s="46"/>
      <c r="N34" s="46"/>
      <c r="O34" s="46"/>
      <c r="P34" s="46"/>
      <c r="Q34" s="46"/>
      <c r="R34" s="46"/>
    </row>
    <row r="35" s="5" customFormat="1" ht="16.5" customHeight="1">
      <c r="A35" s="75"/>
      <c r="B35" s="75"/>
      <c r="C35" s="47" t="s">
        <v>82</v>
      </c>
      <c r="D35" s="47"/>
      <c r="E35" s="47" t="n">
        <v>45407</v>
      </c>
      <c r="F35" s="49" t="n">
        <v>6</v>
      </c>
      <c r="G35" s="47" t="n">
        <f>E35+F35-1</f>
        <v>45412</v>
      </c>
      <c r="H35" s="47"/>
      <c r="I35" s="47"/>
      <c r="J35" s="48"/>
      <c r="K35" s="48"/>
      <c r="L35" s="46" t="s">
        <v>39</v>
      </c>
      <c r="M35" s="46"/>
      <c r="N35" s="46"/>
      <c r="O35" s="46"/>
      <c r="P35" s="46"/>
      <c r="Q35" s="46"/>
      <c r="R35" s="46"/>
    </row>
    <row r="36" s="5" customFormat="1" ht="16.5" customHeight="1">
      <c r="A36" s="75"/>
      <c r="B36" s="76"/>
      <c r="C36" s="47" t="s">
        <v>83</v>
      </c>
      <c r="D36" s="47" t="s">
        <v>278</v>
      </c>
      <c r="E36" s="47" t="n">
        <f>G34+1</f>
        <v>45412</v>
      </c>
      <c r="F36" s="49" t="n">
        <v>14</v>
      </c>
      <c r="G36" s="47" t="n">
        <f>E36+F36-1</f>
        <v>45425</v>
      </c>
      <c r="H36" s="47"/>
      <c r="I36" s="47"/>
      <c r="J36" s="48"/>
      <c r="K36" s="48"/>
      <c r="L36" s="46" t="s">
        <v>84</v>
      </c>
      <c r="M36" s="46"/>
      <c r="N36" s="46"/>
      <c r="O36" s="46"/>
      <c r="P36" s="46"/>
      <c r="Q36" s="46"/>
      <c r="R36" s="46"/>
    </row>
    <row r="37" ht="41.25" customHeight="1">
      <c r="B37" s="140" t="s">
        <v>85</v>
      </c>
      <c r="C37" s="57" t="s">
        <v>86</v>
      </c>
      <c r="D37" s="16" t="s">
        <v>87</v>
      </c>
      <c r="E37" s="16" t="n">
        <f>E18+1</f>
        <v>45425</v>
      </c>
      <c r="F37" s="19" t="n">
        <v>3</v>
      </c>
      <c r="G37" s="16" t="n">
        <f>E37+F37-1</f>
        <v>45427</v>
      </c>
      <c r="H37" s="16"/>
      <c r="I37" s="16"/>
      <c r="J37" s="117" t="s">
        <v>811</v>
      </c>
      <c r="K37" s="117"/>
      <c r="L37" s="54" t="s">
        <v>88</v>
      </c>
      <c r="M37" s="16"/>
      <c r="N37" s="16"/>
      <c r="O37" s="16"/>
      <c r="P37" s="54" t="s">
        <v>89</v>
      </c>
      <c r="Q37" s="54"/>
      <c r="R37" s="54"/>
    </row>
    <row r="38" s="5" customFormat="1" ht="16.5" customHeight="1">
      <c r="A38" s="75"/>
      <c r="B38" s="79" t="s">
        <v>90</v>
      </c>
      <c r="C38" s="50" t="s">
        <v>91</v>
      </c>
      <c r="D38" s="50"/>
      <c r="E38" s="47" t="n">
        <f>E24+1</f>
        <v>45427</v>
      </c>
      <c r="F38" s="49" t="n">
        <v>6</v>
      </c>
      <c r="G38" s="47" t="n">
        <f>E38+F38-1</f>
        <v>45432</v>
      </c>
      <c r="H38" s="47"/>
      <c r="I38" s="47"/>
      <c r="J38" s="48"/>
      <c r="K38" s="48"/>
      <c r="L38" s="46"/>
      <c r="M38" s="46"/>
      <c r="N38" s="46"/>
      <c r="O38" s="46"/>
      <c r="P38" s="46"/>
      <c r="Q38" s="46"/>
      <c r="R38" s="46"/>
    </row>
    <row r="39" s="5" customFormat="1" ht="27.75" customHeight="1">
      <c r="A39" s="75"/>
      <c r="B39" s="75"/>
      <c r="C39" s="57" t="s">
        <v>92</v>
      </c>
      <c r="D39" s="47"/>
      <c r="E39" s="47" t="n">
        <f>G19+1</f>
        <v>45429</v>
      </c>
      <c r="F39" s="49" t="n">
        <v>7</v>
      </c>
      <c r="G39" s="83" t="n">
        <f>E39+F39-1</f>
        <v>45435</v>
      </c>
      <c r="H39" s="47"/>
      <c r="I39" s="47"/>
      <c r="J39" s="48"/>
      <c r="K39" s="48"/>
      <c r="L39" s="46"/>
      <c r="M39" s="46"/>
      <c r="N39" s="46"/>
      <c r="O39" s="46"/>
      <c r="P39" s="46" t="s">
        <v>93</v>
      </c>
      <c r="Q39" s="46"/>
      <c r="R39" s="46"/>
    </row>
    <row r="40" s="5" customFormat="1" ht="27.75" customHeight="1">
      <c r="A40" s="75"/>
      <c r="B40" s="75"/>
      <c r="C40" s="57" t="s">
        <v>94</v>
      </c>
      <c r="D40" s="47"/>
      <c r="E40" s="47" t="n">
        <f>E39</f>
        <v>45429</v>
      </c>
      <c r="F40" s="49" t="n">
        <v>14</v>
      </c>
      <c r="G40" s="83" t="n">
        <f>E40+F40-1</f>
        <v>45442</v>
      </c>
      <c r="H40" s="47"/>
      <c r="I40" s="47"/>
      <c r="J40" s="48"/>
      <c r="K40" s="48"/>
      <c r="L40" s="46"/>
      <c r="M40" s="46"/>
      <c r="N40" s="46"/>
      <c r="O40" s="46"/>
      <c r="P40" s="46" t="s">
        <v>93</v>
      </c>
      <c r="Q40" s="46"/>
      <c r="R40" s="46"/>
    </row>
    <row r="41" s="5" customFormat="1" ht="27.75" customHeight="1">
      <c r="A41" s="75"/>
      <c r="B41" s="75"/>
      <c r="C41" s="57" t="s">
        <v>95</v>
      </c>
      <c r="D41" s="47"/>
      <c r="E41" s="47" t="n">
        <f>G39+1</f>
        <v>45436</v>
      </c>
      <c r="F41" s="49" t="n">
        <v>7</v>
      </c>
      <c r="G41" s="83" t="n">
        <f>E41+F41-1</f>
        <v>45442</v>
      </c>
      <c r="H41" s="47"/>
      <c r="I41" s="47"/>
      <c r="J41" s="48"/>
      <c r="K41" s="48"/>
      <c r="L41" s="46"/>
      <c r="M41" s="46"/>
      <c r="N41" s="46"/>
      <c r="O41" s="46"/>
      <c r="P41" s="46" t="s">
        <v>93</v>
      </c>
      <c r="Q41" s="46"/>
      <c r="R41" s="46"/>
    </row>
    <row r="42" ht="41.25" customHeight="1">
      <c r="B42" s="140" t="s">
        <v>96</v>
      </c>
      <c r="C42" s="187" t="s">
        <v>97</v>
      </c>
      <c r="D42" s="64"/>
      <c r="E42" s="16" t="n">
        <f>G25</f>
        <v>45432</v>
      </c>
      <c r="F42" s="19" t="n">
        <v>1</v>
      </c>
      <c r="G42" s="16" t="n">
        <f>E42+F42-1</f>
        <v>45432</v>
      </c>
      <c r="H42" s="16"/>
      <c r="I42" s="16"/>
      <c r="J42" s="117" t="s">
        <v>811</v>
      </c>
      <c r="K42" s="117" t="s">
        <v>811</v>
      </c>
      <c r="L42" s="54" t="s">
        <v>24</v>
      </c>
      <c r="M42" s="54"/>
      <c r="N42" s="54"/>
      <c r="O42" s="54"/>
      <c r="P42" s="54" t="s">
        <v>98</v>
      </c>
      <c r="Q42" s="54"/>
      <c r="R42" s="54"/>
    </row>
    <row r="43" s="52" customFormat="1" ht="16.5" customHeight="1">
      <c r="A43" s="186" t="s">
        <v>99</v>
      </c>
      <c r="B43" s="69" t="n">
        <v>3.5</v>
      </c>
      <c r="C43" s="55" t="s">
        <v>101</v>
      </c>
      <c r="D43" s="55"/>
      <c r="E43" s="55" t="n">
        <v>45306</v>
      </c>
      <c r="F43" s="62"/>
      <c r="G43" s="55" t="n">
        <f>E43+F43-1</f>
        <v>45305</v>
      </c>
      <c r="H43" s="56"/>
      <c r="I43" s="56"/>
      <c r="J43" s="56"/>
      <c r="K43" s="56"/>
      <c r="L43" s="56"/>
      <c r="M43" s="56"/>
      <c r="N43" s="56"/>
      <c r="O43" s="56"/>
      <c r="P43" s="90"/>
      <c r="Q43" s="90"/>
      <c r="R43" s="90"/>
    </row>
    <row r="44" s="5" customFormat="1" ht="41.25" customHeight="1">
      <c r="A44" s="75"/>
      <c r="B44" s="79" t="s">
        <v>102</v>
      </c>
      <c r="C44" s="57" t="s">
        <v>103</v>
      </c>
      <c r="D44" s="71"/>
      <c r="E44" s="47"/>
      <c r="F44" s="61"/>
      <c r="G44" s="47" t="n">
        <v>45421</v>
      </c>
      <c r="H44" s="47"/>
      <c r="I44" s="47"/>
      <c r="J44" s="48"/>
      <c r="K44" s="48"/>
      <c r="L44" s="46" t="s">
        <v>16</v>
      </c>
      <c r="M44" s="48"/>
      <c r="N44" s="48"/>
      <c r="O44" s="48"/>
      <c r="P44" s="46" t="s">
        <v>104</v>
      </c>
      <c r="Q44" s="46"/>
      <c r="R44" s="46"/>
    </row>
    <row r="45" s="5" customFormat="1" ht="16.5" customHeight="1">
      <c r="A45" s="75"/>
      <c r="B45" s="75"/>
      <c r="C45" s="57" t="s">
        <v>105</v>
      </c>
      <c r="D45" s="71"/>
      <c r="E45" s="47" t="n">
        <f>G44+1</f>
        <v>45422</v>
      </c>
      <c r="F45" s="61" t="n">
        <v>2</v>
      </c>
      <c r="G45" s="47" t="n">
        <f>E45+F45-1</f>
        <v>45423</v>
      </c>
      <c r="H45" s="47"/>
      <c r="I45" s="47"/>
      <c r="J45" s="48"/>
      <c r="K45" s="48"/>
      <c r="L45" s="46" t="s">
        <v>16</v>
      </c>
      <c r="M45" s="48"/>
      <c r="N45" s="48"/>
      <c r="O45" s="48"/>
      <c r="P45" s="46"/>
      <c r="Q45" s="46"/>
      <c r="R45" s="46"/>
    </row>
    <row r="46" s="5" customFormat="1" ht="16.5" customHeight="1">
      <c r="A46" s="75"/>
      <c r="B46" s="79" t="s">
        <v>1066</v>
      </c>
      <c r="C46" s="33" t="s">
        <v>107</v>
      </c>
      <c r="D46" s="33"/>
      <c r="E46" s="35" t="n">
        <f>G45+2</f>
        <v>45425</v>
      </c>
      <c r="F46" s="37" t="n">
        <v>3</v>
      </c>
      <c r="G46" s="47" t="n">
        <f>E46+F46-1</f>
        <v>45427</v>
      </c>
      <c r="H46" s="35"/>
      <c r="I46" s="35"/>
      <c r="J46" s="36"/>
      <c r="K46" s="36"/>
      <c r="L46" s="38" t="s">
        <v>16</v>
      </c>
      <c r="M46" s="48"/>
      <c r="N46" s="48"/>
      <c r="O46" s="48"/>
      <c r="P46" s="46"/>
      <c r="Q46" s="46"/>
      <c r="R46" s="46"/>
    </row>
    <row r="47" ht="16.5" customHeight="1">
      <c r="A47" s="75"/>
      <c r="B47" s="75"/>
      <c r="C47" s="188" t="s">
        <v>108</v>
      </c>
      <c r="D47" s="40"/>
      <c r="E47" s="39" t="n">
        <f>G46+1</f>
        <v>45428</v>
      </c>
      <c r="F47" s="155" t="n">
        <v>2</v>
      </c>
      <c r="G47" s="16" t="n">
        <f>E47+F47-1</f>
        <v>45429</v>
      </c>
      <c r="H47" s="39"/>
      <c r="I47" s="39"/>
      <c r="J47" s="156" t="s">
        <v>811</v>
      </c>
      <c r="K47" s="156"/>
      <c r="L47" s="163" t="s">
        <v>16</v>
      </c>
      <c r="M47" s="54"/>
      <c r="N47" s="54"/>
      <c r="O47" s="54"/>
      <c r="P47" s="54"/>
      <c r="Q47" s="54"/>
      <c r="R47" s="54"/>
    </row>
    <row r="48" s="5" customFormat="1" ht="16.5" customHeight="1">
      <c r="A48" s="75"/>
      <c r="B48" s="75"/>
      <c r="C48" s="111" t="s">
        <v>109</v>
      </c>
      <c r="D48" s="243"/>
      <c r="E48" s="244" t="n">
        <f>G46+1</f>
        <v>45428</v>
      </c>
      <c r="F48" s="245" t="n">
        <v>3</v>
      </c>
      <c r="G48" s="112" t="n">
        <f>E48+F48-1</f>
        <v>45430</v>
      </c>
      <c r="H48" s="35"/>
      <c r="I48" s="35"/>
      <c r="J48" s="36"/>
      <c r="K48" s="36"/>
      <c r="L48" s="38" t="s">
        <v>16</v>
      </c>
      <c r="M48" s="46"/>
      <c r="N48" s="46"/>
      <c r="O48" s="46"/>
      <c r="P48" s="46"/>
      <c r="Q48" s="46"/>
      <c r="R48" s="46"/>
    </row>
    <row r="49" ht="16.5" customHeight="1">
      <c r="A49" s="75"/>
      <c r="B49" s="75"/>
      <c r="C49" s="188" t="s">
        <v>110</v>
      </c>
      <c r="D49" s="43"/>
      <c r="E49" s="167" t="n">
        <f>G48+1</f>
        <v>45431</v>
      </c>
      <c r="F49" s="155" t="n">
        <v>7</v>
      </c>
      <c r="G49" s="39" t="n">
        <f>E49+F49-1</f>
        <v>45437</v>
      </c>
      <c r="H49" s="39"/>
      <c r="I49" s="39"/>
      <c r="J49" s="156" t="s">
        <v>811</v>
      </c>
      <c r="K49" s="156"/>
      <c r="L49" s="163" t="s">
        <v>19</v>
      </c>
      <c r="M49" s="54"/>
      <c r="N49" s="54"/>
      <c r="O49" s="54" t="s">
        <v>111</v>
      </c>
      <c r="P49" s="54"/>
      <c r="Q49" s="54"/>
      <c r="R49" s="54"/>
    </row>
    <row r="50" s="5" customFormat="1" ht="16.5" customHeight="1">
      <c r="A50" s="75"/>
      <c r="B50" s="75"/>
      <c r="C50" s="45" t="s">
        <v>112</v>
      </c>
      <c r="D50" s="45"/>
      <c r="E50" s="58"/>
      <c r="F50" s="42"/>
      <c r="G50" s="135" t="n">
        <v>45431</v>
      </c>
      <c r="H50" s="35"/>
      <c r="I50" s="35"/>
      <c r="J50" s="36"/>
      <c r="K50" s="36"/>
      <c r="L50" s="38" t="s">
        <v>16</v>
      </c>
      <c r="M50" s="46"/>
      <c r="N50" s="46"/>
      <c r="O50" s="46"/>
      <c r="P50" s="46"/>
      <c r="Q50" s="46"/>
      <c r="R50" s="46"/>
    </row>
    <row r="51" ht="16.5" customHeight="1">
      <c r="A51" s="75"/>
      <c r="B51" s="75"/>
      <c r="C51" s="188" t="s">
        <v>113</v>
      </c>
      <c r="D51" s="43"/>
      <c r="E51" s="167" t="n">
        <f>G49+1</f>
        <v>45438</v>
      </c>
      <c r="F51" s="155" t="n">
        <v>1</v>
      </c>
      <c r="G51" s="39" t="n">
        <f>E51+F51-1</f>
        <v>45438</v>
      </c>
      <c r="H51" s="39"/>
      <c r="I51" s="39"/>
      <c r="J51" s="156" t="s">
        <v>811</v>
      </c>
      <c r="K51" s="156"/>
      <c r="L51" s="163" t="s">
        <v>24</v>
      </c>
      <c r="M51" s="54"/>
      <c r="N51" s="54"/>
      <c r="O51" s="54"/>
      <c r="P51" s="54"/>
      <c r="Q51" s="54"/>
      <c r="R51" s="54"/>
    </row>
    <row r="52" ht="16.5" customHeight="1">
      <c r="A52" s="75"/>
      <c r="B52" s="75"/>
      <c r="C52" s="239" t="s">
        <v>114</v>
      </c>
      <c r="D52" s="240"/>
      <c r="E52" s="241" t="n">
        <f>G51+1</f>
        <v>45439</v>
      </c>
      <c r="F52" s="242" t="n">
        <v>7</v>
      </c>
      <c r="G52" s="111" t="n">
        <f>E52+F52-1</f>
        <v>45445</v>
      </c>
      <c r="H52" s="39"/>
      <c r="I52" s="39"/>
      <c r="J52" s="156" t="s">
        <v>811</v>
      </c>
      <c r="K52" s="156" t="s">
        <v>811</v>
      </c>
      <c r="L52" s="163" t="s">
        <v>16</v>
      </c>
      <c r="M52" s="54"/>
      <c r="N52" s="54"/>
      <c r="O52" s="54"/>
      <c r="P52" s="54"/>
      <c r="Q52" s="54"/>
      <c r="R52" s="54"/>
    </row>
    <row r="53" ht="16.5" customHeight="1">
      <c r="A53" s="75"/>
      <c r="B53" s="75"/>
      <c r="C53" s="188" t="s">
        <v>115</v>
      </c>
      <c r="D53" s="43"/>
      <c r="E53" s="167" t="n">
        <f>G52+1</f>
        <v>45446</v>
      </c>
      <c r="F53" s="155" t="n">
        <v>8</v>
      </c>
      <c r="G53" s="171" t="n">
        <f>E53+F53-1</f>
        <v>45453</v>
      </c>
      <c r="H53" s="39"/>
      <c r="I53" s="39"/>
      <c r="J53" s="156" t="s">
        <v>811</v>
      </c>
      <c r="K53" s="156"/>
      <c r="L53" s="163" t="s">
        <v>84</v>
      </c>
      <c r="M53" s="54"/>
      <c r="N53" s="54"/>
      <c r="O53" s="54"/>
      <c r="P53" s="54"/>
      <c r="Q53" s="54"/>
      <c r="R53" s="54"/>
    </row>
    <row r="54" ht="16.5" customHeight="1">
      <c r="A54" s="75"/>
      <c r="B54" s="75"/>
      <c r="C54" s="239" t="s">
        <v>116</v>
      </c>
      <c r="D54" s="240"/>
      <c r="E54" s="241" t="n">
        <f>G66+1</f>
        <v>45453</v>
      </c>
      <c r="F54" s="242" t="n">
        <v>4</v>
      </c>
      <c r="G54" s="111" t="n">
        <f>E54+F54-1</f>
        <v>45456</v>
      </c>
      <c r="H54" s="39"/>
      <c r="I54" s="39"/>
      <c r="J54" s="156" t="s">
        <v>811</v>
      </c>
      <c r="K54" s="156"/>
      <c r="L54" s="163" t="s">
        <v>16</v>
      </c>
      <c r="M54" s="54"/>
      <c r="N54" s="54"/>
      <c r="O54" s="54" t="s">
        <v>1067</v>
      </c>
      <c r="P54" s="54"/>
      <c r="Q54" s="54"/>
      <c r="R54" s="54"/>
    </row>
    <row r="55" s="5" customFormat="1" ht="16.5" customHeight="1">
      <c r="A55" s="75"/>
      <c r="B55" s="75"/>
      <c r="C55" s="45" t="s">
        <v>1068</v>
      </c>
      <c r="D55" s="45"/>
      <c r="E55" s="58" t="n">
        <f>E54+4</f>
        <v>45457</v>
      </c>
      <c r="F55" s="42" t="n">
        <v>2</v>
      </c>
      <c r="G55" s="35" t="n">
        <f>E55+F55-1</f>
        <v>45458</v>
      </c>
      <c r="H55" s="35"/>
      <c r="I55" s="35"/>
      <c r="J55" s="36"/>
      <c r="K55" s="36"/>
      <c r="L55" s="38" t="s">
        <v>16</v>
      </c>
      <c r="M55" s="46"/>
      <c r="N55" s="46"/>
      <c r="O55" s="46"/>
      <c r="P55" s="46"/>
      <c r="Q55" s="46"/>
      <c r="R55" s="46"/>
    </row>
    <row r="56" ht="16.5" customHeight="1">
      <c r="A56" s="75"/>
      <c r="B56" s="75"/>
      <c r="C56" s="187" t="s">
        <v>59</v>
      </c>
      <c r="D56" s="64" t="s">
        <v>60</v>
      </c>
      <c r="E56" s="16" t="n">
        <f>G55+1</f>
        <v>45459</v>
      </c>
      <c r="F56" s="19" t="n">
        <v>3</v>
      </c>
      <c r="G56" s="16" t="n">
        <f>E56+F56-1</f>
        <v>45461</v>
      </c>
      <c r="H56" s="16"/>
      <c r="I56" s="16"/>
      <c r="J56" s="117" t="s">
        <v>811</v>
      </c>
      <c r="K56" s="117"/>
      <c r="L56" s="54" t="s">
        <v>54</v>
      </c>
      <c r="M56" s="54"/>
      <c r="N56" s="249" t="n">
        <f>M56*F56</f>
        <v>0</v>
      </c>
      <c r="O56" s="54"/>
      <c r="P56" s="54"/>
      <c r="Q56" s="54"/>
      <c r="R56" s="54"/>
    </row>
    <row r="57" ht="16.5" customHeight="1">
      <c r="A57" s="75"/>
      <c r="B57" s="75"/>
      <c r="C57" s="235" t="s">
        <v>62</v>
      </c>
      <c r="D57" s="236"/>
      <c r="E57" s="237" t="n">
        <f>E56</f>
        <v>45459</v>
      </c>
      <c r="F57" s="238" t="n">
        <v>7</v>
      </c>
      <c r="G57" s="237" t="n">
        <f>E57+F57-1</f>
        <v>45465</v>
      </c>
      <c r="H57" s="16"/>
      <c r="I57" s="16"/>
      <c r="J57" s="117" t="s">
        <v>811</v>
      </c>
      <c r="K57" s="117" t="s">
        <v>811</v>
      </c>
      <c r="L57" s="54" t="s">
        <v>54</v>
      </c>
      <c r="M57" s="54"/>
      <c r="N57" s="249" t="n">
        <f>M57*F57</f>
        <v>0</v>
      </c>
      <c r="O57" s="54"/>
      <c r="P57" s="54"/>
      <c r="Q57" s="54"/>
      <c r="R57" s="54"/>
    </row>
    <row r="58" ht="16.5" customHeight="1">
      <c r="A58" s="75"/>
      <c r="B58" s="75"/>
      <c r="C58" s="235" t="s">
        <v>97</v>
      </c>
      <c r="D58" s="236"/>
      <c r="E58" s="237" t="n">
        <f>G56+1</f>
        <v>45462</v>
      </c>
      <c r="F58" s="238" t="n">
        <v>1</v>
      </c>
      <c r="G58" s="237" t="n">
        <f>E58+F58-1</f>
        <v>45462</v>
      </c>
      <c r="H58" s="16"/>
      <c r="I58" s="16"/>
      <c r="J58" s="117"/>
      <c r="K58" s="117"/>
      <c r="L58" s="54"/>
      <c r="M58" s="54"/>
      <c r="N58" s="54"/>
      <c r="O58" s="54"/>
      <c r="P58" s="54"/>
      <c r="Q58" s="54"/>
      <c r="R58" s="54"/>
    </row>
    <row r="59" s="52" customFormat="1" ht="16.5" customHeight="1">
      <c r="A59" s="186" t="s">
        <v>121</v>
      </c>
      <c r="B59" s="69" t="n">
        <v>4</v>
      </c>
      <c r="C59" s="55" t="s">
        <v>123</v>
      </c>
      <c r="D59" s="55"/>
      <c r="E59" s="55" t="n">
        <v>45306</v>
      </c>
      <c r="F59" s="62"/>
      <c r="G59" s="55" t="n">
        <f>E59+F59-1</f>
        <v>45305</v>
      </c>
      <c r="H59" s="56"/>
      <c r="I59" s="56"/>
      <c r="J59" s="56"/>
      <c r="K59" s="56"/>
      <c r="L59" s="56"/>
      <c r="M59" s="56"/>
      <c r="N59" s="56"/>
      <c r="O59" s="56"/>
      <c r="P59" s="90"/>
      <c r="Q59" s="90"/>
      <c r="R59" s="90"/>
    </row>
    <row r="60" s="5" customFormat="1" ht="16.5" customHeight="1">
      <c r="A60" s="75"/>
      <c r="B60" s="79" t="s">
        <v>124</v>
      </c>
      <c r="C60" s="47" t="s">
        <v>125</v>
      </c>
      <c r="D60" s="47"/>
      <c r="E60" s="47"/>
      <c r="F60" s="61"/>
      <c r="G60" s="47"/>
      <c r="H60" s="47"/>
      <c r="I60" s="47"/>
      <c r="J60" s="48"/>
      <c r="K60" s="48"/>
      <c r="L60" s="46" t="s">
        <v>126</v>
      </c>
      <c r="M60" s="48"/>
      <c r="N60" s="48"/>
      <c r="O60" s="48"/>
      <c r="P60" s="89"/>
      <c r="Q60" s="89"/>
      <c r="R60" s="89"/>
    </row>
    <row r="61" s="5" customFormat="1" ht="27.75" customHeight="1">
      <c r="A61" s="75"/>
      <c r="B61" s="75"/>
      <c r="C61" s="50" t="s">
        <v>127</v>
      </c>
      <c r="D61" s="50"/>
      <c r="E61" s="47"/>
      <c r="F61" s="49"/>
      <c r="G61" s="83" t="n">
        <f>G50</f>
        <v>45431</v>
      </c>
      <c r="H61" s="47"/>
      <c r="I61" s="47"/>
      <c r="J61" s="48"/>
      <c r="K61" s="48"/>
      <c r="L61" s="46" t="s">
        <v>128</v>
      </c>
      <c r="M61" s="46"/>
      <c r="N61" s="46"/>
      <c r="O61" s="46"/>
      <c r="P61" s="46" t="s">
        <v>129</v>
      </c>
      <c r="Q61" s="46"/>
      <c r="R61" s="46"/>
    </row>
    <row r="62" ht="16.5" customHeight="1">
      <c r="C62" s="119" t="s">
        <v>130</v>
      </c>
      <c r="D62" s="123" t="s">
        <v>131</v>
      </c>
      <c r="E62" s="172" t="n">
        <f>G47</f>
        <v>45429</v>
      </c>
      <c r="F62" s="184" t="n">
        <v>5</v>
      </c>
      <c r="G62" s="172" t="n">
        <f>E62+F62-1</f>
        <v>45433</v>
      </c>
      <c r="H62" s="16"/>
      <c r="I62" s="16"/>
      <c r="J62" s="117" t="s">
        <v>811</v>
      </c>
      <c r="K62" s="117"/>
      <c r="L62" s="54" t="s">
        <v>126</v>
      </c>
      <c r="M62" s="54" t="n">
        <v>3</v>
      </c>
      <c r="N62" s="54"/>
      <c r="O62" s="54"/>
      <c r="P62" s="54"/>
      <c r="Q62" s="54"/>
      <c r="R62" s="54"/>
    </row>
    <row r="63" ht="16.5" customHeight="1">
      <c r="C63" s="119" t="s">
        <v>132</v>
      </c>
      <c r="D63" s="123" t="s">
        <v>133</v>
      </c>
      <c r="E63" s="172" t="n">
        <f>G62</f>
        <v>45433</v>
      </c>
      <c r="F63" s="184" t="n">
        <v>1</v>
      </c>
      <c r="G63" s="172" t="n">
        <f>E63+F63-1</f>
        <v>45433</v>
      </c>
      <c r="H63" s="16"/>
      <c r="I63" s="16"/>
      <c r="J63" s="117" t="s">
        <v>811</v>
      </c>
      <c r="K63" s="117"/>
      <c r="L63" s="54" t="s">
        <v>134</v>
      </c>
      <c r="M63" s="54"/>
      <c r="N63" s="54"/>
      <c r="O63" s="54"/>
      <c r="P63" s="54"/>
      <c r="Q63" s="54"/>
      <c r="R63" s="54"/>
    </row>
    <row r="64" ht="16.5" customHeight="1">
      <c r="C64" s="119" t="s">
        <v>135</v>
      </c>
      <c r="D64" s="123" t="s">
        <v>136</v>
      </c>
      <c r="E64" s="172" t="n">
        <f>MAX(G63+1,G50)</f>
        <v>45434</v>
      </c>
      <c r="F64" s="184" t="n">
        <v>5</v>
      </c>
      <c r="G64" s="172" t="n">
        <f>E64+F64-1</f>
        <v>45438</v>
      </c>
      <c r="H64" s="16"/>
      <c r="I64" s="16"/>
      <c r="J64" s="117" t="s">
        <v>811</v>
      </c>
      <c r="K64" s="117"/>
      <c r="L64" s="54" t="s">
        <v>126</v>
      </c>
      <c r="M64" s="54" t="n">
        <v>3</v>
      </c>
      <c r="N64" s="54"/>
      <c r="O64" s="54"/>
      <c r="P64" s="54"/>
      <c r="Q64" s="54"/>
      <c r="R64" s="54"/>
    </row>
    <row r="65" s="5" customFormat="1" ht="16.5" customHeight="1">
      <c r="A65" s="75"/>
      <c r="B65" s="75"/>
      <c r="C65" s="50" t="s">
        <v>137</v>
      </c>
      <c r="D65" s="50" t="s">
        <v>138</v>
      </c>
      <c r="E65" s="53" t="n">
        <v>45423</v>
      </c>
      <c r="F65" s="49" t="n">
        <v>21</v>
      </c>
      <c r="G65" s="47" t="n">
        <f>E65+F65-1</f>
        <v>45443</v>
      </c>
      <c r="H65" s="47"/>
      <c r="I65" s="47"/>
      <c r="J65" s="48"/>
      <c r="K65" s="48"/>
      <c r="L65" s="46" t="s">
        <v>126</v>
      </c>
      <c r="M65" s="46"/>
      <c r="N65" s="46"/>
      <c r="O65" s="46"/>
      <c r="P65" s="46" t="s">
        <v>139</v>
      </c>
      <c r="Q65" s="46"/>
      <c r="R65" s="46"/>
    </row>
    <row r="66" ht="16.5" customHeight="1">
      <c r="C66" s="131" t="s">
        <v>140</v>
      </c>
      <c r="D66" s="16" t="s">
        <v>141</v>
      </c>
      <c r="E66" s="16" t="n">
        <f>G64+1</f>
        <v>45439</v>
      </c>
      <c r="F66" s="19" t="n">
        <v>14</v>
      </c>
      <c r="G66" s="16" t="n">
        <f>E66+F66-1</f>
        <v>45452</v>
      </c>
      <c r="H66" s="16"/>
      <c r="I66" s="16"/>
      <c r="J66" s="117" t="s">
        <v>811</v>
      </c>
      <c r="K66" s="117" t="s">
        <v>811</v>
      </c>
      <c r="L66" s="54" t="s">
        <v>142</v>
      </c>
      <c r="M66" s="54"/>
      <c r="N66" s="54"/>
      <c r="O66" s="54"/>
      <c r="P66" s="54"/>
      <c r="Q66" s="54"/>
      <c r="R66" s="54"/>
    </row>
    <row r="67" s="5" customFormat="1" ht="16.5" customHeight="1">
      <c r="A67" s="75"/>
      <c r="B67" s="76"/>
      <c r="C67" s="50" t="s">
        <v>143</v>
      </c>
      <c r="D67" s="50"/>
      <c r="E67" s="47" t="n">
        <f>G63+1</f>
        <v>45434</v>
      </c>
      <c r="F67" s="49" t="n">
        <v>7</v>
      </c>
      <c r="G67" s="47" t="n">
        <f>F67+E67</f>
        <v>45441</v>
      </c>
      <c r="H67" s="47"/>
      <c r="I67" s="47"/>
      <c r="J67" s="48"/>
      <c r="K67" s="48"/>
      <c r="L67" s="46" t="s">
        <v>144</v>
      </c>
      <c r="M67" s="46"/>
      <c r="N67" s="46"/>
      <c r="O67" s="46"/>
      <c r="P67" s="46"/>
      <c r="Q67" s="46"/>
      <c r="R67" s="46"/>
    </row>
    <row r="68" s="5" customFormat="1" ht="16.5" customHeight="1">
      <c r="A68" s="75"/>
      <c r="B68" s="76"/>
      <c r="C68" s="247" t="s">
        <v>1071</v>
      </c>
      <c r="D68" s="247"/>
      <c r="E68" s="83"/>
      <c r="F68" s="248" t="n">
        <v>7</v>
      </c>
      <c r="G68" s="83"/>
      <c r="H68" s="47"/>
      <c r="I68" s="47"/>
      <c r="J68" s="48"/>
      <c r="K68" s="48"/>
      <c r="L68" s="46" t="s">
        <v>126</v>
      </c>
      <c r="M68" s="46" t="n">
        <v>3</v>
      </c>
      <c r="N68" s="46"/>
      <c r="O68" s="46"/>
      <c r="P68" s="46"/>
      <c r="Q68" s="46"/>
      <c r="R68" s="46"/>
    </row>
    <row r="69" s="5" customFormat="1" ht="16.5" customHeight="1">
      <c r="A69" s="75"/>
      <c r="B69" s="76"/>
      <c r="C69" s="247" t="s">
        <v>144</v>
      </c>
      <c r="D69" s="247" t="s">
        <v>145</v>
      </c>
      <c r="E69" s="83" t="n">
        <f>G66+1</f>
        <v>45453</v>
      </c>
      <c r="F69" s="248" t="n">
        <v>21</v>
      </c>
      <c r="G69" s="83" t="n">
        <f>E69+F69-1</f>
        <v>45473</v>
      </c>
      <c r="H69" s="47"/>
      <c r="I69" s="47"/>
      <c r="J69" s="48"/>
      <c r="K69" s="48"/>
      <c r="L69" s="46" t="s">
        <v>54</v>
      </c>
      <c r="M69" s="46"/>
      <c r="N69" s="46"/>
      <c r="O69" s="46"/>
      <c r="P69" s="46"/>
      <c r="Q69" s="46"/>
      <c r="R69" s="46"/>
    </row>
    <row r="70" s="5" customFormat="1" ht="28.166666666666668" customHeight="1">
      <c r="A70" s="75"/>
      <c r="B70" s="79" t="s">
        <v>146</v>
      </c>
      <c r="C70" s="46" t="s">
        <v>147</v>
      </c>
      <c r="D70" s="47"/>
      <c r="E70" s="47"/>
      <c r="F70" s="61"/>
      <c r="G70" s="47"/>
      <c r="H70" s="47"/>
      <c r="I70" s="47"/>
      <c r="J70" s="48"/>
      <c r="K70" s="48"/>
      <c r="L70" s="46" t="s">
        <v>34</v>
      </c>
      <c r="M70" s="48"/>
      <c r="N70" s="48"/>
      <c r="O70" s="48"/>
      <c r="P70" s="89"/>
      <c r="Q70" s="89"/>
      <c r="R70" s="89"/>
    </row>
    <row r="71" s="5" customFormat="1" ht="16.5" customHeight="1">
      <c r="A71" s="75"/>
      <c r="B71" s="76"/>
      <c r="C71" s="46" t="s">
        <v>148</v>
      </c>
      <c r="D71" s="47"/>
      <c r="E71" s="47"/>
      <c r="F71" s="61"/>
      <c r="G71" s="47"/>
      <c r="H71" s="47"/>
      <c r="I71" s="47"/>
      <c r="J71" s="48"/>
      <c r="K71" s="48"/>
      <c r="L71" s="46" t="s">
        <v>34</v>
      </c>
      <c r="M71" s="48"/>
      <c r="N71" s="48"/>
      <c r="O71" s="48"/>
      <c r="P71" s="89"/>
      <c r="Q71" s="89"/>
      <c r="R71" s="89"/>
    </row>
    <row r="72" s="5" customFormat="1" ht="16.5" customHeight="1">
      <c r="A72" s="75"/>
      <c r="B72" s="79" t="s">
        <v>149</v>
      </c>
      <c r="C72" s="47" t="s">
        <v>150</v>
      </c>
      <c r="D72" s="47"/>
      <c r="E72" s="47" t="n">
        <v>45397</v>
      </c>
      <c r="F72" s="61" t="n">
        <v>34</v>
      </c>
      <c r="G72" s="47" t="n">
        <f>E72+F72-1</f>
        <v>45430</v>
      </c>
      <c r="H72" s="47"/>
      <c r="I72" s="47"/>
      <c r="J72" s="48"/>
      <c r="K72" s="48"/>
      <c r="L72" s="48"/>
      <c r="M72" s="48"/>
      <c r="N72" s="48"/>
      <c r="O72" s="48"/>
      <c r="P72" s="89"/>
      <c r="Q72" s="89"/>
      <c r="R72" s="89"/>
    </row>
    <row r="73" ht="16.5" customHeight="1">
      <c r="C73" s="47" t="s">
        <v>151</v>
      </c>
      <c r="D73" s="64" t="s">
        <v>152</v>
      </c>
      <c r="E73" s="16" t="n">
        <f>G72+1</f>
        <v>45431</v>
      </c>
      <c r="F73" s="19" t="n">
        <v>12</v>
      </c>
      <c r="G73" s="16" t="n">
        <f>E73+F73-1</f>
        <v>45442</v>
      </c>
      <c r="H73" s="16"/>
      <c r="I73" s="16"/>
      <c r="J73" s="117" t="s">
        <v>811</v>
      </c>
      <c r="K73" s="117" t="s">
        <v>811</v>
      </c>
      <c r="L73" s="54" t="s">
        <v>149</v>
      </c>
      <c r="M73" s="54"/>
      <c r="N73" s="54"/>
      <c r="O73" s="54"/>
      <c r="P73" s="54"/>
      <c r="Q73" s="54"/>
      <c r="R73" s="54"/>
    </row>
    <row r="74" s="5" customFormat="1" ht="16.5" customHeight="1">
      <c r="A74" s="75"/>
      <c r="B74" s="75"/>
      <c r="C74" s="47" t="s">
        <v>153</v>
      </c>
      <c r="D74" s="50"/>
      <c r="E74" s="47" t="n">
        <f>G73+1</f>
        <v>45443</v>
      </c>
      <c r="F74" s="49" t="n">
        <v>1</v>
      </c>
      <c r="G74" s="47" t="n">
        <f>E74+F74-1</f>
        <v>45443</v>
      </c>
      <c r="H74" s="47"/>
      <c r="I74" s="47"/>
      <c r="J74" s="48"/>
      <c r="K74" s="48"/>
      <c r="L74" s="46"/>
      <c r="M74" s="46"/>
      <c r="N74" s="46"/>
      <c r="O74" s="46"/>
      <c r="P74" s="46"/>
      <c r="Q74" s="46"/>
      <c r="R74" s="46"/>
    </row>
    <row r="75" ht="16.5" customHeight="1">
      <c r="C75" s="47" t="s">
        <v>154</v>
      </c>
      <c r="D75" s="64" t="s">
        <v>152</v>
      </c>
      <c r="E75" s="16" t="n">
        <f>G73+1</f>
        <v>45443</v>
      </c>
      <c r="F75" s="19" t="n">
        <v>7</v>
      </c>
      <c r="G75" s="16" t="n">
        <f>E75+F75-1</f>
        <v>45449</v>
      </c>
      <c r="H75" s="16"/>
      <c r="I75" s="16"/>
      <c r="J75" s="117" t="s">
        <v>811</v>
      </c>
      <c r="K75" s="117" t="s">
        <v>811</v>
      </c>
      <c r="L75" s="54" t="s">
        <v>149</v>
      </c>
      <c r="M75" s="54"/>
      <c r="N75" s="54"/>
      <c r="O75" s="54"/>
      <c r="P75" s="54"/>
      <c r="Q75" s="54"/>
      <c r="R75" s="54"/>
    </row>
    <row r="76" s="5" customFormat="1" ht="16.5" customHeight="1">
      <c r="A76" s="75"/>
      <c r="B76" s="75"/>
      <c r="C76" s="50" t="s">
        <v>155</v>
      </c>
      <c r="D76" s="50" t="s">
        <v>156</v>
      </c>
      <c r="E76" s="47" t="n">
        <f>G73+1</f>
        <v>45443</v>
      </c>
      <c r="F76" s="49" t="n">
        <v>8</v>
      </c>
      <c r="G76" s="47" t="n">
        <f>E76+F76-1</f>
        <v>45450</v>
      </c>
      <c r="H76" s="47"/>
      <c r="I76" s="47"/>
      <c r="J76" s="48"/>
      <c r="K76" s="48"/>
      <c r="L76" s="46" t="s">
        <v>157</v>
      </c>
      <c r="M76" s="46"/>
      <c r="N76" s="46"/>
      <c r="O76" s="46"/>
      <c r="P76" s="46"/>
      <c r="Q76" s="46"/>
      <c r="R76" s="46"/>
    </row>
    <row r="77" s="5" customFormat="1" ht="16.5" customHeight="1">
      <c r="A77" s="75"/>
      <c r="B77" s="75"/>
      <c r="C77" s="47" t="s">
        <v>158</v>
      </c>
      <c r="D77" s="47" t="s">
        <v>278</v>
      </c>
      <c r="E77" s="47" t="n">
        <f>G76+1</f>
        <v>45451</v>
      </c>
      <c r="F77" s="49" t="n">
        <v>9</v>
      </c>
      <c r="G77" s="47" t="n">
        <f>E77+F77-1</f>
        <v>45459</v>
      </c>
      <c r="H77" s="47"/>
      <c r="I77" s="47"/>
      <c r="J77" s="48"/>
      <c r="K77" s="48"/>
      <c r="L77" s="46" t="s">
        <v>149</v>
      </c>
      <c r="M77" s="46"/>
      <c r="N77" s="46"/>
      <c r="O77" s="46"/>
      <c r="P77" s="46"/>
      <c r="Q77" s="46"/>
      <c r="R77" s="46"/>
    </row>
    <row r="78" s="5" customFormat="1" ht="16.5" customHeight="1">
      <c r="A78" s="75"/>
      <c r="B78" s="75"/>
      <c r="C78" s="50" t="s">
        <v>159</v>
      </c>
      <c r="D78" s="50" t="s">
        <v>160</v>
      </c>
      <c r="E78" s="47" t="n">
        <f>G77+1</f>
        <v>45460</v>
      </c>
      <c r="F78" s="49" t="n">
        <v>7</v>
      </c>
      <c r="G78" s="47" t="n">
        <f>E78+F78-1</f>
        <v>45466</v>
      </c>
      <c r="H78" s="47"/>
      <c r="I78" s="47"/>
      <c r="J78" s="48"/>
      <c r="K78" s="48"/>
      <c r="L78" s="46" t="s">
        <v>157</v>
      </c>
      <c r="M78" s="46"/>
      <c r="N78" s="46"/>
      <c r="O78" s="46"/>
      <c r="P78" s="46"/>
      <c r="Q78" s="46"/>
      <c r="R78" s="46"/>
    </row>
    <row r="79" s="5" customFormat="1" ht="16.5" customHeight="1">
      <c r="A79" s="75"/>
      <c r="B79" s="76"/>
      <c r="C79" s="50" t="s">
        <v>161</v>
      </c>
      <c r="D79" s="50" t="s">
        <v>162</v>
      </c>
      <c r="E79" s="47" t="n">
        <f>G78+1</f>
        <v>45467</v>
      </c>
      <c r="F79" s="49" t="n">
        <v>1</v>
      </c>
      <c r="G79" s="47" t="n">
        <f>E79+F79-1</f>
        <v>45467</v>
      </c>
      <c r="H79" s="47"/>
      <c r="I79" s="47"/>
      <c r="J79" s="48"/>
      <c r="K79" s="48"/>
      <c r="L79" s="46" t="s">
        <v>157</v>
      </c>
      <c r="M79" s="46"/>
      <c r="N79" s="46"/>
      <c r="O79" s="46"/>
      <c r="P79" s="46"/>
      <c r="Q79" s="46"/>
      <c r="R79" s="46"/>
    </row>
    <row r="80" s="5" customFormat="1" ht="16.5" customHeight="1">
      <c r="A80" s="75"/>
      <c r="B80" s="79" t="s">
        <v>163</v>
      </c>
      <c r="C80" s="47" t="s">
        <v>164</v>
      </c>
      <c r="D80" s="47"/>
      <c r="E80" s="47" t="n">
        <f>MIN(E81:E90)</f>
        <v>45446</v>
      </c>
      <c r="F80" s="49" t="n">
        <f>G80-E80</f>
        <v>52</v>
      </c>
      <c r="G80" s="47" t="n">
        <f>MAX(G81:G90)</f>
        <v>45498</v>
      </c>
      <c r="H80" s="47"/>
      <c r="I80" s="47"/>
      <c r="J80" s="48"/>
      <c r="K80" s="48"/>
      <c r="L80" s="48"/>
      <c r="M80" s="48"/>
      <c r="N80" s="48"/>
      <c r="O80" s="48"/>
      <c r="P80" s="89"/>
      <c r="Q80" s="89"/>
      <c r="R80" s="89"/>
    </row>
    <row r="81" ht="27.75" customHeight="1">
      <c r="C81" s="119" t="s">
        <v>165</v>
      </c>
      <c r="D81" s="123"/>
      <c r="E81" s="172" t="n">
        <f>G74+3</f>
        <v>45446</v>
      </c>
      <c r="F81" s="184" t="n">
        <v>15</v>
      </c>
      <c r="G81" s="172" t="n">
        <f>G56+2</f>
        <v>45463</v>
      </c>
      <c r="H81" s="16"/>
      <c r="I81" s="16"/>
      <c r="J81" s="117" t="s">
        <v>811</v>
      </c>
      <c r="K81" s="117" t="s">
        <v>811</v>
      </c>
      <c r="L81" s="54" t="s">
        <v>16</v>
      </c>
      <c r="M81" s="221"/>
      <c r="N81" s="221"/>
      <c r="O81" s="221" t="s">
        <v>166</v>
      </c>
      <c r="P81" s="54"/>
      <c r="Q81" s="54"/>
      <c r="R81" s="54"/>
    </row>
    <row r="82" ht="27.75" customHeight="1">
      <c r="C82" s="196" t="s">
        <v>17</v>
      </c>
      <c r="D82" s="172"/>
      <c r="E82" s="172" t="n">
        <f>G81+1</f>
        <v>45464</v>
      </c>
      <c r="F82" s="184" t="n">
        <v>1</v>
      </c>
      <c r="G82" s="172" t="n">
        <f>E82+F82-1</f>
        <v>45464</v>
      </c>
      <c r="H82" s="16"/>
      <c r="I82" s="16"/>
      <c r="J82" s="117" t="s">
        <v>811</v>
      </c>
      <c r="K82" s="117"/>
      <c r="L82" s="54" t="s">
        <v>24</v>
      </c>
      <c r="M82" s="221"/>
      <c r="N82" s="221"/>
      <c r="O82" s="221" t="s">
        <v>166</v>
      </c>
      <c r="P82" s="54"/>
      <c r="Q82" s="54"/>
      <c r="R82" s="54"/>
    </row>
    <row r="83" ht="16.5" customHeight="1">
      <c r="C83" s="235" t="s">
        <v>20</v>
      </c>
      <c r="D83" s="236" t="s">
        <v>168</v>
      </c>
      <c r="E83" s="237" t="n">
        <f>G82+1</f>
        <v>45465</v>
      </c>
      <c r="F83" s="238" t="n">
        <v>2</v>
      </c>
      <c r="G83" s="237" t="n">
        <f>E83+F83-1</f>
        <v>45466</v>
      </c>
      <c r="H83" s="214"/>
      <c r="I83" s="16"/>
      <c r="J83" s="117" t="s">
        <v>811</v>
      </c>
      <c r="K83" s="117" t="s">
        <v>811</v>
      </c>
      <c r="L83" s="54" t="s">
        <v>16</v>
      </c>
      <c r="M83" s="54"/>
      <c r="N83" s="54"/>
      <c r="O83" s="54"/>
      <c r="P83" s="54" t="s">
        <v>216</v>
      </c>
      <c r="Q83" s="54"/>
      <c r="R83" s="54"/>
    </row>
    <row r="84" s="5" customFormat="1" ht="16.5" customHeight="1">
      <c r="A84" s="75"/>
      <c r="B84" s="75"/>
      <c r="C84" s="50" t="s">
        <v>170</v>
      </c>
      <c r="D84" s="50" t="s">
        <v>171</v>
      </c>
      <c r="E84" s="47" t="n">
        <f>E83+1</f>
        <v>45466</v>
      </c>
      <c r="F84" s="49" t="n">
        <v>7</v>
      </c>
      <c r="G84" s="47" t="n">
        <f>E84+F84-1</f>
        <v>45472</v>
      </c>
      <c r="H84" s="47"/>
      <c r="I84" s="47"/>
      <c r="J84" s="48"/>
      <c r="K84" s="48"/>
      <c r="L84" s="46" t="s">
        <v>24</v>
      </c>
      <c r="M84" s="46"/>
      <c r="N84" s="46"/>
      <c r="O84" s="46"/>
      <c r="P84" s="46"/>
      <c r="Q84" s="46"/>
      <c r="R84" s="46"/>
    </row>
    <row r="85" s="5" customFormat="1" ht="16.5" customHeight="1">
      <c r="A85" s="75"/>
      <c r="B85" s="75"/>
      <c r="C85" s="50" t="s">
        <v>172</v>
      </c>
      <c r="D85" s="50" t="s">
        <v>173</v>
      </c>
      <c r="E85" s="47" t="n">
        <f>G83+1</f>
        <v>45467</v>
      </c>
      <c r="F85" s="49" t="n">
        <v>7</v>
      </c>
      <c r="G85" s="47" t="n">
        <f>E85+F85-1</f>
        <v>45473</v>
      </c>
      <c r="H85" s="47"/>
      <c r="I85" s="47"/>
      <c r="J85" s="48"/>
      <c r="K85" s="48"/>
      <c r="L85" s="46" t="s">
        <v>16</v>
      </c>
      <c r="M85" s="46"/>
      <c r="N85" s="46"/>
      <c r="O85" s="46"/>
      <c r="P85" s="46"/>
      <c r="Q85" s="46"/>
      <c r="R85" s="46"/>
    </row>
    <row r="86" s="5" customFormat="1" ht="16.5" customHeight="1">
      <c r="A86" s="75"/>
      <c r="B86" s="75"/>
      <c r="C86" s="50" t="s">
        <v>174</v>
      </c>
      <c r="D86" s="50" t="s">
        <v>175</v>
      </c>
      <c r="E86" s="47" t="n">
        <f>G85+1</f>
        <v>45474</v>
      </c>
      <c r="F86" s="49" t="n">
        <v>7</v>
      </c>
      <c r="G86" s="47" t="n">
        <f>E86+F86-1</f>
        <v>45480</v>
      </c>
      <c r="H86" s="121"/>
      <c r="I86" s="47"/>
      <c r="J86" s="48"/>
      <c r="K86" s="48"/>
      <c r="L86" s="46" t="s">
        <v>16</v>
      </c>
      <c r="M86" s="46"/>
      <c r="N86" s="46"/>
      <c r="O86" s="46"/>
      <c r="P86" s="46"/>
      <c r="Q86" s="46"/>
      <c r="R86" s="46"/>
    </row>
    <row r="87" s="5" customFormat="1" ht="16.5" customHeight="1">
      <c r="A87" s="75"/>
      <c r="B87" s="75"/>
      <c r="C87" s="50" t="s">
        <v>176</v>
      </c>
      <c r="D87" s="50" t="s">
        <v>177</v>
      </c>
      <c r="E87" s="47" t="n">
        <f>G86+1</f>
        <v>45481</v>
      </c>
      <c r="F87" s="49" t="n">
        <v>3</v>
      </c>
      <c r="G87" s="47" t="n">
        <f>E87+F87-1</f>
        <v>45483</v>
      </c>
      <c r="H87" s="47"/>
      <c r="I87" s="47"/>
      <c r="J87" s="48"/>
      <c r="K87" s="48"/>
      <c r="L87" s="46" t="s">
        <v>16</v>
      </c>
      <c r="M87" s="46"/>
      <c r="N87" s="46"/>
      <c r="O87" s="46"/>
      <c r="P87" s="46"/>
      <c r="Q87" s="46"/>
      <c r="R87" s="46"/>
    </row>
    <row r="88" s="5" customFormat="1" ht="16.5" customHeight="1">
      <c r="A88" s="75"/>
      <c r="B88" s="75"/>
      <c r="C88" s="50" t="s">
        <v>178</v>
      </c>
      <c r="D88" s="50" t="s">
        <v>179</v>
      </c>
      <c r="E88" s="47" t="n">
        <f>G123+1</f>
        <v>45483</v>
      </c>
      <c r="F88" s="49" t="n">
        <v>5</v>
      </c>
      <c r="G88" s="47" t="n">
        <f>E88+F88-1</f>
        <v>45487</v>
      </c>
      <c r="H88" s="47"/>
      <c r="I88" s="47"/>
      <c r="J88" s="48"/>
      <c r="K88" s="48"/>
      <c r="L88" s="46" t="s">
        <v>16</v>
      </c>
      <c r="M88" s="46"/>
      <c r="N88" s="46"/>
      <c r="O88" s="46"/>
      <c r="P88" s="46"/>
      <c r="Q88" s="46"/>
      <c r="R88" s="46"/>
    </row>
    <row r="89" s="5" customFormat="1" ht="16.5" customHeight="1">
      <c r="A89" s="75"/>
      <c r="B89" s="75"/>
      <c r="C89" s="50" t="s">
        <v>180</v>
      </c>
      <c r="D89" s="50" t="s">
        <v>179</v>
      </c>
      <c r="E89" s="47" t="n">
        <f>G103+1</f>
        <v>45486</v>
      </c>
      <c r="F89" s="49" t="n">
        <v>6</v>
      </c>
      <c r="G89" s="47" t="n">
        <f>E89+F89-1</f>
        <v>45491</v>
      </c>
      <c r="H89" s="71"/>
      <c r="I89" s="71"/>
      <c r="J89" s="26"/>
      <c r="K89" s="26"/>
      <c r="L89" s="79" t="s">
        <v>16</v>
      </c>
      <c r="M89" s="46"/>
      <c r="N89" s="46"/>
      <c r="O89" s="46"/>
      <c r="P89" s="46"/>
      <c r="Q89" s="46"/>
      <c r="R89" s="46"/>
    </row>
    <row r="90" s="5" customFormat="1" ht="41.25" customHeight="1">
      <c r="A90" s="75"/>
      <c r="B90" s="75"/>
      <c r="C90" s="50" t="s">
        <v>181</v>
      </c>
      <c r="E90" s="47" t="n">
        <f>G89+1</f>
        <v>45492</v>
      </c>
      <c r="F90" s="49" t="n">
        <v>7</v>
      </c>
      <c r="G90" s="152" t="n">
        <f>E90+F90-1</f>
        <v>45498</v>
      </c>
      <c r="H90" s="34"/>
      <c r="I90" s="34"/>
      <c r="J90" s="34"/>
      <c r="K90" s="34"/>
      <c r="L90" s="34" t="s">
        <v>16</v>
      </c>
      <c r="M90" s="15"/>
      <c r="N90" s="15"/>
      <c r="O90" s="15"/>
      <c r="P90" s="46" t="s">
        <v>182</v>
      </c>
      <c r="Q90" s="46"/>
      <c r="R90" s="46"/>
    </row>
    <row r="91" s="5" customFormat="1" ht="16.5" customHeight="1">
      <c r="A91" s="75"/>
      <c r="B91" s="79" t="s">
        <v>183</v>
      </c>
      <c r="C91" s="47" t="s">
        <v>184</v>
      </c>
      <c r="D91" s="47"/>
      <c r="E91" s="47" t="n">
        <f>MIN(E93:E104)</f>
        <v>45430</v>
      </c>
      <c r="F91" s="49" t="n">
        <f>G91-E91</f>
        <v>59</v>
      </c>
      <c r="G91" s="47" t="n">
        <f>MAX(G92:G104)</f>
        <v>45489</v>
      </c>
      <c r="H91" s="28"/>
      <c r="I91" s="28"/>
      <c r="J91" s="29"/>
      <c r="K91" s="29"/>
      <c r="L91" s="29"/>
      <c r="M91" s="48"/>
      <c r="N91" s="48"/>
      <c r="O91" s="48"/>
      <c r="P91" s="89"/>
      <c r="Q91" s="89"/>
      <c r="R91" s="89"/>
    </row>
    <row r="92" s="5" customFormat="1" ht="16.5" customHeight="1">
      <c r="A92" s="75"/>
      <c r="B92" s="75"/>
      <c r="C92" s="50" t="s">
        <v>185</v>
      </c>
      <c r="D92" s="47"/>
      <c r="E92" s="47" t="n">
        <f>MIN(E93:E96)</f>
        <v>45430</v>
      </c>
      <c r="F92" s="49"/>
      <c r="G92" s="47" t="n">
        <f>MAX(G93:G96)</f>
        <v>45474</v>
      </c>
      <c r="H92" s="47"/>
      <c r="I92" s="47"/>
      <c r="J92" s="48"/>
      <c r="K92" s="48"/>
      <c r="L92" s="46"/>
      <c r="M92" s="46"/>
      <c r="N92" s="46"/>
      <c r="O92" s="46"/>
      <c r="P92" s="46"/>
      <c r="Q92" s="46"/>
      <c r="R92" s="46"/>
    </row>
    <row r="93" ht="16.5" customHeight="1">
      <c r="C93" s="131" t="s">
        <v>186</v>
      </c>
      <c r="D93" s="16" t="s">
        <v>278</v>
      </c>
      <c r="E93" s="16" t="n">
        <f>G83+1</f>
        <v>45467</v>
      </c>
      <c r="F93" s="19" t="n">
        <v>8</v>
      </c>
      <c r="G93" s="16" t="n">
        <f>E93+F93-1</f>
        <v>45474</v>
      </c>
      <c r="H93" s="16"/>
      <c r="I93" s="16"/>
      <c r="J93" s="117" t="s">
        <v>811</v>
      </c>
      <c r="K93" s="117" t="s">
        <v>811</v>
      </c>
      <c r="L93" s="54" t="s">
        <v>39</v>
      </c>
      <c r="M93" s="54"/>
      <c r="N93" s="54"/>
      <c r="O93" s="54"/>
      <c r="P93" s="54"/>
      <c r="Q93" s="54"/>
      <c r="R93" s="54"/>
    </row>
    <row r="94" s="5" customFormat="1" ht="27.75" customHeight="1">
      <c r="A94" s="75"/>
      <c r="B94" s="75"/>
      <c r="C94" s="207" t="s">
        <v>188</v>
      </c>
      <c r="D94" s="207"/>
      <c r="E94" s="217" t="n">
        <v>45430</v>
      </c>
      <c r="F94" s="218" t="n">
        <v>45</v>
      </c>
      <c r="G94" s="201" t="n">
        <f>E94+F94-1</f>
        <v>45474</v>
      </c>
      <c r="H94" s="47"/>
      <c r="I94" s="47"/>
      <c r="J94" s="48"/>
      <c r="K94" s="48"/>
      <c r="L94" s="46" t="s">
        <v>39</v>
      </c>
      <c r="M94" s="46"/>
      <c r="N94" s="46"/>
      <c r="O94" s="46"/>
      <c r="P94" s="93" t="s">
        <v>189</v>
      </c>
      <c r="Q94" s="46"/>
      <c r="R94" s="46"/>
    </row>
    <row r="95" s="5" customFormat="1" ht="27.75" customHeight="1">
      <c r="A95" s="75"/>
      <c r="B95" s="75"/>
      <c r="C95" s="207" t="s">
        <v>190</v>
      </c>
      <c r="D95" s="207"/>
      <c r="E95" s="201" t="n">
        <f>G95-F95</f>
        <v>45453</v>
      </c>
      <c r="F95" s="203" t="n">
        <v>21</v>
      </c>
      <c r="G95" s="201" t="n">
        <f>G94</f>
        <v>45474</v>
      </c>
      <c r="H95" s="47"/>
      <c r="I95" s="47"/>
      <c r="J95" s="48"/>
      <c r="K95" s="48"/>
      <c r="L95" s="46" t="s">
        <v>39</v>
      </c>
      <c r="M95" s="46"/>
      <c r="N95" s="46"/>
      <c r="O95" s="46"/>
      <c r="P95" s="530" t="s">
        <v>191</v>
      </c>
      <c r="Q95" s="93"/>
      <c r="R95" s="93"/>
    </row>
    <row r="96" s="5" customFormat="1" ht="16.5" customHeight="1">
      <c r="A96" s="75"/>
      <c r="B96" s="75"/>
      <c r="C96" s="207" t="s">
        <v>192</v>
      </c>
      <c r="D96" s="207"/>
      <c r="E96" s="201" t="n">
        <f>G96-F96</f>
        <v>45460</v>
      </c>
      <c r="F96" s="203" t="n">
        <v>14</v>
      </c>
      <c r="G96" s="201" t="n">
        <f>G94</f>
        <v>45474</v>
      </c>
      <c r="H96" s="47"/>
      <c r="I96" s="47"/>
      <c r="J96" s="48"/>
      <c r="K96" s="48"/>
      <c r="L96" s="46" t="s">
        <v>39</v>
      </c>
      <c r="M96" s="46"/>
      <c r="N96" s="46"/>
      <c r="O96" s="46"/>
      <c r="P96" s="46"/>
      <c r="Q96" s="46"/>
      <c r="R96" s="46"/>
    </row>
    <row r="97" ht="16.5" customHeight="1">
      <c r="C97" s="235" t="s">
        <v>41</v>
      </c>
      <c r="D97" s="235" t="s">
        <v>194</v>
      </c>
      <c r="E97" s="141" t="n">
        <f>MAX(G93+1,G65+1)</f>
        <v>45475</v>
      </c>
      <c r="F97" s="109" t="n">
        <v>7</v>
      </c>
      <c r="G97" s="141" t="n">
        <f>E97+F97-1</f>
        <v>45481</v>
      </c>
      <c r="H97" s="214" t="n">
        <f>E97-E54</f>
        <v>22</v>
      </c>
      <c r="I97" s="16"/>
      <c r="J97" s="117" t="s">
        <v>811</v>
      </c>
      <c r="K97" s="117"/>
      <c r="L97" s="54" t="s">
        <v>88</v>
      </c>
      <c r="M97" s="54"/>
      <c r="N97" s="54"/>
      <c r="O97" s="54"/>
      <c r="P97" s="54"/>
      <c r="Q97" s="54"/>
      <c r="R97" s="54"/>
    </row>
    <row r="98" s="5" customFormat="1" ht="27.75" customHeight="1">
      <c r="A98" s="75"/>
      <c r="B98" s="75"/>
      <c r="C98" s="201" t="s">
        <v>196</v>
      </c>
      <c r="D98" s="531" t="s">
        <v>197</v>
      </c>
      <c r="E98" s="201" t="n">
        <f>G97+1</f>
        <v>45482</v>
      </c>
      <c r="F98" s="203" t="n">
        <v>1</v>
      </c>
      <c r="G98" s="201" t="n">
        <f>E98+F98-1</f>
        <v>45482</v>
      </c>
      <c r="H98" s="47"/>
      <c r="I98" s="47"/>
      <c r="J98" s="48"/>
      <c r="K98" s="48"/>
      <c r="L98" s="46" t="s">
        <v>198</v>
      </c>
      <c r="M98" s="46"/>
      <c r="N98" s="46"/>
      <c r="O98" s="46"/>
      <c r="P98" s="46"/>
      <c r="Q98" s="46"/>
      <c r="R98" s="46"/>
    </row>
    <row r="99" s="5" customFormat="1" ht="16.5" customHeight="1">
      <c r="A99" s="75"/>
      <c r="B99" s="75"/>
      <c r="C99" s="201" t="s">
        <v>199</v>
      </c>
      <c r="D99" s="201"/>
      <c r="E99" s="201" t="n">
        <f>G98+1</f>
        <v>45483</v>
      </c>
      <c r="F99" s="203" t="n">
        <v>2</v>
      </c>
      <c r="G99" s="201" t="n">
        <f>E99+F99-1</f>
        <v>45484</v>
      </c>
      <c r="H99" s="47"/>
      <c r="I99" s="47"/>
      <c r="J99" s="48"/>
      <c r="K99" s="48"/>
      <c r="L99" s="46" t="s">
        <v>51</v>
      </c>
      <c r="M99" s="46"/>
      <c r="N99" s="46"/>
      <c r="O99" s="46"/>
      <c r="P99" s="46"/>
      <c r="Q99" s="46"/>
      <c r="R99" s="46"/>
    </row>
    <row r="100" s="5" customFormat="1" ht="16.5" customHeight="1">
      <c r="A100" s="75"/>
      <c r="B100" s="75"/>
      <c r="C100" s="201" t="s">
        <v>200</v>
      </c>
      <c r="D100" s="201"/>
      <c r="E100" s="201" t="n">
        <f>MIN(E101:E105)</f>
        <v>45470</v>
      </c>
      <c r="F100" s="203" t="n">
        <f>G100-E100</f>
        <v>19</v>
      </c>
      <c r="G100" s="201" t="n">
        <f>MAX(G101:G105)</f>
        <v>45489</v>
      </c>
      <c r="H100" s="47"/>
      <c r="I100" s="47"/>
      <c r="J100" s="48"/>
      <c r="K100" s="48"/>
      <c r="L100" s="48"/>
      <c r="M100" s="48"/>
      <c r="N100" s="48"/>
      <c r="O100" s="48"/>
      <c r="P100" s="89"/>
      <c r="Q100" s="89"/>
      <c r="R100" s="89"/>
    </row>
    <row r="101" s="5" customFormat="1" ht="16.5" customHeight="1">
      <c r="A101" s="75"/>
      <c r="B101" s="75"/>
      <c r="C101" s="207" t="s">
        <v>201</v>
      </c>
      <c r="D101" s="207" t="s">
        <v>202</v>
      </c>
      <c r="E101" s="201" t="n">
        <f>G99-14</f>
        <v>45470</v>
      </c>
      <c r="F101" s="203" t="n">
        <v>7</v>
      </c>
      <c r="G101" s="201" t="n">
        <f>E101+F101-1</f>
        <v>45476</v>
      </c>
      <c r="H101" s="47"/>
      <c r="I101" s="47"/>
      <c r="J101" s="48"/>
      <c r="K101" s="48"/>
      <c r="L101" s="46" t="s">
        <v>54</v>
      </c>
      <c r="M101" s="46"/>
      <c r="N101" s="249" t="n">
        <f>M101*F101</f>
        <v>0</v>
      </c>
      <c r="O101" s="46"/>
      <c r="P101" s="46"/>
      <c r="Q101" s="46"/>
      <c r="R101" s="46"/>
    </row>
    <row r="102" s="5" customFormat="1" ht="16.5" customHeight="1">
      <c r="A102" s="75"/>
      <c r="B102" s="75"/>
      <c r="C102" s="201" t="s">
        <v>203</v>
      </c>
      <c r="D102" s="201" t="s">
        <v>278</v>
      </c>
      <c r="E102" s="201" t="n">
        <f>G101+1</f>
        <v>45477</v>
      </c>
      <c r="F102" s="203" t="n">
        <v>2</v>
      </c>
      <c r="G102" s="201" t="n">
        <f>E102+F102-1</f>
        <v>45478</v>
      </c>
      <c r="H102" s="47"/>
      <c r="I102" s="47"/>
      <c r="J102" s="48"/>
      <c r="K102" s="48"/>
      <c r="L102" s="46" t="s">
        <v>54</v>
      </c>
      <c r="M102" s="46"/>
      <c r="N102" s="249" t="n">
        <f>M102*F102</f>
        <v>0</v>
      </c>
      <c r="O102" s="46"/>
      <c r="P102" s="46"/>
      <c r="Q102" s="46"/>
      <c r="R102" s="46"/>
    </row>
    <row r="103" ht="16.5" customHeight="1">
      <c r="C103" s="246" t="s">
        <v>1069</v>
      </c>
      <c r="D103" s="141"/>
      <c r="E103" s="141" t="n">
        <f>G97+1</f>
        <v>45482</v>
      </c>
      <c r="F103" s="109" t="n">
        <v>4</v>
      </c>
      <c r="G103" s="141" t="n">
        <f>E103+F103-1</f>
        <v>45485</v>
      </c>
      <c r="H103" s="16"/>
      <c r="I103" s="16"/>
      <c r="J103" s="117" t="s">
        <v>811</v>
      </c>
      <c r="K103" s="117"/>
      <c r="L103" s="54" t="s">
        <v>54</v>
      </c>
      <c r="M103" s="54" t="n">
        <v>4</v>
      </c>
      <c r="N103" s="249" t="n">
        <f>M103*F103</f>
        <v>16</v>
      </c>
      <c r="O103" s="54"/>
      <c r="P103" s="54"/>
      <c r="Q103" s="54"/>
      <c r="R103" s="54"/>
    </row>
    <row r="104" ht="16.5" customHeight="1">
      <c r="C104" s="201" t="s">
        <v>205</v>
      </c>
      <c r="D104" s="131"/>
      <c r="E104" s="131" t="n">
        <f>E103+3</f>
        <v>45485</v>
      </c>
      <c r="F104" s="139" t="n">
        <v>2</v>
      </c>
      <c r="G104" s="131" t="n">
        <f>E104+F104-1</f>
        <v>45486</v>
      </c>
      <c r="H104" s="16"/>
      <c r="I104" s="16"/>
      <c r="J104" s="117" t="s">
        <v>811</v>
      </c>
      <c r="K104" s="117"/>
      <c r="L104" s="54" t="s">
        <v>65</v>
      </c>
      <c r="M104" s="54"/>
      <c r="N104" s="54"/>
      <c r="O104" s="54"/>
      <c r="P104" s="54"/>
      <c r="Q104" s="54"/>
      <c r="R104" s="54"/>
    </row>
    <row r="105" ht="41.25" customHeight="1">
      <c r="C105" s="246" t="s">
        <v>206</v>
      </c>
      <c r="D105" s="246"/>
      <c r="E105" s="141" t="n">
        <f>G103+1</f>
        <v>45486</v>
      </c>
      <c r="F105" s="109" t="n">
        <v>3</v>
      </c>
      <c r="G105" s="141" t="n">
        <f>F105+E105</f>
        <v>45489</v>
      </c>
      <c r="H105" s="16"/>
      <c r="I105" s="16"/>
      <c r="J105" s="117" t="s">
        <v>811</v>
      </c>
      <c r="K105" s="117" t="s">
        <v>811</v>
      </c>
      <c r="L105" s="54" t="s">
        <v>207</v>
      </c>
      <c r="M105" s="54" t="n">
        <v>4</v>
      </c>
      <c r="N105" s="249" t="n">
        <f>M105*F105</f>
        <v>12</v>
      </c>
      <c r="O105" s="54"/>
      <c r="P105" s="54" t="s">
        <v>208</v>
      </c>
      <c r="Q105" s="54"/>
      <c r="R105" s="54"/>
    </row>
    <row r="106" s="5" customFormat="1" ht="27.75" customHeight="1">
      <c r="A106" s="75"/>
      <c r="B106" s="79" t="s">
        <v>209</v>
      </c>
      <c r="C106" s="201" t="s">
        <v>210</v>
      </c>
      <c r="D106" s="201"/>
      <c r="E106" s="201" t="n">
        <f>E103+1</f>
        <v>45483</v>
      </c>
      <c r="F106" s="205" t="n">
        <v>3</v>
      </c>
      <c r="G106" s="201" t="n">
        <f>E106+F106-1</f>
        <v>45485</v>
      </c>
      <c r="H106" s="47"/>
      <c r="I106" s="47"/>
      <c r="J106" s="48"/>
      <c r="K106" s="48"/>
      <c r="L106" s="48"/>
      <c r="M106" s="48"/>
      <c r="N106" s="48"/>
      <c r="O106" s="48"/>
      <c r="P106" s="86" t="s">
        <v>211</v>
      </c>
      <c r="Q106" s="86"/>
      <c r="R106" s="86"/>
    </row>
    <row r="107" s="5" customFormat="1" ht="16.5" customHeight="1">
      <c r="A107" s="75"/>
      <c r="B107" s="75"/>
      <c r="C107" s="201" t="s">
        <v>212</v>
      </c>
      <c r="D107" s="201"/>
      <c r="E107" s="201" t="n">
        <f>G106+1</f>
        <v>45486</v>
      </c>
      <c r="F107" s="203" t="n">
        <v>7</v>
      </c>
      <c r="G107" s="201" t="n">
        <f>E107+F107-1</f>
        <v>45492</v>
      </c>
      <c r="H107" s="47"/>
      <c r="I107" s="47"/>
      <c r="J107" s="48"/>
      <c r="K107" s="48"/>
      <c r="L107" s="46" t="s">
        <v>34</v>
      </c>
      <c r="M107" s="46"/>
      <c r="N107" s="46"/>
      <c r="O107" s="46"/>
      <c r="P107" s="21" t="s">
        <v>213</v>
      </c>
      <c r="Q107" s="21"/>
      <c r="R107" s="21"/>
    </row>
    <row r="108" s="5" customFormat="1" ht="16.5" customHeight="1">
      <c r="A108" s="75"/>
      <c r="B108" s="75"/>
      <c r="C108" s="201" t="s">
        <v>214</v>
      </c>
      <c r="D108" s="201"/>
      <c r="E108" s="201" t="n">
        <f>G107+1</f>
        <v>45493</v>
      </c>
      <c r="F108" s="203" t="n">
        <v>7</v>
      </c>
      <c r="G108" s="201" t="n">
        <f>E108+F108-1</f>
        <v>45499</v>
      </c>
      <c r="H108" s="47"/>
      <c r="I108" s="47"/>
      <c r="J108" s="48"/>
      <c r="K108" s="48"/>
      <c r="L108" s="46" t="s">
        <v>34</v>
      </c>
      <c r="M108" s="46"/>
      <c r="N108" s="46"/>
      <c r="O108" s="46"/>
      <c r="P108" s="46"/>
      <c r="Q108" s="46"/>
      <c r="R108" s="46"/>
    </row>
    <row r="109" s="5" customFormat="1" ht="16.5" customHeight="1">
      <c r="A109" s="75"/>
      <c r="B109" s="54" t="s">
        <v>215</v>
      </c>
      <c r="C109" s="210" t="s">
        <v>164</v>
      </c>
      <c r="D109" s="201"/>
      <c r="E109" s="201" t="n">
        <f>MIN(E110:E115)</f>
        <v>45486</v>
      </c>
      <c r="F109" s="203" t="n">
        <f>G109-E109</f>
        <v>13</v>
      </c>
      <c r="G109" s="201" t="n">
        <f>MAX(G110:G115)</f>
        <v>45499</v>
      </c>
      <c r="H109" s="47"/>
      <c r="I109" s="47"/>
      <c r="J109" s="48"/>
      <c r="K109" s="48"/>
      <c r="L109" s="48"/>
      <c r="M109" s="48"/>
      <c r="N109" s="48"/>
      <c r="O109" s="48"/>
      <c r="P109" s="89"/>
      <c r="Q109" s="89"/>
      <c r="R109" s="89"/>
    </row>
    <row r="110" ht="16.5" customHeight="1">
      <c r="C110" s="210" t="s">
        <v>165</v>
      </c>
      <c r="D110" s="187"/>
      <c r="E110" s="131" t="n">
        <f>G103+1</f>
        <v>45486</v>
      </c>
      <c r="F110" s="139" t="n">
        <v>2</v>
      </c>
      <c r="G110" s="131" t="n">
        <f>E110+F110-1</f>
        <v>45487</v>
      </c>
      <c r="H110" s="16"/>
      <c r="I110" s="16"/>
      <c r="J110" s="117" t="s">
        <v>811</v>
      </c>
      <c r="K110" s="117" t="s">
        <v>811</v>
      </c>
      <c r="L110" s="54" t="s">
        <v>16</v>
      </c>
      <c r="M110" s="54"/>
      <c r="N110" s="54"/>
      <c r="O110" s="54"/>
      <c r="P110" s="54"/>
      <c r="Q110" s="54"/>
      <c r="R110" s="54"/>
    </row>
    <row r="111" s="5" customFormat="1" ht="16.5" customHeight="1">
      <c r="A111" s="75"/>
      <c r="B111" s="34"/>
      <c r="C111" s="210" t="s">
        <v>17</v>
      </c>
      <c r="D111" s="201"/>
      <c r="E111" s="201" t="n">
        <f>G110+1</f>
        <v>45488</v>
      </c>
      <c r="F111" s="203" t="n">
        <v>1</v>
      </c>
      <c r="G111" s="201" t="n">
        <f>E111+F111-1</f>
        <v>45488</v>
      </c>
      <c r="H111" s="47"/>
      <c r="I111" s="47"/>
      <c r="J111" s="48"/>
      <c r="K111" s="48"/>
      <c r="L111" s="46" t="s">
        <v>24</v>
      </c>
      <c r="M111" s="46"/>
      <c r="N111" s="46"/>
      <c r="O111" s="46"/>
      <c r="P111" s="46"/>
      <c r="Q111" s="46"/>
      <c r="R111" s="46"/>
    </row>
    <row r="112" ht="16.5" customHeight="1">
      <c r="C112" s="210" t="s">
        <v>20</v>
      </c>
      <c r="D112" s="187" t="s">
        <v>168</v>
      </c>
      <c r="E112" s="131" t="n">
        <f>G111+1</f>
        <v>45489</v>
      </c>
      <c r="F112" s="139" t="n">
        <v>1</v>
      </c>
      <c r="G112" s="131" t="n">
        <f>E112+F112-1</f>
        <v>45489</v>
      </c>
      <c r="H112" s="16"/>
      <c r="I112" s="16"/>
      <c r="J112" s="117" t="s">
        <v>811</v>
      </c>
      <c r="K112" s="117" t="s">
        <v>811</v>
      </c>
      <c r="L112" s="54" t="s">
        <v>16</v>
      </c>
      <c r="M112" s="54"/>
      <c r="N112" s="54"/>
      <c r="O112" s="54"/>
      <c r="P112" s="54" t="s">
        <v>216</v>
      </c>
      <c r="Q112" s="54"/>
      <c r="R112" s="54"/>
    </row>
    <row r="113" s="5" customFormat="1" ht="16.5" customHeight="1">
      <c r="A113" s="75"/>
      <c r="B113" s="34"/>
      <c r="C113" s="219" t="s">
        <v>217</v>
      </c>
      <c r="D113" s="207"/>
      <c r="E113" s="201" t="n">
        <f>G112+1</f>
        <v>45490</v>
      </c>
      <c r="F113" s="203" t="n">
        <v>6</v>
      </c>
      <c r="G113" s="201" t="n">
        <f>E113+F113-1</f>
        <v>45495</v>
      </c>
      <c r="H113" s="47"/>
      <c r="I113" s="47"/>
      <c r="J113" s="48"/>
      <c r="K113" s="48"/>
      <c r="L113" s="46"/>
      <c r="M113" s="46"/>
      <c r="N113" s="46"/>
      <c r="O113" s="46"/>
      <c r="P113" s="46"/>
      <c r="Q113" s="46"/>
      <c r="R113" s="46"/>
    </row>
    <row r="114" s="5" customFormat="1" ht="16.5" customHeight="1">
      <c r="A114" s="75"/>
      <c r="B114" s="34"/>
      <c r="C114" s="219" t="s">
        <v>218</v>
      </c>
      <c r="D114" s="207"/>
      <c r="E114" s="201" t="n">
        <f>G113+1</f>
        <v>45496</v>
      </c>
      <c r="F114" s="203" t="n">
        <v>4</v>
      </c>
      <c r="G114" s="201" t="n">
        <f>E114+F114-1</f>
        <v>45499</v>
      </c>
      <c r="H114" s="47"/>
      <c r="I114" s="47"/>
      <c r="J114" s="48"/>
      <c r="K114" s="48"/>
      <c r="L114" s="46"/>
      <c r="M114" s="46"/>
      <c r="N114" s="46"/>
      <c r="O114" s="46"/>
      <c r="P114" s="46"/>
      <c r="Q114" s="46"/>
      <c r="R114" s="46"/>
    </row>
    <row r="115" s="5" customFormat="1" ht="16.5" customHeight="1">
      <c r="A115" s="75"/>
      <c r="B115" s="34"/>
      <c r="C115" s="219" t="s">
        <v>219</v>
      </c>
      <c r="D115" s="207"/>
      <c r="E115" s="201"/>
      <c r="F115" s="203"/>
      <c r="G115" s="201"/>
      <c r="H115" s="47"/>
      <c r="I115" s="47"/>
      <c r="J115" s="48"/>
      <c r="K115" s="48"/>
      <c r="L115" s="46"/>
      <c r="M115" s="46"/>
      <c r="N115" s="46"/>
      <c r="O115" s="46"/>
      <c r="P115" s="46"/>
      <c r="Q115" s="46"/>
      <c r="R115" s="46"/>
    </row>
    <row r="116" s="5" customFormat="1" ht="27.75" customHeight="1">
      <c r="A116" s="5" t="s">
        <v>220</v>
      </c>
      <c r="B116" s="50" t="s">
        <v>57</v>
      </c>
      <c r="C116" s="50" t="s">
        <v>57</v>
      </c>
      <c r="D116" s="50" t="s">
        <v>58</v>
      </c>
      <c r="E116" s="201" t="n">
        <v>45437</v>
      </c>
      <c r="F116" s="203" t="n">
        <v>40</v>
      </c>
      <c r="G116" s="201" t="n">
        <f>E116+F116-1</f>
        <v>45476</v>
      </c>
      <c r="H116" s="47"/>
      <c r="I116" s="47"/>
      <c r="J116" s="48"/>
      <c r="K116" s="48"/>
      <c r="L116" s="46" t="s">
        <v>54</v>
      </c>
      <c r="M116" s="46" t="n">
        <v>0.5</v>
      </c>
      <c r="N116" s="249" t="n">
        <v>3</v>
      </c>
      <c r="O116" s="46"/>
      <c r="P116" s="21" t="s">
        <v>221</v>
      </c>
      <c r="Q116" s="21"/>
      <c r="R116" s="21"/>
    </row>
    <row r="117" s="5" customFormat="1" ht="16.5" customHeight="1">
      <c r="B117" s="79" t="s">
        <v>222</v>
      </c>
      <c r="C117" s="47" t="s">
        <v>223</v>
      </c>
      <c r="D117" s="47"/>
      <c r="E117" s="201" t="n">
        <f>MIN(E118:E120)</f>
        <v>45475</v>
      </c>
      <c r="F117" s="203" t="n">
        <f>G117-E117+1</f>
        <v>14</v>
      </c>
      <c r="G117" s="201" t="n">
        <f>MAX(G118:G120)</f>
        <v>45488</v>
      </c>
      <c r="H117" s="47"/>
      <c r="I117" s="47"/>
      <c r="J117" s="48"/>
      <c r="K117" s="48"/>
      <c r="L117" s="48"/>
      <c r="M117" s="48"/>
      <c r="N117" s="48"/>
      <c r="O117" s="48"/>
      <c r="P117" s="89"/>
      <c r="Q117" s="89"/>
      <c r="R117" s="89"/>
    </row>
    <row r="118" s="5" customFormat="1" ht="16.5" customHeight="1">
      <c r="B118" s="75"/>
      <c r="C118" s="50" t="s">
        <v>224</v>
      </c>
      <c r="D118" s="50" t="s">
        <v>225</v>
      </c>
      <c r="E118" s="216" t="n">
        <f>E97</f>
        <v>45475</v>
      </c>
      <c r="F118" s="203" t="n">
        <v>3</v>
      </c>
      <c r="G118" s="201" t="n">
        <f>E118+F118-1</f>
        <v>45477</v>
      </c>
      <c r="H118" s="47"/>
      <c r="I118" s="47"/>
      <c r="J118" s="48"/>
      <c r="K118" s="48"/>
      <c r="L118" s="46" t="s">
        <v>16</v>
      </c>
      <c r="M118" s="46"/>
      <c r="N118" s="46"/>
      <c r="O118" s="46"/>
      <c r="P118" s="46"/>
      <c r="Q118" s="46"/>
      <c r="R118" s="46"/>
    </row>
    <row r="119" s="5" customFormat="1" ht="16.5" customHeight="1">
      <c r="B119" s="75"/>
      <c r="C119" s="50" t="s">
        <v>226</v>
      </c>
      <c r="D119" s="50" t="s">
        <v>74</v>
      </c>
      <c r="E119" s="201" t="n">
        <f>E118</f>
        <v>45475</v>
      </c>
      <c r="F119" s="203" t="n">
        <v>10</v>
      </c>
      <c r="G119" s="201" t="n">
        <f>E119+F119-1</f>
        <v>45484</v>
      </c>
      <c r="H119" s="47"/>
      <c r="I119" s="47"/>
      <c r="J119" s="48" t="s">
        <v>278</v>
      </c>
      <c r="K119" s="48" t="s">
        <v>278</v>
      </c>
      <c r="L119" s="46" t="s">
        <v>227</v>
      </c>
      <c r="M119" s="46"/>
      <c r="N119" s="46"/>
      <c r="O119" s="46"/>
      <c r="P119" s="46"/>
      <c r="Q119" s="46"/>
      <c r="R119" s="46"/>
    </row>
    <row r="120" s="5" customFormat="1" ht="16.5" customHeight="1">
      <c r="B120" s="76"/>
      <c r="C120" s="50" t="s">
        <v>76</v>
      </c>
      <c r="D120" s="50" t="s">
        <v>228</v>
      </c>
      <c r="E120" s="201" t="n">
        <f>E118</f>
        <v>45475</v>
      </c>
      <c r="F120" s="203" t="n">
        <v>14</v>
      </c>
      <c r="G120" s="201" t="n">
        <f>E120+F120-1</f>
        <v>45488</v>
      </c>
      <c r="H120" s="47"/>
      <c r="I120" s="47"/>
      <c r="J120" s="48"/>
      <c r="K120" s="48"/>
      <c r="L120" s="46" t="s">
        <v>39</v>
      </c>
      <c r="M120" s="46"/>
      <c r="N120" s="46"/>
      <c r="O120" s="46"/>
      <c r="P120" s="46"/>
      <c r="Q120" s="46"/>
      <c r="R120" s="46"/>
    </row>
    <row r="121" s="5" customFormat="1" ht="16.5" customHeight="1">
      <c r="B121" s="79" t="s">
        <v>229</v>
      </c>
      <c r="C121" s="47" t="s">
        <v>230</v>
      </c>
      <c r="D121" s="47"/>
      <c r="E121" s="201" t="n">
        <f>MIN(E122:E127)</f>
        <v>45476</v>
      </c>
      <c r="F121" s="205"/>
      <c r="G121" s="201" t="n">
        <f>MAX(G122:G127)</f>
        <v>45484</v>
      </c>
      <c r="H121" s="47"/>
      <c r="I121" s="47"/>
      <c r="J121" s="48"/>
      <c r="K121" s="48"/>
      <c r="L121" s="48" t="s">
        <v>231</v>
      </c>
      <c r="M121" s="48"/>
      <c r="N121" s="48"/>
      <c r="O121" s="48"/>
      <c r="P121" s="89"/>
      <c r="Q121" s="89"/>
      <c r="R121" s="89"/>
    </row>
    <row r="122" s="5" customFormat="1" ht="16.5" customHeight="1">
      <c r="B122" s="75"/>
      <c r="C122" s="50" t="s">
        <v>232</v>
      </c>
      <c r="D122" s="50" t="s">
        <v>233</v>
      </c>
      <c r="E122" s="201" t="n">
        <f>E118+1</f>
        <v>45476</v>
      </c>
      <c r="F122" s="203" t="n">
        <v>5</v>
      </c>
      <c r="G122" s="201" t="n">
        <f>E122+F122-1</f>
        <v>45480</v>
      </c>
      <c r="H122" s="47"/>
      <c r="I122" s="47"/>
      <c r="J122" s="48"/>
      <c r="K122" s="48"/>
      <c r="L122" s="48" t="s">
        <v>231</v>
      </c>
      <c r="M122" s="46"/>
      <c r="N122" s="46"/>
      <c r="O122" s="46"/>
      <c r="P122" s="46"/>
      <c r="Q122" s="46"/>
      <c r="R122" s="46"/>
    </row>
    <row r="123" s="5" customFormat="1" ht="16.5" customHeight="1">
      <c r="B123" s="75"/>
      <c r="C123" s="50" t="s">
        <v>234</v>
      </c>
      <c r="D123" s="50" t="s">
        <v>235</v>
      </c>
      <c r="E123" s="201" t="n">
        <f>MAX(E122,E97+3)</f>
        <v>45478</v>
      </c>
      <c r="F123" s="203" t="n">
        <v>5</v>
      </c>
      <c r="G123" s="201" t="n">
        <f>E123+F123-1</f>
        <v>45482</v>
      </c>
      <c r="H123" s="47"/>
      <c r="I123" s="47"/>
      <c r="J123" s="48"/>
      <c r="K123" s="48"/>
      <c r="L123" s="48" t="s">
        <v>231</v>
      </c>
      <c r="M123" s="46"/>
      <c r="N123" s="46"/>
      <c r="O123" s="46"/>
      <c r="P123" s="46"/>
      <c r="Q123" s="46"/>
      <c r="R123" s="46"/>
    </row>
    <row r="124" s="5" customFormat="1" ht="16.5" customHeight="1">
      <c r="B124" s="75"/>
      <c r="C124" s="48" t="s">
        <v>236</v>
      </c>
      <c r="D124" s="48" t="s">
        <v>236</v>
      </c>
      <c r="E124" s="201" t="n">
        <f>E123</f>
        <v>45478</v>
      </c>
      <c r="F124" s="205" t="n">
        <v>7</v>
      </c>
      <c r="G124" s="201" t="n">
        <f>E124+F124-1</f>
        <v>45484</v>
      </c>
      <c r="H124" s="48"/>
      <c r="I124" s="48"/>
      <c r="J124" s="48"/>
      <c r="K124" s="48"/>
      <c r="L124" s="48" t="s">
        <v>231</v>
      </c>
      <c r="M124" s="46"/>
      <c r="N124" s="46"/>
      <c r="O124" s="46"/>
      <c r="P124" s="46"/>
      <c r="Q124" s="46"/>
      <c r="R124" s="46"/>
    </row>
    <row r="125" s="5" customFormat="1" ht="16.5" customHeight="1">
      <c r="B125" s="75"/>
      <c r="C125" s="50" t="s">
        <v>237</v>
      </c>
      <c r="D125" s="50" t="s">
        <v>238</v>
      </c>
      <c r="E125" s="201" t="n">
        <f>E123</f>
        <v>45478</v>
      </c>
      <c r="F125" s="203" t="n">
        <v>3</v>
      </c>
      <c r="G125" s="201" t="n">
        <f>E125+F125-1</f>
        <v>45480</v>
      </c>
      <c r="H125" s="47"/>
      <c r="I125" s="47"/>
      <c r="J125" s="48"/>
      <c r="K125" s="48"/>
      <c r="L125" s="48" t="s">
        <v>231</v>
      </c>
      <c r="M125" s="46"/>
      <c r="N125" s="46"/>
      <c r="O125" s="46"/>
      <c r="P125" s="46"/>
      <c r="Q125" s="46"/>
      <c r="R125" s="46"/>
    </row>
    <row r="126" s="5" customFormat="1" ht="16.5" customHeight="1">
      <c r="B126" s="75"/>
      <c r="C126" s="50" t="s">
        <v>239</v>
      </c>
      <c r="D126" s="50" t="s">
        <v>239</v>
      </c>
      <c r="E126" s="201" t="n">
        <f>G125+1</f>
        <v>45481</v>
      </c>
      <c r="F126" s="203" t="n">
        <v>1</v>
      </c>
      <c r="G126" s="201" t="n">
        <f>E126+F126-1</f>
        <v>45481</v>
      </c>
      <c r="H126" s="47"/>
      <c r="I126" s="47"/>
      <c r="J126" s="48"/>
      <c r="K126" s="48"/>
      <c r="L126" s="48" t="s">
        <v>231</v>
      </c>
      <c r="M126" s="46"/>
      <c r="N126" s="46"/>
      <c r="O126" s="46"/>
      <c r="P126" s="46"/>
      <c r="Q126" s="46"/>
      <c r="R126" s="46"/>
    </row>
    <row r="127" s="5" customFormat="1" ht="16.5" customHeight="1">
      <c r="B127" s="76"/>
      <c r="C127" s="47" t="s">
        <v>240</v>
      </c>
      <c r="D127" s="47" t="s">
        <v>240</v>
      </c>
      <c r="E127" s="201" t="n">
        <f>E126</f>
        <v>45481</v>
      </c>
      <c r="F127" s="203" t="n">
        <v>2</v>
      </c>
      <c r="G127" s="201" t="n">
        <f>E127+F127-1</f>
        <v>45482</v>
      </c>
      <c r="H127" s="47"/>
      <c r="I127" s="47"/>
      <c r="J127" s="48"/>
      <c r="K127" s="48"/>
      <c r="L127" s="48" t="s">
        <v>231</v>
      </c>
      <c r="M127" s="46"/>
      <c r="N127" s="46"/>
      <c r="O127" s="46"/>
      <c r="P127" s="46"/>
      <c r="Q127" s="46"/>
      <c r="R127" s="46"/>
    </row>
    <row r="128" s="5" customFormat="1" ht="16.5" customHeight="1">
      <c r="B128" s="204" t="s">
        <v>241</v>
      </c>
      <c r="C128" s="201" t="s">
        <v>241</v>
      </c>
      <c r="D128" s="201"/>
      <c r="E128" s="201" t="n">
        <v>44817</v>
      </c>
      <c r="F128" s="205"/>
      <c r="G128" s="201" t="n">
        <f>E128+F128-1</f>
        <v>44816</v>
      </c>
      <c r="H128" s="47"/>
      <c r="I128" s="47"/>
      <c r="J128" s="48"/>
      <c r="K128" s="48"/>
      <c r="L128" s="48"/>
      <c r="M128" s="48"/>
      <c r="N128" s="48"/>
      <c r="O128" s="48"/>
      <c r="P128" s="89"/>
      <c r="Q128" s="89"/>
      <c r="R128" s="89"/>
    </row>
    <row r="129" s="5" customFormat="1" ht="16.5" customHeight="1">
      <c r="B129" s="206"/>
      <c r="C129" s="207" t="s">
        <v>242</v>
      </c>
      <c r="D129" s="207" t="s">
        <v>243</v>
      </c>
      <c r="E129" s="201" t="n">
        <f>E84</f>
        <v>45466</v>
      </c>
      <c r="F129" s="203" t="n">
        <v>7</v>
      </c>
      <c r="G129" s="201" t="n">
        <f>E129+F129-1</f>
        <v>45472</v>
      </c>
      <c r="H129" s="47"/>
      <c r="I129" s="47"/>
      <c r="J129" s="48"/>
      <c r="K129" s="48"/>
      <c r="L129" s="46" t="s">
        <v>51</v>
      </c>
      <c r="M129" s="46"/>
      <c r="N129" s="46"/>
      <c r="O129" s="46"/>
      <c r="P129" s="46"/>
      <c r="Q129" s="46"/>
      <c r="R129" s="46"/>
    </row>
    <row r="130" s="5" customFormat="1" ht="16.5" customHeight="1">
      <c r="B130" s="206"/>
      <c r="C130" s="207" t="s">
        <v>244</v>
      </c>
      <c r="D130" s="207" t="s">
        <v>245</v>
      </c>
      <c r="E130" s="201" t="n">
        <f>G129+1</f>
        <v>45473</v>
      </c>
      <c r="F130" s="203" t="n">
        <v>7</v>
      </c>
      <c r="G130" s="201" t="n">
        <f>E130+F130-1</f>
        <v>45479</v>
      </c>
      <c r="H130" s="47"/>
      <c r="I130" s="47"/>
      <c r="J130" s="48"/>
      <c r="K130" s="48"/>
      <c r="L130" s="46" t="s">
        <v>51</v>
      </c>
      <c r="M130" s="46"/>
      <c r="N130" s="46"/>
      <c r="O130" s="46"/>
      <c r="P130" s="46"/>
      <c r="Q130" s="46"/>
      <c r="R130" s="46"/>
    </row>
    <row r="131" s="5" customFormat="1" ht="16.5" customHeight="1">
      <c r="B131" s="208"/>
      <c r="C131" s="201" t="s">
        <v>246</v>
      </c>
      <c r="D131" s="201" t="s">
        <v>246</v>
      </c>
      <c r="E131" s="201" t="n">
        <f>G130+1</f>
        <v>45480</v>
      </c>
      <c r="F131" s="203" t="n">
        <v>7</v>
      </c>
      <c r="G131" s="201" t="n">
        <f>E131+F131-1</f>
        <v>45486</v>
      </c>
      <c r="H131" s="47"/>
      <c r="I131" s="47"/>
      <c r="J131" s="48"/>
      <c r="K131" s="48"/>
      <c r="L131" s="46" t="s">
        <v>51</v>
      </c>
      <c r="M131" s="46"/>
      <c r="N131" s="46"/>
      <c r="O131" s="46"/>
      <c r="P131" s="46"/>
      <c r="Q131" s="46"/>
      <c r="R131" s="46"/>
    </row>
    <row r="132" s="5" customFormat="1" ht="16.5" customHeight="1">
      <c r="B132" s="209" t="s">
        <v>247</v>
      </c>
      <c r="C132" s="207" t="s">
        <v>248</v>
      </c>
      <c r="D132" s="207" t="s">
        <v>249</v>
      </c>
      <c r="E132" s="201" t="n">
        <f>G132-F132</f>
        <v>45412</v>
      </c>
      <c r="F132" s="205" t="n">
        <v>30</v>
      </c>
      <c r="G132" s="201" t="n">
        <v>45442</v>
      </c>
      <c r="H132" s="47"/>
      <c r="I132" s="47"/>
      <c r="J132" s="48"/>
      <c r="K132" s="48"/>
      <c r="L132" s="48" t="s">
        <v>250</v>
      </c>
      <c r="M132" s="48"/>
      <c r="N132" s="48"/>
      <c r="O132" s="48"/>
      <c r="P132" s="89"/>
      <c r="Q132" s="89"/>
      <c r="R132" s="89"/>
    </row>
    <row r="133" s="5" customFormat="1" ht="16.5" customHeight="1">
      <c r="B133" s="140" t="s">
        <v>251</v>
      </c>
      <c r="C133" s="210" t="s">
        <v>252</v>
      </c>
      <c r="D133" s="201"/>
      <c r="E133" s="201" t="n">
        <v>45316</v>
      </c>
      <c r="F133" s="205"/>
      <c r="G133" s="201" t="n">
        <f>E133+F133-1</f>
        <v>45315</v>
      </c>
      <c r="H133" s="47"/>
      <c r="I133" s="47"/>
      <c r="J133" s="48"/>
      <c r="K133" s="48"/>
      <c r="L133" s="48"/>
      <c r="M133" s="48"/>
      <c r="N133" s="48"/>
      <c r="O133" s="48"/>
      <c r="P133" s="89"/>
      <c r="Q133" s="89"/>
      <c r="R133" s="89"/>
    </row>
    <row r="134" s="5" customFormat="1" ht="16.5" customHeight="1">
      <c r="B134" s="129"/>
      <c r="C134" s="210" t="s">
        <v>253</v>
      </c>
      <c r="D134" s="201"/>
      <c r="E134" s="201"/>
      <c r="F134" s="203" t="n">
        <v>7</v>
      </c>
      <c r="G134" s="201"/>
      <c r="H134" s="47"/>
      <c r="I134" s="47"/>
      <c r="J134" s="48"/>
      <c r="K134" s="48"/>
      <c r="L134" s="46" t="s">
        <v>254</v>
      </c>
      <c r="M134" s="46"/>
      <c r="N134" s="46"/>
      <c r="O134" s="46"/>
      <c r="P134" s="46"/>
      <c r="Q134" s="46"/>
      <c r="R134" s="46"/>
    </row>
    <row r="135" s="5" customFormat="1" ht="16.5" customHeight="1">
      <c r="B135" s="129"/>
      <c r="C135" s="210" t="s">
        <v>255</v>
      </c>
      <c r="D135" s="201"/>
      <c r="E135" s="201"/>
      <c r="F135" s="203" t="n">
        <v>3</v>
      </c>
      <c r="G135" s="201"/>
      <c r="H135" s="47"/>
      <c r="I135" s="47"/>
      <c r="J135" s="48"/>
      <c r="K135" s="48"/>
      <c r="L135" s="46" t="s">
        <v>254</v>
      </c>
      <c r="M135" s="46"/>
      <c r="N135" s="46"/>
      <c r="O135" s="46"/>
      <c r="P135" s="46"/>
      <c r="Q135" s="46"/>
      <c r="R135" s="46"/>
    </row>
    <row r="136" s="5" customFormat="1" ht="16.5" customHeight="1">
      <c r="B136" s="129"/>
      <c r="C136" s="210" t="s">
        <v>256</v>
      </c>
      <c r="D136" s="201"/>
      <c r="E136" s="201"/>
      <c r="F136" s="203" t="n">
        <v>1</v>
      </c>
      <c r="G136" s="201"/>
      <c r="H136" s="47"/>
      <c r="I136" s="47"/>
      <c r="J136" s="48"/>
      <c r="K136" s="48"/>
      <c r="L136" s="46" t="s">
        <v>254</v>
      </c>
      <c r="M136" s="46"/>
      <c r="N136" s="46"/>
      <c r="O136" s="46"/>
      <c r="P136" s="46"/>
      <c r="Q136" s="46"/>
      <c r="R136" s="46"/>
    </row>
    <row r="137" s="5" customFormat="1" ht="16.5" customHeight="1">
      <c r="B137" s="129"/>
      <c r="C137" s="210" t="s">
        <v>257</v>
      </c>
      <c r="D137" s="201" t="s">
        <v>258</v>
      </c>
      <c r="E137" s="201" t="n">
        <f>G83+1</f>
        <v>45467</v>
      </c>
      <c r="F137" s="203" t="n">
        <v>7</v>
      </c>
      <c r="G137" s="201" t="n">
        <f>E137+F137-1</f>
        <v>45473</v>
      </c>
      <c r="H137" s="5"/>
      <c r="I137" s="5"/>
      <c r="L137" s="46" t="s">
        <v>84</v>
      </c>
      <c r="M137" s="15"/>
      <c r="N137" s="15"/>
      <c r="O137" s="15"/>
      <c r="P137" s="46"/>
      <c r="Q137" s="46"/>
      <c r="R137" s="46"/>
    </row>
    <row r="138" s="5" customFormat="1" ht="16.5" customHeight="1">
      <c r="B138" s="129"/>
      <c r="C138" s="210" t="s">
        <v>260</v>
      </c>
      <c r="D138" s="201"/>
      <c r="E138" s="201" t="n">
        <f>G137+1</f>
        <v>45474</v>
      </c>
      <c r="F138" s="203" t="n">
        <v>1</v>
      </c>
      <c r="G138" s="201" t="n">
        <f>E138+F138-1</f>
        <v>45474</v>
      </c>
      <c r="H138" s="47"/>
      <c r="I138" s="47"/>
      <c r="J138" s="48"/>
      <c r="K138" s="48"/>
      <c r="L138" s="46" t="s">
        <v>254</v>
      </c>
      <c r="M138" s="46"/>
      <c r="N138" s="46"/>
      <c r="O138" s="46"/>
      <c r="P138" s="46"/>
      <c r="Q138" s="46"/>
      <c r="R138" s="46"/>
    </row>
    <row r="139" s="5" customFormat="1" ht="16.5" customHeight="1">
      <c r="B139" s="204" t="s">
        <v>262</v>
      </c>
      <c r="C139" s="201" t="s">
        <v>263</v>
      </c>
      <c r="D139" s="207" t="s">
        <v>263</v>
      </c>
      <c r="E139" s="201"/>
      <c r="F139" s="203"/>
      <c r="G139" s="201"/>
      <c r="H139" s="47"/>
      <c r="I139" s="47"/>
      <c r="J139" s="48"/>
      <c r="K139" s="48"/>
      <c r="L139" s="46" t="s">
        <v>264</v>
      </c>
      <c r="M139" s="46"/>
      <c r="N139" s="46"/>
      <c r="O139" s="46"/>
      <c r="P139" s="46"/>
      <c r="Q139" s="46"/>
      <c r="R139" s="46"/>
    </row>
    <row r="140" ht="16.5" customHeight="1">
      <c r="C140" s="131" t="s">
        <v>265</v>
      </c>
      <c r="D140" s="187" t="s">
        <v>263</v>
      </c>
      <c r="E140" s="131" t="n">
        <f>G83</f>
        <v>45466</v>
      </c>
      <c r="F140" s="139" t="n">
        <v>1</v>
      </c>
      <c r="G140" s="131" t="n">
        <f>E140+F140-1</f>
        <v>45466</v>
      </c>
      <c r="H140" s="16"/>
      <c r="I140" s="16"/>
      <c r="J140" s="117" t="s">
        <v>811</v>
      </c>
      <c r="K140" s="117"/>
      <c r="L140" s="54" t="s">
        <v>264</v>
      </c>
      <c r="M140" s="54"/>
      <c r="N140" s="54"/>
      <c r="O140" s="54"/>
      <c r="P140" s="54"/>
      <c r="Q140" s="54"/>
      <c r="R140" s="54"/>
    </row>
    <row r="141" ht="27.75" customHeight="1">
      <c r="C141" s="131" t="s">
        <v>266</v>
      </c>
      <c r="D141" s="187" t="s">
        <v>267</v>
      </c>
      <c r="E141" s="131" t="n">
        <f>MAX(G138,G83)+1</f>
        <v>45475</v>
      </c>
      <c r="F141" s="139" t="n">
        <v>7</v>
      </c>
      <c r="G141" s="131" t="n">
        <f>E141+F141-1</f>
        <v>45481</v>
      </c>
      <c r="H141" s="16"/>
      <c r="I141" s="16"/>
      <c r="J141" s="117" t="s">
        <v>811</v>
      </c>
      <c r="K141" s="117"/>
      <c r="L141" s="54" t="s">
        <v>264</v>
      </c>
      <c r="M141" s="54"/>
      <c r="N141" s="54"/>
      <c r="O141" s="54" t="s">
        <v>268</v>
      </c>
      <c r="P141" s="54"/>
      <c r="Q141" s="54"/>
      <c r="R141" s="54"/>
    </row>
    <row r="142" ht="16.5" customHeight="1">
      <c r="C142" s="131" t="s">
        <v>270</v>
      </c>
      <c r="D142" s="131"/>
      <c r="E142" s="131" t="n">
        <f>E141+2</f>
        <v>45477</v>
      </c>
      <c r="F142" s="139" t="n">
        <v>8</v>
      </c>
      <c r="G142" s="131" t="n">
        <f>E142+F142-1</f>
        <v>45484</v>
      </c>
      <c r="H142" s="16"/>
      <c r="I142" s="16"/>
      <c r="J142" s="117" t="s">
        <v>811</v>
      </c>
      <c r="K142" s="117" t="s">
        <v>811</v>
      </c>
      <c r="L142" s="54" t="s">
        <v>264</v>
      </c>
      <c r="M142" s="54"/>
      <c r="N142" s="54"/>
      <c r="O142" s="54" t="s">
        <v>271</v>
      </c>
      <c r="P142" s="54"/>
      <c r="Q142" s="54"/>
      <c r="R142" s="54"/>
    </row>
    <row r="143" ht="16.5" customHeight="1">
      <c r="C143" s="131" t="s">
        <v>272</v>
      </c>
      <c r="D143" s="187" t="s">
        <v>273</v>
      </c>
      <c r="E143" s="131" t="n">
        <f>MIN(E88:E89)</f>
        <v>45483</v>
      </c>
      <c r="F143" s="139"/>
      <c r="G143" s="131" t="n">
        <f>MAX(G88:G89)</f>
        <v>45491</v>
      </c>
      <c r="H143" s="16"/>
      <c r="I143" s="16"/>
      <c r="J143" s="117" t="s">
        <v>811</v>
      </c>
      <c r="K143" s="117"/>
      <c r="L143" s="54" t="s">
        <v>16</v>
      </c>
      <c r="M143" s="54"/>
      <c r="N143" s="54"/>
      <c r="O143" s="54"/>
      <c r="P143" s="54"/>
      <c r="Q143" s="54"/>
      <c r="R143" s="54"/>
    </row>
    <row r="144" ht="16.5" customHeight="1">
      <c r="C144" s="131" t="s">
        <v>274</v>
      </c>
      <c r="D144" s="187" t="s">
        <v>275</v>
      </c>
      <c r="E144" s="131" t="n">
        <f>G141+1</f>
        <v>45482</v>
      </c>
      <c r="F144" s="139" t="n">
        <v>10</v>
      </c>
      <c r="G144" s="131" t="n">
        <f>E144+F144-1</f>
        <v>45491</v>
      </c>
      <c r="H144" s="16"/>
      <c r="I144" s="16"/>
      <c r="J144" s="117" t="s">
        <v>811</v>
      </c>
      <c r="K144" s="117"/>
      <c r="L144" s="54" t="s">
        <v>264</v>
      </c>
      <c r="M144" s="54"/>
      <c r="N144" s="54"/>
      <c r="O144" s="54"/>
      <c r="P144" s="54"/>
      <c r="Q144" s="54"/>
      <c r="R144" s="54"/>
    </row>
    <row r="145" ht="16.5" customHeight="1">
      <c r="C145" s="131" t="s">
        <v>276</v>
      </c>
      <c r="D145" s="131"/>
      <c r="E145" s="131" t="n">
        <f>G144+1</f>
        <v>45492</v>
      </c>
      <c r="F145" s="139" t="n">
        <v>1</v>
      </c>
      <c r="G145" s="131" t="n">
        <f>E145+F145-1</f>
        <v>45492</v>
      </c>
      <c r="H145" s="16"/>
      <c r="I145" s="16"/>
      <c r="J145" s="117" t="s">
        <v>811</v>
      </c>
      <c r="K145" s="117"/>
      <c r="L145" s="54" t="s">
        <v>264</v>
      </c>
      <c r="M145" s="54"/>
      <c r="N145" s="54"/>
      <c r="O145" s="54"/>
      <c r="P145" s="54"/>
      <c r="Q145" s="54"/>
      <c r="R145" s="54"/>
    </row>
    <row r="146" ht="16.5" customHeight="1">
      <c r="C146" s="131" t="s">
        <v>277</v>
      </c>
      <c r="D146" s="131"/>
      <c r="E146" s="131" t="n">
        <f>G142+1</f>
        <v>45485</v>
      </c>
      <c r="F146" s="139" t="n">
        <v>8</v>
      </c>
      <c r="G146" s="131" t="n">
        <f>E146+F146-1</f>
        <v>45492</v>
      </c>
      <c r="H146" s="16"/>
      <c r="I146" s="16"/>
      <c r="J146" s="117" t="s">
        <v>811</v>
      </c>
      <c r="K146" s="117"/>
      <c r="L146" s="54" t="s">
        <v>254</v>
      </c>
      <c r="M146" s="54"/>
      <c r="N146" s="54"/>
      <c r="O146" s="54"/>
      <c r="P146" s="54"/>
      <c r="Q146" s="54"/>
      <c r="R146" s="54"/>
    </row>
    <row r="147" ht="16.5" customHeight="1">
      <c r="C147" s="131" t="s">
        <v>279</v>
      </c>
      <c r="D147" s="131"/>
      <c r="E147" s="131" t="n">
        <f>MAX(G146,G145)+1</f>
        <v>45493</v>
      </c>
      <c r="F147" s="139" t="n">
        <v>45</v>
      </c>
      <c r="G147" s="131" t="n">
        <f>E147+F147-1</f>
        <v>45537</v>
      </c>
      <c r="H147" s="16"/>
      <c r="I147" s="16"/>
      <c r="J147" s="117" t="s">
        <v>811</v>
      </c>
      <c r="K147" s="117" t="s">
        <v>811</v>
      </c>
      <c r="L147" s="54" t="s">
        <v>264</v>
      </c>
      <c r="M147" s="54"/>
      <c r="N147" s="54"/>
      <c r="O147" s="54"/>
      <c r="P147" s="54"/>
      <c r="Q147" s="54"/>
      <c r="R147" s="54"/>
    </row>
    <row r="148" s="5" customFormat="1" ht="16.5" customHeight="1">
      <c r="B148" s="206"/>
      <c r="C148" s="201" t="s">
        <v>280</v>
      </c>
      <c r="D148" s="201"/>
      <c r="E148" s="201" t="n">
        <f>G148-F148</f>
        <v>45490</v>
      </c>
      <c r="F148" s="203" t="n">
        <v>3</v>
      </c>
      <c r="G148" s="201" t="n">
        <f>E147</f>
        <v>45493</v>
      </c>
      <c r="H148" s="47"/>
      <c r="I148" s="47"/>
      <c r="J148" s="48"/>
      <c r="K148" s="48"/>
      <c r="L148" s="46" t="s">
        <v>281</v>
      </c>
      <c r="M148" s="46"/>
      <c r="N148" s="46"/>
      <c r="O148" s="46"/>
      <c r="P148" s="46"/>
      <c r="Q148" s="46"/>
      <c r="R148" s="46"/>
    </row>
    <row r="149" s="5" customFormat="1" ht="16.5" customHeight="1">
      <c r="B149" s="206"/>
      <c r="C149" s="201" t="s">
        <v>282</v>
      </c>
      <c r="D149" s="207" t="s">
        <v>283</v>
      </c>
      <c r="E149" s="211" t="n">
        <f>G143</f>
        <v>45491</v>
      </c>
      <c r="F149" s="212" t="n">
        <v>7</v>
      </c>
      <c r="G149" s="211" t="n">
        <f>E149+F149-1</f>
        <v>45497</v>
      </c>
      <c r="H149" s="47"/>
      <c r="I149" s="47"/>
      <c r="J149" s="48"/>
      <c r="K149" s="48"/>
      <c r="L149" s="46" t="s">
        <v>16</v>
      </c>
      <c r="M149" s="46"/>
      <c r="N149" s="46"/>
      <c r="O149" s="46"/>
      <c r="P149" s="46"/>
      <c r="Q149" s="46"/>
      <c r="R149" s="46"/>
    </row>
    <row r="150" s="5" customFormat="1" ht="16.5" customHeight="1">
      <c r="B150" s="79" t="s">
        <v>96</v>
      </c>
      <c r="C150" s="47" t="s">
        <v>284</v>
      </c>
      <c r="E150" s="131" t="n">
        <f>G150-F150</f>
        <v>45417</v>
      </c>
      <c r="F150" s="139" t="n">
        <v>10</v>
      </c>
      <c r="G150" s="213" t="n">
        <v>45427</v>
      </c>
      <c r="H150" s="5"/>
      <c r="I150" s="5"/>
      <c r="L150" s="46" t="s">
        <v>285</v>
      </c>
      <c r="M150" s="46"/>
      <c r="N150" s="46"/>
      <c r="O150" s="46"/>
      <c r="P150" s="46"/>
      <c r="Q150" s="46"/>
      <c r="R150" s="46"/>
    </row>
    <row r="151" ht="27.75" customHeight="1">
      <c r="C151" s="141" t="s">
        <v>286</v>
      </c>
      <c r="D151" s="237"/>
      <c r="E151" s="141" t="n">
        <f>MAX(G105+1,G142+1)</f>
        <v>45490</v>
      </c>
      <c r="F151" s="109" t="n">
        <v>1</v>
      </c>
      <c r="G151" s="141" t="n">
        <f>E151+F151-1</f>
        <v>45490</v>
      </c>
      <c r="H151" s="16"/>
      <c r="I151" s="16"/>
      <c r="J151" s="117" t="s">
        <v>811</v>
      </c>
      <c r="K151" s="117" t="s">
        <v>811</v>
      </c>
      <c r="L151" s="54" t="s">
        <v>24</v>
      </c>
      <c r="M151" s="54"/>
      <c r="N151" s="54"/>
      <c r="O151" s="54"/>
      <c r="P151" s="532" t="s">
        <v>287</v>
      </c>
      <c r="Q151" s="54"/>
      <c r="R151" s="54"/>
    </row>
    <row r="152" ht="16.5" customHeight="1">
      <c r="B152" s="140" t="s">
        <v>288</v>
      </c>
      <c r="C152" s="141" t="s">
        <v>289</v>
      </c>
      <c r="D152" s="237"/>
      <c r="E152" s="237" t="n">
        <f>G151+1</f>
        <v>45491</v>
      </c>
      <c r="F152" s="238" t="n">
        <v>2</v>
      </c>
      <c r="G152" s="237" t="n">
        <f>E152+F152-1</f>
        <v>45492</v>
      </c>
      <c r="H152" s="16"/>
      <c r="I152" s="16"/>
      <c r="J152" s="117" t="s">
        <v>811</v>
      </c>
      <c r="K152" s="117" t="s">
        <v>811</v>
      </c>
      <c r="L152" s="54" t="s">
        <v>290</v>
      </c>
      <c r="M152" s="54"/>
      <c r="N152" s="54"/>
      <c r="O152" s="54"/>
      <c r="P152" s="54" t="s">
        <v>546</v>
      </c>
      <c r="Q152" s="54"/>
      <c r="R152" s="54"/>
    </row>
    <row r="153" ht="16.5" customHeight="1">
      <c r="B153" s="140"/>
      <c r="C153" s="131" t="s">
        <v>279</v>
      </c>
      <c r="D153" s="16"/>
      <c r="E153" s="131" t="n">
        <f>E147</f>
        <v>45493</v>
      </c>
      <c r="F153" s="139" t="n">
        <v>50</v>
      </c>
      <c r="G153" s="131" t="n">
        <f>E153+F153-1</f>
        <v>45542</v>
      </c>
      <c r="H153" s="16"/>
      <c r="I153" s="16"/>
      <c r="J153" s="117" t="s">
        <v>811</v>
      </c>
      <c r="K153" s="117" t="s">
        <v>811</v>
      </c>
      <c r="L153" s="54" t="s">
        <v>264</v>
      </c>
      <c r="M153" s="54"/>
      <c r="N153" s="54"/>
      <c r="O153" s="54"/>
      <c r="P153" s="54"/>
      <c r="Q153" s="54"/>
      <c r="R153" s="54"/>
    </row>
    <row r="154" s="5" customFormat="1" ht="16.5" customHeight="1">
      <c r="A154" s="97" t="s">
        <v>293</v>
      </c>
      <c r="B154" s="140" t="s">
        <v>293</v>
      </c>
      <c r="C154" s="131" t="s">
        <v>293</v>
      </c>
      <c r="D154" s="131"/>
      <c r="E154" s="131" t="n">
        <f>MIN(E155:E175)</f>
        <v>45431</v>
      </c>
      <c r="F154" s="169"/>
      <c r="G154" s="220" t="n">
        <f>MAX(G155:G175)</f>
        <v>45493</v>
      </c>
      <c r="H154" s="129"/>
      <c r="I154" s="34"/>
      <c r="J154" s="157"/>
      <c r="K154" s="157"/>
      <c r="L154" s="117"/>
      <c r="M154" s="175"/>
      <c r="N154" s="175"/>
      <c r="O154" s="175"/>
      <c r="P154" s="70"/>
      <c r="Q154" s="70"/>
      <c r="R154" s="70"/>
    </row>
    <row r="155" s="5" customFormat="1" ht="16.5" customHeight="1">
      <c r="A155" s="127"/>
      <c r="B155" s="129"/>
      <c r="C155" s="131" t="s">
        <v>294</v>
      </c>
      <c r="D155" s="131" t="s">
        <v>294</v>
      </c>
      <c r="E155" s="131" t="n">
        <v>45432</v>
      </c>
      <c r="F155" s="139" t="n">
        <v>7</v>
      </c>
      <c r="G155" s="220" t="n">
        <f>E155+F155-1</f>
        <v>45438</v>
      </c>
      <c r="H155" s="129"/>
      <c r="I155" s="34"/>
      <c r="J155" s="157"/>
      <c r="K155" s="157"/>
      <c r="L155" s="54" t="s">
        <v>65</v>
      </c>
      <c r="M155" s="174"/>
      <c r="N155" s="174"/>
      <c r="O155" s="174"/>
      <c r="P155" s="70"/>
      <c r="Q155" s="70"/>
      <c r="R155" s="70"/>
    </row>
    <row r="156" s="5" customFormat="1" ht="16.5" customHeight="1">
      <c r="A156" s="127"/>
      <c r="B156" s="129"/>
      <c r="C156" s="187" t="s">
        <v>295</v>
      </c>
      <c r="D156" s="187" t="s">
        <v>295</v>
      </c>
      <c r="E156" s="131" t="n">
        <f>G155-7</f>
        <v>45431</v>
      </c>
      <c r="F156" s="139" t="n">
        <v>1</v>
      </c>
      <c r="G156" s="220" t="n">
        <f>E156+F156-1</f>
        <v>45431</v>
      </c>
      <c r="H156" s="129"/>
      <c r="I156" s="34"/>
      <c r="J156" s="157"/>
      <c r="K156" s="157"/>
      <c r="L156" s="54" t="s">
        <v>65</v>
      </c>
      <c r="M156" s="174"/>
      <c r="N156" s="174"/>
      <c r="O156" s="174"/>
      <c r="P156" s="70"/>
      <c r="Q156" s="70"/>
      <c r="R156" s="70"/>
    </row>
    <row r="157" s="5" customFormat="1" ht="16.5" customHeight="1">
      <c r="A157" s="127"/>
      <c r="B157" s="129"/>
      <c r="C157" s="131" t="s">
        <v>296</v>
      </c>
      <c r="D157" s="131"/>
      <c r="E157" s="131" t="n">
        <f>G156+1</f>
        <v>45432</v>
      </c>
      <c r="F157" s="139" t="n">
        <v>3</v>
      </c>
      <c r="G157" s="220" t="n">
        <f>E157+F157-1</f>
        <v>45434</v>
      </c>
      <c r="H157" s="129"/>
      <c r="I157" s="34"/>
      <c r="J157" s="157"/>
      <c r="K157" s="157"/>
      <c r="L157" s="54" t="s">
        <v>297</v>
      </c>
      <c r="M157" s="174"/>
      <c r="N157" s="174"/>
      <c r="O157" s="174"/>
      <c r="P157" s="70"/>
      <c r="Q157" s="70"/>
      <c r="R157" s="70"/>
    </row>
    <row r="158" s="5" customFormat="1" ht="16.5" customHeight="1">
      <c r="A158" s="127"/>
      <c r="B158" s="129"/>
      <c r="C158" s="131" t="s">
        <v>298</v>
      </c>
      <c r="D158" s="131"/>
      <c r="E158" s="131" t="n">
        <f>G75+1</f>
        <v>45450</v>
      </c>
      <c r="F158" s="139" t="n">
        <v>7</v>
      </c>
      <c r="G158" s="220" t="n">
        <f>E158+F158-1</f>
        <v>45456</v>
      </c>
      <c r="H158" s="129"/>
      <c r="I158" s="34"/>
      <c r="J158" s="157"/>
      <c r="K158" s="157"/>
      <c r="L158" s="54" t="s">
        <v>297</v>
      </c>
      <c r="M158" s="174"/>
      <c r="N158" s="174"/>
      <c r="O158" s="174"/>
      <c r="P158" s="70"/>
      <c r="Q158" s="70"/>
      <c r="R158" s="70"/>
    </row>
    <row r="159" s="5" customFormat="1" ht="16.5" customHeight="1">
      <c r="A159" s="127"/>
      <c r="B159" s="129"/>
      <c r="C159" s="131" t="s">
        <v>299</v>
      </c>
      <c r="D159" s="187" t="s">
        <v>300</v>
      </c>
      <c r="E159" s="131" t="n">
        <f>G158+1</f>
        <v>45457</v>
      </c>
      <c r="F159" s="139" t="n">
        <v>1</v>
      </c>
      <c r="G159" s="220" t="n">
        <f>E159+F159-1</f>
        <v>45457</v>
      </c>
      <c r="H159" s="129"/>
      <c r="I159" s="34"/>
      <c r="J159" s="157"/>
      <c r="K159" s="157"/>
      <c r="L159" s="54" t="s">
        <v>297</v>
      </c>
      <c r="M159" s="174"/>
      <c r="N159" s="174"/>
      <c r="O159" s="174"/>
      <c r="P159" s="70"/>
      <c r="Q159" s="70"/>
      <c r="R159" s="70"/>
    </row>
    <row r="160" s="5" customFormat="1" ht="16.5" customHeight="1">
      <c r="A160" s="127"/>
      <c r="B160" s="129"/>
      <c r="C160" s="131" t="s">
        <v>301</v>
      </c>
      <c r="D160" s="131"/>
      <c r="E160" s="131" t="n">
        <f>G159+1</f>
        <v>45458</v>
      </c>
      <c r="F160" s="139" t="n">
        <v>1</v>
      </c>
      <c r="G160" s="220" t="n">
        <f>E160+F160-1</f>
        <v>45458</v>
      </c>
      <c r="H160" s="129"/>
      <c r="I160" s="34"/>
      <c r="J160" s="157"/>
      <c r="K160" s="157"/>
      <c r="L160" s="54" t="s">
        <v>297</v>
      </c>
      <c r="M160" s="174"/>
      <c r="N160" s="174"/>
      <c r="O160" s="174"/>
      <c r="P160" s="70"/>
      <c r="Q160" s="70"/>
      <c r="R160" s="70"/>
    </row>
    <row r="161" s="5" customFormat="1" ht="16.5" customHeight="1">
      <c r="A161" s="127"/>
      <c r="B161" s="129"/>
      <c r="C161" s="131" t="s">
        <v>302</v>
      </c>
      <c r="D161" s="131"/>
      <c r="E161" s="131" t="n">
        <f>G160+1</f>
        <v>45459</v>
      </c>
      <c r="F161" s="139" t="n">
        <v>1</v>
      </c>
      <c r="G161" s="220" t="n">
        <f>E161+F161-1</f>
        <v>45459</v>
      </c>
      <c r="H161" s="129"/>
      <c r="I161" s="34"/>
      <c r="J161" s="157"/>
      <c r="K161" s="157"/>
      <c r="L161" s="54" t="s">
        <v>297</v>
      </c>
      <c r="M161" s="174"/>
      <c r="N161" s="174"/>
      <c r="O161" s="174"/>
      <c r="P161" s="70"/>
      <c r="Q161" s="70"/>
      <c r="R161" s="70"/>
    </row>
    <row r="162" s="5" customFormat="1" ht="16.5" customHeight="1">
      <c r="A162" s="127"/>
      <c r="B162" s="129"/>
      <c r="C162" s="131" t="s">
        <v>303</v>
      </c>
      <c r="D162" s="131"/>
      <c r="E162" s="131" t="n">
        <f>MAX(G158:G161)+1</f>
        <v>45460</v>
      </c>
      <c r="F162" s="139" t="n">
        <v>1</v>
      </c>
      <c r="G162" s="220" t="n">
        <f>E162+F162-1</f>
        <v>45460</v>
      </c>
      <c r="H162" s="129"/>
      <c r="I162" s="34"/>
      <c r="J162" s="157"/>
      <c r="K162" s="157"/>
      <c r="L162" s="54" t="s">
        <v>297</v>
      </c>
      <c r="M162" s="174"/>
      <c r="N162" s="174"/>
      <c r="O162" s="174"/>
      <c r="P162" s="70"/>
      <c r="Q162" s="70"/>
      <c r="R162" s="70"/>
    </row>
    <row r="163" s="5" customFormat="1" ht="16.5" customHeight="1">
      <c r="A163" s="127"/>
      <c r="B163" s="129"/>
      <c r="C163" s="131" t="s">
        <v>304</v>
      </c>
      <c r="D163" s="187" t="s">
        <v>305</v>
      </c>
      <c r="E163" s="131" t="n">
        <f>G162+1</f>
        <v>45461</v>
      </c>
      <c r="F163" s="139" t="n">
        <v>10</v>
      </c>
      <c r="G163" s="220" t="n">
        <f>E163+F163-1</f>
        <v>45470</v>
      </c>
      <c r="H163" s="129"/>
      <c r="I163" s="34"/>
      <c r="J163" s="157"/>
      <c r="K163" s="157"/>
      <c r="L163" s="54" t="s">
        <v>306</v>
      </c>
      <c r="M163" s="175"/>
      <c r="N163" s="175"/>
      <c r="O163" s="175"/>
      <c r="P163" s="70"/>
      <c r="Q163" s="70"/>
      <c r="R163" s="70"/>
    </row>
    <row r="164" s="5" customFormat="1" ht="16.5" customHeight="1">
      <c r="A164" s="127"/>
      <c r="B164" s="129"/>
      <c r="C164" s="187" t="s">
        <v>307</v>
      </c>
      <c r="D164" s="131"/>
      <c r="E164" s="131" t="n">
        <f>E155</f>
        <v>45432</v>
      </c>
      <c r="F164" s="169" t="n">
        <v>14</v>
      </c>
      <c r="G164" s="220" t="n">
        <f>E164+F164-1</f>
        <v>45445</v>
      </c>
      <c r="H164" s="129"/>
      <c r="I164" s="34"/>
      <c r="J164" s="157"/>
      <c r="K164" s="157"/>
      <c r="L164" s="117"/>
      <c r="M164" s="175"/>
      <c r="N164" s="175"/>
      <c r="O164" s="175"/>
      <c r="P164" s="70"/>
      <c r="Q164" s="70"/>
      <c r="R164" s="70"/>
    </row>
    <row r="165" s="5" customFormat="1" ht="16.5" customHeight="1">
      <c r="A165" s="127"/>
      <c r="B165" s="129"/>
      <c r="C165" s="131" t="s">
        <v>308</v>
      </c>
      <c r="D165" s="131"/>
      <c r="E165" s="131" t="n">
        <f>MIN(E166:E173)</f>
        <v>45446</v>
      </c>
      <c r="F165" s="169"/>
      <c r="G165" s="220" t="n">
        <f>MAX(G166:G173)</f>
        <v>45493</v>
      </c>
      <c r="H165" s="129"/>
      <c r="I165" s="34"/>
      <c r="J165" s="157"/>
      <c r="K165" s="157"/>
      <c r="L165" s="117" t="s">
        <v>309</v>
      </c>
      <c r="M165" s="175"/>
      <c r="N165" s="175"/>
      <c r="O165" s="175"/>
      <c r="P165" s="70"/>
      <c r="Q165" s="70"/>
      <c r="R165" s="70"/>
    </row>
    <row r="166" s="5" customFormat="1" ht="16.5" customHeight="1">
      <c r="A166" s="127"/>
      <c r="B166" s="129"/>
      <c r="C166" s="131" t="s">
        <v>310</v>
      </c>
      <c r="D166" s="131"/>
      <c r="E166" s="131" t="n">
        <f>G164+1</f>
        <v>45446</v>
      </c>
      <c r="F166" s="139" t="n">
        <v>2</v>
      </c>
      <c r="G166" s="220" t="n">
        <f>E166+F166-1</f>
        <v>45447</v>
      </c>
      <c r="H166" s="129"/>
      <c r="I166" s="34"/>
      <c r="J166" s="157"/>
      <c r="K166" s="157"/>
      <c r="L166" s="54" t="s">
        <v>311</v>
      </c>
      <c r="M166" s="174"/>
      <c r="N166" s="174"/>
      <c r="O166" s="174"/>
      <c r="P166" s="70"/>
      <c r="Q166" s="70"/>
      <c r="R166" s="70"/>
    </row>
    <row r="167" s="5" customFormat="1" ht="16.5" customHeight="1">
      <c r="A167" s="127"/>
      <c r="B167" s="129"/>
      <c r="C167" s="131" t="s">
        <v>312</v>
      </c>
      <c r="D167" s="131"/>
      <c r="E167" s="131" t="n">
        <f>MIN(E168:E173)</f>
        <v>45471</v>
      </c>
      <c r="F167" s="139" t="n">
        <f>G167-E167</f>
        <v>22</v>
      </c>
      <c r="G167" s="220" t="n">
        <f>MAX(G168:G173)</f>
        <v>45493</v>
      </c>
      <c r="H167" s="129"/>
      <c r="I167" s="34"/>
      <c r="J167" s="157"/>
      <c r="K167" s="157"/>
      <c r="L167" s="54" t="s">
        <v>311</v>
      </c>
      <c r="M167" s="174"/>
      <c r="N167" s="174"/>
      <c r="O167" s="174"/>
      <c r="P167" s="70"/>
      <c r="Q167" s="70"/>
      <c r="R167" s="70"/>
    </row>
    <row r="168" s="5" customFormat="1" ht="16.5" customHeight="1">
      <c r="A168" s="127"/>
      <c r="B168" s="129"/>
      <c r="C168" s="131" t="s">
        <v>313</v>
      </c>
      <c r="D168" s="131"/>
      <c r="E168" s="131" t="n">
        <f>G163+1</f>
        <v>45471</v>
      </c>
      <c r="F168" s="139" t="n">
        <v>10</v>
      </c>
      <c r="G168" s="220" t="n">
        <f>E168+F168-1</f>
        <v>45480</v>
      </c>
      <c r="H168" s="129"/>
      <c r="I168" s="34"/>
      <c r="J168" s="157"/>
      <c r="K168" s="157"/>
      <c r="L168" s="54" t="s">
        <v>314</v>
      </c>
      <c r="M168" s="174"/>
      <c r="N168" s="174"/>
      <c r="O168" s="174"/>
      <c r="P168" s="70"/>
      <c r="Q168" s="70"/>
      <c r="R168" s="70"/>
    </row>
    <row r="169" s="5" customFormat="1" ht="16.5" customHeight="1">
      <c r="A169" s="127"/>
      <c r="B169" s="129"/>
      <c r="C169" s="131" t="s">
        <v>315</v>
      </c>
      <c r="D169" s="131"/>
      <c r="E169" s="131" t="n">
        <f>MAX(G163+1,G168)</f>
        <v>45480</v>
      </c>
      <c r="F169" s="139" t="n">
        <v>1</v>
      </c>
      <c r="G169" s="220" t="n">
        <f>E169+F169-1</f>
        <v>45480</v>
      </c>
      <c r="H169" s="129"/>
      <c r="I169" s="34"/>
      <c r="J169" s="157"/>
      <c r="K169" s="157"/>
      <c r="L169" s="54" t="s">
        <v>314</v>
      </c>
      <c r="M169" s="174"/>
      <c r="N169" s="174"/>
      <c r="O169" s="174"/>
      <c r="P169" s="70"/>
      <c r="Q169" s="70"/>
      <c r="R169" s="70"/>
    </row>
    <row r="170" s="5" customFormat="1" ht="16.5" customHeight="1">
      <c r="A170" s="127"/>
      <c r="B170" s="129"/>
      <c r="C170" s="131" t="s">
        <v>316</v>
      </c>
      <c r="D170" s="131"/>
      <c r="E170" s="131" t="n">
        <f>G169+1</f>
        <v>45481</v>
      </c>
      <c r="F170" s="139" t="n">
        <v>2</v>
      </c>
      <c r="G170" s="220" t="n">
        <f>E170+F170-1</f>
        <v>45482</v>
      </c>
      <c r="H170" s="129"/>
      <c r="I170" s="34"/>
      <c r="J170" s="157"/>
      <c r="K170" s="157"/>
      <c r="L170" s="54" t="s">
        <v>314</v>
      </c>
      <c r="M170" s="174"/>
      <c r="N170" s="174"/>
      <c r="O170" s="174"/>
      <c r="P170" s="70"/>
      <c r="Q170" s="70"/>
      <c r="R170" s="70"/>
    </row>
    <row r="171" s="5" customFormat="1" ht="16.5" customHeight="1">
      <c r="A171" s="127"/>
      <c r="B171" s="129"/>
      <c r="C171" s="131" t="s">
        <v>317</v>
      </c>
      <c r="D171" s="131"/>
      <c r="E171" s="131" t="n">
        <f>G170+1</f>
        <v>45483</v>
      </c>
      <c r="F171" s="139" t="n">
        <v>3</v>
      </c>
      <c r="G171" s="220" t="n">
        <f>E171+F171-1</f>
        <v>45485</v>
      </c>
      <c r="H171" s="129"/>
      <c r="I171" s="34"/>
      <c r="J171" s="157"/>
      <c r="K171" s="157"/>
      <c r="L171" s="54" t="s">
        <v>314</v>
      </c>
      <c r="M171" s="174"/>
      <c r="N171" s="174"/>
      <c r="O171" s="174"/>
      <c r="P171" s="70"/>
      <c r="Q171" s="70"/>
      <c r="R171" s="70"/>
    </row>
    <row r="172" s="5" customFormat="1" ht="16.5" customHeight="1">
      <c r="A172" s="127"/>
      <c r="B172" s="129"/>
      <c r="C172" s="131" t="s">
        <v>318</v>
      </c>
      <c r="D172" s="131"/>
      <c r="E172" s="131" t="n">
        <f>G171+1</f>
        <v>45486</v>
      </c>
      <c r="F172" s="139" t="n">
        <v>7</v>
      </c>
      <c r="G172" s="220" t="n">
        <f>E172+F172-1</f>
        <v>45492</v>
      </c>
      <c r="H172" s="129"/>
      <c r="I172" s="34"/>
      <c r="J172" s="157"/>
      <c r="K172" s="157"/>
      <c r="L172" s="54" t="s">
        <v>314</v>
      </c>
      <c r="M172" s="174"/>
      <c r="N172" s="174"/>
      <c r="O172" s="174"/>
      <c r="P172" s="70"/>
      <c r="Q172" s="70"/>
      <c r="R172" s="70"/>
    </row>
    <row r="173" s="5" customFormat="1" ht="16.5" customHeight="1">
      <c r="A173" s="127"/>
      <c r="B173" s="129"/>
      <c r="C173" s="131" t="s">
        <v>319</v>
      </c>
      <c r="D173" s="131"/>
      <c r="E173" s="131" t="n">
        <f>G172+1</f>
        <v>45493</v>
      </c>
      <c r="F173" s="139" t="n">
        <v>1</v>
      </c>
      <c r="G173" s="220" t="n">
        <f>E173+F173-1</f>
        <v>45493</v>
      </c>
      <c r="H173" s="129"/>
      <c r="I173" s="34"/>
      <c r="J173" s="157"/>
      <c r="K173" s="157"/>
      <c r="L173" s="54" t="s">
        <v>314</v>
      </c>
      <c r="M173" s="174"/>
      <c r="N173" s="174"/>
      <c r="O173" s="174"/>
      <c r="P173" s="70"/>
      <c r="Q173" s="70"/>
      <c r="R173" s="70"/>
    </row>
    <row r="174" s="5" customFormat="1" ht="16.5" customHeight="1">
      <c r="A174" s="127"/>
      <c r="B174" s="129"/>
      <c r="C174" s="131" t="s">
        <v>320</v>
      </c>
      <c r="D174" s="131"/>
      <c r="E174" s="131" t="n">
        <f>G168+1</f>
        <v>45481</v>
      </c>
      <c r="F174" s="139" t="n">
        <v>10</v>
      </c>
      <c r="G174" s="220" t="n">
        <f>E174+F174-1</f>
        <v>45490</v>
      </c>
      <c r="H174" s="129"/>
      <c r="I174" s="34"/>
      <c r="J174" s="157"/>
      <c r="K174" s="157"/>
      <c r="L174" s="54" t="s">
        <v>314</v>
      </c>
      <c r="M174" s="174"/>
      <c r="N174" s="174"/>
      <c r="O174" s="174"/>
      <c r="P174" s="70"/>
      <c r="Q174" s="70"/>
      <c r="R174" s="70"/>
    </row>
    <row r="175" s="5" customFormat="1" ht="16.5" customHeight="1">
      <c r="A175" s="128"/>
      <c r="B175" s="129"/>
      <c r="C175" s="187" t="s">
        <v>321</v>
      </c>
      <c r="D175" s="131"/>
      <c r="E175" s="131" t="n">
        <f>E174</f>
        <v>45481</v>
      </c>
      <c r="F175" s="139" t="n">
        <v>10</v>
      </c>
      <c r="G175" s="220" t="n">
        <f>E175+F175-1</f>
        <v>45490</v>
      </c>
      <c r="H175" s="129"/>
      <c r="I175" s="34"/>
      <c r="J175" s="157"/>
      <c r="K175" s="157"/>
      <c r="L175" s="54" t="s">
        <v>314</v>
      </c>
      <c r="M175" s="174"/>
      <c r="N175" s="174"/>
      <c r="O175" s="174"/>
      <c r="P175" s="70"/>
      <c r="Q175" s="70"/>
      <c r="R175" s="70"/>
    </row>
    <row r="176" s="5" customFormat="1" ht="16.5" customHeight="1">
      <c r="A176" s="5" t="s">
        <v>322</v>
      </c>
      <c r="B176" s="79" t="s">
        <v>323</v>
      </c>
      <c r="C176" s="47" t="s">
        <v>324</v>
      </c>
      <c r="D176" s="47"/>
      <c r="E176" s="47"/>
      <c r="F176" s="49"/>
      <c r="G176" s="47" t="n">
        <v>45444</v>
      </c>
      <c r="H176" s="47"/>
      <c r="I176" s="47"/>
      <c r="J176" s="48"/>
      <c r="K176" s="48"/>
      <c r="L176" s="46" t="s">
        <v>290</v>
      </c>
      <c r="M176" s="46"/>
      <c r="N176" s="46"/>
      <c r="O176" s="46"/>
      <c r="P176" s="46"/>
      <c r="Q176" s="46"/>
      <c r="R176" s="46"/>
    </row>
    <row r="177" s="5" customFormat="1" ht="16.5" customHeight="1">
      <c r="B177" s="75"/>
      <c r="C177" s="48" t="s">
        <v>325</v>
      </c>
      <c r="D177" s="48" t="s">
        <v>326</v>
      </c>
      <c r="E177" s="80" t="n">
        <f>G83+1</f>
        <v>45467</v>
      </c>
      <c r="F177" s="61" t="n">
        <v>2</v>
      </c>
      <c r="G177" s="47" t="n">
        <f>E177+F177-1</f>
        <v>45468</v>
      </c>
      <c r="H177" s="48"/>
      <c r="I177" s="48"/>
      <c r="J177" s="48"/>
      <c r="K177" s="48"/>
      <c r="L177" s="46" t="s">
        <v>16</v>
      </c>
      <c r="M177" s="46"/>
      <c r="N177" s="46"/>
      <c r="O177" s="46"/>
      <c r="P177" s="46"/>
      <c r="Q177" s="46"/>
      <c r="R177" s="46"/>
    </row>
    <row r="178" s="5" customFormat="1" ht="16.5" customHeight="1">
      <c r="B178" s="76"/>
      <c r="C178" s="48" t="s">
        <v>327</v>
      </c>
      <c r="D178" s="48"/>
      <c r="E178" s="80" t="n">
        <f>G177+1</f>
        <v>45469</v>
      </c>
      <c r="F178" s="61" t="n">
        <v>50</v>
      </c>
      <c r="G178" s="47" t="n">
        <f>E178+F178-1</f>
        <v>45518</v>
      </c>
      <c r="H178" s="48"/>
      <c r="I178" s="48"/>
      <c r="J178" s="48"/>
      <c r="K178" s="48"/>
      <c r="L178" s="46" t="s">
        <v>84</v>
      </c>
      <c r="M178" s="46"/>
      <c r="N178" s="46"/>
      <c r="O178" s="46"/>
      <c r="P178" s="46"/>
      <c r="Q178" s="46"/>
      <c r="R178" s="46"/>
    </row>
    <row r="179" s="5" customFormat="1" ht="16.5" customHeight="1">
      <c r="B179" s="140" t="s">
        <v>328</v>
      </c>
      <c r="C179" s="140" t="s">
        <v>328</v>
      </c>
      <c r="D179" s="129"/>
      <c r="E179" s="131" t="n">
        <f>MIN(E180:E184)</f>
        <v>45538</v>
      </c>
      <c r="F179" s="169"/>
      <c r="G179" s="131" t="n">
        <f>MAX(G180:G184)</f>
        <v>45548</v>
      </c>
      <c r="H179" s="165"/>
      <c r="I179" s="165"/>
      <c r="J179" s="178"/>
      <c r="K179" s="178"/>
      <c r="L179" s="129"/>
      <c r="M179" s="161"/>
      <c r="N179" s="161"/>
      <c r="O179" s="161"/>
      <c r="P179" s="161"/>
      <c r="Q179" s="70"/>
      <c r="R179" s="70"/>
    </row>
    <row r="180" s="5" customFormat="1" ht="16.5" customHeight="1">
      <c r="B180" s="129"/>
      <c r="C180" s="140" t="s">
        <v>329</v>
      </c>
      <c r="D180" s="129"/>
      <c r="E180" s="131" t="n">
        <f>G147+1</f>
        <v>45538</v>
      </c>
      <c r="F180" s="139" t="n">
        <v>3</v>
      </c>
      <c r="G180" s="131" t="n">
        <f>E180+F180-1</f>
        <v>45540</v>
      </c>
      <c r="H180" s="165"/>
      <c r="I180" s="165"/>
      <c r="J180" s="165"/>
      <c r="K180" s="165"/>
      <c r="L180" s="142" t="s">
        <v>330</v>
      </c>
      <c r="M180" s="161"/>
      <c r="N180" s="161"/>
      <c r="O180" s="161"/>
      <c r="P180" s="161"/>
      <c r="Q180" s="70"/>
      <c r="R180" s="70"/>
    </row>
    <row r="181" s="5" customFormat="1" ht="16.5" customHeight="1">
      <c r="B181" s="129"/>
      <c r="C181" s="140" t="s">
        <v>331</v>
      </c>
      <c r="D181" s="129"/>
      <c r="E181" s="131" t="n">
        <f>E180</f>
        <v>45538</v>
      </c>
      <c r="F181" s="139" t="n">
        <v>3</v>
      </c>
      <c r="G181" s="131" t="n">
        <f>E181+F181-1</f>
        <v>45540</v>
      </c>
      <c r="H181" s="165"/>
      <c r="I181" s="165"/>
      <c r="J181" s="165"/>
      <c r="K181" s="165"/>
      <c r="L181" s="142" t="s">
        <v>264</v>
      </c>
      <c r="M181" s="161"/>
      <c r="N181" s="161"/>
      <c r="O181" s="161"/>
      <c r="P181" s="161"/>
      <c r="Q181" s="70"/>
      <c r="R181" s="70"/>
    </row>
    <row r="182" ht="16.5" customHeight="1">
      <c r="C182" s="143" t="s">
        <v>332</v>
      </c>
      <c r="D182" s="222"/>
      <c r="E182" s="141" t="n">
        <f>E180+1</f>
        <v>45539</v>
      </c>
      <c r="F182" s="109" t="n">
        <v>3</v>
      </c>
      <c r="G182" s="141" t="n">
        <f>E182+F182-1</f>
        <v>45541</v>
      </c>
      <c r="H182" s="192" t="n">
        <f>E182-E97</f>
        <v>64</v>
      </c>
      <c r="I182" s="165"/>
      <c r="J182" s="165" t="s">
        <v>811</v>
      </c>
      <c r="K182" s="165" t="s">
        <v>811</v>
      </c>
      <c r="L182" s="140" t="s">
        <v>290</v>
      </c>
      <c r="M182" s="161"/>
      <c r="N182" s="161"/>
      <c r="O182" s="161"/>
      <c r="P182" s="161"/>
    </row>
    <row r="183" s="5" customFormat="1" ht="16.5" customHeight="1">
      <c r="B183" s="129"/>
      <c r="C183" s="140" t="s">
        <v>334</v>
      </c>
      <c r="D183" s="129"/>
      <c r="E183" s="131" t="n">
        <f>G182+1</f>
        <v>45542</v>
      </c>
      <c r="F183" s="139" t="n">
        <v>1</v>
      </c>
      <c r="G183" s="131" t="n">
        <f>E183+F183-1</f>
        <v>45542</v>
      </c>
      <c r="H183" s="165"/>
      <c r="I183" s="165"/>
      <c r="J183" s="165"/>
      <c r="K183" s="165"/>
      <c r="L183" s="142" t="s">
        <v>51</v>
      </c>
      <c r="M183" s="161"/>
      <c r="N183" s="161"/>
      <c r="O183" s="161"/>
      <c r="P183" s="161"/>
      <c r="Q183" s="70"/>
      <c r="R183" s="70"/>
    </row>
    <row r="184" s="5" customFormat="1" ht="16.5" customHeight="1">
      <c r="B184" s="129"/>
      <c r="C184" s="140" t="s">
        <v>335</v>
      </c>
      <c r="D184" s="129"/>
      <c r="E184" s="131" t="n">
        <f>G182+1</f>
        <v>45542</v>
      </c>
      <c r="F184" s="139" t="n">
        <v>7</v>
      </c>
      <c r="G184" s="131" t="n">
        <f>E184+F184-1</f>
        <v>45548</v>
      </c>
      <c r="H184" s="165"/>
      <c r="I184" s="165"/>
      <c r="J184" s="165"/>
      <c r="K184" s="165"/>
      <c r="L184" s="142" t="s">
        <v>54</v>
      </c>
      <c r="M184" s="161" t="n">
        <v>4</v>
      </c>
      <c r="N184" s="249" t="n">
        <f>M184*F184</f>
        <v>28</v>
      </c>
      <c r="O184" s="161"/>
      <c r="P184" s="161"/>
      <c r="Q184" s="70"/>
      <c r="R184" s="70"/>
    </row>
    <row r="185" s="5" customFormat="1" ht="16.5" customHeight="1">
      <c r="A185" s="129" t="s">
        <v>336</v>
      </c>
      <c r="B185" s="129"/>
      <c r="C185" s="140" t="s">
        <v>337</v>
      </c>
      <c r="D185" s="129"/>
      <c r="E185" s="165"/>
      <c r="F185" s="169"/>
      <c r="G185" s="131" t="n">
        <f>E185+F185-1</f>
        <v>-1</v>
      </c>
      <c r="H185" s="165"/>
      <c r="I185" s="165"/>
      <c r="J185" s="165"/>
      <c r="K185" s="165"/>
      <c r="L185" s="178"/>
      <c r="M185" s="161"/>
      <c r="N185" s="161"/>
      <c r="O185" s="161"/>
      <c r="P185" s="161"/>
      <c r="Q185" s="70"/>
      <c r="R185" s="70"/>
    </row>
    <row r="186" s="5" customFormat="1" ht="16.5" customHeight="1">
      <c r="A186" s="129"/>
      <c r="B186" s="140" t="s">
        <v>338</v>
      </c>
      <c r="C186" s="140" t="s">
        <v>338</v>
      </c>
      <c r="D186" s="129"/>
      <c r="E186" s="131" t="n">
        <f>MIN(E187:E191)</f>
        <v>45541</v>
      </c>
      <c r="F186" s="169"/>
      <c r="G186" s="131" t="n">
        <f>MAX(G187:G191)</f>
        <v>45556</v>
      </c>
      <c r="H186" s="165"/>
      <c r="I186" s="165"/>
      <c r="J186" s="165"/>
      <c r="K186" s="165"/>
      <c r="L186" s="178"/>
      <c r="M186" s="161"/>
      <c r="N186" s="161"/>
      <c r="O186" s="161"/>
      <c r="P186" s="161"/>
      <c r="Q186" s="70"/>
      <c r="R186" s="70"/>
    </row>
    <row r="187" s="5" customFormat="1" ht="16.5" customHeight="1">
      <c r="A187" s="129"/>
      <c r="B187" s="144"/>
      <c r="C187" s="140" t="s">
        <v>339</v>
      </c>
      <c r="D187" s="129"/>
      <c r="E187" s="131" t="n">
        <f>G180+1</f>
        <v>45541</v>
      </c>
      <c r="F187" s="139" t="n">
        <v>3</v>
      </c>
      <c r="G187" s="131" t="n">
        <f>E187+F187-1</f>
        <v>45543</v>
      </c>
      <c r="H187" s="165"/>
      <c r="I187" s="165"/>
      <c r="J187" s="165"/>
      <c r="K187" s="165"/>
      <c r="L187" s="142" t="s">
        <v>264</v>
      </c>
      <c r="M187" s="161"/>
      <c r="N187" s="161"/>
      <c r="O187" s="161"/>
      <c r="P187" s="161"/>
      <c r="Q187" s="70"/>
      <c r="R187" s="70"/>
    </row>
    <row r="188" s="5" customFormat="1" ht="16.5" customHeight="1">
      <c r="A188" s="129"/>
      <c r="B188" s="144"/>
      <c r="C188" s="140" t="s">
        <v>340</v>
      </c>
      <c r="D188" s="129"/>
      <c r="E188" s="131" t="n">
        <f>E187</f>
        <v>45541</v>
      </c>
      <c r="F188" s="139" t="n">
        <v>3</v>
      </c>
      <c r="G188" s="131" t="n">
        <f>E188+F188-1</f>
        <v>45543</v>
      </c>
      <c r="H188" s="165"/>
      <c r="I188" s="165"/>
      <c r="J188" s="165"/>
      <c r="K188" s="165"/>
      <c r="L188" s="142" t="s">
        <v>264</v>
      </c>
      <c r="M188" s="161"/>
      <c r="N188" s="161"/>
      <c r="O188" s="161"/>
      <c r="P188" s="161"/>
      <c r="Q188" s="70"/>
      <c r="R188" s="70"/>
    </row>
    <row r="189" s="5" customFormat="1" ht="16.5" customHeight="1">
      <c r="A189" s="129"/>
      <c r="B189" s="144"/>
      <c r="C189" s="140" t="s">
        <v>341</v>
      </c>
      <c r="D189" s="129"/>
      <c r="E189" s="131" t="n">
        <f>E187</f>
        <v>45541</v>
      </c>
      <c r="F189" s="139" t="n">
        <v>3</v>
      </c>
      <c r="G189" s="131" t="n">
        <f>E189+F189-1</f>
        <v>45543</v>
      </c>
      <c r="H189" s="165"/>
      <c r="I189" s="165"/>
      <c r="J189" s="165"/>
      <c r="K189" s="165"/>
      <c r="L189" s="142" t="s">
        <v>264</v>
      </c>
      <c r="M189" s="161"/>
      <c r="N189" s="161"/>
      <c r="O189" s="161"/>
      <c r="P189" s="161"/>
      <c r="Q189" s="70"/>
      <c r="R189" s="70"/>
    </row>
    <row r="190" s="5" customFormat="1" ht="16.5" customHeight="1">
      <c r="A190" s="129"/>
      <c r="B190" s="144"/>
      <c r="C190" s="140" t="s">
        <v>342</v>
      </c>
      <c r="D190" s="129"/>
      <c r="E190" s="131" t="n">
        <f>E187</f>
        <v>45541</v>
      </c>
      <c r="F190" s="139" t="n">
        <v>3</v>
      </c>
      <c r="G190" s="131" t="n">
        <f>E190+F190-1</f>
        <v>45543</v>
      </c>
      <c r="H190" s="165"/>
      <c r="I190" s="165"/>
      <c r="J190" s="165"/>
      <c r="K190" s="165"/>
      <c r="L190" s="142" t="s">
        <v>264</v>
      </c>
      <c r="M190" s="161"/>
      <c r="N190" s="161"/>
      <c r="O190" s="161"/>
      <c r="P190" s="161"/>
      <c r="Q190" s="70"/>
      <c r="R190" s="70"/>
    </row>
    <row r="191" ht="16.5" customHeight="1">
      <c r="A191" s="129"/>
      <c r="C191" s="143" t="s">
        <v>343</v>
      </c>
      <c r="D191" s="222"/>
      <c r="E191" s="141" t="n">
        <f>G182+1</f>
        <v>45542</v>
      </c>
      <c r="F191" s="109" t="n">
        <v>15</v>
      </c>
      <c r="G191" s="141" t="n">
        <f>E191+F191-1</f>
        <v>45556</v>
      </c>
      <c r="H191" s="165"/>
      <c r="I191" s="165"/>
      <c r="J191" s="165" t="s">
        <v>811</v>
      </c>
      <c r="K191" s="165"/>
      <c r="L191" s="165"/>
      <c r="M191" s="161"/>
      <c r="N191" s="161"/>
      <c r="O191" s="161"/>
      <c r="P191" s="161"/>
    </row>
    <row r="192" s="5" customFormat="1" ht="16.5" customHeight="1">
      <c r="A192" s="129"/>
      <c r="B192" s="164" t="s">
        <v>344</v>
      </c>
      <c r="C192" s="140" t="s">
        <v>344</v>
      </c>
      <c r="D192" s="129"/>
      <c r="E192" s="131" t="n">
        <f>MIN(E193:E194)</f>
        <v>45543</v>
      </c>
      <c r="F192" s="169"/>
      <c r="G192" s="131" t="n">
        <f>MAX(G193:G194)</f>
        <v>45543</v>
      </c>
      <c r="H192" s="165"/>
      <c r="I192" s="165"/>
      <c r="J192" s="165"/>
      <c r="K192" s="165"/>
      <c r="L192" s="178"/>
      <c r="M192" s="161"/>
      <c r="N192" s="161"/>
      <c r="O192" s="161"/>
      <c r="P192" s="161"/>
      <c r="Q192" s="70"/>
      <c r="R192" s="70"/>
    </row>
    <row r="193" s="5" customFormat="1" ht="16.5" customHeight="1">
      <c r="A193" s="129"/>
      <c r="B193" s="144"/>
      <c r="C193" s="140" t="s">
        <v>345</v>
      </c>
      <c r="D193" s="129"/>
      <c r="E193" s="131" t="n">
        <f>G187</f>
        <v>45543</v>
      </c>
      <c r="F193" s="139" t="n">
        <v>1</v>
      </c>
      <c r="G193" s="131" t="n">
        <f>E193+F193-1</f>
        <v>45543</v>
      </c>
      <c r="H193" s="165"/>
      <c r="I193" s="165"/>
      <c r="J193" s="165"/>
      <c r="K193" s="165"/>
      <c r="L193" s="142" t="s">
        <v>39</v>
      </c>
      <c r="M193" s="161"/>
      <c r="N193" s="161"/>
      <c r="O193" s="161"/>
      <c r="P193" s="161"/>
      <c r="Q193" s="70"/>
      <c r="R193" s="70"/>
    </row>
    <row r="194" s="5" customFormat="1" ht="16.5" customHeight="1">
      <c r="A194" s="129"/>
      <c r="B194" s="147"/>
      <c r="C194" s="140" t="s">
        <v>346</v>
      </c>
      <c r="D194" s="129"/>
      <c r="E194" s="131" t="n">
        <f>E193</f>
        <v>45543</v>
      </c>
      <c r="F194" s="139" t="n">
        <v>1</v>
      </c>
      <c r="G194" s="131" t="n">
        <f>E194+F194-1</f>
        <v>45543</v>
      </c>
      <c r="H194" s="165"/>
      <c r="I194" s="165"/>
      <c r="J194" s="165"/>
      <c r="K194" s="165"/>
      <c r="L194" s="142" t="s">
        <v>39</v>
      </c>
      <c r="M194" s="161"/>
      <c r="N194" s="161"/>
      <c r="O194" s="161"/>
      <c r="P194" s="161"/>
      <c r="Q194" s="70"/>
      <c r="R194" s="70"/>
    </row>
    <row r="195" ht="16.5" customHeight="1">
      <c r="A195" s="129"/>
      <c r="B195" s="140" t="s">
        <v>347</v>
      </c>
      <c r="C195" s="140" t="s">
        <v>347</v>
      </c>
      <c r="D195" s="129"/>
      <c r="E195" s="131" t="n">
        <f>E194</f>
        <v>45543</v>
      </c>
      <c r="F195" s="139" t="n">
        <v>1</v>
      </c>
      <c r="G195" s="131" t="n">
        <f>E195+F195-1</f>
        <v>45543</v>
      </c>
      <c r="H195" s="165"/>
      <c r="I195" s="165"/>
      <c r="J195" s="165" t="s">
        <v>811</v>
      </c>
      <c r="K195" s="165"/>
      <c r="L195" s="140" t="s">
        <v>39</v>
      </c>
      <c r="M195" s="161"/>
      <c r="N195" s="161"/>
      <c r="O195" s="161"/>
      <c r="P195" s="161"/>
    </row>
    <row r="196" s="5" customFormat="1" ht="16.5" customHeight="1">
      <c r="A196" s="129"/>
      <c r="B196" s="144"/>
      <c r="C196" s="140" t="s">
        <v>348</v>
      </c>
      <c r="D196" s="129"/>
      <c r="E196" s="131" t="n">
        <f>G195+1</f>
        <v>45544</v>
      </c>
      <c r="F196" s="139" t="n">
        <v>2</v>
      </c>
      <c r="G196" s="131" t="n">
        <f>E196+F196-1</f>
        <v>45545</v>
      </c>
      <c r="H196" s="165"/>
      <c r="I196" s="165"/>
      <c r="J196" s="165"/>
      <c r="K196" s="165"/>
      <c r="L196" s="142" t="s">
        <v>349</v>
      </c>
      <c r="M196" s="161"/>
      <c r="N196" s="161"/>
      <c r="O196" s="161"/>
      <c r="P196" s="161"/>
      <c r="Q196" s="70"/>
      <c r="R196" s="70"/>
    </row>
    <row r="197" ht="16.5" customHeight="1">
      <c r="A197" s="129"/>
      <c r="C197" s="143" t="s">
        <v>350</v>
      </c>
      <c r="D197" s="222"/>
      <c r="E197" s="141" t="n">
        <f>MAX(G196+1,G191+1)</f>
        <v>45557</v>
      </c>
      <c r="F197" s="109" t="n">
        <v>3</v>
      </c>
      <c r="G197" s="141" t="n">
        <f>E197+F197-1</f>
        <v>45559</v>
      </c>
      <c r="H197" s="165"/>
      <c r="I197" s="165"/>
      <c r="J197" s="165" t="s">
        <v>811</v>
      </c>
      <c r="K197" s="165"/>
      <c r="L197" s="140" t="s">
        <v>349</v>
      </c>
      <c r="M197" s="161"/>
      <c r="N197" s="161"/>
      <c r="O197" s="161"/>
      <c r="P197" s="161"/>
    </row>
    <row r="198" ht="16.5" customHeight="1">
      <c r="A198" s="129"/>
      <c r="B198" s="129" t="s">
        <v>351</v>
      </c>
      <c r="C198" s="140" t="s">
        <v>352</v>
      </c>
      <c r="D198" s="129"/>
      <c r="E198" s="131" t="n">
        <v>44945</v>
      </c>
      <c r="F198" s="169"/>
      <c r="G198" s="131" t="n">
        <f>E198+F198-1</f>
        <v>44944</v>
      </c>
      <c r="H198" s="165"/>
      <c r="I198" s="165"/>
      <c r="J198" s="165" t="s">
        <v>811</v>
      </c>
      <c r="K198" s="165"/>
      <c r="L198" s="165"/>
      <c r="M198" s="161"/>
      <c r="N198" s="161"/>
      <c r="O198" s="161"/>
      <c r="P198" s="161"/>
    </row>
    <row r="199" s="5" customFormat="1" ht="16.5" customHeight="1">
      <c r="A199" s="129"/>
      <c r="B199" s="129"/>
      <c r="C199" s="140" t="s">
        <v>353</v>
      </c>
      <c r="D199" s="129"/>
      <c r="E199" s="131" t="n">
        <f>E158</f>
        <v>45450</v>
      </c>
      <c r="F199" s="139" t="n">
        <v>60</v>
      </c>
      <c r="G199" s="131" t="n">
        <f>E199+F199-1</f>
        <v>45509</v>
      </c>
      <c r="H199" s="165"/>
      <c r="I199" s="165"/>
      <c r="J199" s="165"/>
      <c r="K199" s="165"/>
      <c r="L199" s="142" t="s">
        <v>231</v>
      </c>
      <c r="M199" s="161"/>
      <c r="N199" s="161"/>
      <c r="O199" s="161"/>
      <c r="P199" s="161"/>
      <c r="Q199" s="70"/>
      <c r="R199" s="70"/>
    </row>
    <row r="200" s="5" customFormat="1" ht="16.5" customHeight="1">
      <c r="A200" s="129"/>
      <c r="B200" s="129"/>
      <c r="C200" s="140" t="s">
        <v>354</v>
      </c>
      <c r="D200" s="129"/>
      <c r="E200" s="131" t="n">
        <f>E159</f>
        <v>45457</v>
      </c>
      <c r="F200" s="139" t="n">
        <v>60</v>
      </c>
      <c r="G200" s="131" t="n">
        <f>E200+F200-1</f>
        <v>45516</v>
      </c>
      <c r="H200" s="165"/>
      <c r="I200" s="165"/>
      <c r="J200" s="165"/>
      <c r="K200" s="165"/>
      <c r="L200" s="142" t="s">
        <v>231</v>
      </c>
      <c r="M200" s="161"/>
      <c r="N200" s="161"/>
      <c r="O200" s="161"/>
      <c r="P200" s="161"/>
      <c r="Q200" s="70"/>
      <c r="R200" s="70"/>
    </row>
    <row r="201" s="5" customFormat="1" ht="16.5" customHeight="1">
      <c r="A201" s="129"/>
      <c r="B201" s="129"/>
      <c r="C201" s="140" t="s">
        <v>355</v>
      </c>
      <c r="D201" s="129"/>
      <c r="E201" s="131" t="n">
        <f>G197+1</f>
        <v>45560</v>
      </c>
      <c r="F201" s="139" t="n">
        <v>1</v>
      </c>
      <c r="G201" s="131" t="n">
        <f>E201+F201-1</f>
        <v>45560</v>
      </c>
      <c r="H201" s="165"/>
      <c r="I201" s="165"/>
      <c r="J201" s="165"/>
      <c r="K201" s="165"/>
      <c r="L201" s="142" t="s">
        <v>231</v>
      </c>
      <c r="M201" s="161"/>
      <c r="N201" s="161"/>
      <c r="O201" s="161"/>
      <c r="P201" s="161"/>
      <c r="Q201" s="70"/>
      <c r="R201" s="70"/>
    </row>
    <row r="202" s="5" customFormat="1" ht="16.5" customHeight="1">
      <c r="A202" s="129"/>
      <c r="B202" s="164" t="s">
        <v>356</v>
      </c>
      <c r="C202" s="140" t="s">
        <v>356</v>
      </c>
      <c r="D202" s="129"/>
      <c r="E202" s="131" t="n">
        <v>45013</v>
      </c>
      <c r="F202" s="169"/>
      <c r="G202" s="131" t="n">
        <f>E202+F202-1</f>
        <v>45012</v>
      </c>
      <c r="H202" s="165"/>
      <c r="I202" s="165"/>
      <c r="J202" s="165"/>
      <c r="K202" s="165"/>
      <c r="L202" s="178"/>
      <c r="M202" s="161"/>
      <c r="N202" s="161"/>
      <c r="O202" s="161"/>
      <c r="P202" s="161"/>
      <c r="Q202" s="70"/>
      <c r="R202" s="70"/>
    </row>
    <row r="203" ht="16.5" customHeight="1">
      <c r="A203" s="129"/>
      <c r="C203" s="140" t="s">
        <v>357</v>
      </c>
      <c r="D203" s="129"/>
      <c r="E203" s="131" t="n">
        <f>G201+1</f>
        <v>45561</v>
      </c>
      <c r="F203" s="139" t="n">
        <v>1</v>
      </c>
      <c r="G203" s="131" t="n">
        <f>E203+F203-1</f>
        <v>45561</v>
      </c>
      <c r="H203" s="165"/>
      <c r="I203" s="165"/>
      <c r="J203" s="165" t="s">
        <v>811</v>
      </c>
      <c r="K203" s="165"/>
      <c r="L203" s="140" t="s">
        <v>290</v>
      </c>
      <c r="M203" s="161"/>
      <c r="N203" s="161"/>
      <c r="O203" s="161"/>
      <c r="P203" s="161"/>
    </row>
    <row r="204" ht="16.5" customHeight="1">
      <c r="A204" s="129"/>
      <c r="C204" s="143" t="s">
        <v>356</v>
      </c>
      <c r="D204" s="222"/>
      <c r="E204" s="141" t="n">
        <f>G203+1</f>
        <v>45562</v>
      </c>
      <c r="F204" s="109" t="n">
        <v>5</v>
      </c>
      <c r="G204" s="141" t="n">
        <f>E204+F204-1</f>
        <v>45566</v>
      </c>
      <c r="H204" s="192" t="n">
        <f>E204-E182</f>
        <v>23</v>
      </c>
      <c r="I204" s="165"/>
      <c r="J204" s="165" t="s">
        <v>811</v>
      </c>
      <c r="K204" s="165" t="s">
        <v>811</v>
      </c>
      <c r="L204" s="140" t="s">
        <v>290</v>
      </c>
      <c r="M204" s="161"/>
      <c r="N204" s="161"/>
      <c r="O204" s="161"/>
      <c r="P204" s="161"/>
    </row>
    <row r="205" ht="16.5" customHeight="1">
      <c r="A205" s="129"/>
      <c r="C205" s="140" t="s">
        <v>358</v>
      </c>
      <c r="D205" s="129"/>
      <c r="E205" s="131" t="n">
        <f>G204</f>
        <v>45566</v>
      </c>
      <c r="F205" s="139" t="n">
        <v>1</v>
      </c>
      <c r="G205" s="131" t="n">
        <f>E205+F205-1</f>
        <v>45566</v>
      </c>
      <c r="H205" s="165"/>
      <c r="I205" s="165"/>
      <c r="J205" s="165" t="s">
        <v>811</v>
      </c>
      <c r="K205" s="165"/>
      <c r="L205" s="140" t="s">
        <v>231</v>
      </c>
      <c r="M205" s="161"/>
      <c r="N205" s="161"/>
      <c r="O205" s="161"/>
      <c r="P205" s="161"/>
    </row>
    <row r="206" s="5" customFormat="1" ht="16.5" customHeight="1">
      <c r="A206" s="129"/>
      <c r="B206" s="140" t="s">
        <v>359</v>
      </c>
      <c r="C206" s="140" t="s">
        <v>360</v>
      </c>
      <c r="D206" s="129"/>
      <c r="E206" s="131" t="n">
        <f>MIN(E207:E211)</f>
        <v>45573</v>
      </c>
      <c r="F206" s="169"/>
      <c r="G206" s="131" t="n">
        <f>MAX(G207:G211)</f>
        <v>45584</v>
      </c>
      <c r="H206" s="5"/>
      <c r="I206" s="5"/>
      <c r="J206" s="165"/>
      <c r="K206" s="165"/>
      <c r="L206" s="178"/>
      <c r="M206" s="161"/>
      <c r="N206" s="161"/>
      <c r="O206" s="161"/>
      <c r="P206" s="161"/>
      <c r="Q206" s="70"/>
      <c r="R206" s="70"/>
    </row>
    <row r="207" ht="16.5" customHeight="1">
      <c r="A207" s="129"/>
      <c r="C207" s="140" t="s">
        <v>361</v>
      </c>
      <c r="D207" s="129"/>
      <c r="E207" s="131" t="n">
        <f>G205+7</f>
        <v>45573</v>
      </c>
      <c r="F207" s="139" t="n">
        <v>3</v>
      </c>
      <c r="G207" s="131" t="n">
        <f>E207+F207-1</f>
        <v>45575</v>
      </c>
      <c r="H207" s="34"/>
      <c r="I207" s="34"/>
      <c r="J207" s="165" t="s">
        <v>811</v>
      </c>
      <c r="K207" s="165"/>
      <c r="L207" s="140" t="s">
        <v>73</v>
      </c>
      <c r="M207" s="161"/>
      <c r="N207" s="161"/>
      <c r="O207" s="161"/>
      <c r="P207" s="161"/>
    </row>
    <row r="208" ht="16.5" customHeight="1">
      <c r="A208" s="129"/>
      <c r="C208" s="140" t="s">
        <v>362</v>
      </c>
      <c r="D208" s="129"/>
      <c r="E208" s="131" t="n">
        <f>G207+1</f>
        <v>45576</v>
      </c>
      <c r="F208" s="139" t="n">
        <v>7</v>
      </c>
      <c r="G208" s="131" t="n">
        <f>E208+F208-1</f>
        <v>45582</v>
      </c>
      <c r="H208" s="34"/>
      <c r="I208" s="34"/>
      <c r="J208" s="165" t="s">
        <v>811</v>
      </c>
      <c r="K208" s="165"/>
      <c r="L208" s="140" t="s">
        <v>73</v>
      </c>
      <c r="M208" s="161"/>
      <c r="N208" s="161"/>
      <c r="O208" s="161"/>
      <c r="P208" s="161"/>
    </row>
    <row r="209" ht="16.5" customHeight="1">
      <c r="A209" s="129"/>
      <c r="C209" s="140" t="s">
        <v>363</v>
      </c>
      <c r="D209" s="129"/>
      <c r="E209" s="131" t="n">
        <f>G208+1</f>
        <v>45583</v>
      </c>
      <c r="F209" s="139" t="n">
        <v>0</v>
      </c>
      <c r="G209" s="131" t="n">
        <f>E209+F209-1</f>
        <v>45582</v>
      </c>
      <c r="H209" s="34"/>
      <c r="I209" s="34"/>
      <c r="J209" s="165" t="s">
        <v>811</v>
      </c>
      <c r="K209" s="165"/>
      <c r="L209" s="140" t="s">
        <v>264</v>
      </c>
      <c r="M209" s="161"/>
      <c r="N209" s="161"/>
      <c r="O209" s="161"/>
      <c r="P209" s="161"/>
    </row>
    <row r="210" ht="16.5" customHeight="1">
      <c r="A210" s="129"/>
      <c r="C210" s="140" t="s">
        <v>364</v>
      </c>
      <c r="D210" s="129"/>
      <c r="E210" s="131" t="n">
        <f>G209</f>
        <v>45582</v>
      </c>
      <c r="F210" s="139" t="n">
        <v>0</v>
      </c>
      <c r="G210" s="131" t="n">
        <f>E210+F210-1</f>
        <v>45581</v>
      </c>
      <c r="H210" s="34"/>
      <c r="I210" s="34"/>
      <c r="J210" s="165" t="s">
        <v>811</v>
      </c>
      <c r="K210" s="165"/>
      <c r="L210" s="140" t="s">
        <v>73</v>
      </c>
      <c r="M210" s="161"/>
      <c r="N210" s="161"/>
      <c r="O210" s="161"/>
      <c r="P210" s="161"/>
    </row>
    <row r="211" ht="16.5" customHeight="1">
      <c r="A211" s="129"/>
      <c r="C211" s="140" t="s">
        <v>365</v>
      </c>
      <c r="D211" s="129"/>
      <c r="E211" s="131" t="n">
        <f>E207</f>
        <v>45573</v>
      </c>
      <c r="F211" s="139" t="n">
        <v>12</v>
      </c>
      <c r="G211" s="131" t="n">
        <f>E211+F211-1</f>
        <v>45584</v>
      </c>
      <c r="H211" s="34"/>
      <c r="I211" s="34"/>
      <c r="J211" s="165" t="s">
        <v>811</v>
      </c>
      <c r="K211" s="165" t="s">
        <v>278</v>
      </c>
      <c r="L211" s="140" t="s">
        <v>366</v>
      </c>
      <c r="M211" s="161"/>
      <c r="N211" s="161"/>
      <c r="O211" s="161"/>
      <c r="P211" s="161"/>
    </row>
    <row r="212" s="5" customFormat="1" ht="16.5" customHeight="1">
      <c r="A212" s="129"/>
      <c r="B212" s="223" t="s">
        <v>367</v>
      </c>
      <c r="C212" s="223" t="s">
        <v>367</v>
      </c>
      <c r="D212" s="224"/>
      <c r="E212" s="189" t="n">
        <f>MIN(E213:E217)</f>
        <v>45583</v>
      </c>
      <c r="F212" s="225"/>
      <c r="G212" s="189" t="n">
        <f>MAX(G213:G217)</f>
        <v>45599</v>
      </c>
      <c r="H212" s="226"/>
      <c r="I212" s="226"/>
      <c r="J212" s="226"/>
      <c r="K212" s="226"/>
      <c r="L212" s="227"/>
      <c r="M212" s="161"/>
      <c r="N212" s="161"/>
      <c r="O212" s="161"/>
      <c r="P212" s="161"/>
      <c r="Q212" s="70"/>
      <c r="R212" s="70"/>
    </row>
    <row r="213" s="5" customFormat="1" ht="16.5" customHeight="1">
      <c r="A213" s="129"/>
      <c r="B213" s="228"/>
      <c r="C213" s="223" t="s">
        <v>339</v>
      </c>
      <c r="D213" s="224"/>
      <c r="E213" s="189" t="n">
        <f>G261+1</f>
        <v>45597</v>
      </c>
      <c r="F213" s="229" t="n">
        <v>3</v>
      </c>
      <c r="G213" s="189" t="n">
        <f>E213+F213-1</f>
        <v>45599</v>
      </c>
      <c r="H213" s="226"/>
      <c r="I213" s="226"/>
      <c r="J213" s="226"/>
      <c r="K213" s="226"/>
      <c r="L213" s="230" t="s">
        <v>264</v>
      </c>
      <c r="M213" s="161"/>
      <c r="N213" s="161"/>
      <c r="O213" s="161"/>
      <c r="P213" s="161"/>
      <c r="Q213" s="70"/>
      <c r="R213" s="70"/>
    </row>
    <row r="214" s="5" customFormat="1" ht="16.5" customHeight="1">
      <c r="A214" s="129"/>
      <c r="B214" s="228"/>
      <c r="C214" s="223" t="s">
        <v>340</v>
      </c>
      <c r="D214" s="224"/>
      <c r="E214" s="189" t="n">
        <f>E213</f>
        <v>45597</v>
      </c>
      <c r="F214" s="229" t="n">
        <v>3</v>
      </c>
      <c r="G214" s="189" t="n">
        <f>E214+F214-1</f>
        <v>45599</v>
      </c>
      <c r="H214" s="226"/>
      <c r="I214" s="226"/>
      <c r="J214" s="226"/>
      <c r="K214" s="226"/>
      <c r="L214" s="230" t="s">
        <v>264</v>
      </c>
      <c r="M214" s="161"/>
      <c r="N214" s="161"/>
      <c r="O214" s="161"/>
      <c r="P214" s="161"/>
      <c r="Q214" s="70"/>
      <c r="R214" s="70"/>
    </row>
    <row r="215" s="5" customFormat="1" ht="16.5" customHeight="1">
      <c r="A215" s="129"/>
      <c r="B215" s="228"/>
      <c r="C215" s="223" t="s">
        <v>341</v>
      </c>
      <c r="D215" s="224"/>
      <c r="E215" s="189" t="n">
        <f>E213</f>
        <v>45597</v>
      </c>
      <c r="F215" s="229" t="n">
        <v>3</v>
      </c>
      <c r="G215" s="189" t="n">
        <f>E215+F215-1</f>
        <v>45599</v>
      </c>
      <c r="H215" s="226"/>
      <c r="I215" s="226"/>
      <c r="J215" s="226"/>
      <c r="K215" s="226"/>
      <c r="L215" s="230" t="s">
        <v>264</v>
      </c>
      <c r="M215" s="161"/>
      <c r="N215" s="161"/>
      <c r="O215" s="161"/>
      <c r="P215" s="161"/>
      <c r="Q215" s="70"/>
      <c r="R215" s="70"/>
    </row>
    <row r="216" s="5" customFormat="1" ht="16.5" customHeight="1">
      <c r="A216" s="129"/>
      <c r="B216" s="228"/>
      <c r="C216" s="223" t="s">
        <v>342</v>
      </c>
      <c r="D216" s="224"/>
      <c r="E216" s="189" t="n">
        <f>E213</f>
        <v>45597</v>
      </c>
      <c r="F216" s="229" t="n">
        <v>3</v>
      </c>
      <c r="G216" s="189" t="n">
        <f>E216+F216-1</f>
        <v>45599</v>
      </c>
      <c r="H216" s="226"/>
      <c r="I216" s="226"/>
      <c r="J216" s="226"/>
      <c r="K216" s="226"/>
      <c r="L216" s="230" t="s">
        <v>264</v>
      </c>
      <c r="M216" s="161"/>
      <c r="N216" s="161"/>
      <c r="O216" s="161"/>
      <c r="P216" s="161"/>
      <c r="Q216" s="70"/>
      <c r="R216" s="70"/>
    </row>
    <row r="217" s="5" customFormat="1" ht="16.5" customHeight="1">
      <c r="A217" s="129"/>
      <c r="B217" s="231"/>
      <c r="C217" s="223" t="s">
        <v>343</v>
      </c>
      <c r="D217" s="224"/>
      <c r="E217" s="189" t="n">
        <f>G244+1</f>
        <v>45583</v>
      </c>
      <c r="F217" s="232" t="n">
        <v>12</v>
      </c>
      <c r="G217" s="189" t="n">
        <f>E217+F217-1</f>
        <v>45594</v>
      </c>
      <c r="H217" s="226"/>
      <c r="I217" s="226"/>
      <c r="J217" s="226"/>
      <c r="K217" s="226"/>
      <c r="L217" s="227"/>
      <c r="M217" s="161"/>
      <c r="N217" s="161"/>
      <c r="O217" s="161"/>
      <c r="P217" s="161"/>
      <c r="Q217" s="70"/>
      <c r="R217" s="70"/>
    </row>
    <row r="218" s="5" customFormat="1" ht="16.5" customHeight="1">
      <c r="A218" s="129"/>
      <c r="B218" s="164" t="s">
        <v>344</v>
      </c>
      <c r="C218" s="140" t="s">
        <v>344</v>
      </c>
      <c r="D218" s="129"/>
      <c r="E218" s="131" t="n">
        <f>MIN(E219:E220)</f>
        <v>45599</v>
      </c>
      <c r="F218" s="169"/>
      <c r="G218" s="131" t="n">
        <f>MAX(G219:G220)</f>
        <v>45599</v>
      </c>
      <c r="H218" s="165"/>
      <c r="I218" s="165"/>
      <c r="J218" s="165"/>
      <c r="K218" s="165"/>
      <c r="L218" s="178"/>
      <c r="M218" s="161"/>
      <c r="N218" s="161"/>
      <c r="O218" s="161"/>
      <c r="P218" s="161"/>
      <c r="Q218" s="70"/>
      <c r="R218" s="70"/>
    </row>
    <row r="219" s="5" customFormat="1" ht="16.5" customHeight="1">
      <c r="A219" s="129"/>
      <c r="B219" s="144"/>
      <c r="C219" s="140" t="s">
        <v>345</v>
      </c>
      <c r="D219" s="129"/>
      <c r="E219" s="131" t="n">
        <f>G213</f>
        <v>45599</v>
      </c>
      <c r="F219" s="139" t="n">
        <v>1</v>
      </c>
      <c r="G219" s="131" t="n">
        <f>E219+F219-1</f>
        <v>45599</v>
      </c>
      <c r="H219" s="165"/>
      <c r="I219" s="165"/>
      <c r="J219" s="165"/>
      <c r="K219" s="165"/>
      <c r="L219" s="142" t="s">
        <v>39</v>
      </c>
      <c r="M219" s="161"/>
      <c r="N219" s="161"/>
      <c r="O219" s="161"/>
      <c r="P219" s="161"/>
      <c r="Q219" s="70"/>
      <c r="R219" s="70"/>
    </row>
    <row r="220" s="5" customFormat="1" ht="16.5" customHeight="1">
      <c r="A220" s="129"/>
      <c r="B220" s="147"/>
      <c r="C220" s="140" t="s">
        <v>346</v>
      </c>
      <c r="D220" s="129"/>
      <c r="E220" s="131" t="n">
        <f>E219</f>
        <v>45599</v>
      </c>
      <c r="F220" s="139" t="n">
        <v>1</v>
      </c>
      <c r="G220" s="131" t="n">
        <f>E220+F220-1</f>
        <v>45599</v>
      </c>
      <c r="H220" s="165"/>
      <c r="I220" s="165"/>
      <c r="J220" s="165"/>
      <c r="K220" s="165"/>
      <c r="L220" s="142" t="s">
        <v>39</v>
      </c>
      <c r="M220" s="161"/>
      <c r="N220" s="161"/>
      <c r="O220" s="161"/>
      <c r="P220" s="161"/>
      <c r="Q220" s="70"/>
      <c r="R220" s="70"/>
    </row>
    <row r="221" ht="16.5" customHeight="1">
      <c r="A221" s="129"/>
      <c r="B221" s="140" t="s">
        <v>347</v>
      </c>
      <c r="C221" s="140" t="s">
        <v>347</v>
      </c>
      <c r="D221" s="129"/>
      <c r="E221" s="131"/>
      <c r="F221" s="139"/>
      <c r="G221" s="131"/>
      <c r="H221" s="165"/>
      <c r="I221" s="165"/>
      <c r="J221" s="165" t="s">
        <v>811</v>
      </c>
      <c r="K221" s="165"/>
      <c r="L221" s="140" t="s">
        <v>39</v>
      </c>
      <c r="M221" s="161"/>
      <c r="N221" s="161"/>
      <c r="O221" s="161"/>
      <c r="P221" s="161"/>
    </row>
    <row r="222" s="5" customFormat="1" ht="16.5" customHeight="1">
      <c r="A222" s="129"/>
      <c r="B222" s="144"/>
      <c r="C222" s="140" t="s">
        <v>348</v>
      </c>
      <c r="D222" s="129"/>
      <c r="E222" s="131" t="n">
        <f>G221+1</f>
        <v>1</v>
      </c>
      <c r="F222" s="139" t="n">
        <v>2</v>
      </c>
      <c r="G222" s="131" t="n">
        <f>E222+F222-1</f>
        <v>2</v>
      </c>
      <c r="H222" s="165"/>
      <c r="I222" s="165"/>
      <c r="J222" s="165"/>
      <c r="K222" s="165"/>
      <c r="L222" s="142" t="s">
        <v>349</v>
      </c>
      <c r="M222" s="161"/>
      <c r="N222" s="161"/>
      <c r="O222" s="161"/>
      <c r="P222" s="161"/>
      <c r="Q222" s="70"/>
      <c r="R222" s="70"/>
    </row>
    <row r="223" ht="16.5" customHeight="1">
      <c r="A223" s="129"/>
      <c r="C223" s="140" t="s">
        <v>350</v>
      </c>
      <c r="D223" s="129"/>
      <c r="E223" s="131" t="n">
        <f>G210+1</f>
        <v>45582</v>
      </c>
      <c r="F223" s="139" t="n">
        <v>3</v>
      </c>
      <c r="G223" s="131" t="n">
        <f>E223+F223-1</f>
        <v>45584</v>
      </c>
      <c r="H223" s="165"/>
      <c r="I223" s="165"/>
      <c r="J223" s="165" t="s">
        <v>811</v>
      </c>
      <c r="K223" s="165"/>
      <c r="L223" s="140" t="s">
        <v>349</v>
      </c>
      <c r="M223" s="161"/>
      <c r="N223" s="161"/>
      <c r="O223" s="161"/>
      <c r="P223" s="161"/>
    </row>
    <row r="224" ht="16.5" customHeight="1">
      <c r="A224" s="129"/>
      <c r="B224" s="129" t="s">
        <v>351</v>
      </c>
      <c r="C224" s="140" t="s">
        <v>352</v>
      </c>
      <c r="D224" s="129"/>
      <c r="E224" s="131" t="n">
        <f>G223+1</f>
        <v>45585</v>
      </c>
      <c r="F224" s="169" t="n">
        <v>1</v>
      </c>
      <c r="G224" s="131" t="n">
        <f>E224+F224-1</f>
        <v>45585</v>
      </c>
      <c r="H224" s="165"/>
      <c r="I224" s="165"/>
      <c r="J224" s="165" t="s">
        <v>811</v>
      </c>
      <c r="K224" s="165"/>
      <c r="L224" s="165"/>
      <c r="M224" s="161"/>
      <c r="N224" s="161"/>
      <c r="O224" s="161"/>
      <c r="P224" s="161"/>
    </row>
    <row r="225" s="5" customFormat="1" ht="16.5" customHeight="1">
      <c r="A225" s="129"/>
      <c r="B225" s="129"/>
      <c r="C225" s="140" t="s">
        <v>353</v>
      </c>
      <c r="D225" s="129"/>
      <c r="E225" s="131" t="n">
        <f>E238</f>
        <v>45570</v>
      </c>
      <c r="F225" s="139" t="n">
        <v>60</v>
      </c>
      <c r="G225" s="131" t="n">
        <f>E225+F225-1</f>
        <v>45629</v>
      </c>
      <c r="H225" s="165"/>
      <c r="I225" s="165"/>
      <c r="J225" s="165"/>
      <c r="K225" s="165"/>
      <c r="L225" s="142" t="s">
        <v>231</v>
      </c>
      <c r="M225" s="161"/>
      <c r="N225" s="161"/>
      <c r="O225" s="161"/>
      <c r="P225" s="161"/>
      <c r="Q225" s="70"/>
      <c r="R225" s="70"/>
    </row>
    <row r="226" s="5" customFormat="1" ht="16.5" customHeight="1">
      <c r="A226" s="129"/>
      <c r="B226" s="129"/>
      <c r="C226" s="140" t="s">
        <v>354</v>
      </c>
      <c r="D226" s="129"/>
      <c r="E226" s="131" t="n">
        <f>E239</f>
        <v>45570</v>
      </c>
      <c r="F226" s="139" t="n">
        <v>60</v>
      </c>
      <c r="G226" s="131" t="n">
        <f>E226+F226-1</f>
        <v>45629</v>
      </c>
      <c r="H226" s="165"/>
      <c r="I226" s="165"/>
      <c r="J226" s="165"/>
      <c r="K226" s="165"/>
      <c r="L226" s="142" t="s">
        <v>231</v>
      </c>
      <c r="M226" s="161"/>
      <c r="N226" s="161"/>
      <c r="O226" s="161"/>
      <c r="P226" s="161"/>
      <c r="Q226" s="70"/>
      <c r="R226" s="70"/>
    </row>
    <row r="227" s="5" customFormat="1" ht="16.5" customHeight="1">
      <c r="A227" s="129"/>
      <c r="B227" s="129"/>
      <c r="C227" s="140" t="s">
        <v>355</v>
      </c>
      <c r="D227" s="129"/>
      <c r="E227" s="131" t="n">
        <f>G223+1</f>
        <v>45585</v>
      </c>
      <c r="F227" s="139" t="n">
        <v>1</v>
      </c>
      <c r="G227" s="131" t="n">
        <f>E227+F227-1</f>
        <v>45585</v>
      </c>
      <c r="H227" s="165"/>
      <c r="I227" s="165"/>
      <c r="J227" s="165"/>
      <c r="K227" s="165"/>
      <c r="L227" s="142" t="s">
        <v>231</v>
      </c>
      <c r="M227" s="161"/>
      <c r="N227" s="161"/>
      <c r="O227" s="161"/>
      <c r="P227" s="161"/>
      <c r="Q227" s="70"/>
      <c r="R227" s="70"/>
    </row>
    <row r="228" s="5" customFormat="1" ht="16.5" customHeight="1">
      <c r="A228" s="129"/>
      <c r="B228" s="164" t="s">
        <v>359</v>
      </c>
      <c r="C228" s="140" t="s">
        <v>356</v>
      </c>
      <c r="D228" s="129"/>
      <c r="E228" s="131" t="n">
        <v>45013</v>
      </c>
      <c r="F228" s="169"/>
      <c r="G228" s="131" t="n">
        <f>E228+F228-1</f>
        <v>45012</v>
      </c>
      <c r="H228" s="165"/>
      <c r="I228" s="165"/>
      <c r="J228" s="165"/>
      <c r="K228" s="165"/>
      <c r="L228" s="178"/>
      <c r="M228" s="161"/>
      <c r="N228" s="161"/>
      <c r="O228" s="161"/>
      <c r="P228" s="161"/>
      <c r="Q228" s="70"/>
      <c r="R228" s="70"/>
    </row>
    <row r="229" ht="16.5" customHeight="1">
      <c r="A229" s="129"/>
      <c r="C229" s="140" t="s">
        <v>357</v>
      </c>
      <c r="D229" s="129"/>
      <c r="E229" s="131" t="n">
        <f>G223+1</f>
        <v>45585</v>
      </c>
      <c r="F229" s="139" t="n">
        <v>1</v>
      </c>
      <c r="G229" s="131" t="n">
        <f>E229+F229-1</f>
        <v>45585</v>
      </c>
      <c r="H229" s="165"/>
      <c r="I229" s="165"/>
      <c r="J229" s="165" t="s">
        <v>811</v>
      </c>
      <c r="K229" s="165"/>
      <c r="L229" s="140" t="s">
        <v>290</v>
      </c>
      <c r="M229" s="161"/>
      <c r="N229" s="161"/>
      <c r="O229" s="161"/>
      <c r="P229" s="161"/>
    </row>
    <row r="230" ht="16.5" customHeight="1">
      <c r="A230" s="129"/>
      <c r="C230" s="143" t="s">
        <v>368</v>
      </c>
      <c r="D230" s="222"/>
      <c r="E230" s="141" t="n">
        <f>G229+1</f>
        <v>45586</v>
      </c>
      <c r="F230" s="109" t="n">
        <v>5</v>
      </c>
      <c r="G230" s="141" t="n">
        <f>E230+F230-1</f>
        <v>45590</v>
      </c>
      <c r="H230" s="192" t="n">
        <f>E230-E204</f>
        <v>24</v>
      </c>
      <c r="I230" s="165"/>
      <c r="J230" s="165" t="s">
        <v>811</v>
      </c>
      <c r="K230" s="165" t="s">
        <v>811</v>
      </c>
      <c r="L230" s="140" t="s">
        <v>290</v>
      </c>
      <c r="M230" s="161"/>
      <c r="N230" s="161"/>
      <c r="O230" s="161"/>
      <c r="P230" s="161"/>
    </row>
    <row r="231" ht="16.5" customHeight="1">
      <c r="A231" s="129"/>
      <c r="C231" s="140" t="s">
        <v>358</v>
      </c>
      <c r="D231" s="129"/>
      <c r="E231" s="131" t="n">
        <f>G230</f>
        <v>45590</v>
      </c>
      <c r="F231" s="139" t="n">
        <v>1</v>
      </c>
      <c r="G231" s="131" t="n">
        <f>E231+F231-1</f>
        <v>45590</v>
      </c>
      <c r="H231" s="165"/>
      <c r="I231" s="165"/>
      <c r="J231" s="165" t="s">
        <v>811</v>
      </c>
      <c r="K231" s="165"/>
      <c r="L231" s="140"/>
      <c r="M231" s="161"/>
      <c r="N231" s="161"/>
      <c r="O231" s="161"/>
      <c r="P231" s="161"/>
    </row>
    <row r="232" ht="16.5" customHeight="1">
      <c r="A232" s="129"/>
      <c r="B232" s="140" t="s">
        <v>369</v>
      </c>
      <c r="C232" s="140" t="s">
        <v>373</v>
      </c>
      <c r="D232" s="129"/>
      <c r="E232" s="131" t="n">
        <f>G230+4</f>
        <v>45594</v>
      </c>
      <c r="F232" s="139" t="n">
        <v>7</v>
      </c>
      <c r="G232" s="131" t="n">
        <f>E232+F232-1</f>
        <v>45600</v>
      </c>
      <c r="H232" s="165"/>
      <c r="I232" s="165"/>
      <c r="J232" s="165" t="s">
        <v>811</v>
      </c>
      <c r="K232" s="165" t="s">
        <v>811</v>
      </c>
      <c r="L232" s="140" t="s">
        <v>54</v>
      </c>
      <c r="M232" s="161" t="n">
        <v>3</v>
      </c>
      <c r="N232" s="249" t="n">
        <f>M232*F232</f>
        <v>21</v>
      </c>
      <c r="O232" s="161"/>
      <c r="P232" s="161"/>
    </row>
    <row r="233" s="5" customFormat="1" ht="16.5" customHeight="1">
      <c r="A233" s="129"/>
      <c r="B233" s="164" t="s">
        <v>371</v>
      </c>
      <c r="C233" s="140" t="s">
        <v>371</v>
      </c>
      <c r="D233" s="129"/>
      <c r="E233" s="131" t="n">
        <f>MIN(E234:E241)</f>
        <v>45569</v>
      </c>
      <c r="F233" s="169"/>
      <c r="G233" s="131" t="n">
        <f>E233+F233-1</f>
        <v>45568</v>
      </c>
      <c r="H233" s="165"/>
      <c r="I233" s="165"/>
      <c r="J233" s="165"/>
      <c r="K233" s="165"/>
      <c r="L233" s="178"/>
      <c r="M233" s="161"/>
      <c r="N233" s="161"/>
      <c r="O233" s="161"/>
      <c r="P233" s="161"/>
      <c r="Q233" s="70"/>
      <c r="R233" s="70"/>
    </row>
    <row r="234" s="5" customFormat="1" ht="16.5" customHeight="1">
      <c r="A234" s="129"/>
      <c r="B234" s="144"/>
      <c r="C234" s="140" t="s">
        <v>372</v>
      </c>
      <c r="D234" s="129"/>
      <c r="E234" s="131" t="n">
        <f>G204+4</f>
        <v>45570</v>
      </c>
      <c r="F234" s="169"/>
      <c r="G234" s="131" t="n">
        <f>E234+F234-1</f>
        <v>45569</v>
      </c>
      <c r="H234" s="165"/>
      <c r="I234" s="165"/>
      <c r="J234" s="165"/>
      <c r="K234" s="165"/>
      <c r="L234" s="178"/>
      <c r="M234" s="161"/>
      <c r="N234" s="161"/>
      <c r="O234" s="161"/>
      <c r="P234" s="161"/>
      <c r="Q234" s="70"/>
      <c r="R234" s="70"/>
    </row>
    <row r="235" ht="16.5" customHeight="1">
      <c r="A235" s="129"/>
      <c r="C235" s="140" t="s">
        <v>373</v>
      </c>
      <c r="D235" s="129"/>
      <c r="E235" s="131" t="n">
        <f>G$204+3</f>
        <v>45569</v>
      </c>
      <c r="F235" s="139" t="n">
        <v>14</v>
      </c>
      <c r="G235" s="131" t="n">
        <f>E235+F235-1</f>
        <v>45582</v>
      </c>
      <c r="H235" s="165"/>
      <c r="I235" s="165"/>
      <c r="J235" s="165" t="s">
        <v>811</v>
      </c>
      <c r="K235" s="165" t="s">
        <v>811</v>
      </c>
      <c r="L235" s="140" t="s">
        <v>54</v>
      </c>
      <c r="M235" s="161" t="n">
        <v>3</v>
      </c>
      <c r="N235" s="249" t="n">
        <f>M235*F235</f>
        <v>42</v>
      </c>
      <c r="O235" s="161"/>
      <c r="P235" s="161"/>
    </row>
    <row r="236" s="5" customFormat="1" ht="16.5" customHeight="1">
      <c r="A236" s="129"/>
      <c r="B236" s="144"/>
      <c r="C236" s="140" t="s">
        <v>374</v>
      </c>
      <c r="D236" s="129"/>
      <c r="E236" s="131" t="n">
        <f>G$204+4</f>
        <v>45570</v>
      </c>
      <c r="F236" s="139" t="n">
        <v>14</v>
      </c>
      <c r="G236" s="131" t="n">
        <f>E236+F236-1</f>
        <v>45583</v>
      </c>
      <c r="H236" s="165"/>
      <c r="I236" s="165"/>
      <c r="J236" s="165"/>
      <c r="K236" s="165"/>
      <c r="L236" s="142" t="s">
        <v>375</v>
      </c>
      <c r="M236" s="161"/>
      <c r="N236" s="161"/>
      <c r="O236" s="161"/>
      <c r="P236" s="161"/>
      <c r="Q236" s="70"/>
      <c r="R236" s="70"/>
    </row>
    <row r="237" s="5" customFormat="1" ht="16.5" customHeight="1">
      <c r="A237" s="129"/>
      <c r="B237" s="144"/>
      <c r="C237" s="140" t="s">
        <v>376</v>
      </c>
      <c r="D237" s="129"/>
      <c r="E237" s="131" t="n">
        <f>G$204+4</f>
        <v>45570</v>
      </c>
      <c r="F237" s="139" t="n">
        <v>7</v>
      </c>
      <c r="G237" s="131" t="n">
        <f>E237+F237-1</f>
        <v>45576</v>
      </c>
      <c r="H237" s="165"/>
      <c r="I237" s="165"/>
      <c r="J237" s="165"/>
      <c r="K237" s="165"/>
      <c r="L237" s="142" t="s">
        <v>377</v>
      </c>
      <c r="M237" s="161"/>
      <c r="N237" s="161"/>
      <c r="O237" s="161"/>
      <c r="P237" s="161"/>
      <c r="Q237" s="70"/>
      <c r="R237" s="70"/>
    </row>
    <row r="238" s="5" customFormat="1" ht="16.5" customHeight="1">
      <c r="A238" s="129"/>
      <c r="B238" s="144"/>
      <c r="C238" s="140" t="s">
        <v>378</v>
      </c>
      <c r="D238" s="129"/>
      <c r="E238" s="131" t="n">
        <f>G$204+4</f>
        <v>45570</v>
      </c>
      <c r="F238" s="139" t="n">
        <v>20</v>
      </c>
      <c r="G238" s="131" t="n">
        <f>E238+F238-1</f>
        <v>45589</v>
      </c>
      <c r="H238" s="165"/>
      <c r="I238" s="165"/>
      <c r="J238" s="165"/>
      <c r="K238" s="165"/>
      <c r="L238" s="142" t="s">
        <v>65</v>
      </c>
      <c r="M238" s="161"/>
      <c r="N238" s="161"/>
      <c r="O238" s="161"/>
      <c r="P238" s="161"/>
      <c r="Q238" s="70"/>
      <c r="R238" s="70"/>
    </row>
    <row r="239" s="5" customFormat="1" ht="16.5" customHeight="1">
      <c r="A239" s="129"/>
      <c r="B239" s="144"/>
      <c r="C239" s="140" t="s">
        <v>379</v>
      </c>
      <c r="D239" s="129"/>
      <c r="E239" s="131" t="n">
        <f>G$204+4</f>
        <v>45570</v>
      </c>
      <c r="F239" s="139" t="n">
        <v>1</v>
      </c>
      <c r="G239" s="131" t="n">
        <f>E239+F239-1</f>
        <v>45570</v>
      </c>
      <c r="H239" s="165"/>
      <c r="I239" s="165"/>
      <c r="J239" s="165"/>
      <c r="K239" s="165"/>
      <c r="L239" s="142" t="s">
        <v>349</v>
      </c>
      <c r="M239" s="161"/>
      <c r="N239" s="161"/>
      <c r="O239" s="161"/>
      <c r="P239" s="161"/>
      <c r="Q239" s="70"/>
      <c r="R239" s="70"/>
    </row>
    <row r="240" s="5" customFormat="1" ht="16.5" customHeight="1">
      <c r="A240" s="129"/>
      <c r="B240" s="144"/>
      <c r="C240" s="140" t="s">
        <v>380</v>
      </c>
      <c r="D240" s="129"/>
      <c r="E240" s="131" t="n">
        <f>G$204+4</f>
        <v>45570</v>
      </c>
      <c r="F240" s="139" t="n">
        <v>3</v>
      </c>
      <c r="G240" s="131" t="n">
        <f>E240+F240-1</f>
        <v>45572</v>
      </c>
      <c r="H240" s="165"/>
      <c r="I240" s="165"/>
      <c r="J240" s="165"/>
      <c r="K240" s="165"/>
      <c r="L240" s="142" t="s">
        <v>381</v>
      </c>
      <c r="M240" s="161"/>
      <c r="N240" s="161"/>
      <c r="O240" s="161"/>
      <c r="P240" s="161"/>
      <c r="Q240" s="70"/>
      <c r="R240" s="70"/>
    </row>
    <row r="241" s="5" customFormat="1" ht="16.5" customHeight="1">
      <c r="A241" s="129"/>
      <c r="B241" s="144"/>
      <c r="C241" s="140" t="s">
        <v>382</v>
      </c>
      <c r="D241" s="129"/>
      <c r="E241" s="170" t="n">
        <f>E234</f>
        <v>45570</v>
      </c>
      <c r="F241" s="139" t="n">
        <v>3</v>
      </c>
      <c r="G241" s="131" t="n">
        <f>E241+F241-1</f>
        <v>45572</v>
      </c>
      <c r="H241" s="165"/>
      <c r="I241" s="165"/>
      <c r="J241" s="165"/>
      <c r="K241" s="165"/>
      <c r="L241" s="142" t="s">
        <v>54</v>
      </c>
      <c r="M241" s="161" t="n">
        <v>1</v>
      </c>
      <c r="N241" s="249" t="n">
        <v>0.5</v>
      </c>
      <c r="O241" s="161"/>
      <c r="P241" s="161"/>
      <c r="Q241" s="70"/>
      <c r="R241" s="70"/>
    </row>
    <row r="242" s="5" customFormat="1" ht="16.5" customHeight="1">
      <c r="A242" s="129"/>
      <c r="B242" s="147"/>
      <c r="C242" s="140" t="s">
        <v>383</v>
      </c>
      <c r="D242" s="129"/>
      <c r="E242" s="170" t="n">
        <f>E234</f>
        <v>45570</v>
      </c>
      <c r="F242" s="139" t="n">
        <v>1</v>
      </c>
      <c r="G242" s="131" t="n">
        <f>E242+F242-1</f>
        <v>45570</v>
      </c>
      <c r="H242" s="165"/>
      <c r="I242" s="165"/>
      <c r="J242" s="165"/>
      <c r="K242" s="165"/>
      <c r="L242" s="142" t="s">
        <v>51</v>
      </c>
      <c r="M242" s="161"/>
      <c r="N242" s="161"/>
      <c r="O242" s="161"/>
      <c r="P242" s="161"/>
      <c r="Q242" s="70"/>
      <c r="R242" s="70"/>
    </row>
    <row r="243" s="5" customFormat="1" ht="16.5" customHeight="1">
      <c r="A243" s="129"/>
      <c r="B243" s="140" t="s">
        <v>360</v>
      </c>
      <c r="C243" s="140" t="s">
        <v>360</v>
      </c>
      <c r="D243" s="129"/>
      <c r="E243" s="131" t="n">
        <f>MIN(E244:E249)</f>
        <v>45570</v>
      </c>
      <c r="F243" s="169"/>
      <c r="G243" s="131" t="n">
        <f>MAX(G244:G249)</f>
        <v>45594</v>
      </c>
      <c r="H243" s="165"/>
      <c r="I243" s="165"/>
      <c r="J243" s="165"/>
      <c r="K243" s="165"/>
      <c r="L243" s="178"/>
      <c r="M243" s="161"/>
      <c r="N243" s="161"/>
      <c r="O243" s="161"/>
      <c r="P243" s="161"/>
      <c r="Q243" s="70"/>
      <c r="R243" s="70"/>
    </row>
    <row r="244" ht="16.5" customHeight="1">
      <c r="A244" s="129"/>
      <c r="C244" s="143" t="s">
        <v>384</v>
      </c>
      <c r="D244" s="222"/>
      <c r="E244" s="141" t="n">
        <f>E235+1</f>
        <v>45570</v>
      </c>
      <c r="F244" s="109" t="n">
        <v>13</v>
      </c>
      <c r="G244" s="141" t="n">
        <f>E244+F244-1</f>
        <v>45582</v>
      </c>
      <c r="H244" s="165"/>
      <c r="I244" s="165"/>
      <c r="J244" s="165" t="s">
        <v>811</v>
      </c>
      <c r="K244" s="165"/>
      <c r="L244" s="140" t="s">
        <v>73</v>
      </c>
      <c r="M244" s="161"/>
      <c r="N244" s="161"/>
      <c r="O244" s="161"/>
      <c r="P244" s="161"/>
    </row>
    <row r="245" ht="16.5" customHeight="1">
      <c r="A245" s="129"/>
      <c r="C245" s="140" t="s">
        <v>385</v>
      </c>
      <c r="D245" s="129"/>
      <c r="E245" s="131" t="n">
        <f>G244+1</f>
        <v>45583</v>
      </c>
      <c r="F245" s="139" t="n">
        <v>12</v>
      </c>
      <c r="G245" s="131" t="n">
        <f>E245+F245-1</f>
        <v>45594</v>
      </c>
      <c r="H245" s="165"/>
      <c r="I245" s="165"/>
      <c r="J245" s="165" t="s">
        <v>811</v>
      </c>
      <c r="K245" s="165"/>
      <c r="L245" s="140" t="s">
        <v>73</v>
      </c>
      <c r="M245" s="161"/>
      <c r="N245" s="161"/>
      <c r="O245" s="161"/>
      <c r="P245" s="161"/>
    </row>
    <row r="246" ht="16.5" customHeight="1">
      <c r="A246" s="129"/>
      <c r="C246" s="140" t="s">
        <v>363</v>
      </c>
      <c r="D246" s="129"/>
      <c r="E246" s="131" t="n">
        <f>G245</f>
        <v>45594</v>
      </c>
      <c r="F246" s="139" t="n">
        <v>0</v>
      </c>
      <c r="G246" s="131" t="n">
        <f>E246+F246-1</f>
        <v>45593</v>
      </c>
      <c r="H246" s="165"/>
      <c r="I246" s="165"/>
      <c r="J246" s="165" t="s">
        <v>811</v>
      </c>
      <c r="K246" s="165"/>
      <c r="L246" s="140" t="s">
        <v>264</v>
      </c>
      <c r="M246" s="161"/>
      <c r="N246" s="161"/>
      <c r="O246" s="161"/>
      <c r="P246" s="161"/>
    </row>
    <row r="247" ht="16.5" customHeight="1">
      <c r="A247" s="129"/>
      <c r="C247" s="140" t="s">
        <v>364</v>
      </c>
      <c r="D247" s="129"/>
      <c r="E247" s="131" t="n">
        <f>G246+1</f>
        <v>45594</v>
      </c>
      <c r="F247" s="139" t="n">
        <v>1</v>
      </c>
      <c r="G247" s="131" t="n">
        <f>E247+F247-1</f>
        <v>45594</v>
      </c>
      <c r="H247" s="165"/>
      <c r="I247" s="165"/>
      <c r="J247" s="165" t="s">
        <v>811</v>
      </c>
      <c r="K247" s="165"/>
      <c r="L247" s="140" t="s">
        <v>73</v>
      </c>
      <c r="M247" s="161"/>
      <c r="N247" s="161"/>
      <c r="O247" s="161"/>
      <c r="P247" s="161"/>
    </row>
    <row r="248" ht="16.5" customHeight="1">
      <c r="A248" s="129"/>
      <c r="C248" s="140" t="s">
        <v>365</v>
      </c>
      <c r="D248" s="129"/>
      <c r="E248" s="131" t="n">
        <f>E237+7</f>
        <v>45577</v>
      </c>
      <c r="F248" s="139" t="n">
        <v>14</v>
      </c>
      <c r="G248" s="131" t="n">
        <f>E248+F248-1</f>
        <v>45590</v>
      </c>
      <c r="H248" s="165"/>
      <c r="I248" s="165"/>
      <c r="J248" s="165" t="s">
        <v>811</v>
      </c>
      <c r="K248" s="165" t="s">
        <v>278</v>
      </c>
      <c r="L248" s="140" t="s">
        <v>366</v>
      </c>
      <c r="M248" s="161"/>
      <c r="N248" s="161"/>
      <c r="O248" s="161"/>
      <c r="P248" s="161"/>
    </row>
    <row r="249" s="5" customFormat="1" ht="16.5" customHeight="1">
      <c r="A249" s="129"/>
      <c r="B249" s="147"/>
      <c r="C249" s="140" t="s">
        <v>387</v>
      </c>
      <c r="D249" s="129"/>
      <c r="E249" s="131" t="n">
        <f>G236+1</f>
        <v>45584</v>
      </c>
      <c r="F249" s="139" t="n">
        <v>7</v>
      </c>
      <c r="G249" s="131" t="n">
        <f>E249+F249-1</f>
        <v>45590</v>
      </c>
      <c r="H249" s="165"/>
      <c r="I249" s="165"/>
      <c r="J249" s="165"/>
      <c r="K249" s="165"/>
      <c r="L249" s="142" t="s">
        <v>388</v>
      </c>
      <c r="M249" s="161"/>
      <c r="N249" s="161"/>
      <c r="O249" s="161"/>
      <c r="P249" s="161"/>
      <c r="Q249" s="70"/>
      <c r="R249" s="70"/>
    </row>
    <row r="250" ht="16.5" customHeight="1">
      <c r="A250" s="129"/>
      <c r="B250" s="129" t="s">
        <v>367</v>
      </c>
      <c r="C250" s="140" t="s">
        <v>343</v>
      </c>
      <c r="D250" s="129"/>
      <c r="E250" s="170" t="n">
        <f>E245</f>
        <v>45583</v>
      </c>
      <c r="F250" s="109" t="n">
        <v>12</v>
      </c>
      <c r="G250" s="196" t="n">
        <f>E250+F250-1</f>
        <v>45594</v>
      </c>
      <c r="H250" s="165"/>
      <c r="I250" s="165"/>
      <c r="J250" s="165" t="s">
        <v>811</v>
      </c>
      <c r="K250" s="165"/>
      <c r="L250" s="165"/>
      <c r="M250" s="161"/>
      <c r="N250" s="161"/>
      <c r="O250" s="161"/>
      <c r="P250" s="161"/>
    </row>
    <row r="251" ht="16.5" customHeight="1">
      <c r="A251" s="129"/>
      <c r="B251" s="129" t="s">
        <v>96</v>
      </c>
      <c r="C251" s="140" t="s">
        <v>474</v>
      </c>
      <c r="D251" s="129"/>
      <c r="E251" s="131" t="n">
        <f>MAX(G244,G234)+3</f>
        <v>45585</v>
      </c>
      <c r="F251" s="139" t="n">
        <v>1</v>
      </c>
      <c r="G251" s="131" t="n">
        <f>E251+F251-1</f>
        <v>45585</v>
      </c>
      <c r="H251" s="165"/>
      <c r="I251" s="165"/>
      <c r="J251" s="165" t="s">
        <v>811</v>
      </c>
      <c r="K251" s="165" t="s">
        <v>811</v>
      </c>
      <c r="L251" s="140" t="s">
        <v>390</v>
      </c>
      <c r="M251" s="161"/>
      <c r="N251" s="161"/>
      <c r="O251" s="161"/>
      <c r="P251" s="161"/>
    </row>
    <row r="252" s="5" customFormat="1" ht="16.5" customHeight="1">
      <c r="A252" s="129"/>
      <c r="B252" s="160" t="s">
        <v>391</v>
      </c>
      <c r="C252" s="140" t="s">
        <v>392</v>
      </c>
      <c r="D252" s="129"/>
      <c r="E252" s="170" t="n">
        <f>E$189</f>
        <v>45541</v>
      </c>
      <c r="F252" s="169"/>
      <c r="G252" s="131" t="n">
        <f>E252+F252-1</f>
        <v>45540</v>
      </c>
      <c r="H252" s="165"/>
      <c r="I252" s="165"/>
      <c r="J252" s="165"/>
      <c r="K252" s="165"/>
      <c r="L252" s="178"/>
      <c r="M252" s="161"/>
      <c r="N252" s="161"/>
      <c r="O252" s="161"/>
      <c r="P252" s="161"/>
      <c r="Q252" s="70"/>
      <c r="R252" s="70"/>
    </row>
    <row r="253" s="5" customFormat="1" ht="16.5" customHeight="1">
      <c r="A253" s="129"/>
      <c r="B253" s="144"/>
      <c r="C253" s="140" t="s">
        <v>232</v>
      </c>
      <c r="D253" s="129"/>
      <c r="E253" s="170" t="n">
        <f>E$189</f>
        <v>45541</v>
      </c>
      <c r="F253" s="139" t="n">
        <v>7</v>
      </c>
      <c r="G253" s="131" t="n">
        <f>E253+F253-1</f>
        <v>45547</v>
      </c>
      <c r="H253" s="165"/>
      <c r="I253" s="165"/>
      <c r="J253" s="165"/>
      <c r="K253" s="165"/>
      <c r="L253" s="142" t="s">
        <v>381</v>
      </c>
      <c r="M253" s="161"/>
      <c r="N253" s="161"/>
      <c r="O253" s="161"/>
      <c r="P253" s="161"/>
      <c r="Q253" s="70"/>
      <c r="R253" s="70"/>
    </row>
    <row r="254" s="5" customFormat="1" ht="16.5" customHeight="1">
      <c r="A254" s="129"/>
      <c r="B254" s="144"/>
      <c r="C254" s="140" t="s">
        <v>393</v>
      </c>
      <c r="D254" s="129"/>
      <c r="E254" s="170" t="n">
        <f>E$189</f>
        <v>45541</v>
      </c>
      <c r="F254" s="139" t="n">
        <v>7</v>
      </c>
      <c r="G254" s="131" t="n">
        <f>E254+F254-1</f>
        <v>45547</v>
      </c>
      <c r="H254" s="165"/>
      <c r="I254" s="165"/>
      <c r="J254" s="165"/>
      <c r="K254" s="165"/>
      <c r="L254" s="142" t="s">
        <v>381</v>
      </c>
      <c r="M254" s="161"/>
      <c r="N254" s="161"/>
      <c r="O254" s="161"/>
      <c r="P254" s="161"/>
      <c r="Q254" s="70"/>
      <c r="R254" s="70"/>
    </row>
    <row r="255" s="5" customFormat="1" ht="16.5" customHeight="1">
      <c r="A255" s="129"/>
      <c r="B255" s="144"/>
      <c r="C255" s="140" t="s">
        <v>239</v>
      </c>
      <c r="D255" s="129"/>
      <c r="E255" s="170" t="n">
        <f>E$189</f>
        <v>45541</v>
      </c>
      <c r="F255" s="139" t="n">
        <v>7</v>
      </c>
      <c r="G255" s="131" t="n">
        <f>E255+F255-1</f>
        <v>45547</v>
      </c>
      <c r="H255" s="165"/>
      <c r="I255" s="165"/>
      <c r="J255" s="165"/>
      <c r="K255" s="165"/>
      <c r="L255" s="142" t="s">
        <v>381</v>
      </c>
      <c r="M255" s="161"/>
      <c r="N255" s="161"/>
      <c r="O255" s="161"/>
      <c r="P255" s="161"/>
      <c r="Q255" s="70"/>
      <c r="R255" s="70"/>
    </row>
    <row r="256" s="5" customFormat="1" ht="16.5" customHeight="1">
      <c r="A256" s="129"/>
      <c r="B256" s="144"/>
      <c r="C256" s="140" t="s">
        <v>394</v>
      </c>
      <c r="D256" s="129"/>
      <c r="E256" s="170" t="n">
        <f>E$189</f>
        <v>45541</v>
      </c>
      <c r="F256" s="139" t="n">
        <v>7</v>
      </c>
      <c r="G256" s="131" t="n">
        <f>E256+F256-1</f>
        <v>45547</v>
      </c>
      <c r="H256" s="165"/>
      <c r="I256" s="165"/>
      <c r="J256" s="165"/>
      <c r="K256" s="165"/>
      <c r="L256" s="142" t="s">
        <v>381</v>
      </c>
      <c r="M256" s="161"/>
      <c r="N256" s="161"/>
      <c r="O256" s="161"/>
      <c r="P256" s="161"/>
      <c r="Q256" s="70"/>
      <c r="R256" s="70"/>
    </row>
    <row r="257" s="5" customFormat="1" ht="16.5" customHeight="1">
      <c r="A257" s="129"/>
      <c r="B257" s="144"/>
      <c r="C257" s="140" t="s">
        <v>395</v>
      </c>
      <c r="D257" s="129"/>
      <c r="E257" s="170" t="n">
        <f>E$189</f>
        <v>45541</v>
      </c>
      <c r="F257" s="139" t="n">
        <v>7</v>
      </c>
      <c r="G257" s="131" t="n">
        <f>E257+F257-1</f>
        <v>45547</v>
      </c>
      <c r="H257" s="165"/>
      <c r="I257" s="165"/>
      <c r="J257" s="165"/>
      <c r="K257" s="165"/>
      <c r="L257" s="142" t="s">
        <v>51</v>
      </c>
      <c r="M257" s="161"/>
      <c r="N257" s="161"/>
      <c r="O257" s="161"/>
      <c r="P257" s="161"/>
      <c r="Q257" s="70"/>
      <c r="R257" s="70"/>
    </row>
    <row r="258" s="5" customFormat="1" ht="16.5" customHeight="1">
      <c r="A258" s="129"/>
      <c r="B258" s="144"/>
      <c r="C258" s="140" t="s">
        <v>396</v>
      </c>
      <c r="D258" s="129"/>
      <c r="E258" s="170" t="n">
        <f>E$189</f>
        <v>45541</v>
      </c>
      <c r="F258" s="139" t="n">
        <v>7</v>
      </c>
      <c r="G258" s="131" t="n">
        <f>E258+F258-1</f>
        <v>45547</v>
      </c>
      <c r="H258" s="165"/>
      <c r="I258" s="165"/>
      <c r="J258" s="165"/>
      <c r="K258" s="165"/>
      <c r="L258" s="142" t="s">
        <v>51</v>
      </c>
      <c r="M258" s="161"/>
      <c r="N258" s="161"/>
      <c r="O258" s="161"/>
      <c r="P258" s="161"/>
      <c r="Q258" s="70"/>
      <c r="R258" s="70"/>
    </row>
    <row r="259" s="5" customFormat="1" ht="16.5" customHeight="1">
      <c r="A259" s="129"/>
      <c r="B259" s="160" t="s">
        <v>80</v>
      </c>
      <c r="C259" s="140" t="s">
        <v>397</v>
      </c>
      <c r="D259" s="129"/>
      <c r="E259" s="170" t="n">
        <f>E$189</f>
        <v>45541</v>
      </c>
      <c r="F259" s="139" t="n">
        <v>7</v>
      </c>
      <c r="G259" s="131" t="n">
        <f>E259+F259-1</f>
        <v>45547</v>
      </c>
      <c r="H259" s="165"/>
      <c r="I259" s="165"/>
      <c r="J259" s="165"/>
      <c r="K259" s="165"/>
      <c r="L259" s="142" t="s">
        <v>39</v>
      </c>
      <c r="M259" s="161"/>
      <c r="N259" s="161"/>
      <c r="O259" s="161"/>
      <c r="P259" s="161"/>
      <c r="Q259" s="70"/>
      <c r="R259" s="70"/>
    </row>
    <row r="260" s="5" customFormat="1" ht="16.5" customHeight="1">
      <c r="A260" s="129"/>
      <c r="B260" s="147"/>
      <c r="C260" s="140" t="s">
        <v>398</v>
      </c>
      <c r="D260" s="129"/>
      <c r="E260" s="170" t="n">
        <f>E$189</f>
        <v>45541</v>
      </c>
      <c r="F260" s="139" t="n">
        <v>7</v>
      </c>
      <c r="G260" s="131" t="n">
        <f>E260+F260-1</f>
        <v>45547</v>
      </c>
      <c r="H260" s="165"/>
      <c r="I260" s="165"/>
      <c r="J260" s="165"/>
      <c r="K260" s="165"/>
      <c r="L260" s="142" t="s">
        <v>381</v>
      </c>
      <c r="M260" s="161"/>
      <c r="N260" s="161"/>
      <c r="O260" s="161"/>
      <c r="P260" s="161"/>
      <c r="Q260" s="70"/>
      <c r="R260" s="70"/>
    </row>
    <row r="261" s="5" customFormat="1" ht="16.5" customHeight="1">
      <c r="A261" s="129"/>
      <c r="B261" s="129"/>
      <c r="C261" s="140" t="s">
        <v>399</v>
      </c>
      <c r="D261" s="129"/>
      <c r="E261" s="131" t="n">
        <f>G244+1</f>
        <v>45583</v>
      </c>
      <c r="F261" s="139" t="n">
        <v>14</v>
      </c>
      <c r="G261" s="131" t="n">
        <f>E261+F261-1</f>
        <v>45596</v>
      </c>
      <c r="H261" s="165"/>
      <c r="I261" s="165"/>
      <c r="J261" s="165"/>
      <c r="K261" s="165"/>
      <c r="L261" s="142" t="s">
        <v>73</v>
      </c>
      <c r="M261" s="161"/>
      <c r="N261" s="161"/>
      <c r="O261" s="161"/>
      <c r="P261" s="161"/>
      <c r="Q261" s="70"/>
      <c r="R261" s="70"/>
    </row>
    <row r="262" s="5" customFormat="1" ht="16.5" customHeight="1">
      <c r="A262" s="129"/>
      <c r="B262" s="129"/>
      <c r="C262" s="140" t="s">
        <v>400</v>
      </c>
      <c r="D262" s="129"/>
      <c r="E262" s="170" t="n">
        <f>E$189</f>
        <v>45541</v>
      </c>
      <c r="F262" s="139" t="n">
        <v>14</v>
      </c>
      <c r="G262" s="131" t="n">
        <f>E262+F262-1</f>
        <v>45554</v>
      </c>
      <c r="H262" s="165"/>
      <c r="I262" s="165"/>
      <c r="J262" s="165"/>
      <c r="K262" s="165"/>
      <c r="L262" s="142" t="s">
        <v>250</v>
      </c>
      <c r="M262" s="161"/>
      <c r="N262" s="161"/>
      <c r="O262" s="161"/>
      <c r="P262" s="161"/>
      <c r="Q262" s="70"/>
      <c r="R262" s="70"/>
    </row>
    <row r="263" s="5" customFormat="1" ht="16.5" customHeight="1">
      <c r="A263" s="129"/>
      <c r="B263" s="160" t="s">
        <v>401</v>
      </c>
      <c r="C263" s="140" t="s">
        <v>402</v>
      </c>
      <c r="D263" s="129"/>
      <c r="E263" s="131" t="n">
        <f>G244+1</f>
        <v>45583</v>
      </c>
      <c r="F263" s="169"/>
      <c r="G263" s="131" t="n">
        <f>E263+F263-1</f>
        <v>45582</v>
      </c>
      <c r="H263" s="165"/>
      <c r="I263" s="165"/>
      <c r="J263" s="165"/>
      <c r="K263" s="165"/>
      <c r="L263" s="178"/>
      <c r="M263" s="161"/>
      <c r="N263" s="161"/>
      <c r="O263" s="161"/>
      <c r="P263" s="161"/>
      <c r="Q263" s="70"/>
      <c r="R263" s="70"/>
    </row>
    <row r="264" s="5" customFormat="1" ht="16.5" customHeight="1">
      <c r="A264" s="129"/>
      <c r="B264" s="144"/>
      <c r="C264" s="140" t="s">
        <v>403</v>
      </c>
      <c r="D264" s="129"/>
      <c r="E264" s="131" t="n">
        <f>G244+1</f>
        <v>45583</v>
      </c>
      <c r="F264" s="139" t="n">
        <v>3</v>
      </c>
      <c r="G264" s="131" t="n">
        <f>E264+F264-1</f>
        <v>45585</v>
      </c>
      <c r="H264" s="165"/>
      <c r="I264" s="165"/>
      <c r="J264" s="165"/>
      <c r="K264" s="165"/>
      <c r="L264" s="142" t="s">
        <v>404</v>
      </c>
      <c r="M264" s="161"/>
      <c r="N264" s="161"/>
      <c r="O264" s="161"/>
      <c r="P264" s="161"/>
      <c r="Q264" s="70"/>
      <c r="R264" s="70"/>
    </row>
    <row r="265" s="5" customFormat="1" ht="16.5" customHeight="1">
      <c r="A265" s="129"/>
      <c r="B265" s="147"/>
      <c r="C265" s="140" t="s">
        <v>405</v>
      </c>
      <c r="D265" s="129"/>
      <c r="E265" s="131" t="n">
        <f>G264+1</f>
        <v>45586</v>
      </c>
      <c r="F265" s="139" t="n">
        <v>7</v>
      </c>
      <c r="G265" s="131" t="n">
        <f>E265+F265-1</f>
        <v>45592</v>
      </c>
      <c r="H265" s="165"/>
      <c r="I265" s="165"/>
      <c r="J265" s="165"/>
      <c r="K265" s="165"/>
      <c r="L265" s="142" t="s">
        <v>84</v>
      </c>
      <c r="M265" s="161"/>
      <c r="N265" s="161"/>
      <c r="O265" s="161"/>
      <c r="P265" s="161"/>
      <c r="Q265" s="70"/>
      <c r="R265" s="70"/>
    </row>
    <row r="266" s="5" customFormat="1" ht="16.5" customHeight="1">
      <c r="A266" s="129"/>
      <c r="B266" s="160" t="s">
        <v>80</v>
      </c>
      <c r="C266" s="140" t="s">
        <v>397</v>
      </c>
      <c r="D266" s="129"/>
      <c r="E266" s="170" t="n">
        <f>E$189</f>
        <v>45541</v>
      </c>
      <c r="F266" s="139" t="n">
        <v>7</v>
      </c>
      <c r="G266" s="131" t="n">
        <f>E266+F266-1</f>
        <v>45547</v>
      </c>
      <c r="H266" s="165"/>
      <c r="I266" s="165"/>
      <c r="J266" s="165"/>
      <c r="K266" s="165"/>
      <c r="L266" s="142" t="s">
        <v>39</v>
      </c>
      <c r="M266" s="161"/>
      <c r="N266" s="161"/>
      <c r="O266" s="161"/>
      <c r="P266" s="161"/>
      <c r="Q266" s="70"/>
      <c r="R266" s="70"/>
    </row>
    <row r="267" s="5" customFormat="1" ht="16.5" customHeight="1">
      <c r="A267" s="129"/>
      <c r="B267" s="147"/>
      <c r="C267" s="140" t="s">
        <v>398</v>
      </c>
      <c r="D267" s="129"/>
      <c r="E267" s="170" t="n">
        <f>E$189</f>
        <v>45541</v>
      </c>
      <c r="F267" s="139" t="n">
        <v>7</v>
      </c>
      <c r="G267" s="131" t="n">
        <f>E267+F267-1</f>
        <v>45547</v>
      </c>
      <c r="H267" s="165"/>
      <c r="I267" s="165"/>
      <c r="J267" s="165"/>
      <c r="K267" s="165"/>
      <c r="L267" s="142" t="s">
        <v>381</v>
      </c>
      <c r="M267" s="161"/>
      <c r="N267" s="161"/>
      <c r="O267" s="161"/>
      <c r="P267" s="161"/>
      <c r="Q267" s="70"/>
      <c r="R267" s="70"/>
    </row>
    <row r="268" s="5" customFormat="1" ht="16.5" customHeight="1">
      <c r="A268" s="129"/>
      <c r="B268" s="129"/>
      <c r="C268" s="140" t="s">
        <v>399</v>
      </c>
      <c r="D268" s="129"/>
      <c r="E268" s="131" t="n">
        <f>G207+1</f>
        <v>45576</v>
      </c>
      <c r="F268" s="139" t="n">
        <v>14</v>
      </c>
      <c r="G268" s="131" t="n">
        <f>E268+F268-1</f>
        <v>45589</v>
      </c>
      <c r="H268" s="165"/>
      <c r="I268" s="165"/>
      <c r="J268" s="165"/>
      <c r="K268" s="165"/>
      <c r="L268" s="142" t="s">
        <v>73</v>
      </c>
      <c r="M268" s="161"/>
      <c r="N268" s="161"/>
      <c r="O268" s="161"/>
      <c r="P268" s="161"/>
      <c r="Q268" s="70"/>
      <c r="R268" s="70"/>
    </row>
    <row r="269" s="5" customFormat="1" ht="16.5" customHeight="1">
      <c r="A269" s="129"/>
      <c r="B269" s="129"/>
      <c r="C269" s="140" t="s">
        <v>400</v>
      </c>
      <c r="D269" s="129"/>
      <c r="E269" s="170" t="n">
        <f>E$189</f>
        <v>45541</v>
      </c>
      <c r="F269" s="139" t="n">
        <v>14</v>
      </c>
      <c r="G269" s="131" t="n">
        <f>E269+F269-1</f>
        <v>45554</v>
      </c>
      <c r="H269" s="165"/>
      <c r="I269" s="165"/>
      <c r="J269" s="165"/>
      <c r="K269" s="165"/>
      <c r="L269" s="142" t="s">
        <v>250</v>
      </c>
      <c r="M269" s="161"/>
      <c r="N269" s="161"/>
      <c r="O269" s="161"/>
      <c r="P269" s="161"/>
      <c r="Q269" s="70"/>
      <c r="R269" s="70"/>
    </row>
    <row r="270" s="5" customFormat="1" ht="16.5" customHeight="1">
      <c r="A270" s="129"/>
      <c r="B270" s="144"/>
      <c r="C270" s="140" t="s">
        <v>403</v>
      </c>
      <c r="D270" s="129"/>
      <c r="E270" s="131" t="n">
        <f>G207+1</f>
        <v>45576</v>
      </c>
      <c r="F270" s="139" t="n">
        <v>3</v>
      </c>
      <c r="G270" s="131" t="n">
        <f>E270+F270-1</f>
        <v>45578</v>
      </c>
      <c r="H270" s="165"/>
      <c r="I270" s="165"/>
      <c r="J270" s="165"/>
      <c r="K270" s="165"/>
      <c r="L270" s="142" t="s">
        <v>404</v>
      </c>
      <c r="M270" s="161"/>
      <c r="N270" s="161"/>
      <c r="O270" s="161"/>
      <c r="P270" s="161"/>
      <c r="Q270" s="70"/>
      <c r="R270" s="70"/>
    </row>
    <row r="271" s="5" customFormat="1" ht="16.5" customHeight="1">
      <c r="A271" s="129"/>
      <c r="B271" s="147"/>
      <c r="C271" s="140" t="s">
        <v>405</v>
      </c>
      <c r="D271" s="129"/>
      <c r="E271" s="131" t="n">
        <f>G270+1</f>
        <v>45579</v>
      </c>
      <c r="F271" s="139" t="n">
        <v>7</v>
      </c>
      <c r="G271" s="131" t="n">
        <f>E271+F271-1</f>
        <v>45585</v>
      </c>
      <c r="H271" s="165"/>
      <c r="I271" s="165"/>
      <c r="J271" s="165"/>
      <c r="K271" s="165"/>
      <c r="L271" s="142" t="s">
        <v>84</v>
      </c>
      <c r="M271" s="161"/>
      <c r="N271" s="161"/>
      <c r="O271" s="161"/>
      <c r="P271" s="161"/>
      <c r="Q271" s="70"/>
      <c r="R271" s="70"/>
    </row>
    <row r="272" s="5" customFormat="1" ht="16.5" customHeight="1">
      <c r="A272" s="160" t="s">
        <v>406</v>
      </c>
      <c r="B272" s="129"/>
      <c r="C272" s="140" t="s">
        <v>407</v>
      </c>
      <c r="D272" s="129"/>
      <c r="E272" s="165"/>
      <c r="F272" s="169"/>
      <c r="G272" s="131" t="n">
        <f>E272+F272-1</f>
        <v>-1</v>
      </c>
      <c r="H272" s="165"/>
      <c r="I272" s="165"/>
      <c r="J272" s="165"/>
      <c r="K272" s="165"/>
      <c r="L272" s="178"/>
      <c r="M272" s="161"/>
      <c r="N272" s="161"/>
      <c r="O272" s="161"/>
      <c r="P272" s="161"/>
      <c r="Q272" s="70"/>
      <c r="R272" s="70"/>
    </row>
    <row r="273" s="5" customFormat="1" ht="16.5" customHeight="1">
      <c r="A273" s="160" t="s">
        <v>406</v>
      </c>
      <c r="B273" s="164" t="s">
        <v>367</v>
      </c>
      <c r="C273" s="140" t="s">
        <v>367</v>
      </c>
      <c r="D273" s="129"/>
      <c r="E273" s="132" t="n">
        <f>MIN(E274:E278)</f>
        <v>45595</v>
      </c>
      <c r="F273" s="169"/>
      <c r="G273" s="132" t="n">
        <f>MAX(G274:G278)</f>
        <v>45598</v>
      </c>
      <c r="H273" s="165"/>
      <c r="I273" s="165"/>
      <c r="J273" s="165"/>
      <c r="K273" s="165"/>
      <c r="L273" s="178"/>
      <c r="M273" s="161"/>
      <c r="N273" s="161"/>
      <c r="O273" s="161"/>
      <c r="P273" s="161"/>
      <c r="Q273" s="70"/>
      <c r="R273" s="70"/>
    </row>
    <row r="274" s="5" customFormat="1" ht="16.5" customHeight="1">
      <c r="A274" s="160" t="s">
        <v>406</v>
      </c>
      <c r="B274" s="144"/>
      <c r="C274" s="140" t="s">
        <v>408</v>
      </c>
      <c r="D274" s="129"/>
      <c r="E274" s="132" t="n">
        <f>G247+1</f>
        <v>45595</v>
      </c>
      <c r="F274" s="139" t="n">
        <v>1</v>
      </c>
      <c r="G274" s="131" t="n">
        <f>E274+F274-1</f>
        <v>45595</v>
      </c>
      <c r="H274" s="165"/>
      <c r="I274" s="165"/>
      <c r="J274" s="165"/>
      <c r="K274" s="165"/>
      <c r="L274" s="142" t="s">
        <v>264</v>
      </c>
      <c r="M274" s="161"/>
      <c r="N274" s="161"/>
      <c r="O274" s="161"/>
      <c r="P274" s="161"/>
      <c r="Q274" s="70"/>
      <c r="R274" s="70"/>
    </row>
    <row r="275" s="5" customFormat="1" ht="16.5" customHeight="1">
      <c r="A275" s="160" t="s">
        <v>406</v>
      </c>
      <c r="B275" s="144"/>
      <c r="C275" s="140" t="s">
        <v>340</v>
      </c>
      <c r="D275" s="129"/>
      <c r="E275" s="132" t="n">
        <f>G274+1</f>
        <v>45596</v>
      </c>
      <c r="F275" s="139" t="n">
        <v>1</v>
      </c>
      <c r="G275" s="131" t="n">
        <f>E275+F275-1</f>
        <v>45596</v>
      </c>
      <c r="H275" s="165"/>
      <c r="I275" s="165"/>
      <c r="J275" s="165"/>
      <c r="K275" s="165"/>
      <c r="L275" s="142" t="s">
        <v>264</v>
      </c>
      <c r="M275" s="161"/>
      <c r="N275" s="161"/>
      <c r="O275" s="161"/>
      <c r="P275" s="161"/>
      <c r="Q275" s="70"/>
      <c r="R275" s="70"/>
    </row>
    <row r="276" s="5" customFormat="1" ht="16.5" customHeight="1">
      <c r="A276" s="160" t="s">
        <v>406</v>
      </c>
      <c r="B276" s="144"/>
      <c r="C276" s="140" t="s">
        <v>341</v>
      </c>
      <c r="D276" s="129"/>
      <c r="E276" s="132" t="n">
        <f>G274+1</f>
        <v>45596</v>
      </c>
      <c r="F276" s="139" t="n">
        <v>1</v>
      </c>
      <c r="G276" s="131" t="n">
        <f>E276+F276-1</f>
        <v>45596</v>
      </c>
      <c r="H276" s="165"/>
      <c r="I276" s="165"/>
      <c r="J276" s="165"/>
      <c r="K276" s="165"/>
      <c r="L276" s="142" t="s">
        <v>264</v>
      </c>
      <c r="M276" s="161"/>
      <c r="N276" s="161"/>
      <c r="O276" s="161"/>
      <c r="P276" s="161"/>
      <c r="Q276" s="70"/>
      <c r="R276" s="70"/>
    </row>
    <row r="277" s="5" customFormat="1" ht="16.5" customHeight="1">
      <c r="A277" s="160" t="s">
        <v>406</v>
      </c>
      <c r="B277" s="144"/>
      <c r="C277" s="140" t="s">
        <v>342</v>
      </c>
      <c r="D277" s="129"/>
      <c r="E277" s="132" t="n">
        <f>G274+1</f>
        <v>45596</v>
      </c>
      <c r="F277" s="139" t="n">
        <v>1</v>
      </c>
      <c r="G277" s="131" t="n">
        <f>E277+F277-1</f>
        <v>45596</v>
      </c>
      <c r="H277" s="165"/>
      <c r="I277" s="165"/>
      <c r="J277" s="165"/>
      <c r="K277" s="165"/>
      <c r="L277" s="142" t="s">
        <v>264</v>
      </c>
      <c r="M277" s="161"/>
      <c r="N277" s="161"/>
      <c r="O277" s="161"/>
      <c r="P277" s="161"/>
      <c r="Q277" s="70"/>
      <c r="R277" s="70"/>
    </row>
    <row r="278" s="5" customFormat="1" ht="16.5" customHeight="1">
      <c r="A278" s="160" t="s">
        <v>406</v>
      </c>
      <c r="B278" s="147"/>
      <c r="C278" s="140" t="s">
        <v>409</v>
      </c>
      <c r="D278" s="129"/>
      <c r="E278" s="132" t="n">
        <f>G274+1</f>
        <v>45596</v>
      </c>
      <c r="F278" s="139" t="n">
        <v>3</v>
      </c>
      <c r="G278" s="131" t="n">
        <f>E278+F278-1</f>
        <v>45598</v>
      </c>
      <c r="H278" s="165"/>
      <c r="I278" s="165"/>
      <c r="J278" s="165"/>
      <c r="K278" s="165"/>
      <c r="L278" s="142" t="s">
        <v>264</v>
      </c>
      <c r="M278" s="161"/>
      <c r="N278" s="161"/>
      <c r="O278" s="161"/>
      <c r="P278" s="161"/>
      <c r="Q278" s="70"/>
      <c r="R278" s="70"/>
    </row>
    <row r="279" s="5" customFormat="1" ht="16.5" customHeight="1">
      <c r="A279" s="160" t="s">
        <v>406</v>
      </c>
      <c r="B279" s="140" t="s">
        <v>344</v>
      </c>
      <c r="C279" s="140" t="s">
        <v>344</v>
      </c>
      <c r="D279" s="129"/>
      <c r="E279" s="132" t="n">
        <v>45017</v>
      </c>
      <c r="F279" s="169"/>
      <c r="G279" s="131" t="n">
        <f>E279+F279-1</f>
        <v>45016</v>
      </c>
      <c r="H279" s="165"/>
      <c r="I279" s="165"/>
      <c r="J279" s="165"/>
      <c r="K279" s="165"/>
      <c r="L279" s="178"/>
      <c r="M279" s="161"/>
      <c r="N279" s="161"/>
      <c r="O279" s="161"/>
      <c r="P279" s="161"/>
      <c r="Q279" s="70"/>
      <c r="R279" s="70"/>
    </row>
    <row r="280" s="5" customFormat="1" ht="16.5" customHeight="1">
      <c r="A280" s="160" t="s">
        <v>406</v>
      </c>
      <c r="B280" s="144"/>
      <c r="C280" s="140" t="s">
        <v>345</v>
      </c>
      <c r="D280" s="129"/>
      <c r="E280" s="132" t="n">
        <f>G204+1</f>
        <v>45567</v>
      </c>
      <c r="F280" s="139" t="n">
        <v>3</v>
      </c>
      <c r="G280" s="131" t="n">
        <f>E280+F280-1</f>
        <v>45569</v>
      </c>
      <c r="H280" s="165"/>
      <c r="I280" s="165"/>
      <c r="J280" s="165"/>
      <c r="K280" s="165"/>
      <c r="L280" s="142" t="s">
        <v>39</v>
      </c>
      <c r="M280" s="161"/>
      <c r="N280" s="161"/>
      <c r="O280" s="161"/>
      <c r="P280" s="161"/>
      <c r="Q280" s="70"/>
      <c r="R280" s="70"/>
    </row>
    <row r="281" s="5" customFormat="1" ht="16.5" customHeight="1">
      <c r="A281" s="160" t="s">
        <v>406</v>
      </c>
      <c r="B281" s="147"/>
      <c r="C281" s="140" t="s">
        <v>410</v>
      </c>
      <c r="D281" s="129"/>
      <c r="E281" s="132" t="n">
        <f>G280+1</f>
        <v>45570</v>
      </c>
      <c r="F281" s="139" t="n">
        <v>1</v>
      </c>
      <c r="G281" s="131" t="n">
        <f>E281+F281-1</f>
        <v>45570</v>
      </c>
      <c r="H281" s="165"/>
      <c r="I281" s="165"/>
      <c r="J281" s="165"/>
      <c r="K281" s="165"/>
      <c r="L281" s="142" t="s">
        <v>39</v>
      </c>
      <c r="M281" s="161"/>
      <c r="N281" s="161"/>
      <c r="O281" s="161"/>
      <c r="P281" s="161"/>
      <c r="Q281" s="70"/>
      <c r="R281" s="70"/>
    </row>
    <row r="282" s="5" customFormat="1" ht="16.5" customHeight="1">
      <c r="A282" s="160" t="s">
        <v>406</v>
      </c>
      <c r="B282" s="164" t="s">
        <v>347</v>
      </c>
      <c r="C282" s="140" t="s">
        <v>347</v>
      </c>
      <c r="D282" s="129"/>
      <c r="E282" s="132" t="n">
        <f>G281+1</f>
        <v>45571</v>
      </c>
      <c r="F282" s="139" t="n">
        <v>2</v>
      </c>
      <c r="G282" s="131" t="n">
        <f>E282+F282-1</f>
        <v>45572</v>
      </c>
      <c r="H282" s="165"/>
      <c r="I282" s="165"/>
      <c r="J282" s="165"/>
      <c r="K282" s="165"/>
      <c r="L282" s="142" t="s">
        <v>39</v>
      </c>
      <c r="M282" s="161"/>
      <c r="N282" s="161"/>
      <c r="O282" s="161"/>
      <c r="P282" s="161"/>
      <c r="Q282" s="70"/>
      <c r="R282" s="70"/>
    </row>
    <row r="283" s="5" customFormat="1" ht="16.5" customHeight="1">
      <c r="A283" s="160" t="s">
        <v>406</v>
      </c>
      <c r="B283" s="144"/>
      <c r="C283" s="140" t="s">
        <v>411</v>
      </c>
      <c r="D283" s="129"/>
      <c r="E283" s="132" t="n">
        <f>G282+1</f>
        <v>45573</v>
      </c>
      <c r="F283" s="139" t="n">
        <v>1</v>
      </c>
      <c r="G283" s="131" t="n">
        <f>E283+F283-1</f>
        <v>45573</v>
      </c>
      <c r="H283" s="165"/>
      <c r="I283" s="165"/>
      <c r="J283" s="165"/>
      <c r="K283" s="165"/>
      <c r="L283" s="142" t="s">
        <v>349</v>
      </c>
      <c r="M283" s="161"/>
      <c r="N283" s="161"/>
      <c r="O283" s="161"/>
      <c r="P283" s="161"/>
      <c r="Q283" s="70"/>
      <c r="R283" s="70"/>
    </row>
    <row r="284" ht="16.5" customHeight="1">
      <c r="A284" s="160" t="s">
        <v>406</v>
      </c>
      <c r="B284" s="129"/>
      <c r="C284" s="140" t="s">
        <v>350</v>
      </c>
      <c r="D284" s="129"/>
      <c r="E284" s="132" t="n">
        <f>G282+1</f>
        <v>45573</v>
      </c>
      <c r="F284" s="139" t="n">
        <v>18</v>
      </c>
      <c r="G284" s="131" t="n">
        <f>E284+F284-1</f>
        <v>45590</v>
      </c>
      <c r="H284" s="165"/>
      <c r="I284" s="165"/>
      <c r="J284" s="165"/>
      <c r="K284" s="165"/>
      <c r="L284" s="140" t="s">
        <v>349</v>
      </c>
      <c r="M284" s="161"/>
      <c r="N284" s="161"/>
      <c r="O284" s="161"/>
      <c r="P284" s="161"/>
    </row>
    <row r="285" ht="16.5" customHeight="1">
      <c r="A285" s="160" t="s">
        <v>406</v>
      </c>
      <c r="C285" s="140" t="s">
        <v>412</v>
      </c>
      <c r="D285" s="129"/>
      <c r="E285" s="132" t="n">
        <f>G247+1</f>
        <v>45595</v>
      </c>
      <c r="F285" s="139" t="n">
        <v>3</v>
      </c>
      <c r="G285" s="131" t="n">
        <f>E285+F285-1</f>
        <v>45597</v>
      </c>
      <c r="H285" s="165"/>
      <c r="I285" s="165"/>
      <c r="J285" s="165" t="s">
        <v>811</v>
      </c>
      <c r="K285" s="165"/>
      <c r="L285" s="140"/>
      <c r="M285" s="161"/>
      <c r="N285" s="161"/>
      <c r="O285" s="161"/>
      <c r="P285" s="161"/>
    </row>
    <row r="286" s="5" customFormat="1" ht="16.5" customHeight="1">
      <c r="A286" s="160" t="s">
        <v>406</v>
      </c>
      <c r="B286" s="164" t="s">
        <v>413</v>
      </c>
      <c r="C286" s="140" t="s">
        <v>413</v>
      </c>
      <c r="D286" s="129"/>
      <c r="E286" s="132" t="n">
        <f>MIN(E287:E289)</f>
        <v>45590</v>
      </c>
      <c r="F286" s="169"/>
      <c r="G286" s="132" t="n">
        <f>MAX(G287:G289)</f>
        <v>45598</v>
      </c>
      <c r="H286" s="5"/>
      <c r="I286" s="5"/>
      <c r="J286" s="165"/>
      <c r="K286" s="165"/>
      <c r="L286" s="178"/>
      <c r="M286" s="161"/>
      <c r="N286" s="161"/>
      <c r="O286" s="161"/>
      <c r="P286" s="161"/>
      <c r="Q286" s="70"/>
      <c r="R286" s="70"/>
    </row>
    <row r="287" s="5" customFormat="1" ht="16.5" customHeight="1">
      <c r="A287" s="160" t="s">
        <v>406</v>
      </c>
      <c r="B287" s="144"/>
      <c r="C287" s="140" t="s">
        <v>414</v>
      </c>
      <c r="D287" s="129"/>
      <c r="E287" s="132" t="n">
        <f>G284</f>
        <v>45590</v>
      </c>
      <c r="F287" s="139" t="n">
        <v>2</v>
      </c>
      <c r="G287" s="131" t="n">
        <f>E287+F287-1</f>
        <v>45591</v>
      </c>
      <c r="H287" s="5"/>
      <c r="I287" s="5"/>
      <c r="J287" s="165"/>
      <c r="K287" s="165"/>
      <c r="L287" s="142" t="s">
        <v>381</v>
      </c>
      <c r="M287" s="161"/>
      <c r="N287" s="161"/>
      <c r="O287" s="161"/>
      <c r="P287" s="161"/>
      <c r="Q287" s="70"/>
      <c r="R287" s="70"/>
    </row>
    <row r="288" s="5" customFormat="1" ht="16.5" customHeight="1">
      <c r="A288" s="160" t="s">
        <v>406</v>
      </c>
      <c r="B288" s="144"/>
      <c r="C288" s="140" t="s">
        <v>415</v>
      </c>
      <c r="D288" s="129"/>
      <c r="E288" s="132" t="n">
        <f>G284</f>
        <v>45590</v>
      </c>
      <c r="F288" s="139" t="n">
        <v>2</v>
      </c>
      <c r="G288" s="131" t="n">
        <f>E288+F288-1</f>
        <v>45591</v>
      </c>
      <c r="H288" s="5"/>
      <c r="I288" s="5"/>
      <c r="J288" s="165"/>
      <c r="K288" s="165"/>
      <c r="L288" s="142" t="s">
        <v>381</v>
      </c>
      <c r="M288" s="161"/>
      <c r="N288" s="161"/>
      <c r="O288" s="161"/>
      <c r="P288" s="161"/>
      <c r="Q288" s="70"/>
      <c r="R288" s="70"/>
    </row>
    <row r="289" ht="16.5" customHeight="1">
      <c r="A289" s="160" t="s">
        <v>406</v>
      </c>
      <c r="C289" s="140" t="s">
        <v>355</v>
      </c>
      <c r="D289" s="129"/>
      <c r="E289" s="132" t="n">
        <f>MAX(G284+1,G285+1)</f>
        <v>45598</v>
      </c>
      <c r="F289" s="139" t="n">
        <v>1</v>
      </c>
      <c r="G289" s="131" t="n">
        <f>E289+F289-1</f>
        <v>45598</v>
      </c>
      <c r="H289" s="165"/>
      <c r="I289" s="165"/>
      <c r="J289" s="165" t="s">
        <v>811</v>
      </c>
      <c r="K289" s="165"/>
      <c r="L289" s="140" t="s">
        <v>381</v>
      </c>
      <c r="M289" s="161"/>
      <c r="N289" s="161"/>
      <c r="O289" s="161"/>
      <c r="P289" s="161"/>
    </row>
    <row r="290" s="5" customFormat="1" ht="16.5" customHeight="1">
      <c r="A290" s="160" t="s">
        <v>406</v>
      </c>
      <c r="B290" s="164" t="s">
        <v>416</v>
      </c>
      <c r="C290" s="140" t="s">
        <v>416</v>
      </c>
      <c r="D290" s="129"/>
      <c r="E290" s="132" t="n">
        <v>45043</v>
      </c>
      <c r="F290" s="169"/>
      <c r="G290" s="131" t="n">
        <f>E290+F290-1</f>
        <v>45042</v>
      </c>
      <c r="H290" s="5"/>
      <c r="I290" s="5"/>
      <c r="J290" s="165"/>
      <c r="K290" s="165"/>
      <c r="L290" s="178"/>
      <c r="M290" s="161"/>
      <c r="N290" s="161"/>
      <c r="O290" s="161"/>
      <c r="P290" s="161"/>
      <c r="Q290" s="70"/>
      <c r="R290" s="70"/>
    </row>
    <row r="291" ht="16.5" customHeight="1">
      <c r="A291" s="160" t="s">
        <v>406</v>
      </c>
      <c r="C291" s="140" t="s">
        <v>357</v>
      </c>
      <c r="D291" s="129"/>
      <c r="E291" s="132" t="n">
        <f>E289</f>
        <v>45598</v>
      </c>
      <c r="F291" s="139" t="n">
        <v>1</v>
      </c>
      <c r="G291" s="131" t="n">
        <f>E291+F291-1</f>
        <v>45598</v>
      </c>
      <c r="H291" s="165"/>
      <c r="I291" s="165"/>
      <c r="J291" s="165" t="s">
        <v>811</v>
      </c>
      <c r="K291" s="165"/>
      <c r="L291" s="140" t="s">
        <v>290</v>
      </c>
      <c r="M291" s="161"/>
      <c r="N291" s="161"/>
      <c r="O291" s="161"/>
      <c r="P291" s="161"/>
    </row>
    <row r="292" ht="16.5" customHeight="1">
      <c r="A292" s="160" t="s">
        <v>406</v>
      </c>
      <c r="C292" s="143" t="s">
        <v>416</v>
      </c>
      <c r="D292" s="233"/>
      <c r="E292" s="141" t="n">
        <f>G291+1</f>
        <v>45599</v>
      </c>
      <c r="F292" s="109" t="n">
        <v>5</v>
      </c>
      <c r="G292" s="141" t="n">
        <f>E292+F292-1</f>
        <v>45603</v>
      </c>
      <c r="H292" s="192" t="n">
        <f>E292-E230</f>
        <v>13</v>
      </c>
      <c r="I292" s="165"/>
      <c r="J292" s="165" t="s">
        <v>811</v>
      </c>
      <c r="K292" s="165" t="s">
        <v>811</v>
      </c>
      <c r="L292" s="140" t="s">
        <v>290</v>
      </c>
      <c r="M292" s="161"/>
      <c r="N292" s="161"/>
      <c r="O292" s="161"/>
      <c r="P292" s="177" t="e">
        <f>#REF!-#REF!</f>
        <v>#REF!</v>
      </c>
    </row>
    <row r="293" ht="16.5" customHeight="1">
      <c r="A293" s="160" t="s">
        <v>406</v>
      </c>
      <c r="C293" s="140" t="s">
        <v>358</v>
      </c>
      <c r="D293" s="145"/>
      <c r="E293" s="131" t="n">
        <f>G292</f>
        <v>45603</v>
      </c>
      <c r="F293" s="139" t="n">
        <v>1</v>
      </c>
      <c r="G293" s="131" t="n">
        <f>E293+F293-1</f>
        <v>45603</v>
      </c>
      <c r="H293" s="165"/>
      <c r="I293" s="165"/>
      <c r="J293" s="165" t="s">
        <v>811</v>
      </c>
      <c r="K293" s="165"/>
      <c r="L293" s="140" t="s">
        <v>231</v>
      </c>
      <c r="M293" s="161"/>
      <c r="N293" s="161"/>
      <c r="O293" s="161"/>
      <c r="P293" s="177"/>
    </row>
    <row r="294" s="5" customFormat="1" ht="16.5" customHeight="1">
      <c r="A294" s="160" t="s">
        <v>406</v>
      </c>
      <c r="B294" s="140" t="s">
        <v>418</v>
      </c>
      <c r="C294" s="140" t="s">
        <v>360</v>
      </c>
      <c r="D294" s="129"/>
      <c r="E294" s="131" t="n">
        <f>MIN(E295:E299)</f>
        <v>45604</v>
      </c>
      <c r="F294" s="169"/>
      <c r="G294" s="131" t="n">
        <f>MAX(G295:G299)</f>
        <v>45613</v>
      </c>
      <c r="H294" s="5"/>
      <c r="I294" s="5"/>
      <c r="J294" s="165"/>
      <c r="K294" s="165"/>
      <c r="L294" s="178"/>
      <c r="M294" s="161"/>
      <c r="N294" s="161"/>
      <c r="O294" s="161"/>
      <c r="P294" s="161"/>
      <c r="Q294" s="70"/>
      <c r="R294" s="70"/>
    </row>
    <row r="295" ht="16.5" customHeight="1">
      <c r="A295" s="160" t="s">
        <v>406</v>
      </c>
      <c r="C295" s="140" t="s">
        <v>361</v>
      </c>
      <c r="D295" s="129"/>
      <c r="E295" s="131" t="n">
        <f>G293+1</f>
        <v>45604</v>
      </c>
      <c r="F295" s="139" t="n">
        <v>3</v>
      </c>
      <c r="G295" s="131" t="n">
        <f>E295+F295-1</f>
        <v>45606</v>
      </c>
      <c r="H295" s="165"/>
      <c r="I295" s="165"/>
      <c r="J295" s="165" t="s">
        <v>811</v>
      </c>
      <c r="K295" s="165"/>
      <c r="L295" s="140" t="s">
        <v>73</v>
      </c>
      <c r="M295" s="161"/>
      <c r="N295" s="161"/>
      <c r="O295" s="161"/>
      <c r="P295" s="161"/>
    </row>
    <row r="296" ht="16.5" customHeight="1">
      <c r="A296" s="160" t="s">
        <v>406</v>
      </c>
      <c r="C296" s="140" t="s">
        <v>385</v>
      </c>
      <c r="D296" s="129"/>
      <c r="E296" s="131" t="n">
        <f>G295+1</f>
        <v>45607</v>
      </c>
      <c r="F296" s="139" t="n">
        <v>7</v>
      </c>
      <c r="G296" s="131" t="n">
        <f>E296+F296-1</f>
        <v>45613</v>
      </c>
      <c r="H296" s="165"/>
      <c r="I296" s="165"/>
      <c r="J296" s="165" t="s">
        <v>811</v>
      </c>
      <c r="K296" s="165"/>
      <c r="L296" s="140" t="s">
        <v>73</v>
      </c>
      <c r="M296" s="161"/>
      <c r="N296" s="161"/>
      <c r="O296" s="161"/>
      <c r="P296" s="161"/>
    </row>
    <row r="297" ht="16.5" customHeight="1">
      <c r="A297" s="160" t="s">
        <v>406</v>
      </c>
      <c r="C297" s="140" t="s">
        <v>363</v>
      </c>
      <c r="D297" s="129"/>
      <c r="E297" s="131" t="n">
        <f>G296+1</f>
        <v>45614</v>
      </c>
      <c r="F297" s="139" t="n">
        <v>0</v>
      </c>
      <c r="G297" s="131" t="n">
        <f>E297+F297-1</f>
        <v>45613</v>
      </c>
      <c r="H297" s="165"/>
      <c r="I297" s="165"/>
      <c r="J297" s="165" t="s">
        <v>811</v>
      </c>
      <c r="K297" s="165"/>
      <c r="L297" s="140" t="s">
        <v>264</v>
      </c>
      <c r="M297" s="161"/>
      <c r="N297" s="161"/>
      <c r="O297" s="161"/>
      <c r="P297" s="161"/>
    </row>
    <row r="298" ht="16.5" customHeight="1">
      <c r="A298" s="160" t="s">
        <v>406</v>
      </c>
      <c r="C298" s="140" t="s">
        <v>364</v>
      </c>
      <c r="D298" s="129"/>
      <c r="E298" s="131" t="n">
        <f>G297</f>
        <v>45613</v>
      </c>
      <c r="F298" s="139" t="n">
        <v>1</v>
      </c>
      <c r="G298" s="131" t="n">
        <f>E298+F298-1</f>
        <v>45613</v>
      </c>
      <c r="H298" s="165"/>
      <c r="I298" s="165"/>
      <c r="J298" s="165" t="s">
        <v>811</v>
      </c>
      <c r="K298" s="165"/>
      <c r="L298" s="140" t="s">
        <v>73</v>
      </c>
      <c r="M298" s="161"/>
      <c r="N298" s="161"/>
      <c r="O298" s="161"/>
      <c r="P298" s="161"/>
    </row>
    <row r="299" ht="16.5" customHeight="1">
      <c r="A299" s="160" t="s">
        <v>406</v>
      </c>
      <c r="C299" s="140" t="s">
        <v>365</v>
      </c>
      <c r="D299" s="129"/>
      <c r="E299" s="131" t="n">
        <f>E295</f>
        <v>45604</v>
      </c>
      <c r="F299" s="139" t="n">
        <v>10</v>
      </c>
      <c r="G299" s="131" t="n">
        <f>E299+F299-1</f>
        <v>45613</v>
      </c>
      <c r="H299" s="165"/>
      <c r="I299" s="165"/>
      <c r="J299" s="165" t="s">
        <v>811</v>
      </c>
      <c r="K299" s="165" t="s">
        <v>278</v>
      </c>
      <c r="L299" s="140" t="s">
        <v>366</v>
      </c>
      <c r="M299" s="161"/>
      <c r="N299" s="161"/>
      <c r="O299" s="161"/>
      <c r="P299" s="161"/>
    </row>
    <row r="300" s="5" customFormat="1" ht="16.5" customHeight="1">
      <c r="A300" s="160" t="s">
        <v>406</v>
      </c>
      <c r="B300" s="140" t="s">
        <v>367</v>
      </c>
      <c r="C300" s="140" t="s">
        <v>367</v>
      </c>
      <c r="D300" s="129"/>
      <c r="E300" s="131" t="n">
        <f>MIN(E301:E305)</f>
        <v>45607</v>
      </c>
      <c r="F300" s="169"/>
      <c r="G300" s="131" t="n">
        <f>MAX(G301:G305)</f>
        <v>45613</v>
      </c>
      <c r="H300" s="165"/>
      <c r="I300" s="165"/>
      <c r="J300" s="165"/>
      <c r="K300" s="165"/>
      <c r="L300" s="178"/>
      <c r="M300" s="161"/>
      <c r="N300" s="161"/>
      <c r="O300" s="161"/>
      <c r="P300" s="161"/>
      <c r="Q300" s="70"/>
      <c r="R300" s="70"/>
    </row>
    <row r="301" s="5" customFormat="1" ht="16.5" customHeight="1">
      <c r="A301" s="160" t="s">
        <v>406</v>
      </c>
      <c r="B301" s="144"/>
      <c r="C301" s="140" t="s">
        <v>339</v>
      </c>
      <c r="D301" s="129"/>
      <c r="E301" s="131" t="n">
        <f>G327+1</f>
        <v>45607</v>
      </c>
      <c r="F301" s="139" t="n">
        <v>3</v>
      </c>
      <c r="G301" s="131" t="n">
        <f>E301+F301-1</f>
        <v>45609</v>
      </c>
      <c r="H301" s="165"/>
      <c r="I301" s="165"/>
      <c r="J301" s="165"/>
      <c r="K301" s="165"/>
      <c r="L301" s="142" t="s">
        <v>264</v>
      </c>
      <c r="M301" s="161"/>
      <c r="N301" s="161"/>
      <c r="O301" s="161"/>
      <c r="P301" s="161"/>
      <c r="Q301" s="70"/>
      <c r="R301" s="70"/>
    </row>
    <row r="302" s="5" customFormat="1" ht="16.5" customHeight="1">
      <c r="A302" s="160" t="s">
        <v>406</v>
      </c>
      <c r="B302" s="144"/>
      <c r="C302" s="140" t="s">
        <v>340</v>
      </c>
      <c r="D302" s="129"/>
      <c r="E302" s="131" t="n">
        <f>E301</f>
        <v>45607</v>
      </c>
      <c r="F302" s="139" t="n">
        <v>3</v>
      </c>
      <c r="G302" s="131" t="n">
        <f>E302+F302-1</f>
        <v>45609</v>
      </c>
      <c r="H302" s="165"/>
      <c r="I302" s="165"/>
      <c r="J302" s="165"/>
      <c r="K302" s="165"/>
      <c r="L302" s="142" t="s">
        <v>264</v>
      </c>
      <c r="M302" s="161"/>
      <c r="N302" s="161"/>
      <c r="O302" s="161"/>
      <c r="P302" s="161"/>
      <c r="Q302" s="70"/>
      <c r="R302" s="70"/>
    </row>
    <row r="303" s="5" customFormat="1" ht="16.5" customHeight="1">
      <c r="A303" s="160" t="s">
        <v>406</v>
      </c>
      <c r="B303" s="144"/>
      <c r="C303" s="140" t="s">
        <v>341</v>
      </c>
      <c r="D303" s="129"/>
      <c r="E303" s="131" t="n">
        <f>E301</f>
        <v>45607</v>
      </c>
      <c r="F303" s="139" t="n">
        <v>3</v>
      </c>
      <c r="G303" s="131" t="n">
        <f>E303+F303-1</f>
        <v>45609</v>
      </c>
      <c r="H303" s="165"/>
      <c r="I303" s="165"/>
      <c r="J303" s="165"/>
      <c r="K303" s="165"/>
      <c r="L303" s="142" t="s">
        <v>264</v>
      </c>
      <c r="M303" s="161"/>
      <c r="N303" s="161"/>
      <c r="O303" s="161"/>
      <c r="P303" s="161"/>
      <c r="Q303" s="70"/>
      <c r="R303" s="70"/>
    </row>
    <row r="304" s="5" customFormat="1" ht="16.5" customHeight="1">
      <c r="A304" s="160" t="s">
        <v>406</v>
      </c>
      <c r="B304" s="144"/>
      <c r="C304" s="140" t="s">
        <v>342</v>
      </c>
      <c r="D304" s="129"/>
      <c r="E304" s="131" t="n">
        <f>E301</f>
        <v>45607</v>
      </c>
      <c r="F304" s="139" t="n">
        <v>3</v>
      </c>
      <c r="G304" s="131" t="n">
        <f>E304+F304-1</f>
        <v>45609</v>
      </c>
      <c r="H304" s="165"/>
      <c r="I304" s="165"/>
      <c r="J304" s="165"/>
      <c r="K304" s="165"/>
      <c r="L304" s="142" t="s">
        <v>264</v>
      </c>
      <c r="M304" s="161"/>
      <c r="N304" s="161"/>
      <c r="O304" s="161"/>
      <c r="P304" s="161"/>
      <c r="Q304" s="70"/>
      <c r="R304" s="70"/>
    </row>
    <row r="305" s="5" customFormat="1" ht="16.5" customHeight="1">
      <c r="A305" s="160" t="s">
        <v>406</v>
      </c>
      <c r="B305" s="147"/>
      <c r="C305" s="140" t="s">
        <v>343</v>
      </c>
      <c r="D305" s="129"/>
      <c r="E305" s="131" t="n">
        <f>E296</f>
        <v>45607</v>
      </c>
      <c r="F305" s="109" t="n">
        <v>7</v>
      </c>
      <c r="G305" s="131" t="n">
        <f>E305+F305-1</f>
        <v>45613</v>
      </c>
      <c r="H305" s="165"/>
      <c r="I305" s="165"/>
      <c r="J305" s="165"/>
      <c r="K305" s="165"/>
      <c r="L305" s="178"/>
      <c r="M305" s="161"/>
      <c r="N305" s="161"/>
      <c r="O305" s="161"/>
      <c r="P305" s="161"/>
      <c r="Q305" s="70"/>
      <c r="R305" s="70"/>
    </row>
    <row r="306" s="5" customFormat="1" ht="16.5" customHeight="1">
      <c r="A306" s="160" t="s">
        <v>406</v>
      </c>
      <c r="B306" s="164" t="s">
        <v>344</v>
      </c>
      <c r="C306" s="140" t="s">
        <v>344</v>
      </c>
      <c r="D306" s="129"/>
      <c r="E306" s="131" t="n">
        <f>MIN(E307:E308)</f>
        <v>45609</v>
      </c>
      <c r="F306" s="169"/>
      <c r="G306" s="131" t="n">
        <f>MAX(G307:G308)</f>
        <v>45609</v>
      </c>
      <c r="H306" s="165"/>
      <c r="I306" s="165"/>
      <c r="J306" s="165"/>
      <c r="K306" s="165"/>
      <c r="L306" s="178"/>
      <c r="M306" s="161"/>
      <c r="N306" s="161"/>
      <c r="O306" s="161"/>
      <c r="P306" s="161"/>
      <c r="Q306" s="70"/>
      <c r="R306" s="70"/>
    </row>
    <row r="307" s="5" customFormat="1" ht="16.5" customHeight="1">
      <c r="A307" s="160" t="s">
        <v>406</v>
      </c>
      <c r="B307" s="144"/>
      <c r="C307" s="140" t="s">
        <v>345</v>
      </c>
      <c r="D307" s="129"/>
      <c r="E307" s="131" t="n">
        <f>G301</f>
        <v>45609</v>
      </c>
      <c r="F307" s="139" t="n">
        <v>1</v>
      </c>
      <c r="G307" s="131" t="n">
        <f>E307+F307-1</f>
        <v>45609</v>
      </c>
      <c r="H307" s="165"/>
      <c r="I307" s="165"/>
      <c r="J307" s="165"/>
      <c r="K307" s="165"/>
      <c r="L307" s="142" t="s">
        <v>39</v>
      </c>
      <c r="M307" s="161"/>
      <c r="N307" s="161"/>
      <c r="O307" s="161"/>
      <c r="P307" s="161"/>
      <c r="Q307" s="70"/>
      <c r="R307" s="70"/>
    </row>
    <row r="308" s="5" customFormat="1" ht="16.5" customHeight="1">
      <c r="A308" s="160" t="s">
        <v>406</v>
      </c>
      <c r="B308" s="147"/>
      <c r="C308" s="140" t="s">
        <v>346</v>
      </c>
      <c r="D308" s="129"/>
      <c r="E308" s="131" t="n">
        <f>E307</f>
        <v>45609</v>
      </c>
      <c r="F308" s="139" t="n">
        <v>1</v>
      </c>
      <c r="G308" s="131" t="n">
        <f>E308+F308-1</f>
        <v>45609</v>
      </c>
      <c r="H308" s="165"/>
      <c r="I308" s="165"/>
      <c r="J308" s="165"/>
      <c r="K308" s="165"/>
      <c r="L308" s="142" t="s">
        <v>39</v>
      </c>
      <c r="M308" s="161"/>
      <c r="N308" s="161"/>
      <c r="O308" s="161"/>
      <c r="P308" s="161"/>
      <c r="Q308" s="70"/>
      <c r="R308" s="70"/>
    </row>
    <row r="309" ht="16.5" customHeight="1">
      <c r="A309" s="160" t="s">
        <v>406</v>
      </c>
      <c r="B309" s="140" t="s">
        <v>347</v>
      </c>
      <c r="C309" s="140" t="s">
        <v>347</v>
      </c>
      <c r="D309" s="129"/>
      <c r="E309" s="131"/>
      <c r="F309" s="139"/>
      <c r="G309" s="131"/>
      <c r="H309" s="165"/>
      <c r="I309" s="165"/>
      <c r="J309" s="165" t="s">
        <v>811</v>
      </c>
      <c r="K309" s="165"/>
      <c r="L309" s="140" t="s">
        <v>39</v>
      </c>
      <c r="M309" s="161"/>
      <c r="N309" s="161"/>
      <c r="O309" s="161"/>
      <c r="P309" s="161"/>
    </row>
    <row r="310" s="5" customFormat="1" ht="16.5" customHeight="1">
      <c r="A310" s="160" t="s">
        <v>406</v>
      </c>
      <c r="B310" s="144"/>
      <c r="C310" s="140" t="s">
        <v>348</v>
      </c>
      <c r="D310" s="129"/>
      <c r="E310" s="131" t="n">
        <f>G309+1</f>
        <v>1</v>
      </c>
      <c r="F310" s="139" t="n">
        <v>2</v>
      </c>
      <c r="G310" s="131" t="n">
        <f>E310+F310-1</f>
        <v>2</v>
      </c>
      <c r="H310" s="165"/>
      <c r="I310" s="165"/>
      <c r="J310" s="165"/>
      <c r="K310" s="165"/>
      <c r="L310" s="142" t="s">
        <v>349</v>
      </c>
      <c r="M310" s="161"/>
      <c r="N310" s="161"/>
      <c r="O310" s="161"/>
      <c r="P310" s="161"/>
      <c r="Q310" s="70"/>
      <c r="R310" s="70"/>
    </row>
    <row r="311" ht="16.5" customHeight="1">
      <c r="A311" s="160" t="s">
        <v>406</v>
      </c>
      <c r="C311" s="140" t="s">
        <v>350</v>
      </c>
      <c r="D311" s="129"/>
      <c r="E311" s="131" t="n">
        <f>MAX(G299+1,G298+1)</f>
        <v>45614</v>
      </c>
      <c r="F311" s="139" t="n">
        <v>3</v>
      </c>
      <c r="G311" s="131" t="n">
        <f>E311+F311-1</f>
        <v>45616</v>
      </c>
      <c r="H311" s="165"/>
      <c r="I311" s="165"/>
      <c r="J311" s="165" t="s">
        <v>811</v>
      </c>
      <c r="K311" s="165"/>
      <c r="L311" s="140" t="s">
        <v>349</v>
      </c>
      <c r="M311" s="161"/>
      <c r="N311" s="161"/>
      <c r="O311" s="161"/>
      <c r="P311" s="161"/>
    </row>
    <row r="312" ht="16.5" customHeight="1">
      <c r="A312" s="160" t="s">
        <v>406</v>
      </c>
      <c r="B312" s="129" t="s">
        <v>351</v>
      </c>
      <c r="C312" s="140" t="s">
        <v>352</v>
      </c>
      <c r="D312" s="129"/>
      <c r="E312" s="131" t="n">
        <f>G311+1</f>
        <v>45617</v>
      </c>
      <c r="F312" s="169"/>
      <c r="G312" s="131" t="n">
        <f>E312+F312-1</f>
        <v>45616</v>
      </c>
      <c r="H312" s="165"/>
      <c r="I312" s="165"/>
      <c r="J312" s="165" t="s">
        <v>811</v>
      </c>
      <c r="K312" s="165"/>
      <c r="L312" s="165"/>
      <c r="M312" s="161"/>
      <c r="N312" s="161"/>
      <c r="O312" s="161"/>
      <c r="P312" s="161"/>
    </row>
    <row r="313" s="5" customFormat="1" ht="16.5" customHeight="1">
      <c r="A313" s="160" t="s">
        <v>406</v>
      </c>
      <c r="B313" s="129"/>
      <c r="C313" s="140" t="s">
        <v>353</v>
      </c>
      <c r="D313" s="129"/>
      <c r="E313" s="131" t="e">
        <f>#REF!</f>
        <v>#REF!</v>
      </c>
      <c r="F313" s="139" t="n">
        <v>60</v>
      </c>
      <c r="G313" s="131" t="e">
        <f>E313+F313-1</f>
        <v>#REF!</v>
      </c>
      <c r="H313" s="165"/>
      <c r="I313" s="165"/>
      <c r="J313" s="165"/>
      <c r="K313" s="165"/>
      <c r="L313" s="142" t="s">
        <v>231</v>
      </c>
      <c r="M313" s="161"/>
      <c r="N313" s="161"/>
      <c r="O313" s="161"/>
      <c r="P313" s="161"/>
      <c r="Q313" s="70"/>
      <c r="R313" s="70"/>
    </row>
    <row r="314" s="5" customFormat="1" ht="16.5" customHeight="1">
      <c r="A314" s="160" t="s">
        <v>406</v>
      </c>
      <c r="B314" s="129"/>
      <c r="C314" s="140" t="s">
        <v>354</v>
      </c>
      <c r="D314" s="129"/>
      <c r="E314" s="131" t="e">
        <f>#REF!</f>
        <v>#REF!</v>
      </c>
      <c r="F314" s="139" t="n">
        <v>60</v>
      </c>
      <c r="G314" s="131" t="e">
        <f>E314+F314-1</f>
        <v>#REF!</v>
      </c>
      <c r="H314" s="165"/>
      <c r="I314" s="165"/>
      <c r="J314" s="165"/>
      <c r="K314" s="165"/>
      <c r="L314" s="142" t="s">
        <v>231</v>
      </c>
      <c r="M314" s="161"/>
      <c r="N314" s="161"/>
      <c r="O314" s="161"/>
      <c r="P314" s="161"/>
      <c r="Q314" s="70"/>
      <c r="R314" s="70"/>
    </row>
    <row r="315" s="5" customFormat="1" ht="16.5" customHeight="1">
      <c r="A315" s="160" t="s">
        <v>406</v>
      </c>
      <c r="B315" s="129"/>
      <c r="C315" s="140" t="s">
        <v>355</v>
      </c>
      <c r="D315" s="129"/>
      <c r="E315" s="131" t="n">
        <f>G311+1</f>
        <v>45617</v>
      </c>
      <c r="F315" s="139" t="n">
        <v>1</v>
      </c>
      <c r="G315" s="131" t="n">
        <f>E315+F315-1</f>
        <v>45617</v>
      </c>
      <c r="H315" s="165"/>
      <c r="I315" s="165"/>
      <c r="J315" s="165"/>
      <c r="K315" s="165"/>
      <c r="L315" s="142" t="s">
        <v>231</v>
      </c>
      <c r="M315" s="161"/>
      <c r="N315" s="161"/>
      <c r="O315" s="161"/>
      <c r="P315" s="161"/>
      <c r="Q315" s="70"/>
      <c r="R315" s="70"/>
    </row>
    <row r="316" s="5" customFormat="1" ht="16.5" customHeight="1">
      <c r="A316" s="160" t="s">
        <v>406</v>
      </c>
      <c r="B316" s="164" t="s">
        <v>421</v>
      </c>
      <c r="C316" s="140" t="s">
        <v>422</v>
      </c>
      <c r="D316" s="129"/>
      <c r="E316" s="131" t="n">
        <v>45013</v>
      </c>
      <c r="F316" s="169"/>
      <c r="G316" s="131" t="n">
        <f>E316+F316-1</f>
        <v>45012</v>
      </c>
      <c r="H316" s="165"/>
      <c r="I316" s="165"/>
      <c r="J316" s="165"/>
      <c r="K316" s="165"/>
      <c r="L316" s="178"/>
      <c r="M316" s="161"/>
      <c r="N316" s="161"/>
      <c r="O316" s="161"/>
      <c r="P316" s="161"/>
      <c r="Q316" s="70"/>
      <c r="R316" s="70"/>
    </row>
    <row r="317" ht="16.5" customHeight="1">
      <c r="A317" s="160" t="s">
        <v>406</v>
      </c>
      <c r="C317" s="140" t="s">
        <v>357</v>
      </c>
      <c r="D317" s="129"/>
      <c r="E317" s="131" t="n">
        <f>G311+1</f>
        <v>45617</v>
      </c>
      <c r="F317" s="139" t="n">
        <v>1</v>
      </c>
      <c r="G317" s="131" t="n">
        <f>E317+F317-1</f>
        <v>45617</v>
      </c>
      <c r="H317" s="165"/>
      <c r="I317" s="165"/>
      <c r="J317" s="165" t="s">
        <v>811</v>
      </c>
      <c r="K317" s="165"/>
      <c r="L317" s="140" t="s">
        <v>290</v>
      </c>
      <c r="M317" s="161"/>
      <c r="N317" s="161"/>
      <c r="O317" s="161"/>
      <c r="P317" s="161"/>
    </row>
    <row r="318" ht="16.5" customHeight="1">
      <c r="A318" s="160" t="s">
        <v>406</v>
      </c>
      <c r="C318" s="143" t="s">
        <v>423</v>
      </c>
      <c r="D318" s="222"/>
      <c r="E318" s="141" t="n">
        <f>G317+1</f>
        <v>45618</v>
      </c>
      <c r="F318" s="109" t="n">
        <v>5</v>
      </c>
      <c r="G318" s="141" t="n">
        <f>E318+F318-1</f>
        <v>45622</v>
      </c>
      <c r="H318" s="165"/>
      <c r="I318" s="165"/>
      <c r="J318" s="165" t="s">
        <v>811</v>
      </c>
      <c r="K318" s="165" t="s">
        <v>811</v>
      </c>
      <c r="L318" s="140" t="s">
        <v>290</v>
      </c>
      <c r="M318" s="161"/>
      <c r="N318" s="161"/>
      <c r="O318" s="161"/>
      <c r="P318" s="161"/>
    </row>
    <row r="319" ht="16.5" customHeight="1">
      <c r="A319" s="160" t="s">
        <v>406</v>
      </c>
      <c r="C319" s="140" t="s">
        <v>358</v>
      </c>
      <c r="D319" s="129"/>
      <c r="E319" s="131" t="n">
        <f>G318+1</f>
        <v>45623</v>
      </c>
      <c r="F319" s="139" t="n">
        <v>1</v>
      </c>
      <c r="G319" s="131" t="n">
        <f>E319+F319-1</f>
        <v>45623</v>
      </c>
      <c r="H319" s="165"/>
      <c r="I319" s="165"/>
      <c r="J319" s="165" t="s">
        <v>811</v>
      </c>
      <c r="K319" s="165"/>
      <c r="L319" s="140"/>
      <c r="M319" s="161"/>
      <c r="N319" s="161"/>
      <c r="O319" s="161"/>
      <c r="P319" s="161"/>
    </row>
    <row r="320" ht="16.5" customHeight="1">
      <c r="A320" s="160" t="s">
        <v>406</v>
      </c>
      <c r="B320" s="140" t="s">
        <v>424</v>
      </c>
      <c r="C320" s="140" t="s">
        <v>425</v>
      </c>
      <c r="D320" s="129"/>
      <c r="E320" s="131" t="n">
        <f>G318+1</f>
        <v>45623</v>
      </c>
      <c r="F320" s="139" t="n">
        <v>7</v>
      </c>
      <c r="G320" s="131" t="n">
        <f>E320+F320-1</f>
        <v>45629</v>
      </c>
      <c r="H320" s="165"/>
      <c r="I320" s="165"/>
      <c r="J320" s="165" t="s">
        <v>811</v>
      </c>
      <c r="K320" s="165" t="s">
        <v>811</v>
      </c>
      <c r="L320" s="140" t="s">
        <v>54</v>
      </c>
      <c r="M320" s="161" t="n">
        <v>3</v>
      </c>
      <c r="N320" s="249" t="n">
        <f>M320*F320</f>
        <v>21</v>
      </c>
      <c r="O320" s="161"/>
      <c r="P320" s="161"/>
    </row>
    <row r="321" s="5" customFormat="1" ht="16.5" customHeight="1">
      <c r="A321" s="160" t="s">
        <v>406</v>
      </c>
      <c r="B321" s="164" t="s">
        <v>426</v>
      </c>
      <c r="C321" s="140" t="s">
        <v>426</v>
      </c>
      <c r="D321" s="129"/>
      <c r="E321" s="165"/>
      <c r="F321" s="169"/>
      <c r="G321" s="131" t="n">
        <f>MAX(G322:G329)</f>
        <v>45619</v>
      </c>
      <c r="H321" s="5"/>
      <c r="I321" s="5"/>
      <c r="J321" s="165"/>
      <c r="K321" s="165"/>
      <c r="L321" s="178"/>
      <c r="M321" s="161"/>
      <c r="N321" s="161"/>
      <c r="O321" s="161"/>
      <c r="P321" s="161"/>
      <c r="Q321" s="70"/>
      <c r="R321" s="70"/>
    </row>
    <row r="322" s="5" customFormat="1" ht="16.5" customHeight="1">
      <c r="A322" s="160" t="s">
        <v>406</v>
      </c>
      <c r="B322" s="144"/>
      <c r="C322" s="140" t="s">
        <v>427</v>
      </c>
      <c r="D322" s="129"/>
      <c r="E322" s="132" t="n">
        <v>45047</v>
      </c>
      <c r="F322" s="169"/>
      <c r="G322" s="131" t="n">
        <f>MAX(G323:G329)</f>
        <v>45619</v>
      </c>
      <c r="H322" s="5"/>
      <c r="I322" s="5"/>
      <c r="J322" s="165"/>
      <c r="K322" s="165"/>
      <c r="L322" s="178"/>
      <c r="M322" s="161"/>
      <c r="N322" s="161"/>
      <c r="O322" s="161"/>
      <c r="P322" s="161"/>
      <c r="Q322" s="70"/>
      <c r="R322" s="70"/>
    </row>
    <row r="323" ht="16.5" customHeight="1">
      <c r="A323" s="160" t="s">
        <v>406</v>
      </c>
      <c r="C323" s="143" t="s">
        <v>428</v>
      </c>
      <c r="D323" s="222"/>
      <c r="E323" s="141" t="n">
        <f>G292+3</f>
        <v>45606</v>
      </c>
      <c r="F323" s="109" t="n">
        <v>14</v>
      </c>
      <c r="G323" s="141" t="n">
        <f>E323+F323-1</f>
        <v>45619</v>
      </c>
      <c r="H323" s="34"/>
      <c r="I323" s="34"/>
      <c r="J323" s="165" t="s">
        <v>811</v>
      </c>
      <c r="K323" s="165"/>
      <c r="L323" s="140" t="s">
        <v>54</v>
      </c>
      <c r="M323" s="161" t="n">
        <v>3</v>
      </c>
      <c r="N323" s="249" t="n">
        <f>M323*F323</f>
        <v>42</v>
      </c>
      <c r="O323" s="161"/>
      <c r="P323" s="161"/>
    </row>
    <row r="324" s="5" customFormat="1" ht="16.5" customHeight="1">
      <c r="A324" s="160" t="s">
        <v>406</v>
      </c>
      <c r="B324" s="144"/>
      <c r="C324" s="140" t="s">
        <v>429</v>
      </c>
      <c r="D324" s="129"/>
      <c r="E324" s="132" t="n">
        <f>G292+1</f>
        <v>45604</v>
      </c>
      <c r="F324" s="139" t="n">
        <v>14</v>
      </c>
      <c r="G324" s="131" t="n">
        <f>E324+F324-1</f>
        <v>45617</v>
      </c>
      <c r="H324" s="5"/>
      <c r="I324" s="5"/>
      <c r="J324" s="165"/>
      <c r="K324" s="165"/>
      <c r="L324" s="142" t="s">
        <v>375</v>
      </c>
      <c r="M324" s="161"/>
      <c r="N324" s="161"/>
      <c r="O324" s="161"/>
      <c r="P324" s="161"/>
      <c r="Q324" s="70"/>
      <c r="R324" s="70"/>
    </row>
    <row r="325" s="5" customFormat="1" ht="16.5" customHeight="1">
      <c r="A325" s="160" t="s">
        <v>406</v>
      </c>
      <c r="B325" s="144"/>
      <c r="C325" s="140" t="s">
        <v>430</v>
      </c>
      <c r="D325" s="129"/>
      <c r="E325" s="132" t="n">
        <f>G292+1</f>
        <v>45604</v>
      </c>
      <c r="F325" s="139" t="n">
        <v>10</v>
      </c>
      <c r="G325" s="131" t="n">
        <f>E325+F325-1</f>
        <v>45613</v>
      </c>
      <c r="H325" s="5"/>
      <c r="I325" s="5"/>
      <c r="J325" s="165"/>
      <c r="K325" s="165"/>
      <c r="L325" s="142" t="s">
        <v>377</v>
      </c>
      <c r="M325" s="161"/>
      <c r="N325" s="161"/>
      <c r="O325" s="161"/>
      <c r="P325" s="161"/>
      <c r="Q325" s="70"/>
      <c r="R325" s="70"/>
    </row>
    <row r="326" s="5" customFormat="1" ht="16.5" customHeight="1">
      <c r="A326" s="160" t="s">
        <v>406</v>
      </c>
      <c r="B326" s="144"/>
      <c r="C326" s="140" t="s">
        <v>431</v>
      </c>
      <c r="D326" s="129"/>
      <c r="E326" s="132" t="n">
        <f>G292+3</f>
        <v>45606</v>
      </c>
      <c r="F326" s="139" t="n">
        <v>1</v>
      </c>
      <c r="G326" s="131" t="n">
        <f>E326+F326-1</f>
        <v>45606</v>
      </c>
      <c r="H326" s="5"/>
      <c r="I326" s="5"/>
      <c r="J326" s="165"/>
      <c r="K326" s="165"/>
      <c r="L326" s="142" t="s">
        <v>65</v>
      </c>
      <c r="M326" s="161"/>
      <c r="N326" s="161"/>
      <c r="O326" s="161"/>
      <c r="P326" s="161"/>
      <c r="Q326" s="70"/>
      <c r="R326" s="70"/>
    </row>
    <row r="327" s="5" customFormat="1" ht="16.5" customHeight="1">
      <c r="A327" s="160" t="s">
        <v>406</v>
      </c>
      <c r="B327" s="144"/>
      <c r="C327" s="140" t="s">
        <v>432</v>
      </c>
      <c r="D327" s="129"/>
      <c r="E327" s="132" t="n">
        <f>G292+3</f>
        <v>45606</v>
      </c>
      <c r="F327" s="139" t="n">
        <v>1</v>
      </c>
      <c r="G327" s="131" t="n">
        <f>E327+F327-1</f>
        <v>45606</v>
      </c>
      <c r="H327" s="5"/>
      <c r="I327" s="5"/>
      <c r="J327" s="165"/>
      <c r="K327" s="165"/>
      <c r="L327" s="142" t="s">
        <v>349</v>
      </c>
      <c r="M327" s="161"/>
      <c r="N327" s="161"/>
      <c r="O327" s="161"/>
      <c r="P327" s="161"/>
      <c r="Q327" s="70"/>
      <c r="R327" s="70"/>
    </row>
    <row r="328" s="5" customFormat="1" ht="16.5" customHeight="1">
      <c r="A328" s="160" t="s">
        <v>406</v>
      </c>
      <c r="B328" s="144"/>
      <c r="C328" s="140" t="s">
        <v>433</v>
      </c>
      <c r="D328" s="129"/>
      <c r="E328" s="132" t="n">
        <f>G292+3</f>
        <v>45606</v>
      </c>
      <c r="F328" s="139" t="n">
        <v>3</v>
      </c>
      <c r="G328" s="131" t="n">
        <f>E328+F328-1</f>
        <v>45608</v>
      </c>
      <c r="H328" s="5"/>
      <c r="I328" s="5"/>
      <c r="J328" s="165"/>
      <c r="K328" s="165"/>
      <c r="L328" s="142" t="s">
        <v>381</v>
      </c>
      <c r="M328" s="161"/>
      <c r="N328" s="161"/>
      <c r="O328" s="161"/>
      <c r="P328" s="161"/>
      <c r="Q328" s="70"/>
      <c r="R328" s="70"/>
    </row>
    <row r="329" s="5" customFormat="1" ht="16.5" customHeight="1">
      <c r="A329" s="160" t="s">
        <v>406</v>
      </c>
      <c r="B329" s="144"/>
      <c r="C329" s="140" t="s">
        <v>382</v>
      </c>
      <c r="D329" s="129"/>
      <c r="E329" s="132" t="n">
        <f>G292+3</f>
        <v>45606</v>
      </c>
      <c r="F329" s="139" t="n">
        <v>1</v>
      </c>
      <c r="G329" s="131" t="n">
        <f>E329+F329-1</f>
        <v>45606</v>
      </c>
      <c r="H329" s="5"/>
      <c r="I329" s="5"/>
      <c r="J329" s="165"/>
      <c r="K329" s="165"/>
      <c r="L329" s="142" t="s">
        <v>54</v>
      </c>
      <c r="M329" s="161" t="n">
        <v>1</v>
      </c>
      <c r="N329" s="249" t="n">
        <f>M329*F329</f>
        <v>1</v>
      </c>
      <c r="O329" s="161"/>
      <c r="P329" s="161"/>
      <c r="Q329" s="70"/>
      <c r="R329" s="70"/>
    </row>
    <row r="330" s="5" customFormat="1" ht="16.5" customHeight="1">
      <c r="A330" s="160" t="s">
        <v>406</v>
      </c>
      <c r="B330" s="147"/>
      <c r="C330" s="140" t="s">
        <v>434</v>
      </c>
      <c r="D330" s="129"/>
      <c r="E330" s="131" t="n">
        <f>G292+3</f>
        <v>45606</v>
      </c>
      <c r="F330" s="139" t="n">
        <v>7</v>
      </c>
      <c r="G330" s="131" t="n">
        <f>E330+F330-1</f>
        <v>45612</v>
      </c>
      <c r="H330" s="5"/>
      <c r="I330" s="5"/>
      <c r="J330" s="165"/>
      <c r="K330" s="165"/>
      <c r="L330" s="142" t="s">
        <v>297</v>
      </c>
      <c r="M330" s="161"/>
      <c r="N330" s="161"/>
      <c r="O330" s="161"/>
      <c r="P330" s="161"/>
      <c r="Q330" s="70"/>
      <c r="R330" s="70"/>
    </row>
    <row r="331" s="5" customFormat="1" ht="16.5" customHeight="1">
      <c r="A331" s="160" t="s">
        <v>406</v>
      </c>
      <c r="B331" s="140" t="s">
        <v>435</v>
      </c>
      <c r="C331" s="140" t="s">
        <v>435</v>
      </c>
      <c r="D331" s="129"/>
      <c r="E331" s="131" t="n">
        <f>MIN(E332:E334)</f>
        <v>45598</v>
      </c>
      <c r="F331" s="169"/>
      <c r="G331" s="131" t="n">
        <f>MAX(G332:G334)</f>
        <v>45621</v>
      </c>
      <c r="H331" s="5"/>
      <c r="I331" s="5"/>
      <c r="J331" s="165"/>
      <c r="K331" s="165"/>
      <c r="L331" s="178"/>
      <c r="M331" s="161"/>
      <c r="N331" s="161"/>
      <c r="O331" s="161"/>
      <c r="P331" s="161"/>
      <c r="Q331" s="70"/>
      <c r="R331" s="70"/>
    </row>
    <row r="332" s="5" customFormat="1" ht="16.5" customHeight="1">
      <c r="A332" s="160" t="s">
        <v>406</v>
      </c>
      <c r="B332" s="144"/>
      <c r="C332" s="140" t="s">
        <v>436</v>
      </c>
      <c r="D332" s="129"/>
      <c r="E332" s="131" t="n">
        <f>E291</f>
        <v>45598</v>
      </c>
      <c r="F332" s="139" t="n">
        <v>3</v>
      </c>
      <c r="G332" s="131" t="n">
        <f>E332+F332-1</f>
        <v>45600</v>
      </c>
      <c r="H332" s="5"/>
      <c r="I332" s="5"/>
      <c r="J332" s="165"/>
      <c r="K332" s="165"/>
      <c r="L332" s="142" t="s">
        <v>65</v>
      </c>
      <c r="M332" s="161"/>
      <c r="N332" s="161"/>
      <c r="O332" s="161"/>
      <c r="P332" s="161"/>
      <c r="Q332" s="70"/>
      <c r="R332" s="70"/>
    </row>
    <row r="333" s="5" customFormat="1" ht="16.5" customHeight="1">
      <c r="A333" s="160" t="s">
        <v>406</v>
      </c>
      <c r="B333" s="144"/>
      <c r="C333" s="140" t="s">
        <v>437</v>
      </c>
      <c r="D333" s="129"/>
      <c r="E333" s="131" t="n">
        <f>G332+1</f>
        <v>45601</v>
      </c>
      <c r="F333" s="139" t="n">
        <v>3</v>
      </c>
      <c r="G333" s="131" t="n">
        <f>E333+F333-1</f>
        <v>45603</v>
      </c>
      <c r="H333" s="5"/>
      <c r="I333" s="5"/>
      <c r="J333" s="165"/>
      <c r="K333" s="165"/>
      <c r="L333" s="142" t="s">
        <v>65</v>
      </c>
      <c r="M333" s="161"/>
      <c r="N333" s="161"/>
      <c r="O333" s="161"/>
      <c r="P333" s="161"/>
      <c r="Q333" s="70"/>
      <c r="R333" s="70"/>
    </row>
    <row r="334" ht="16.5" customHeight="1">
      <c r="A334" s="160" t="s">
        <v>406</v>
      </c>
      <c r="C334" s="140" t="s">
        <v>438</v>
      </c>
      <c r="D334" s="129"/>
      <c r="E334" s="131" t="n">
        <f>G333+1</f>
        <v>45604</v>
      </c>
      <c r="F334" s="139" t="n">
        <v>18</v>
      </c>
      <c r="G334" s="131" t="n">
        <f>E334+F334-1</f>
        <v>45621</v>
      </c>
      <c r="H334" s="34"/>
      <c r="I334" s="34"/>
      <c r="J334" s="165" t="s">
        <v>811</v>
      </c>
      <c r="K334" s="165"/>
      <c r="L334" s="140" t="s">
        <v>439</v>
      </c>
      <c r="M334" s="161"/>
      <c r="N334" s="161"/>
      <c r="O334" s="161"/>
      <c r="P334" s="161"/>
    </row>
    <row r="335" s="5" customFormat="1" ht="16.5" customHeight="1">
      <c r="A335" s="160" t="s">
        <v>406</v>
      </c>
      <c r="B335" s="129"/>
      <c r="C335" s="140" t="s">
        <v>440</v>
      </c>
      <c r="D335" s="129"/>
      <c r="E335" s="131" t="n">
        <f>G292</f>
        <v>45603</v>
      </c>
      <c r="F335" s="139" t="n">
        <v>1</v>
      </c>
      <c r="G335" s="131" t="n">
        <f>E335+F335-1</f>
        <v>45603</v>
      </c>
      <c r="H335" s="5"/>
      <c r="I335" s="5"/>
      <c r="J335" s="165"/>
      <c r="K335" s="165"/>
      <c r="L335" s="142" t="s">
        <v>51</v>
      </c>
      <c r="M335" s="161"/>
      <c r="N335" s="161"/>
      <c r="O335" s="161"/>
      <c r="P335" s="161"/>
      <c r="Q335" s="70"/>
      <c r="R335" s="70"/>
    </row>
    <row r="336" s="5" customFormat="1" ht="16.5" customHeight="1">
      <c r="A336" s="160" t="s">
        <v>406</v>
      </c>
      <c r="B336" s="129"/>
      <c r="C336" s="140" t="s">
        <v>441</v>
      </c>
      <c r="D336" s="129"/>
      <c r="E336" s="165"/>
      <c r="F336" s="169"/>
      <c r="G336" s="131" t="n">
        <f>MAX(G337:G349)</f>
        <v>45635</v>
      </c>
      <c r="H336" s="5"/>
      <c r="I336" s="5"/>
      <c r="J336" s="165"/>
      <c r="K336" s="165"/>
      <c r="L336" s="178"/>
      <c r="M336" s="161"/>
      <c r="N336" s="161"/>
      <c r="O336" s="161"/>
      <c r="P336" s="161"/>
      <c r="Q336" s="70"/>
      <c r="R336" s="70"/>
    </row>
    <row r="337" s="5" customFormat="1" ht="16.5" customHeight="1">
      <c r="A337" s="160" t="s">
        <v>406</v>
      </c>
      <c r="B337" s="129"/>
      <c r="C337" s="140" t="s">
        <v>442</v>
      </c>
      <c r="D337" s="129"/>
      <c r="E337" s="131"/>
      <c r="F337" s="169"/>
      <c r="G337" s="131" t="n">
        <f>MAX(G338:G349)</f>
        <v>45635</v>
      </c>
      <c r="H337" s="5"/>
      <c r="I337" s="5"/>
      <c r="J337" s="165"/>
      <c r="K337" s="165"/>
      <c r="L337" s="178"/>
      <c r="M337" s="161"/>
      <c r="N337" s="161"/>
      <c r="O337" s="161"/>
      <c r="P337" s="161"/>
      <c r="Q337" s="70"/>
      <c r="R337" s="70"/>
    </row>
    <row r="338" s="5" customFormat="1" ht="16.5" customHeight="1">
      <c r="A338" s="160" t="s">
        <v>406</v>
      </c>
      <c r="B338" s="160" t="s">
        <v>443</v>
      </c>
      <c r="C338" s="140" t="s">
        <v>444</v>
      </c>
      <c r="D338" s="129"/>
      <c r="E338" s="170" t="n">
        <f>MIN(E339:E343)</f>
        <v>45607</v>
      </c>
      <c r="F338" s="169"/>
      <c r="G338" s="170" t="n">
        <f>MAX(G339:G343)</f>
        <v>45635</v>
      </c>
      <c r="H338" s="5"/>
      <c r="I338" s="5"/>
      <c r="J338" s="165"/>
      <c r="K338" s="165"/>
      <c r="L338" s="178"/>
      <c r="M338" s="161"/>
      <c r="N338" s="161"/>
      <c r="O338" s="161"/>
      <c r="P338" s="161"/>
      <c r="Q338" s="70"/>
      <c r="R338" s="70"/>
    </row>
    <row r="339" ht="16.5" customHeight="1">
      <c r="A339" s="160" t="s">
        <v>406</v>
      </c>
      <c r="C339" s="140" t="s">
        <v>445</v>
      </c>
      <c r="D339" s="129"/>
      <c r="E339" s="131" t="n">
        <f>E323+1</f>
        <v>45607</v>
      </c>
      <c r="F339" s="139" t="n">
        <v>13</v>
      </c>
      <c r="G339" s="131" t="n">
        <f>E339+F339-1</f>
        <v>45619</v>
      </c>
      <c r="H339" s="34"/>
      <c r="I339" s="34"/>
      <c r="J339" s="165" t="s">
        <v>811</v>
      </c>
      <c r="K339" s="165"/>
      <c r="L339" s="140" t="s">
        <v>73</v>
      </c>
      <c r="M339" s="161"/>
      <c r="N339" s="161"/>
      <c r="O339" s="161"/>
      <c r="P339" s="161"/>
    </row>
    <row r="340" ht="16.5" customHeight="1">
      <c r="A340" s="160" t="s">
        <v>406</v>
      </c>
      <c r="C340" s="140" t="s">
        <v>446</v>
      </c>
      <c r="D340" s="129"/>
      <c r="E340" s="131" t="n">
        <f>G339+1</f>
        <v>45620</v>
      </c>
      <c r="F340" s="139" t="n">
        <v>10</v>
      </c>
      <c r="G340" s="131" t="n">
        <f>E340+F340-1</f>
        <v>45629</v>
      </c>
      <c r="H340" s="34"/>
      <c r="I340" s="34"/>
      <c r="J340" s="165" t="s">
        <v>811</v>
      </c>
      <c r="K340" s="165"/>
      <c r="L340" s="140" t="s">
        <v>73</v>
      </c>
      <c r="M340" s="161"/>
      <c r="N340" s="161"/>
      <c r="O340" s="161"/>
      <c r="P340" s="161"/>
    </row>
    <row r="341" ht="16.5" customHeight="1">
      <c r="A341" s="160" t="s">
        <v>406</v>
      </c>
      <c r="C341" s="140" t="s">
        <v>363</v>
      </c>
      <c r="D341" s="129"/>
      <c r="E341" s="131" t="n">
        <f>G340+1</f>
        <v>45630</v>
      </c>
      <c r="F341" s="139" t="n">
        <v>5</v>
      </c>
      <c r="G341" s="131" t="n">
        <f>E341+F341-1</f>
        <v>45634</v>
      </c>
      <c r="H341" s="34"/>
      <c r="I341" s="34"/>
      <c r="J341" s="165" t="s">
        <v>811</v>
      </c>
      <c r="K341" s="165"/>
      <c r="L341" s="140"/>
      <c r="M341" s="161"/>
      <c r="N341" s="161"/>
      <c r="O341" s="161"/>
      <c r="P341" s="161"/>
    </row>
    <row r="342" ht="16.5" customHeight="1">
      <c r="A342" s="160" t="s">
        <v>406</v>
      </c>
      <c r="C342" s="140" t="s">
        <v>364</v>
      </c>
      <c r="D342" s="129"/>
      <c r="E342" s="131" t="n">
        <f>G341</f>
        <v>45634</v>
      </c>
      <c r="F342" s="139" t="n">
        <v>1</v>
      </c>
      <c r="G342" s="131" t="n">
        <f>E342+F342-1</f>
        <v>45634</v>
      </c>
      <c r="H342" s="34"/>
      <c r="I342" s="34"/>
      <c r="J342" s="165" t="s">
        <v>811</v>
      </c>
      <c r="K342" s="165"/>
      <c r="L342" s="140" t="s">
        <v>73</v>
      </c>
      <c r="M342" s="161"/>
      <c r="N342" s="161"/>
      <c r="O342" s="161"/>
      <c r="P342" s="161"/>
    </row>
    <row r="343" ht="16.5" customHeight="1">
      <c r="A343" s="160" t="s">
        <v>406</v>
      </c>
      <c r="C343" s="140" t="s">
        <v>448</v>
      </c>
      <c r="D343" s="129"/>
      <c r="E343" s="131" t="n">
        <f>G342+1</f>
        <v>45635</v>
      </c>
      <c r="F343" s="139" t="n">
        <v>1</v>
      </c>
      <c r="G343" s="131" t="n">
        <f>E343+F343-1</f>
        <v>45635</v>
      </c>
      <c r="H343" s="34"/>
      <c r="I343" s="34"/>
      <c r="J343" s="165" t="s">
        <v>811</v>
      </c>
      <c r="K343" s="165"/>
      <c r="L343" s="140" t="s">
        <v>73</v>
      </c>
      <c r="M343" s="161"/>
      <c r="N343" s="161"/>
      <c r="O343" s="161"/>
      <c r="P343" s="161"/>
    </row>
    <row r="344" s="5" customFormat="1" ht="16.5" customHeight="1">
      <c r="A344" s="160" t="s">
        <v>406</v>
      </c>
      <c r="B344" s="140" t="s">
        <v>449</v>
      </c>
      <c r="C344" s="140" t="s">
        <v>449</v>
      </c>
      <c r="D344" s="129"/>
      <c r="E344" s="131" t="n">
        <f>MIN(E345:E347)</f>
        <v>45599</v>
      </c>
      <c r="F344" s="169"/>
      <c r="G344" s="131" t="n">
        <f>MAX(G345:G347)</f>
        <v>45620</v>
      </c>
      <c r="H344" s="5"/>
      <c r="I344" s="5"/>
      <c r="J344" s="165"/>
      <c r="K344" s="165"/>
      <c r="L344" s="178"/>
      <c r="M344" s="161"/>
      <c r="N344" s="161"/>
      <c r="O344" s="161"/>
      <c r="P344" s="161"/>
      <c r="Q344" s="70"/>
      <c r="R344" s="70"/>
    </row>
    <row r="345" ht="16.5" customHeight="1">
      <c r="A345" s="160" t="s">
        <v>406</v>
      </c>
      <c r="C345" s="140" t="s">
        <v>450</v>
      </c>
      <c r="D345" s="129"/>
      <c r="E345" s="131" t="n">
        <f>E292</f>
        <v>45599</v>
      </c>
      <c r="F345" s="139" t="n">
        <v>15</v>
      </c>
      <c r="G345" s="131" t="n">
        <f>E345+F345-1</f>
        <v>45613</v>
      </c>
      <c r="H345" s="34"/>
      <c r="I345" s="34"/>
      <c r="J345" s="165" t="s">
        <v>811</v>
      </c>
      <c r="K345" s="165"/>
      <c r="L345" s="140" t="s">
        <v>366</v>
      </c>
      <c r="M345" s="161"/>
      <c r="N345" s="161"/>
      <c r="O345" s="161"/>
      <c r="P345" s="161"/>
    </row>
    <row r="346" ht="16.5" customHeight="1">
      <c r="A346" s="160" t="s">
        <v>406</v>
      </c>
      <c r="C346" s="140" t="s">
        <v>451</v>
      </c>
      <c r="D346" s="129"/>
      <c r="E346" s="131" t="n">
        <f>G345+1</f>
        <v>45614</v>
      </c>
      <c r="F346" s="139" t="n">
        <v>1</v>
      </c>
      <c r="G346" s="131" t="n">
        <f>E346+F346-1</f>
        <v>45614</v>
      </c>
      <c r="H346" s="34"/>
      <c r="I346" s="34"/>
      <c r="J346" s="165" t="s">
        <v>811</v>
      </c>
      <c r="K346" s="165"/>
      <c r="L346" s="140" t="s">
        <v>366</v>
      </c>
      <c r="M346" s="161"/>
      <c r="N346" s="161"/>
      <c r="O346" s="161"/>
      <c r="P346" s="161"/>
    </row>
    <row r="347" s="5" customFormat="1" ht="16.5" customHeight="1">
      <c r="A347" s="160" t="s">
        <v>406</v>
      </c>
      <c r="B347" s="147"/>
      <c r="C347" s="140" t="s">
        <v>452</v>
      </c>
      <c r="D347" s="129"/>
      <c r="E347" s="131" t="n">
        <f>G324+1</f>
        <v>45618</v>
      </c>
      <c r="F347" s="139" t="n">
        <v>3</v>
      </c>
      <c r="G347" s="131" t="n">
        <f>E347+F347-1</f>
        <v>45620</v>
      </c>
      <c r="H347" s="5"/>
      <c r="I347" s="5"/>
      <c r="J347" s="165"/>
      <c r="K347" s="165"/>
      <c r="L347" s="142" t="s">
        <v>388</v>
      </c>
      <c r="M347" s="161"/>
      <c r="N347" s="161"/>
      <c r="O347" s="161"/>
      <c r="P347" s="161"/>
      <c r="Q347" s="70"/>
      <c r="R347" s="70"/>
    </row>
    <row r="348" s="5" customFormat="1" ht="16.5" customHeight="1">
      <c r="A348" s="160" t="s">
        <v>406</v>
      </c>
      <c r="B348" s="160" t="s">
        <v>453</v>
      </c>
      <c r="C348" s="140" t="s">
        <v>454</v>
      </c>
      <c r="D348" s="129"/>
      <c r="E348" s="131" t="n">
        <f>G$274+1</f>
        <v>45596</v>
      </c>
      <c r="F348" s="139" t="n">
        <v>10</v>
      </c>
      <c r="G348" s="131" t="n">
        <f>E348+F348-1</f>
        <v>45605</v>
      </c>
      <c r="H348" s="5"/>
      <c r="I348" s="5"/>
      <c r="J348" s="165"/>
      <c r="K348" s="165"/>
      <c r="L348" s="142" t="s">
        <v>455</v>
      </c>
      <c r="M348" s="161"/>
      <c r="N348" s="161"/>
      <c r="O348" s="161"/>
      <c r="P348" s="161"/>
      <c r="Q348" s="70"/>
      <c r="R348" s="70"/>
    </row>
    <row r="349" s="5" customFormat="1" ht="16.5" customHeight="1">
      <c r="A349" s="160" t="s">
        <v>406</v>
      </c>
      <c r="B349" s="147"/>
      <c r="C349" s="140" t="s">
        <v>456</v>
      </c>
      <c r="D349" s="129"/>
      <c r="E349" s="131" t="n">
        <f>G$274+1</f>
        <v>45596</v>
      </c>
      <c r="F349" s="139" t="n">
        <v>10</v>
      </c>
      <c r="G349" s="131" t="n">
        <f>E349+F349-1</f>
        <v>45605</v>
      </c>
      <c r="H349" s="5"/>
      <c r="I349" s="5"/>
      <c r="J349" s="165"/>
      <c r="K349" s="165"/>
      <c r="L349" s="142" t="s">
        <v>51</v>
      </c>
      <c r="M349" s="161"/>
      <c r="N349" s="161"/>
      <c r="O349" s="161"/>
      <c r="P349" s="161"/>
      <c r="Q349" s="70"/>
      <c r="R349" s="70"/>
    </row>
    <row r="350" s="5" customFormat="1" ht="16.5" customHeight="1">
      <c r="A350" s="160" t="s">
        <v>406</v>
      </c>
      <c r="B350" s="160" t="s">
        <v>457</v>
      </c>
      <c r="C350" s="140" t="s">
        <v>458</v>
      </c>
      <c r="D350" s="129"/>
      <c r="E350" s="131" t="n">
        <f>E338</f>
        <v>45607</v>
      </c>
      <c r="F350" s="139" t="n">
        <v>3</v>
      </c>
      <c r="G350" s="131" t="n">
        <f>E350+F350-1</f>
        <v>45609</v>
      </c>
      <c r="H350" s="5"/>
      <c r="I350" s="5"/>
      <c r="J350" s="165"/>
      <c r="K350" s="165"/>
      <c r="L350" s="142" t="s">
        <v>73</v>
      </c>
      <c r="M350" s="161"/>
      <c r="N350" s="161"/>
      <c r="O350" s="161"/>
      <c r="P350" s="161"/>
      <c r="Q350" s="70"/>
      <c r="R350" s="70"/>
    </row>
    <row r="351" s="5" customFormat="1" ht="16.5" customHeight="1">
      <c r="A351" s="160" t="s">
        <v>406</v>
      </c>
      <c r="B351" s="144"/>
      <c r="C351" s="140" t="s">
        <v>459</v>
      </c>
      <c r="D351" s="129"/>
      <c r="E351" s="131" t="n">
        <f>E347</f>
        <v>45618</v>
      </c>
      <c r="F351" s="139" t="n">
        <v>1</v>
      </c>
      <c r="G351" s="131" t="n">
        <f>E351+F351-1</f>
        <v>45618</v>
      </c>
      <c r="H351" s="5"/>
      <c r="I351" s="5"/>
      <c r="J351" s="165"/>
      <c r="K351" s="165"/>
      <c r="L351" s="142" t="s">
        <v>388</v>
      </c>
      <c r="M351" s="161"/>
      <c r="N351" s="161"/>
      <c r="O351" s="161"/>
      <c r="P351" s="161"/>
      <c r="Q351" s="70"/>
      <c r="R351" s="70"/>
    </row>
    <row r="352" s="5" customFormat="1" ht="16.5" customHeight="1">
      <c r="A352" s="160" t="s">
        <v>406</v>
      </c>
      <c r="B352" s="147"/>
      <c r="C352" s="140" t="s">
        <v>460</v>
      </c>
      <c r="D352" s="129"/>
      <c r="E352" s="131" t="n">
        <f>G343+3</f>
        <v>45638</v>
      </c>
      <c r="F352" s="139" t="n">
        <v>1</v>
      </c>
      <c r="G352" s="131" t="n">
        <f>E352+F352-1</f>
        <v>45638</v>
      </c>
      <c r="H352" s="5"/>
      <c r="I352" s="5"/>
      <c r="J352" s="165"/>
      <c r="K352" s="165"/>
      <c r="L352" s="142" t="s">
        <v>73</v>
      </c>
      <c r="M352" s="161"/>
      <c r="N352" s="161"/>
      <c r="O352" s="161"/>
      <c r="P352" s="161"/>
      <c r="Q352" s="70"/>
      <c r="R352" s="70"/>
    </row>
    <row r="353" ht="16.5" customHeight="1">
      <c r="A353" s="160" t="s">
        <v>406</v>
      </c>
      <c r="B353" s="140" t="s">
        <v>461</v>
      </c>
      <c r="C353" s="140" t="s">
        <v>462</v>
      </c>
      <c r="D353" s="129"/>
      <c r="E353" s="131" t="n">
        <f>G292</f>
        <v>45603</v>
      </c>
      <c r="F353" s="169" t="n">
        <v>15</v>
      </c>
      <c r="G353" s="131" t="n">
        <f>E353+F353-1</f>
        <v>45617</v>
      </c>
      <c r="H353" s="34"/>
      <c r="I353" s="34"/>
      <c r="J353" s="165" t="s">
        <v>811</v>
      </c>
      <c r="K353" s="165"/>
      <c r="L353" s="165" t="s">
        <v>349</v>
      </c>
      <c r="M353" s="161"/>
      <c r="N353" s="161"/>
      <c r="O353" s="161"/>
      <c r="P353" s="161"/>
    </row>
    <row r="354" ht="16.5" customHeight="1">
      <c r="A354" s="160" t="s">
        <v>406</v>
      </c>
      <c r="B354" s="140" t="s">
        <v>463</v>
      </c>
      <c r="C354" s="140" t="s">
        <v>463</v>
      </c>
      <c r="D354" s="129"/>
      <c r="E354" s="131" t="n">
        <f>MIN(E355:E356)</f>
        <v>45606</v>
      </c>
      <c r="F354" s="169"/>
      <c r="G354" s="131" t="n">
        <f>MAX(G355:G356)</f>
        <v>45615</v>
      </c>
      <c r="H354" s="34"/>
      <c r="I354" s="34"/>
      <c r="J354" s="165" t="s">
        <v>811</v>
      </c>
      <c r="K354" s="165"/>
      <c r="L354" s="165"/>
      <c r="M354" s="161"/>
      <c r="N354" s="161"/>
      <c r="O354" s="161"/>
      <c r="P354" s="161"/>
    </row>
    <row r="355" s="5" customFormat="1" ht="16.5" customHeight="1">
      <c r="A355" s="160" t="s">
        <v>406</v>
      </c>
      <c r="B355" s="144"/>
      <c r="C355" s="140" t="s">
        <v>464</v>
      </c>
      <c r="D355" s="129"/>
      <c r="E355" s="131" t="n">
        <f>G292+3</f>
        <v>45606</v>
      </c>
      <c r="F355" s="139" t="n">
        <v>3</v>
      </c>
      <c r="G355" s="131" t="n">
        <f>E355+F355-1</f>
        <v>45608</v>
      </c>
      <c r="H355" s="5"/>
      <c r="I355" s="5"/>
      <c r="J355" s="165"/>
      <c r="K355" s="165"/>
      <c r="L355" s="142" t="s">
        <v>73</v>
      </c>
      <c r="M355" s="161"/>
      <c r="N355" s="161"/>
      <c r="O355" s="161"/>
      <c r="P355" s="161"/>
      <c r="Q355" s="70"/>
      <c r="R355" s="70"/>
    </row>
    <row r="356" s="5" customFormat="1" ht="16.5" customHeight="1">
      <c r="A356" s="160" t="s">
        <v>406</v>
      </c>
      <c r="B356" s="147"/>
      <c r="C356" s="140" t="s">
        <v>465</v>
      </c>
      <c r="D356" s="129"/>
      <c r="E356" s="131" t="n">
        <f>G355+1</f>
        <v>45609</v>
      </c>
      <c r="F356" s="139" t="n">
        <v>7</v>
      </c>
      <c r="G356" s="131" t="n">
        <f>E356+F356-1</f>
        <v>45615</v>
      </c>
      <c r="H356" s="5"/>
      <c r="I356" s="5"/>
      <c r="J356" s="165"/>
      <c r="K356" s="165"/>
      <c r="L356" s="142" t="s">
        <v>39</v>
      </c>
      <c r="M356" s="161"/>
      <c r="N356" s="161"/>
      <c r="O356" s="161"/>
      <c r="P356" s="161"/>
      <c r="Q356" s="70"/>
      <c r="R356" s="70"/>
    </row>
    <row r="357" ht="16.5" customHeight="1">
      <c r="A357" s="160" t="s">
        <v>406</v>
      </c>
      <c r="B357" s="140" t="s">
        <v>466</v>
      </c>
      <c r="C357" s="140" t="s">
        <v>466</v>
      </c>
      <c r="D357" s="129"/>
      <c r="E357" s="131" t="n">
        <f>MIN(E358:E360)</f>
        <v>45573</v>
      </c>
      <c r="F357" s="169"/>
      <c r="G357" s="131" t="n">
        <f>MAX(G358:G360)</f>
        <v>45652</v>
      </c>
      <c r="H357" s="34"/>
      <c r="I357" s="34"/>
      <c r="J357" s="165" t="s">
        <v>811</v>
      </c>
      <c r="K357" s="165"/>
      <c r="L357" s="165"/>
      <c r="M357" s="161"/>
      <c r="N357" s="161"/>
      <c r="O357" s="161"/>
      <c r="P357" s="161"/>
    </row>
    <row r="358" s="5" customFormat="1" ht="16.5" customHeight="1">
      <c r="A358" s="160" t="s">
        <v>406</v>
      </c>
      <c r="B358" s="144"/>
      <c r="C358" s="140" t="s">
        <v>467</v>
      </c>
      <c r="D358" s="129"/>
      <c r="E358" s="131" t="n">
        <f>G241+1</f>
        <v>45573</v>
      </c>
      <c r="F358" s="139" t="n">
        <v>3</v>
      </c>
      <c r="G358" s="131" t="n">
        <f>E358+F358-1</f>
        <v>45575</v>
      </c>
      <c r="H358" s="5"/>
      <c r="I358" s="5"/>
      <c r="J358" s="165"/>
      <c r="K358" s="165"/>
      <c r="L358" s="142" t="s">
        <v>54</v>
      </c>
      <c r="M358" s="161" t="n">
        <v>1</v>
      </c>
      <c r="N358" s="249" t="n">
        <f>M358*F358</f>
        <v>3</v>
      </c>
      <c r="O358" s="161"/>
      <c r="P358" s="161"/>
      <c r="Q358" s="70"/>
      <c r="R358" s="70"/>
    </row>
    <row r="359" s="5" customFormat="1" ht="16.5" customHeight="1">
      <c r="A359" s="160" t="s">
        <v>406</v>
      </c>
      <c r="B359" s="144"/>
      <c r="C359" s="140" t="s">
        <v>468</v>
      </c>
      <c r="D359" s="129"/>
      <c r="E359" s="131" t="n">
        <f>G358+1</f>
        <v>45576</v>
      </c>
      <c r="F359" s="139" t="n">
        <v>70</v>
      </c>
      <c r="G359" s="131" t="n">
        <f>E359+F359-1</f>
        <v>45645</v>
      </c>
      <c r="H359" s="5"/>
      <c r="I359" s="5"/>
      <c r="J359" s="165"/>
      <c r="K359" s="165"/>
      <c r="L359" s="142" t="s">
        <v>54</v>
      </c>
      <c r="M359" s="161" t="n">
        <v>1</v>
      </c>
      <c r="N359" s="249" t="n">
        <f>M359*F359</f>
        <v>70</v>
      </c>
      <c r="O359" s="161"/>
      <c r="P359" s="161"/>
      <c r="Q359" s="70"/>
      <c r="R359" s="70"/>
    </row>
    <row r="360" s="5" customFormat="1" ht="16.5" customHeight="1">
      <c r="A360" s="160" t="s">
        <v>406</v>
      </c>
      <c r="B360" s="147"/>
      <c r="C360" s="140" t="s">
        <v>470</v>
      </c>
      <c r="D360" s="145"/>
      <c r="E360" s="131" t="n">
        <f>G359+1</f>
        <v>45646</v>
      </c>
      <c r="F360" s="139" t="n">
        <v>7</v>
      </c>
      <c r="G360" s="131" t="n">
        <f>E360+F360-1</f>
        <v>45652</v>
      </c>
      <c r="H360" s="5"/>
      <c r="I360" s="5"/>
      <c r="J360" s="165"/>
      <c r="K360" s="165" t="s">
        <v>811</v>
      </c>
      <c r="L360" s="142" t="s">
        <v>54</v>
      </c>
      <c r="M360" s="161" t="n">
        <v>1</v>
      </c>
      <c r="N360" s="249" t="n">
        <f>M360*F360</f>
        <v>7</v>
      </c>
      <c r="O360" s="161"/>
      <c r="P360" s="161"/>
      <c r="Q360" s="70"/>
      <c r="R360" s="70"/>
    </row>
    <row r="361" s="5" customFormat="1" ht="16.5" customHeight="1">
      <c r="A361" s="160" t="s">
        <v>406</v>
      </c>
      <c r="B361" s="140" t="s">
        <v>392</v>
      </c>
      <c r="C361" s="140" t="s">
        <v>392</v>
      </c>
      <c r="D361" s="129"/>
      <c r="E361" s="165"/>
      <c r="F361" s="169"/>
      <c r="G361" s="131" t="n">
        <f>MAX(G362:G367)</f>
        <v>45620</v>
      </c>
      <c r="H361" s="5"/>
      <c r="I361" s="5"/>
      <c r="J361" s="165"/>
      <c r="K361" s="165"/>
      <c r="L361" s="178"/>
      <c r="M361" s="161"/>
      <c r="N361" s="161"/>
      <c r="O361" s="161"/>
      <c r="P361" s="161"/>
      <c r="Q361" s="70"/>
      <c r="R361" s="70"/>
    </row>
    <row r="362" s="5" customFormat="1" ht="16.5" customHeight="1">
      <c r="A362" s="160" t="s">
        <v>406</v>
      </c>
      <c r="B362" s="144"/>
      <c r="C362" s="140" t="s">
        <v>232</v>
      </c>
      <c r="D362" s="129"/>
      <c r="E362" s="131" t="n">
        <f>G292+1</f>
        <v>45604</v>
      </c>
      <c r="F362" s="139" t="n">
        <v>7</v>
      </c>
      <c r="G362" s="131" t="n">
        <f>E362+F362-1</f>
        <v>45610</v>
      </c>
      <c r="H362" s="5"/>
      <c r="I362" s="5"/>
      <c r="J362" s="165"/>
      <c r="K362" s="165"/>
      <c r="L362" s="142" t="s">
        <v>471</v>
      </c>
      <c r="M362" s="161"/>
      <c r="N362" s="161"/>
      <c r="O362" s="161"/>
      <c r="P362" s="161"/>
      <c r="Q362" s="70"/>
      <c r="R362" s="70"/>
    </row>
    <row r="363" s="5" customFormat="1" ht="16.5" customHeight="1">
      <c r="A363" s="160" t="s">
        <v>406</v>
      </c>
      <c r="B363" s="144"/>
      <c r="C363" s="140" t="s">
        <v>393</v>
      </c>
      <c r="D363" s="129"/>
      <c r="E363" s="131" t="n">
        <f>G$346+1</f>
        <v>45615</v>
      </c>
      <c r="F363" s="139" t="n">
        <v>2</v>
      </c>
      <c r="G363" s="131" t="n">
        <f>E363+F363-1</f>
        <v>45616</v>
      </c>
      <c r="H363" s="5"/>
      <c r="I363" s="5"/>
      <c r="J363" s="165"/>
      <c r="K363" s="165"/>
      <c r="L363" s="142" t="s">
        <v>471</v>
      </c>
      <c r="M363" s="161"/>
      <c r="N363" s="161"/>
      <c r="O363" s="161"/>
      <c r="P363" s="161"/>
      <c r="Q363" s="70"/>
      <c r="R363" s="70"/>
    </row>
    <row r="364" s="5" customFormat="1" ht="16.5" customHeight="1">
      <c r="A364" s="160" t="s">
        <v>406</v>
      </c>
      <c r="B364" s="144"/>
      <c r="C364" s="140" t="s">
        <v>239</v>
      </c>
      <c r="D364" s="129"/>
      <c r="E364" s="131" t="n">
        <f>G$346+1</f>
        <v>45615</v>
      </c>
      <c r="F364" s="139" t="n">
        <v>2</v>
      </c>
      <c r="G364" s="131" t="n">
        <f>E364+F364-1</f>
        <v>45616</v>
      </c>
      <c r="H364" s="5"/>
      <c r="I364" s="5"/>
      <c r="J364" s="165"/>
      <c r="K364" s="165"/>
      <c r="L364" s="142" t="s">
        <v>471</v>
      </c>
      <c r="M364" s="161"/>
      <c r="N364" s="161"/>
      <c r="O364" s="161"/>
      <c r="P364" s="161"/>
      <c r="Q364" s="70"/>
      <c r="R364" s="70"/>
    </row>
    <row r="365" s="5" customFormat="1" ht="16.5" customHeight="1">
      <c r="A365" s="160" t="s">
        <v>406</v>
      </c>
      <c r="B365" s="144"/>
      <c r="C365" s="140" t="s">
        <v>394</v>
      </c>
      <c r="D365" s="129"/>
      <c r="E365" s="131" t="n">
        <f>G364+1</f>
        <v>45617</v>
      </c>
      <c r="F365" s="139" t="n">
        <v>2</v>
      </c>
      <c r="G365" s="131" t="n">
        <f>E365+F365-1</f>
        <v>45618</v>
      </c>
      <c r="H365" s="5"/>
      <c r="I365" s="5"/>
      <c r="J365" s="165"/>
      <c r="K365" s="165"/>
      <c r="L365" s="142" t="s">
        <v>471</v>
      </c>
      <c r="M365" s="161"/>
      <c r="N365" s="161"/>
      <c r="O365" s="161"/>
      <c r="P365" s="161"/>
      <c r="Q365" s="70"/>
      <c r="R365" s="70"/>
    </row>
    <row r="366" s="5" customFormat="1" ht="16.5" customHeight="1">
      <c r="A366" s="160" t="s">
        <v>406</v>
      </c>
      <c r="B366" s="144"/>
      <c r="C366" s="140" t="s">
        <v>395</v>
      </c>
      <c r="D366" s="129"/>
      <c r="E366" s="131" t="n">
        <f>G365+1</f>
        <v>45619</v>
      </c>
      <c r="F366" s="139" t="n">
        <v>2</v>
      </c>
      <c r="G366" s="131" t="n">
        <f>E366+F366-1</f>
        <v>45620</v>
      </c>
      <c r="H366" s="5"/>
      <c r="I366" s="5"/>
      <c r="J366" s="165"/>
      <c r="K366" s="165"/>
      <c r="L366" s="142" t="s">
        <v>51</v>
      </c>
      <c r="M366" s="161"/>
      <c r="N366" s="161"/>
      <c r="O366" s="161"/>
      <c r="P366" s="161"/>
      <c r="Q366" s="70"/>
      <c r="R366" s="70"/>
    </row>
    <row r="367" s="5" customFormat="1" ht="16.5" customHeight="1">
      <c r="A367" s="160" t="s">
        <v>406</v>
      </c>
      <c r="B367" s="147"/>
      <c r="C367" s="140" t="s">
        <v>472</v>
      </c>
      <c r="D367" s="129"/>
      <c r="E367" s="131" t="n">
        <v>45059</v>
      </c>
      <c r="F367" s="139" t="n">
        <v>1</v>
      </c>
      <c r="G367" s="131" t="n">
        <f>E367+F367-1</f>
        <v>45059</v>
      </c>
      <c r="H367" s="5"/>
      <c r="I367" s="5"/>
      <c r="J367" s="165"/>
      <c r="K367" s="165"/>
      <c r="L367" s="142" t="s">
        <v>51</v>
      </c>
      <c r="M367" s="161"/>
      <c r="N367" s="161"/>
      <c r="O367" s="161"/>
      <c r="P367" s="161"/>
      <c r="Q367" s="70"/>
      <c r="R367" s="70"/>
    </row>
    <row r="368" ht="16.5" customHeight="1">
      <c r="A368" s="160" t="s">
        <v>406</v>
      </c>
      <c r="C368" s="140" t="s">
        <v>473</v>
      </c>
      <c r="D368" s="129"/>
      <c r="E368" s="131" t="n">
        <f>MAX(G343+1,G337)</f>
        <v>45636</v>
      </c>
      <c r="F368" s="139" t="n">
        <v>1</v>
      </c>
      <c r="G368" s="131" t="n">
        <f>E368+F368-1</f>
        <v>45636</v>
      </c>
      <c r="H368" s="34"/>
      <c r="I368" s="34"/>
      <c r="J368" s="165" t="s">
        <v>811</v>
      </c>
      <c r="K368" s="165"/>
      <c r="L368" s="140" t="s">
        <v>51</v>
      </c>
      <c r="M368" s="161"/>
      <c r="N368" s="161"/>
      <c r="O368" s="161"/>
      <c r="P368" s="161"/>
    </row>
    <row r="369" ht="16.5" customHeight="1">
      <c r="A369" s="160" t="s">
        <v>406</v>
      </c>
      <c r="B369" s="129" t="s">
        <v>96</v>
      </c>
      <c r="C369" s="143" t="s">
        <v>474</v>
      </c>
      <c r="D369" s="222"/>
      <c r="E369" s="141" t="n">
        <f>MAX(G322,G337)+1</f>
        <v>45636</v>
      </c>
      <c r="F369" s="109" t="n">
        <v>1</v>
      </c>
      <c r="G369" s="141" t="n">
        <f>E369+F369-1</f>
        <v>45636</v>
      </c>
      <c r="H369" s="34"/>
      <c r="I369" s="34"/>
      <c r="J369" s="165" t="s">
        <v>811</v>
      </c>
      <c r="K369" s="165" t="s">
        <v>811</v>
      </c>
      <c r="L369" s="140" t="s">
        <v>390</v>
      </c>
      <c r="M369" s="161"/>
      <c r="N369" s="161"/>
      <c r="O369" s="161"/>
      <c r="P369" s="161"/>
    </row>
    <row r="370" s="5" customFormat="1" ht="16.5" customHeight="1">
      <c r="A370" s="160" t="s">
        <v>475</v>
      </c>
      <c r="B370" s="147"/>
      <c r="C370" s="140" t="s">
        <v>475</v>
      </c>
      <c r="D370" s="129"/>
      <c r="E370" s="165"/>
      <c r="F370" s="169"/>
      <c r="G370" s="131" t="n">
        <f>E370+F370-1</f>
        <v>-1</v>
      </c>
      <c r="H370" s="5"/>
      <c r="I370" s="5"/>
      <c r="J370" s="165"/>
      <c r="K370" s="165"/>
      <c r="L370" s="178"/>
      <c r="M370" s="161"/>
      <c r="N370" s="161"/>
      <c r="O370" s="161"/>
      <c r="P370" s="161"/>
      <c r="Q370" s="70"/>
      <c r="R370" s="70"/>
    </row>
    <row r="371" s="5" customFormat="1" ht="16.5" customHeight="1">
      <c r="A371" s="144"/>
      <c r="B371" s="160" t="s">
        <v>475</v>
      </c>
      <c r="C371" s="140" t="s">
        <v>476</v>
      </c>
      <c r="D371" s="129"/>
      <c r="E371" s="131" t="n">
        <v>45072</v>
      </c>
      <c r="F371" s="169"/>
      <c r="G371" s="131" t="n">
        <f>E371+F371-1</f>
        <v>45071</v>
      </c>
      <c r="H371" s="5"/>
      <c r="I371" s="5"/>
      <c r="J371" s="165"/>
      <c r="K371" s="165"/>
      <c r="L371" s="178"/>
      <c r="M371" s="161"/>
      <c r="N371" s="161"/>
      <c r="O371" s="161"/>
      <c r="P371" s="161"/>
      <c r="Q371" s="70"/>
      <c r="R371" s="70"/>
    </row>
    <row r="372" s="5" customFormat="1" ht="27.75" customHeight="1">
      <c r="A372" s="144"/>
      <c r="B372" s="144"/>
      <c r="C372" s="140" t="s">
        <v>477</v>
      </c>
      <c r="D372" s="129"/>
      <c r="E372" s="131" t="n">
        <f>G337+1</f>
        <v>45636</v>
      </c>
      <c r="F372" s="139" t="n">
        <v>2</v>
      </c>
      <c r="G372" s="131" t="n">
        <f>E372+F372-1</f>
        <v>45637</v>
      </c>
      <c r="H372" s="5"/>
      <c r="I372" s="5"/>
      <c r="J372" s="165"/>
      <c r="K372" s="165"/>
      <c r="L372" s="142" t="s">
        <v>478</v>
      </c>
      <c r="M372" s="161"/>
      <c r="N372" s="161"/>
      <c r="O372" s="161"/>
      <c r="P372" s="161"/>
      <c r="Q372" s="70"/>
      <c r="R372" s="70"/>
    </row>
    <row r="373" s="5" customFormat="1" ht="16.5" customHeight="1">
      <c r="A373" s="144"/>
      <c r="B373" s="144"/>
      <c r="C373" s="140" t="s">
        <v>479</v>
      </c>
      <c r="D373" s="129"/>
      <c r="E373" s="131" t="n">
        <f>E372+1</f>
        <v>45637</v>
      </c>
      <c r="F373" s="139" t="n">
        <v>1</v>
      </c>
      <c r="G373" s="131" t="n">
        <f>E373+F373-1</f>
        <v>45637</v>
      </c>
      <c r="H373" s="5"/>
      <c r="I373" s="5"/>
      <c r="J373" s="165"/>
      <c r="K373" s="165"/>
      <c r="L373" s="142" t="s">
        <v>39</v>
      </c>
      <c r="M373" s="161"/>
      <c r="N373" s="161"/>
      <c r="O373" s="161"/>
      <c r="P373" s="161"/>
      <c r="Q373" s="70"/>
      <c r="R373" s="70"/>
    </row>
    <row r="374" ht="16.5" customHeight="1">
      <c r="A374" s="129"/>
      <c r="C374" s="140" t="s">
        <v>480</v>
      </c>
      <c r="D374" s="129"/>
      <c r="E374" s="131" t="n">
        <f>G374-F374</f>
        <v>45621</v>
      </c>
      <c r="F374" s="139" t="n">
        <v>14</v>
      </c>
      <c r="G374" s="131" t="n">
        <f>G343</f>
        <v>45635</v>
      </c>
      <c r="H374" s="34"/>
      <c r="I374" s="34"/>
      <c r="J374" s="165" t="s">
        <v>811</v>
      </c>
      <c r="K374" s="165"/>
      <c r="L374" s="140" t="s">
        <v>39</v>
      </c>
      <c r="M374" s="161"/>
      <c r="N374" s="161"/>
      <c r="O374" s="161"/>
      <c r="P374" s="161"/>
    </row>
    <row r="375" ht="16.5" customHeight="1">
      <c r="A375" s="129"/>
      <c r="C375" s="140" t="s">
        <v>482</v>
      </c>
      <c r="D375" s="129"/>
      <c r="E375" s="131" t="n">
        <f>G374+1</f>
        <v>45636</v>
      </c>
      <c r="F375" s="139" t="n">
        <v>3</v>
      </c>
      <c r="G375" s="131" t="n">
        <f>E375+F375-1</f>
        <v>45638</v>
      </c>
      <c r="H375" s="34"/>
      <c r="I375" s="34"/>
      <c r="J375" s="165" t="s">
        <v>811</v>
      </c>
      <c r="K375" s="165"/>
      <c r="L375" s="140" t="s">
        <v>349</v>
      </c>
      <c r="M375" s="161"/>
      <c r="N375" s="161"/>
      <c r="O375" s="161"/>
      <c r="P375" s="161"/>
    </row>
    <row r="376" s="5" customFormat="1" ht="16.5" customHeight="1">
      <c r="A376" s="144"/>
      <c r="B376" s="144"/>
      <c r="C376" s="140" t="s">
        <v>483</v>
      </c>
      <c r="D376" s="129"/>
      <c r="E376" s="131" t="n">
        <f>G$356+1</f>
        <v>45616</v>
      </c>
      <c r="F376" s="139" t="n">
        <v>1</v>
      </c>
      <c r="G376" s="131" t="n">
        <f>E376+F376-1</f>
        <v>45616</v>
      </c>
      <c r="H376" s="5"/>
      <c r="I376" s="5"/>
      <c r="J376" s="165"/>
      <c r="K376" s="165"/>
      <c r="L376" s="142" t="s">
        <v>388</v>
      </c>
      <c r="M376" s="161"/>
      <c r="N376" s="161"/>
      <c r="O376" s="161"/>
      <c r="P376" s="161"/>
      <c r="Q376" s="70"/>
      <c r="R376" s="70"/>
    </row>
    <row r="377" s="5" customFormat="1" ht="16.5" customHeight="1">
      <c r="A377" s="144"/>
      <c r="B377" s="144"/>
      <c r="C377" s="140" t="s">
        <v>484</v>
      </c>
      <c r="D377" s="129"/>
      <c r="E377" s="131" t="n">
        <f>G$356+1</f>
        <v>45616</v>
      </c>
      <c r="F377" s="139" t="n">
        <v>1</v>
      </c>
      <c r="G377" s="131" t="n">
        <f>E377+F377-1</f>
        <v>45616</v>
      </c>
      <c r="H377" s="5"/>
      <c r="I377" s="5"/>
      <c r="J377" s="165"/>
      <c r="K377" s="165"/>
      <c r="L377" s="146" t="s">
        <v>388</v>
      </c>
      <c r="M377" s="161"/>
      <c r="N377" s="161"/>
      <c r="O377" s="161"/>
      <c r="P377" s="161"/>
      <c r="Q377" s="70"/>
      <c r="R377" s="70"/>
    </row>
    <row r="378" ht="16.5" customHeight="1">
      <c r="A378" s="129"/>
      <c r="C378" s="143" t="s">
        <v>485</v>
      </c>
      <c r="D378" s="233"/>
      <c r="E378" s="141" t="n">
        <f>G375+1</f>
        <v>45639</v>
      </c>
      <c r="F378" s="109" t="n">
        <v>7</v>
      </c>
      <c r="G378" s="141" t="n">
        <f>E378+F378-1</f>
        <v>45645</v>
      </c>
      <c r="H378" s="126" t="n">
        <f>E378-E292</f>
        <v>40</v>
      </c>
      <c r="I378" s="34"/>
      <c r="J378" s="165" t="s">
        <v>811</v>
      </c>
      <c r="K378" s="165" t="s">
        <v>811</v>
      </c>
      <c r="L378" s="140" t="s">
        <v>290</v>
      </c>
      <c r="M378" s="161"/>
      <c r="N378" s="161"/>
      <c r="O378" s="161"/>
      <c r="P378" s="177" t="e">
        <f>#REF!-#REF!</f>
        <v>#REF!</v>
      </c>
    </row>
    <row r="379" ht="16.5" customHeight="1">
      <c r="A379" s="129"/>
      <c r="C379" s="140" t="s">
        <v>486</v>
      </c>
      <c r="D379" s="129"/>
      <c r="E379" s="131" t="n">
        <f>E378+3</f>
        <v>45642</v>
      </c>
      <c r="F379" s="139" t="n">
        <v>10</v>
      </c>
      <c r="G379" s="131" t="n">
        <f>E379+F379-1</f>
        <v>45651</v>
      </c>
      <c r="H379" s="34"/>
      <c r="I379" s="34"/>
      <c r="J379" s="165" t="s">
        <v>811</v>
      </c>
      <c r="K379" s="165" t="s">
        <v>811</v>
      </c>
      <c r="L379" s="140" t="s">
        <v>54</v>
      </c>
      <c r="M379" s="161" t="n">
        <v>5</v>
      </c>
      <c r="N379" s="249" t="n">
        <f>M379*F379</f>
        <v>50</v>
      </c>
      <c r="O379" s="161"/>
      <c r="P379" s="161"/>
    </row>
    <row r="380" s="5" customFormat="1" ht="16.5" customHeight="1">
      <c r="A380" s="144"/>
      <c r="B380" s="144"/>
      <c r="C380" s="140" t="s">
        <v>487</v>
      </c>
      <c r="D380" s="129"/>
      <c r="E380" s="131" t="n">
        <f>G379+1</f>
        <v>45652</v>
      </c>
      <c r="F380" s="139" t="n">
        <v>1</v>
      </c>
      <c r="G380" s="131" t="n">
        <f>E380+F380-1</f>
        <v>45652</v>
      </c>
      <c r="H380" s="5"/>
      <c r="I380" s="5"/>
      <c r="J380" s="165"/>
      <c r="K380" s="165"/>
      <c r="L380" s="142" t="s">
        <v>65</v>
      </c>
      <c r="M380" s="161"/>
      <c r="N380" s="161"/>
      <c r="O380" s="161"/>
      <c r="P380" s="161"/>
      <c r="Q380" s="70"/>
      <c r="R380" s="70"/>
    </row>
    <row r="381" ht="16.5" customHeight="1">
      <c r="A381" s="129"/>
      <c r="C381" s="140" t="s">
        <v>1070</v>
      </c>
      <c r="D381" s="129"/>
      <c r="E381" s="131" t="n">
        <f>E379</f>
        <v>45642</v>
      </c>
      <c r="F381" s="139" t="n">
        <v>1</v>
      </c>
      <c r="G381" s="131" t="n">
        <f>E381+F381-1</f>
        <v>45642</v>
      </c>
      <c r="H381" s="34"/>
      <c r="I381" s="34"/>
      <c r="J381" s="165" t="s">
        <v>811</v>
      </c>
      <c r="K381" s="165"/>
      <c r="L381" s="140" t="s">
        <v>51</v>
      </c>
      <c r="M381" s="161"/>
      <c r="N381" s="161"/>
      <c r="O381" s="161"/>
      <c r="P381" s="161"/>
    </row>
    <row r="382" s="5" customFormat="1" ht="16.5" customHeight="1">
      <c r="A382" s="160" t="s">
        <v>489</v>
      </c>
      <c r="B382" s="140" t="s">
        <v>490</v>
      </c>
      <c r="C382" s="140" t="s">
        <v>490</v>
      </c>
      <c r="D382" s="129"/>
      <c r="E382" s="131" t="n">
        <v>45077</v>
      </c>
      <c r="F382" s="169"/>
      <c r="G382" s="131" t="n">
        <f>E382+F382-1</f>
        <v>45076</v>
      </c>
      <c r="H382" s="5"/>
      <c r="I382" s="5"/>
      <c r="J382" s="165"/>
      <c r="K382" s="165"/>
      <c r="L382" s="178"/>
      <c r="M382" s="161"/>
      <c r="N382" s="161"/>
      <c r="O382" s="161"/>
      <c r="P382" s="161"/>
      <c r="Q382" s="70"/>
      <c r="R382" s="70"/>
    </row>
    <row r="383" s="5" customFormat="1" ht="16.5" customHeight="1">
      <c r="A383" s="144"/>
      <c r="B383" s="129"/>
      <c r="C383" s="140" t="s">
        <v>491</v>
      </c>
      <c r="D383" s="129"/>
      <c r="E383" s="131" t="n">
        <v>45077</v>
      </c>
      <c r="F383" s="139" t="n">
        <v>3</v>
      </c>
      <c r="G383" s="131" t="n">
        <f>E383+F383-1</f>
        <v>45079</v>
      </c>
      <c r="H383" s="5"/>
      <c r="I383" s="5"/>
      <c r="J383" s="165"/>
      <c r="K383" s="165"/>
      <c r="L383" s="142" t="s">
        <v>73</v>
      </c>
      <c r="M383" s="161"/>
      <c r="N383" s="161"/>
      <c r="O383" s="161"/>
      <c r="P383" s="161"/>
      <c r="Q383" s="70"/>
      <c r="R383" s="70"/>
    </row>
    <row r="384" s="5" customFormat="1" ht="16.5" customHeight="1">
      <c r="A384" s="144"/>
      <c r="B384" s="129"/>
      <c r="C384" s="140" t="s">
        <v>492</v>
      </c>
      <c r="D384" s="129"/>
      <c r="E384" s="131" t="n">
        <v>45077</v>
      </c>
      <c r="F384" s="139" t="n">
        <v>1</v>
      </c>
      <c r="G384" s="131" t="n">
        <f>E384+F384-1</f>
        <v>45077</v>
      </c>
      <c r="H384" s="5"/>
      <c r="I384" s="5"/>
      <c r="J384" s="165"/>
      <c r="K384" s="165"/>
      <c r="L384" s="142" t="s">
        <v>65</v>
      </c>
      <c r="M384" s="161"/>
      <c r="N384" s="161"/>
      <c r="O384" s="161"/>
      <c r="P384" s="161"/>
      <c r="Q384" s="70"/>
      <c r="R384" s="70"/>
    </row>
    <row r="385" s="5" customFormat="1" ht="16.5" customHeight="1">
      <c r="A385" s="144"/>
      <c r="B385" s="129"/>
      <c r="C385" s="140" t="s">
        <v>493</v>
      </c>
      <c r="D385" s="129"/>
      <c r="E385" s="131" t="n">
        <v>45077</v>
      </c>
      <c r="F385" s="139" t="n">
        <v>1</v>
      </c>
      <c r="G385" s="131" t="n">
        <f>E385+F385-1</f>
        <v>45077</v>
      </c>
      <c r="H385" s="5"/>
      <c r="I385" s="5"/>
      <c r="J385" s="165"/>
      <c r="K385" s="165"/>
      <c r="L385" s="142" t="s">
        <v>494</v>
      </c>
      <c r="M385" s="161"/>
      <c r="N385" s="161"/>
      <c r="O385" s="161"/>
      <c r="P385" s="161"/>
      <c r="Q385" s="70"/>
      <c r="R385" s="70"/>
    </row>
    <row r="386" s="5" customFormat="1" ht="16.5" customHeight="1">
      <c r="A386" s="144"/>
      <c r="B386" s="129"/>
      <c r="C386" s="140" t="s">
        <v>495</v>
      </c>
      <c r="D386" s="129"/>
      <c r="E386" s="131" t="n">
        <v>45077</v>
      </c>
      <c r="F386" s="139" t="n">
        <v>1</v>
      </c>
      <c r="G386" s="131" t="n">
        <f>E386+F386-1</f>
        <v>45077</v>
      </c>
      <c r="H386" s="5"/>
      <c r="I386" s="5"/>
      <c r="J386" s="165"/>
      <c r="K386" s="165"/>
      <c r="L386" s="142" t="s">
        <v>297</v>
      </c>
      <c r="M386" s="161"/>
      <c r="N386" s="161"/>
      <c r="O386" s="161"/>
      <c r="P386" s="161"/>
      <c r="Q386" s="70"/>
      <c r="R386" s="70"/>
    </row>
    <row r="387" s="5" customFormat="1" ht="16.5" customHeight="1">
      <c r="A387" s="144"/>
      <c r="B387" s="129"/>
      <c r="C387" s="140" t="s">
        <v>496</v>
      </c>
      <c r="D387" s="129"/>
      <c r="E387" s="131" t="n">
        <f>G378+2</f>
        <v>45647</v>
      </c>
      <c r="F387" s="139" t="n">
        <v>1</v>
      </c>
      <c r="G387" s="131" t="n">
        <f>E387+F387-1</f>
        <v>45647</v>
      </c>
      <c r="H387" s="5"/>
      <c r="I387" s="5"/>
      <c r="J387" s="165"/>
      <c r="K387" s="165"/>
      <c r="L387" s="142" t="s">
        <v>388</v>
      </c>
      <c r="M387" s="161"/>
      <c r="N387" s="161"/>
      <c r="O387" s="161"/>
      <c r="P387" s="161"/>
      <c r="Q387" s="70"/>
      <c r="R387" s="70"/>
    </row>
    <row r="388" ht="27.75" customHeight="1">
      <c r="A388" s="129"/>
      <c r="C388" s="140" t="s">
        <v>497</v>
      </c>
      <c r="D388" s="129"/>
      <c r="E388" s="131" t="n">
        <f>G378+1</f>
        <v>45646</v>
      </c>
      <c r="F388" s="139" t="n">
        <v>3</v>
      </c>
      <c r="G388" s="131" t="n">
        <f>E388+F388-1</f>
        <v>45648</v>
      </c>
      <c r="H388" s="34"/>
      <c r="I388" s="34"/>
      <c r="J388" s="165" t="s">
        <v>811</v>
      </c>
      <c r="K388" s="165"/>
      <c r="L388" s="140" t="s">
        <v>290</v>
      </c>
      <c r="M388" s="161"/>
      <c r="N388" s="161"/>
      <c r="O388" s="161"/>
      <c r="P388" s="161"/>
    </row>
    <row r="389" ht="16.5" customHeight="1">
      <c r="A389" s="129"/>
      <c r="B389" s="140"/>
      <c r="C389" s="143" t="s">
        <v>498</v>
      </c>
      <c r="D389" s="222"/>
      <c r="E389" s="141" t="n">
        <f>G389-F389</f>
        <v>45647</v>
      </c>
      <c r="F389" s="109" t="n">
        <v>1</v>
      </c>
      <c r="G389" s="141" t="n">
        <f>G388</f>
        <v>45648</v>
      </c>
      <c r="H389" s="34"/>
      <c r="I389" s="34"/>
      <c r="J389" s="165"/>
      <c r="K389" s="165"/>
      <c r="L389" s="140"/>
      <c r="M389" s="161"/>
      <c r="N389" s="161"/>
      <c r="O389" s="161"/>
      <c r="P389" s="161"/>
    </row>
    <row r="390" s="5" customFormat="1" ht="16.5" customHeight="1">
      <c r="A390" s="144"/>
      <c r="B390" s="160" t="s">
        <v>499</v>
      </c>
      <c r="C390" s="140" t="s">
        <v>500</v>
      </c>
      <c r="D390" s="129"/>
      <c r="E390" s="131"/>
      <c r="F390" s="139" t="n">
        <v>7</v>
      </c>
      <c r="G390" s="131" t="n">
        <f>E390+F390-1</f>
        <v>6</v>
      </c>
      <c r="H390" s="5"/>
      <c r="I390" s="5"/>
      <c r="J390" s="165"/>
      <c r="K390" s="165"/>
      <c r="L390" s="142" t="s">
        <v>39</v>
      </c>
      <c r="M390" s="161"/>
      <c r="N390" s="161"/>
      <c r="O390" s="161"/>
      <c r="P390" s="161"/>
      <c r="Q390" s="70"/>
      <c r="R390" s="70"/>
    </row>
    <row r="391" s="5" customFormat="1" ht="16.5" customHeight="1">
      <c r="A391" s="144"/>
      <c r="B391" s="144"/>
      <c r="C391" s="140" t="s">
        <v>501</v>
      </c>
      <c r="D391" s="129"/>
      <c r="E391" s="131"/>
      <c r="F391" s="139" t="n">
        <v>2</v>
      </c>
      <c r="G391" s="131" t="n">
        <f>E391+F391-1</f>
        <v>1</v>
      </c>
      <c r="H391" s="5"/>
      <c r="I391" s="5"/>
      <c r="J391" s="165"/>
      <c r="K391" s="165"/>
      <c r="L391" s="142" t="s">
        <v>250</v>
      </c>
      <c r="M391" s="161"/>
      <c r="N391" s="161"/>
      <c r="O391" s="161"/>
      <c r="P391" s="161"/>
      <c r="Q391" s="70"/>
      <c r="R391" s="70"/>
    </row>
    <row r="392" s="5" customFormat="1" ht="16.5" customHeight="1">
      <c r="A392" s="144"/>
      <c r="B392" s="144"/>
      <c r="C392" s="140" t="s">
        <v>502</v>
      </c>
      <c r="D392" s="129"/>
      <c r="E392" s="131"/>
      <c r="F392" s="139" t="n">
        <v>1</v>
      </c>
      <c r="G392" s="131" t="n">
        <f>E392+F392-1</f>
        <v>0</v>
      </c>
      <c r="H392" s="5"/>
      <c r="I392" s="5"/>
      <c r="J392" s="165"/>
      <c r="K392" s="165"/>
      <c r="L392" s="142" t="s">
        <v>504</v>
      </c>
      <c r="M392" s="161"/>
      <c r="N392" s="161"/>
      <c r="O392" s="161"/>
      <c r="P392" s="161"/>
      <c r="Q392" s="70"/>
      <c r="R392" s="70"/>
    </row>
    <row r="393" s="5" customFormat="1" ht="16.5" customHeight="1">
      <c r="A393" s="144"/>
      <c r="B393" s="144"/>
      <c r="C393" s="140" t="s">
        <v>505</v>
      </c>
      <c r="D393" s="129"/>
      <c r="E393" s="131"/>
      <c r="F393" s="139" t="n">
        <v>3</v>
      </c>
      <c r="G393" s="131" t="n">
        <f>E393+F393-1</f>
        <v>2</v>
      </c>
      <c r="H393" s="5"/>
      <c r="I393" s="5"/>
      <c r="J393" s="165"/>
      <c r="K393" s="165"/>
      <c r="L393" s="142" t="s">
        <v>264</v>
      </c>
      <c r="M393" s="161"/>
      <c r="N393" s="161"/>
      <c r="O393" s="161"/>
      <c r="P393" s="161"/>
      <c r="Q393" s="70"/>
      <c r="R393" s="70"/>
    </row>
    <row r="394" ht="16.5" customHeight="1">
      <c r="A394" s="129"/>
      <c r="B394" s="129" t="s">
        <v>96</v>
      </c>
      <c r="C394" s="143" t="s">
        <v>506</v>
      </c>
      <c r="D394" s="222"/>
      <c r="E394" s="141" t="n">
        <f>G379+1</f>
        <v>45652</v>
      </c>
      <c r="F394" s="109" t="n">
        <v>1</v>
      </c>
      <c r="G394" s="141" t="n">
        <f>E394+F394-1</f>
        <v>45652</v>
      </c>
      <c r="H394" s="34"/>
      <c r="I394" s="34"/>
      <c r="J394" s="165" t="s">
        <v>811</v>
      </c>
      <c r="K394" s="165" t="s">
        <v>811</v>
      </c>
      <c r="L394" s="140" t="s">
        <v>390</v>
      </c>
      <c r="M394" s="161"/>
      <c r="N394" s="161"/>
      <c r="O394" s="161"/>
      <c r="P394" s="161"/>
    </row>
    <row r="395" ht="16.5" customHeight="1">
      <c r="A395" s="129"/>
      <c r="B395" s="129" t="s">
        <v>507</v>
      </c>
      <c r="C395" s="140" t="s">
        <v>508</v>
      </c>
      <c r="D395" s="129"/>
      <c r="E395" s="131"/>
      <c r="F395" s="139" t="n">
        <v>1</v>
      </c>
      <c r="G395" s="131" t="n">
        <f>G388</f>
        <v>45648</v>
      </c>
      <c r="H395" s="34"/>
      <c r="I395" s="34"/>
      <c r="J395" s="165" t="s">
        <v>811</v>
      </c>
      <c r="K395" s="165" t="s">
        <v>811</v>
      </c>
      <c r="L395" s="140" t="s">
        <v>290</v>
      </c>
      <c r="M395" s="161"/>
      <c r="N395" s="161"/>
      <c r="O395" s="161"/>
      <c r="P395" s="161"/>
    </row>
    <row r="396" s="5" customFormat="1" ht="16.5" customHeight="1">
      <c r="A396" s="144"/>
      <c r="B396" s="129"/>
      <c r="C396" s="140" t="s">
        <v>509</v>
      </c>
      <c r="D396" s="129"/>
      <c r="E396" s="165"/>
      <c r="F396" s="169"/>
      <c r="G396" s="131" t="n">
        <f>E396+F396-1</f>
        <v>-1</v>
      </c>
      <c r="H396" s="5"/>
      <c r="I396" s="5"/>
      <c r="J396" s="165"/>
      <c r="K396" s="165"/>
      <c r="L396" s="178"/>
      <c r="M396" s="161"/>
      <c r="N396" s="161"/>
      <c r="O396" s="161"/>
      <c r="P396" s="161"/>
      <c r="Q396" s="70"/>
      <c r="R396" s="70"/>
    </row>
    <row r="397" s="5" customFormat="1" ht="16.5" customHeight="1">
      <c r="A397" s="144"/>
      <c r="B397" s="164" t="s">
        <v>510</v>
      </c>
      <c r="C397" s="140" t="s">
        <v>510</v>
      </c>
      <c r="D397" s="129"/>
      <c r="E397" s="131" t="n">
        <f>MIN(E398:E402)</f>
        <v>45073</v>
      </c>
      <c r="F397" s="169"/>
      <c r="G397" s="131" t="n">
        <f>MAX(G398:G402)</f>
        <v>45657</v>
      </c>
      <c r="H397" s="5"/>
      <c r="I397" s="5"/>
      <c r="J397" s="165"/>
      <c r="K397" s="165"/>
      <c r="L397" s="178"/>
      <c r="M397" s="161"/>
      <c r="N397" s="161"/>
      <c r="O397" s="161"/>
      <c r="P397" s="161"/>
      <c r="Q397" s="70"/>
      <c r="R397" s="70"/>
    </row>
    <row r="398" s="5" customFormat="1" ht="16.5" customHeight="1">
      <c r="A398" s="144"/>
      <c r="B398" s="144"/>
      <c r="C398" s="140" t="s">
        <v>511</v>
      </c>
      <c r="D398" s="129"/>
      <c r="E398" s="131" t="n">
        <v>45073</v>
      </c>
      <c r="F398" s="139" t="n">
        <v>1</v>
      </c>
      <c r="G398" s="131" t="n">
        <f>E398+F398-1</f>
        <v>45073</v>
      </c>
      <c r="H398" s="5"/>
      <c r="I398" s="5"/>
      <c r="J398" s="165"/>
      <c r="K398" s="165"/>
      <c r="L398" s="142" t="s">
        <v>512</v>
      </c>
      <c r="M398" s="161"/>
      <c r="N398" s="161"/>
      <c r="O398" s="161"/>
      <c r="P398" s="161"/>
      <c r="Q398" s="70"/>
      <c r="R398" s="70"/>
    </row>
    <row r="399" ht="16.5" customHeight="1">
      <c r="A399" s="129"/>
      <c r="C399" s="140" t="s">
        <v>513</v>
      </c>
      <c r="D399" s="129"/>
      <c r="E399" s="131" t="n">
        <f>G399-F399</f>
        <v>45590</v>
      </c>
      <c r="F399" s="139" t="n">
        <v>60</v>
      </c>
      <c r="G399" s="131" t="n">
        <f>G400</f>
        <v>45650</v>
      </c>
      <c r="H399" s="34"/>
      <c r="I399" s="34"/>
      <c r="J399" s="165" t="s">
        <v>811</v>
      </c>
      <c r="K399" s="165"/>
      <c r="L399" s="140" t="s">
        <v>39</v>
      </c>
      <c r="M399" s="161"/>
      <c r="N399" s="161"/>
      <c r="O399" s="161"/>
      <c r="P399" s="161"/>
    </row>
    <row r="400" ht="16.5" customHeight="1">
      <c r="A400" s="129"/>
      <c r="C400" s="140" t="s">
        <v>514</v>
      </c>
      <c r="D400" s="129"/>
      <c r="E400" s="131" t="n">
        <f>G388+1</f>
        <v>45649</v>
      </c>
      <c r="F400" s="139" t="n">
        <v>2</v>
      </c>
      <c r="G400" s="131" t="n">
        <f>E400+F400-1</f>
        <v>45650</v>
      </c>
      <c r="H400" s="34"/>
      <c r="I400" s="34"/>
      <c r="J400" s="165" t="s">
        <v>811</v>
      </c>
      <c r="K400" s="165"/>
      <c r="L400" s="140" t="s">
        <v>39</v>
      </c>
      <c r="M400" s="161"/>
      <c r="N400" s="161"/>
      <c r="O400" s="161"/>
      <c r="P400" s="161"/>
    </row>
    <row r="401" s="5" customFormat="1" ht="16.5" customHeight="1">
      <c r="A401" s="144"/>
      <c r="B401" s="144"/>
      <c r="C401" s="140" t="s">
        <v>515</v>
      </c>
      <c r="D401" s="129"/>
      <c r="E401" s="131" t="n">
        <v>45076</v>
      </c>
      <c r="F401" s="139" t="n">
        <v>1</v>
      </c>
      <c r="G401" s="131" t="n">
        <f>E401+F401-1</f>
        <v>45076</v>
      </c>
      <c r="H401" s="5"/>
      <c r="I401" s="5"/>
      <c r="J401" s="165"/>
      <c r="K401" s="165"/>
      <c r="L401" s="142" t="s">
        <v>516</v>
      </c>
      <c r="M401" s="161"/>
      <c r="N401" s="161"/>
      <c r="O401" s="161"/>
      <c r="P401" s="161"/>
      <c r="Q401" s="70"/>
      <c r="R401" s="70"/>
    </row>
    <row r="402" ht="16.5" customHeight="1">
      <c r="A402" s="129"/>
      <c r="C402" s="140" t="s">
        <v>517</v>
      </c>
      <c r="D402" s="129"/>
      <c r="E402" s="131" t="n">
        <f>G400+1</f>
        <v>45651</v>
      </c>
      <c r="F402" s="139" t="n">
        <v>7</v>
      </c>
      <c r="G402" s="131" t="n">
        <f>E402+F402-1</f>
        <v>45657</v>
      </c>
      <c r="H402" s="34"/>
      <c r="I402" s="34"/>
      <c r="J402" s="165" t="s">
        <v>811</v>
      </c>
      <c r="K402" s="165"/>
      <c r="L402" s="140" t="s">
        <v>39</v>
      </c>
      <c r="M402" s="161"/>
      <c r="N402" s="161"/>
      <c r="O402" s="161"/>
      <c r="P402" s="161"/>
    </row>
    <row r="403" s="5" customFormat="1" ht="16.5" customHeight="1">
      <c r="A403" s="144"/>
      <c r="B403" s="140" t="s">
        <v>518</v>
      </c>
      <c r="C403" s="140" t="s">
        <v>518</v>
      </c>
      <c r="D403" s="129"/>
      <c r="E403" s="165"/>
      <c r="F403" s="169"/>
      <c r="G403" s="131" t="n">
        <f>MAX(G404:G407)</f>
        <v>45652</v>
      </c>
      <c r="H403" s="5"/>
      <c r="I403" s="5"/>
      <c r="J403" s="165"/>
      <c r="K403" s="165"/>
      <c r="L403" s="178"/>
      <c r="M403" s="161"/>
      <c r="N403" s="161"/>
      <c r="O403" s="161"/>
      <c r="P403" s="161"/>
      <c r="Q403" s="70"/>
      <c r="R403" s="70"/>
    </row>
    <row r="404" s="5" customFormat="1" ht="16.5" customHeight="1">
      <c r="A404" s="144"/>
      <c r="B404" s="144"/>
      <c r="C404" s="140" t="s">
        <v>351</v>
      </c>
      <c r="D404" s="129"/>
      <c r="E404" s="131"/>
      <c r="F404" s="139"/>
      <c r="G404" s="131"/>
      <c r="H404" s="5"/>
      <c r="I404" s="5"/>
      <c r="J404" s="165" t="s">
        <v>811</v>
      </c>
      <c r="K404" s="165"/>
      <c r="L404" s="142" t="s">
        <v>349</v>
      </c>
      <c r="M404" s="161"/>
      <c r="N404" s="161"/>
      <c r="O404" s="161"/>
      <c r="P404" s="161"/>
      <c r="Q404" s="70"/>
      <c r="R404" s="70"/>
    </row>
    <row r="405" s="5" customFormat="1" ht="16.5" customHeight="1">
      <c r="A405" s="144"/>
      <c r="B405" s="144"/>
      <c r="C405" s="140" t="s">
        <v>351</v>
      </c>
      <c r="D405" s="129"/>
      <c r="E405" s="131" t="n">
        <f>G378+1</f>
        <v>45646</v>
      </c>
      <c r="F405" s="139" t="n">
        <v>7</v>
      </c>
      <c r="G405" s="131" t="n">
        <f>E405+F405-1</f>
        <v>45652</v>
      </c>
      <c r="H405" s="5"/>
      <c r="I405" s="5"/>
      <c r="J405" s="165"/>
      <c r="K405" s="165"/>
      <c r="L405" s="142" t="s">
        <v>381</v>
      </c>
      <c r="M405" s="161"/>
      <c r="N405" s="161"/>
      <c r="O405" s="161"/>
      <c r="P405" s="161"/>
      <c r="Q405" s="70"/>
      <c r="R405" s="70"/>
    </row>
    <row r="406" s="5" customFormat="1" ht="16.5" customHeight="1">
      <c r="A406" s="144"/>
      <c r="B406" s="144"/>
      <c r="C406" s="140" t="s">
        <v>519</v>
      </c>
      <c r="D406" s="129"/>
      <c r="E406" s="131" t="n">
        <f>E405</f>
        <v>45646</v>
      </c>
      <c r="F406" s="139" t="n">
        <v>7</v>
      </c>
      <c r="G406" s="131" t="n">
        <f>E406+F406-1</f>
        <v>45652</v>
      </c>
      <c r="H406" s="5"/>
      <c r="I406" s="5"/>
      <c r="J406" s="165"/>
      <c r="K406" s="165"/>
      <c r="L406" s="142" t="s">
        <v>381</v>
      </c>
      <c r="M406" s="161"/>
      <c r="N406" s="161"/>
      <c r="O406" s="161"/>
      <c r="P406" s="161"/>
      <c r="Q406" s="70"/>
      <c r="R406" s="70"/>
    </row>
    <row r="407" s="5" customFormat="1" ht="16.5" customHeight="1">
      <c r="A407" s="144"/>
      <c r="B407" s="147"/>
      <c r="C407" s="140" t="s">
        <v>520</v>
      </c>
      <c r="D407" s="129"/>
      <c r="E407" s="131" t="n">
        <f>E405</f>
        <v>45646</v>
      </c>
      <c r="F407" s="139" t="n">
        <v>7</v>
      </c>
      <c r="G407" s="131" t="n">
        <f>E407+F407-1</f>
        <v>45652</v>
      </c>
      <c r="H407" s="5"/>
      <c r="I407" s="5"/>
      <c r="J407" s="165"/>
      <c r="K407" s="165"/>
      <c r="L407" s="142" t="s">
        <v>381</v>
      </c>
      <c r="M407" s="161"/>
      <c r="N407" s="161"/>
      <c r="O407" s="161"/>
      <c r="P407" s="161"/>
      <c r="Q407" s="70"/>
      <c r="R407" s="70"/>
    </row>
    <row r="408" ht="16.5" customHeight="1">
      <c r="A408" s="129"/>
      <c r="B408" s="129" t="s">
        <v>489</v>
      </c>
      <c r="C408" s="140" t="s">
        <v>521</v>
      </c>
      <c r="D408" s="129"/>
      <c r="E408" s="131"/>
      <c r="F408" s="139"/>
      <c r="G408" s="131"/>
      <c r="H408" s="34"/>
      <c r="I408" s="34"/>
      <c r="J408" s="165" t="s">
        <v>811</v>
      </c>
      <c r="K408" s="165"/>
      <c r="L408" s="140" t="s">
        <v>522</v>
      </c>
      <c r="M408" s="161"/>
      <c r="N408" s="161"/>
      <c r="O408" s="161"/>
      <c r="P408" s="161"/>
    </row>
    <row r="409" ht="16.5" customHeight="1">
      <c r="A409" s="129"/>
      <c r="C409" s="143" t="s">
        <v>820</v>
      </c>
      <c r="D409" s="233"/>
      <c r="E409" s="141" t="n">
        <f>G395+7</f>
        <v>45655</v>
      </c>
      <c r="F409" s="109" t="n">
        <v>15</v>
      </c>
      <c r="G409" s="141" t="n">
        <f>E409+F409-1</f>
        <v>45669</v>
      </c>
      <c r="H409" s="126" t="n">
        <f>E409-E378</f>
        <v>16</v>
      </c>
      <c r="I409" s="34"/>
      <c r="J409" s="165" t="s">
        <v>811</v>
      </c>
      <c r="K409" s="165" t="s">
        <v>811</v>
      </c>
      <c r="L409" s="140" t="s">
        <v>516</v>
      </c>
      <c r="M409" s="161"/>
      <c r="N409" s="161"/>
      <c r="O409" s="161"/>
      <c r="P409" s="177" t="e">
        <f>#REF!-#REF!</f>
        <v>#REF!</v>
      </c>
    </row>
    <row r="410" ht="16.5" customHeight="1">
      <c r="A410" s="129"/>
      <c r="C410" s="140" t="s">
        <v>524</v>
      </c>
      <c r="D410" s="129"/>
      <c r="E410" s="131" t="n">
        <f>G409+1</f>
        <v>45670</v>
      </c>
      <c r="F410" s="139" t="n">
        <v>5</v>
      </c>
      <c r="G410" s="131" t="n">
        <f>E410+F410-1</f>
        <v>45674</v>
      </c>
      <c r="H410" s="34"/>
      <c r="I410" s="34"/>
      <c r="J410" s="165" t="s">
        <v>811</v>
      </c>
      <c r="K410" s="165"/>
      <c r="L410" s="140" t="s">
        <v>525</v>
      </c>
      <c r="M410" s="161"/>
      <c r="N410" s="161"/>
      <c r="O410" s="161"/>
      <c r="P410" s="161"/>
    </row>
    <row r="411" ht="16.5" customHeight="1">
      <c r="A411" s="129"/>
      <c r="C411" s="140" t="s">
        <v>526</v>
      </c>
      <c r="D411" s="129"/>
      <c r="E411" s="131" t="n">
        <f>G410+1</f>
        <v>45675</v>
      </c>
      <c r="F411" s="139"/>
      <c r="G411" s="131"/>
      <c r="H411" s="34"/>
      <c r="I411" s="34"/>
      <c r="J411" s="165" t="s">
        <v>811</v>
      </c>
      <c r="K411" s="165"/>
      <c r="L411" s="140" t="s">
        <v>527</v>
      </c>
      <c r="M411" s="161"/>
      <c r="N411" s="161"/>
      <c r="O411" s="161"/>
      <c r="P411" s="161"/>
    </row>
    <row r="412" ht="16.5" customHeight="1">
      <c r="A412" s="129"/>
      <c r="B412" s="129" t="s">
        <v>530</v>
      </c>
      <c r="C412" s="140" t="s">
        <v>531</v>
      </c>
      <c r="D412" s="129"/>
      <c r="E412" s="131" t="n">
        <f>G409+15</f>
        <v>45684</v>
      </c>
      <c r="F412" s="169" t="n">
        <v>1</v>
      </c>
      <c r="G412" s="131" t="n">
        <f>E412+F412-1</f>
        <v>45684</v>
      </c>
      <c r="H412" s="34"/>
      <c r="I412" s="34"/>
      <c r="J412" s="165" t="s">
        <v>811</v>
      </c>
      <c r="K412" s="165" t="s">
        <v>811</v>
      </c>
      <c r="L412" s="140" t="s">
        <v>290</v>
      </c>
      <c r="M412" s="161"/>
      <c r="N412" s="161"/>
      <c r="O412" s="161"/>
      <c r="P412" s="161"/>
    </row>
    <row r="413" s="5" customFormat="1" ht="16.5" customHeight="1">
      <c r="A413" s="34"/>
      <c r="B413" s="54" t="s">
        <v>532</v>
      </c>
      <c r="C413" s="16" t="s">
        <v>533</v>
      </c>
      <c r="D413" s="16"/>
      <c r="E413" s="16" t="n">
        <f>G174+1</f>
        <v>45491</v>
      </c>
      <c r="F413" s="166"/>
      <c r="G413" s="153" t="n">
        <f>E413+F413-1</f>
        <v>45490</v>
      </c>
      <c r="H413" s="34"/>
      <c r="I413" s="34"/>
      <c r="J413" s="157"/>
      <c r="K413" s="157"/>
      <c r="L413" s="117"/>
      <c r="M413" s="175"/>
      <c r="N413" s="175"/>
      <c r="O413" s="175"/>
      <c r="P413" s="70"/>
      <c r="Q413" s="70"/>
      <c r="R413" s="70"/>
    </row>
    <row r="414" s="5" customFormat="1" ht="16.5" customHeight="1">
      <c r="A414" s="34"/>
      <c r="B414" s="34"/>
      <c r="C414" s="16" t="s">
        <v>534</v>
      </c>
      <c r="D414" s="16"/>
      <c r="E414" s="16" t="n">
        <f>G413+1</f>
        <v>45491</v>
      </c>
      <c r="F414" s="19" t="n">
        <v>1</v>
      </c>
      <c r="G414" s="153" t="n">
        <f>E414+F414-1</f>
        <v>45491</v>
      </c>
      <c r="H414" s="34"/>
      <c r="I414" s="34"/>
      <c r="J414" s="157"/>
      <c r="K414" s="157"/>
      <c r="L414" s="54" t="s">
        <v>535</v>
      </c>
      <c r="M414" s="174"/>
      <c r="N414" s="174"/>
      <c r="O414" s="174"/>
      <c r="P414" s="70"/>
      <c r="Q414" s="70"/>
      <c r="R414" s="70"/>
    </row>
    <row r="415" s="5" customFormat="1" ht="16.5" customHeight="1">
      <c r="A415" s="34"/>
      <c r="B415" s="34"/>
      <c r="C415" s="16" t="s">
        <v>245</v>
      </c>
      <c r="D415" s="16"/>
      <c r="E415" s="16" t="n">
        <f>G414+1</f>
        <v>45492</v>
      </c>
      <c r="F415" s="19" t="n">
        <v>2</v>
      </c>
      <c r="G415" s="153" t="n">
        <f>E415+F415-1</f>
        <v>45493</v>
      </c>
      <c r="H415" s="34"/>
      <c r="I415" s="34"/>
      <c r="J415" s="157"/>
      <c r="K415" s="157"/>
      <c r="L415" s="54" t="s">
        <v>535</v>
      </c>
      <c r="M415" s="174"/>
      <c r="N415" s="174"/>
      <c r="O415" s="174"/>
      <c r="P415" s="70"/>
      <c r="Q415" s="70"/>
      <c r="R415" s="70"/>
    </row>
    <row r="416" s="5" customFormat="1" ht="16.5" customHeight="1">
      <c r="A416" s="34"/>
      <c r="B416" s="34"/>
      <c r="C416" s="16" t="s">
        <v>536</v>
      </c>
      <c r="D416" s="16"/>
      <c r="E416" s="16" t="n">
        <f>E164</f>
        <v>45432</v>
      </c>
      <c r="F416" s="19" t="n">
        <v>7</v>
      </c>
      <c r="G416" s="153" t="n">
        <f>E416+F416-1</f>
        <v>45438</v>
      </c>
      <c r="H416" s="34"/>
      <c r="I416" s="34"/>
      <c r="J416" s="157"/>
      <c r="K416" s="157"/>
      <c r="L416" s="54" t="s">
        <v>65</v>
      </c>
      <c r="M416" s="174"/>
      <c r="N416" s="174"/>
      <c r="O416" s="174"/>
      <c r="P416" s="70"/>
      <c r="Q416" s="70"/>
      <c r="R416" s="70"/>
    </row>
    <row r="417" s="5" customFormat="1" ht="16.5" customHeight="1">
      <c r="A417" s="34"/>
      <c r="B417" s="34"/>
      <c r="C417" s="16" t="s">
        <v>537</v>
      </c>
      <c r="D417" s="16"/>
      <c r="E417" s="16" t="n">
        <f>G416+1</f>
        <v>45439</v>
      </c>
      <c r="F417" s="19" t="n">
        <v>1</v>
      </c>
      <c r="G417" s="153" t="n">
        <f>E417+F417-1</f>
        <v>45439</v>
      </c>
      <c r="H417" s="34"/>
      <c r="I417" s="34"/>
      <c r="J417" s="157"/>
      <c r="K417" s="157"/>
      <c r="L417" s="54" t="s">
        <v>512</v>
      </c>
      <c r="M417" s="174"/>
      <c r="N417" s="174"/>
      <c r="O417" s="174"/>
      <c r="P417" s="70"/>
      <c r="Q417" s="70"/>
      <c r="R417" s="70"/>
    </row>
    <row r="418" s="5" customFormat="1" ht="16.5" customHeight="1">
      <c r="A418" s="34"/>
      <c r="B418" s="34"/>
      <c r="C418" s="117" t="s">
        <v>538</v>
      </c>
      <c r="D418" s="117"/>
      <c r="E418" s="168"/>
      <c r="F418" s="166"/>
      <c r="G418" s="153"/>
      <c r="H418" s="34"/>
      <c r="I418" s="34"/>
      <c r="J418" s="157"/>
      <c r="K418" s="157"/>
      <c r="L418" s="54" t="s">
        <v>516</v>
      </c>
      <c r="M418" s="174"/>
      <c r="N418" s="174"/>
      <c r="O418" s="174"/>
      <c r="P418" s="70"/>
      <c r="Q418" s="70"/>
      <c r="R418" s="70"/>
    </row>
    <row r="419" s="5" customFormat="1" ht="16.5" customHeight="1">
      <c r="A419" s="34"/>
      <c r="B419" s="34"/>
      <c r="C419" s="117" t="s">
        <v>539</v>
      </c>
      <c r="D419" s="117"/>
      <c r="E419" s="168"/>
      <c r="F419" s="166"/>
      <c r="G419" s="153"/>
      <c r="H419" s="34"/>
      <c r="I419" s="34"/>
      <c r="J419" s="157"/>
      <c r="K419" s="157"/>
      <c r="L419" s="54" t="s">
        <v>512</v>
      </c>
      <c r="M419" s="174"/>
      <c r="N419" s="174"/>
      <c r="O419" s="174"/>
      <c r="P419" s="70"/>
      <c r="Q419" s="70"/>
      <c r="R419" s="70"/>
    </row>
    <row r="420" s="5" customFormat="1" ht="16.5" customHeight="1">
      <c r="A420" s="34"/>
      <c r="B420" s="34"/>
      <c r="C420" s="117" t="s">
        <v>540</v>
      </c>
      <c r="D420" s="117"/>
      <c r="E420" s="168"/>
      <c r="F420" s="166"/>
      <c r="G420" s="153"/>
      <c r="H420" s="34"/>
      <c r="I420" s="34"/>
      <c r="J420" s="157"/>
      <c r="K420" s="157"/>
      <c r="L420" s="54" t="s">
        <v>512</v>
      </c>
      <c r="M420" s="174"/>
      <c r="N420" s="174"/>
      <c r="O420" s="174"/>
      <c r="P420" s="70"/>
      <c r="Q420" s="70"/>
      <c r="R420" s="70"/>
    </row>
    <row r="421" s="5" customFormat="1" ht="16.5" customHeight="1">
      <c r="A421" s="34"/>
      <c r="B421" s="34"/>
      <c r="C421" s="16" t="s">
        <v>541</v>
      </c>
      <c r="D421" s="16"/>
      <c r="E421" s="16" t="n">
        <v>45355</v>
      </c>
      <c r="F421" s="19" t="n">
        <v>2</v>
      </c>
      <c r="G421" s="153" t="n">
        <f>E421+F421-1</f>
        <v>45356</v>
      </c>
      <c r="H421" s="34"/>
      <c r="I421" s="34"/>
      <c r="J421" s="157"/>
      <c r="K421" s="157"/>
      <c r="L421" s="54" t="s">
        <v>512</v>
      </c>
      <c r="M421" s="176"/>
      <c r="N421" s="176"/>
      <c r="O421" s="176"/>
      <c r="P421" s="70"/>
      <c r="Q421" s="70"/>
      <c r="R421" s="70"/>
    </row>
    <row r="422" s="5" customFormat="1" ht="16.5" customHeight="1">
      <c r="A422" s="34"/>
      <c r="B422" s="54"/>
      <c r="C422" s="54"/>
      <c r="D422" s="34"/>
      <c r="E422" s="16"/>
      <c r="F422" s="19"/>
      <c r="G422" s="153"/>
      <c r="H422" s="34"/>
      <c r="I422" s="34"/>
      <c r="J422" s="157"/>
      <c r="K422" s="157"/>
      <c r="L422" s="110"/>
      <c r="M422" s="104"/>
      <c r="N422" s="104"/>
      <c r="O422" s="104"/>
      <c r="P422" s="70"/>
      <c r="Q422" s="70"/>
      <c r="R422" s="70"/>
    </row>
    <row r="423" s="5" customFormat="1" ht="16.5" customHeight="1">
      <c r="A423" s="34"/>
      <c r="B423" s="54"/>
      <c r="C423" s="54"/>
      <c r="D423" s="34"/>
      <c r="E423" s="16"/>
      <c r="F423" s="19"/>
      <c r="G423" s="153"/>
      <c r="H423" s="34"/>
      <c r="I423" s="34"/>
      <c r="J423" s="157"/>
      <c r="K423" s="157"/>
      <c r="L423" s="110"/>
      <c r="M423" s="104"/>
      <c r="N423" s="104"/>
      <c r="O423" s="104"/>
      <c r="P423" s="70"/>
      <c r="Q423" s="70"/>
      <c r="R423" s="70"/>
    </row>
    <row r="424" s="5" customFormat="1" ht="16.5" customHeight="1">
      <c r="A424" s="34"/>
      <c r="B424" s="54"/>
      <c r="C424" s="54"/>
      <c r="D424" s="34"/>
      <c r="E424" s="16"/>
      <c r="F424" s="19"/>
      <c r="G424" s="153"/>
      <c r="H424" s="34"/>
      <c r="I424" s="34"/>
      <c r="J424" s="157"/>
      <c r="K424" s="157"/>
      <c r="L424" s="110"/>
      <c r="M424" s="104"/>
      <c r="N424" s="104"/>
      <c r="O424" s="104"/>
      <c r="P424" s="70"/>
      <c r="Q424" s="70"/>
      <c r="R424" s="70"/>
    </row>
    <row r="425" s="5" customFormat="1" ht="16.5" customHeight="1">
      <c r="A425" s="34"/>
      <c r="B425" s="54"/>
      <c r="C425" s="54"/>
      <c r="D425" s="34"/>
      <c r="E425" s="16"/>
      <c r="F425" s="19"/>
      <c r="G425" s="153"/>
      <c r="H425" s="34"/>
      <c r="I425" s="34"/>
      <c r="J425" s="157"/>
      <c r="K425" s="157"/>
      <c r="L425" s="110"/>
      <c r="M425" s="104"/>
      <c r="N425" s="104"/>
      <c r="O425" s="104"/>
      <c r="P425" s="70"/>
      <c r="Q425" s="70"/>
      <c r="R425" s="70"/>
    </row>
    <row r="426" s="5" customFormat="1" ht="16.5" customHeight="1">
      <c r="A426" s="34"/>
      <c r="B426" s="54"/>
      <c r="C426" s="54"/>
      <c r="D426" s="34"/>
      <c r="E426" s="16"/>
      <c r="F426" s="19"/>
      <c r="G426" s="153"/>
      <c r="H426" s="34"/>
      <c r="I426" s="34"/>
      <c r="J426" s="157"/>
      <c r="K426" s="157"/>
      <c r="L426" s="110"/>
      <c r="M426" s="104"/>
      <c r="N426" s="104"/>
      <c r="O426" s="104"/>
      <c r="P426" s="70"/>
      <c r="Q426" s="70"/>
      <c r="R426" s="70"/>
    </row>
    <row r="427" s="5" customFormat="1" ht="16.5" customHeight="1">
      <c r="A427" s="34"/>
      <c r="B427" s="54"/>
      <c r="C427" s="54"/>
      <c r="D427" s="34"/>
      <c r="E427" s="16"/>
      <c r="F427" s="19"/>
      <c r="G427" s="153"/>
      <c r="H427" s="34"/>
      <c r="I427" s="34"/>
      <c r="J427" s="157"/>
      <c r="K427" s="157"/>
      <c r="L427" s="110"/>
      <c r="M427" s="104"/>
      <c r="N427" s="104"/>
      <c r="O427" s="104"/>
      <c r="P427" s="70"/>
      <c r="Q427" s="70"/>
      <c r="R427" s="70"/>
    </row>
    <row r="428" s="5" customFormat="1" ht="16.5" customHeight="1">
      <c r="A428" s="34"/>
      <c r="B428" s="54"/>
      <c r="C428" s="54"/>
      <c r="D428" s="34"/>
      <c r="E428" s="16"/>
      <c r="F428" s="19"/>
      <c r="G428" s="153"/>
      <c r="H428" s="34"/>
      <c r="I428" s="34"/>
      <c r="J428" s="157"/>
      <c r="K428" s="157"/>
      <c r="L428" s="110"/>
      <c r="M428" s="104"/>
      <c r="N428" s="104"/>
      <c r="O428" s="104"/>
      <c r="P428" s="70"/>
      <c r="Q428" s="70"/>
      <c r="R428" s="70"/>
    </row>
    <row r="429" s="5" customFormat="1" ht="16.5" customHeight="1">
      <c r="A429" s="34"/>
      <c r="B429" s="54"/>
      <c r="C429" s="54"/>
      <c r="D429" s="34"/>
      <c r="E429" s="16"/>
      <c r="F429" s="19"/>
      <c r="G429" s="153"/>
      <c r="H429" s="34"/>
      <c r="I429" s="34"/>
      <c r="J429" s="157"/>
      <c r="K429" s="157"/>
      <c r="L429" s="110"/>
      <c r="M429" s="104"/>
      <c r="N429" s="104"/>
      <c r="O429" s="104"/>
      <c r="P429" s="70"/>
      <c r="Q429" s="70"/>
      <c r="R429" s="70"/>
    </row>
    <row r="430" s="5" customFormat="1" ht="16.5" customHeight="1">
      <c r="A430" s="34"/>
      <c r="B430" s="54"/>
      <c r="C430" s="54"/>
      <c r="D430" s="34"/>
      <c r="E430" s="16"/>
      <c r="F430" s="19"/>
      <c r="G430" s="153"/>
      <c r="H430" s="34"/>
      <c r="I430" s="34"/>
      <c r="J430" s="157"/>
      <c r="K430" s="157"/>
      <c r="L430" s="110"/>
      <c r="M430" s="104"/>
      <c r="N430" s="104"/>
      <c r="O430" s="104"/>
      <c r="P430" s="70"/>
      <c r="Q430" s="70"/>
      <c r="R430" s="70"/>
    </row>
    <row r="431" s="5" customFormat="1" ht="16.5" customHeight="1">
      <c r="A431" s="34"/>
      <c r="B431" s="54"/>
      <c r="C431" s="54"/>
      <c r="D431" s="34"/>
      <c r="E431" s="16"/>
      <c r="F431" s="19"/>
      <c r="G431" s="153"/>
      <c r="H431" s="34"/>
      <c r="I431" s="34"/>
      <c r="J431" s="157"/>
      <c r="K431" s="157"/>
      <c r="L431" s="110"/>
      <c r="M431" s="104"/>
      <c r="N431" s="104"/>
      <c r="O431" s="104"/>
      <c r="P431" s="70"/>
      <c r="Q431" s="70"/>
      <c r="R431" s="70"/>
    </row>
    <row r="432" s="5" customFormat="1" ht="16.5" customHeight="1">
      <c r="A432" s="34"/>
      <c r="B432" s="54"/>
      <c r="C432" s="54"/>
      <c r="D432" s="34"/>
      <c r="E432" s="16"/>
      <c r="F432" s="19"/>
      <c r="G432" s="153"/>
      <c r="H432" s="34"/>
      <c r="I432" s="34"/>
      <c r="J432" s="157"/>
      <c r="K432" s="157"/>
      <c r="L432" s="110"/>
      <c r="M432" s="104"/>
      <c r="N432" s="104"/>
      <c r="O432" s="104"/>
      <c r="P432" s="70"/>
      <c r="Q432" s="70"/>
      <c r="R432" s="70"/>
    </row>
    <row r="433" s="5" customFormat="1" ht="16.5" customHeight="1">
      <c r="A433" s="34"/>
      <c r="B433" s="54"/>
      <c r="C433" s="54"/>
      <c r="D433" s="34"/>
      <c r="E433" s="16"/>
      <c r="F433" s="19"/>
      <c r="G433" s="153"/>
      <c r="H433" s="34"/>
      <c r="I433" s="34"/>
      <c r="J433" s="157"/>
      <c r="K433" s="157"/>
      <c r="L433" s="110"/>
      <c r="M433" s="104"/>
      <c r="N433" s="104"/>
      <c r="O433" s="104"/>
      <c r="P433" s="70"/>
      <c r="Q433" s="70"/>
      <c r="R433" s="70"/>
    </row>
    <row r="434" s="5" customFormat="1" ht="16.5" customHeight="1">
      <c r="A434" s="34"/>
      <c r="B434" s="54"/>
      <c r="C434" s="54"/>
      <c r="D434" s="34"/>
      <c r="E434" s="16"/>
      <c r="F434" s="19"/>
      <c r="G434" s="153"/>
      <c r="H434" s="34"/>
      <c r="I434" s="34"/>
      <c r="J434" s="157"/>
      <c r="K434" s="157"/>
      <c r="L434" s="110"/>
      <c r="M434" s="104"/>
      <c r="N434" s="104"/>
      <c r="O434" s="104"/>
      <c r="P434" s="70"/>
      <c r="Q434" s="70"/>
      <c r="R434" s="70"/>
    </row>
    <row r="435" s="5" customFormat="1" ht="16.5" customHeight="1">
      <c r="A435" s="34"/>
      <c r="B435" s="54"/>
      <c r="C435" s="54"/>
      <c r="D435" s="34"/>
      <c r="E435" s="16"/>
      <c r="F435" s="19"/>
      <c r="G435" s="153"/>
      <c r="H435" s="34"/>
      <c r="I435" s="34"/>
      <c r="J435" s="157"/>
      <c r="K435" s="157"/>
      <c r="L435" s="110"/>
      <c r="M435" s="104"/>
      <c r="N435" s="104"/>
      <c r="O435" s="104"/>
      <c r="P435" s="70"/>
      <c r="Q435" s="70"/>
      <c r="R435" s="70"/>
    </row>
    <row r="436" s="5" customFormat="1" ht="16.5" customHeight="1">
      <c r="A436" s="34"/>
      <c r="B436" s="54"/>
      <c r="C436" s="54"/>
      <c r="D436" s="34"/>
      <c r="E436" s="16"/>
      <c r="F436" s="19"/>
      <c r="G436" s="153"/>
      <c r="H436" s="34"/>
      <c r="I436" s="34"/>
      <c r="J436" s="157"/>
      <c r="K436" s="157"/>
      <c r="L436" s="110"/>
      <c r="M436" s="104"/>
      <c r="N436" s="104"/>
      <c r="O436" s="104"/>
      <c r="P436" s="70"/>
      <c r="Q436" s="70"/>
      <c r="R436" s="70"/>
    </row>
    <row r="437" s="5" customFormat="1" ht="16.5" customHeight="1">
      <c r="A437" s="34"/>
      <c r="B437" s="54"/>
      <c r="C437" s="54"/>
      <c r="D437" s="34"/>
      <c r="E437" s="16"/>
      <c r="F437" s="19"/>
      <c r="G437" s="153"/>
      <c r="H437" s="34"/>
      <c r="I437" s="34"/>
      <c r="J437" s="157"/>
      <c r="K437" s="157"/>
      <c r="L437" s="110"/>
      <c r="M437" s="104"/>
      <c r="N437" s="104"/>
      <c r="O437" s="104"/>
      <c r="P437" s="70"/>
      <c r="Q437" s="70"/>
      <c r="R437" s="70"/>
    </row>
    <row r="438" s="5" customFormat="1" ht="16.5" customHeight="1">
      <c r="A438" s="34"/>
      <c r="B438" s="54"/>
      <c r="C438" s="54"/>
      <c r="D438" s="34"/>
      <c r="E438" s="16"/>
      <c r="F438" s="19"/>
      <c r="G438" s="153"/>
      <c r="H438" s="34"/>
      <c r="I438" s="34"/>
      <c r="J438" s="157"/>
      <c r="K438" s="157"/>
      <c r="L438" s="110"/>
      <c r="M438" s="104"/>
      <c r="N438" s="104"/>
      <c r="O438" s="104"/>
      <c r="P438" s="70"/>
      <c r="Q438" s="70"/>
      <c r="R438" s="70"/>
    </row>
    <row r="439" s="5" customFormat="1" ht="16.5" customHeight="1">
      <c r="A439" s="34"/>
      <c r="B439" s="54"/>
      <c r="C439" s="54"/>
      <c r="D439" s="34"/>
      <c r="E439" s="16"/>
      <c r="F439" s="19"/>
      <c r="G439" s="153"/>
      <c r="H439" s="34"/>
      <c r="I439" s="34"/>
      <c r="J439" s="157"/>
      <c r="K439" s="157"/>
      <c r="L439" s="110"/>
      <c r="M439" s="104"/>
      <c r="N439" s="104"/>
      <c r="O439" s="104"/>
      <c r="P439" s="70"/>
      <c r="Q439" s="70"/>
      <c r="R439" s="70"/>
    </row>
    <row r="440" s="5" customFormat="1" ht="16.5" customHeight="1">
      <c r="A440" s="34"/>
      <c r="B440" s="54"/>
      <c r="C440" s="54"/>
      <c r="D440" s="34"/>
      <c r="E440" s="16"/>
      <c r="F440" s="19"/>
      <c r="G440" s="153"/>
      <c r="H440" s="34"/>
      <c r="I440" s="34"/>
      <c r="J440" s="157"/>
      <c r="K440" s="157"/>
      <c r="L440" s="110"/>
      <c r="M440" s="104"/>
      <c r="N440" s="104"/>
      <c r="O440" s="104"/>
      <c r="P440" s="70"/>
      <c r="Q440" s="70"/>
      <c r="R440" s="70"/>
    </row>
    <row r="441" s="5" customFormat="1" ht="16.5" customHeight="1">
      <c r="A441" s="34"/>
      <c r="B441" s="54"/>
      <c r="C441" s="54"/>
      <c r="D441" s="34"/>
      <c r="E441" s="16"/>
      <c r="F441" s="19"/>
      <c r="G441" s="153"/>
      <c r="H441" s="34"/>
      <c r="I441" s="34"/>
      <c r="J441" s="157"/>
      <c r="K441" s="157"/>
      <c r="L441" s="110"/>
      <c r="M441" s="104"/>
      <c r="N441" s="104"/>
      <c r="O441" s="104"/>
      <c r="P441" s="70"/>
      <c r="Q441" s="70"/>
      <c r="R441" s="70"/>
    </row>
    <row r="442" s="5" customFormat="1" ht="16.5" customHeight="1">
      <c r="A442" s="34"/>
      <c r="B442" s="54"/>
      <c r="C442" s="54"/>
      <c r="D442" s="34"/>
      <c r="E442" s="16"/>
      <c r="F442" s="19"/>
      <c r="G442" s="153"/>
      <c r="H442" s="34"/>
      <c r="I442" s="34"/>
      <c r="J442" s="157"/>
      <c r="K442" s="157"/>
      <c r="L442" s="110"/>
      <c r="M442" s="104"/>
      <c r="N442" s="104"/>
      <c r="O442" s="104"/>
      <c r="P442" s="70"/>
      <c r="Q442" s="70"/>
      <c r="R442" s="70"/>
    </row>
    <row r="443" s="5" customFormat="1" ht="16.5" customHeight="1">
      <c r="A443" s="34"/>
      <c r="B443" s="54"/>
      <c r="C443" s="54"/>
      <c r="D443" s="34"/>
      <c r="E443" s="16"/>
      <c r="F443" s="19"/>
      <c r="G443" s="153"/>
      <c r="H443" s="34"/>
      <c r="I443" s="34"/>
      <c r="J443" s="157"/>
      <c r="K443" s="157"/>
      <c r="L443" s="110"/>
      <c r="M443" s="104"/>
      <c r="N443" s="104"/>
      <c r="O443" s="104"/>
      <c r="P443" s="70"/>
      <c r="Q443" s="70"/>
      <c r="R443" s="70"/>
    </row>
    <row r="444" s="5" customFormat="1" ht="16.5" customHeight="1">
      <c r="A444" s="34"/>
      <c r="B444" s="54"/>
      <c r="C444" s="54"/>
      <c r="D444" s="34"/>
      <c r="E444" s="16"/>
      <c r="F444" s="19"/>
      <c r="G444" s="153"/>
      <c r="H444" s="34"/>
      <c r="I444" s="34"/>
      <c r="J444" s="157"/>
      <c r="K444" s="157"/>
      <c r="L444" s="110"/>
      <c r="M444" s="104"/>
      <c r="N444" s="104"/>
      <c r="O444" s="104"/>
      <c r="P444" s="70"/>
      <c r="Q444" s="70"/>
      <c r="R444" s="70"/>
    </row>
    <row r="445" s="5" customFormat="1" ht="16.5" customHeight="1">
      <c r="A445" s="34"/>
      <c r="B445" s="54"/>
      <c r="C445" s="54"/>
      <c r="D445" s="34"/>
      <c r="E445" s="16"/>
      <c r="F445" s="19"/>
      <c r="G445" s="153"/>
      <c r="H445" s="34"/>
      <c r="I445" s="34"/>
      <c r="J445" s="157"/>
      <c r="K445" s="157"/>
      <c r="L445" s="110"/>
      <c r="M445" s="104"/>
      <c r="N445" s="104"/>
      <c r="O445" s="104"/>
      <c r="P445" s="70"/>
      <c r="Q445" s="70"/>
      <c r="R445" s="70"/>
    </row>
    <row r="446" s="5" customFormat="1" ht="16.5" customHeight="1">
      <c r="A446" s="34"/>
      <c r="B446" s="54"/>
      <c r="C446" s="54"/>
      <c r="D446" s="34"/>
      <c r="E446" s="16"/>
      <c r="F446" s="19"/>
      <c r="G446" s="153"/>
      <c r="H446" s="34"/>
      <c r="I446" s="34"/>
      <c r="J446" s="157"/>
      <c r="K446" s="157"/>
      <c r="L446" s="110"/>
      <c r="M446" s="104"/>
      <c r="N446" s="104"/>
      <c r="O446" s="104"/>
      <c r="P446" s="70"/>
      <c r="Q446" s="70"/>
      <c r="R446" s="70"/>
    </row>
    <row r="447" s="5" customFormat="1" ht="16.5" customHeight="1">
      <c r="A447" s="34"/>
      <c r="B447" s="54"/>
      <c r="C447" s="54"/>
      <c r="D447" s="34"/>
      <c r="E447" s="16"/>
      <c r="F447" s="19"/>
      <c r="G447" s="153"/>
      <c r="H447" s="34"/>
      <c r="I447" s="34"/>
      <c r="J447" s="157"/>
      <c r="K447" s="157"/>
      <c r="L447" s="110"/>
      <c r="M447" s="104"/>
      <c r="N447" s="104"/>
      <c r="O447" s="104"/>
      <c r="P447" s="70"/>
      <c r="Q447" s="70"/>
      <c r="R447" s="70"/>
    </row>
    <row r="448" s="5" customFormat="1" ht="16.5" customHeight="1">
      <c r="A448" s="34"/>
      <c r="B448" s="54"/>
      <c r="C448" s="54"/>
      <c r="D448" s="34"/>
      <c r="E448" s="16"/>
      <c r="F448" s="19"/>
      <c r="G448" s="153"/>
      <c r="H448" s="34"/>
      <c r="I448" s="34"/>
      <c r="J448" s="157"/>
      <c r="K448" s="157"/>
      <c r="L448" s="110"/>
      <c r="M448" s="104"/>
      <c r="N448" s="104"/>
      <c r="O448" s="104"/>
      <c r="P448" s="70"/>
      <c r="Q448" s="70"/>
      <c r="R448" s="70"/>
    </row>
    <row r="449" s="5" customFormat="1" ht="16.5" customHeight="1">
      <c r="A449" s="34"/>
      <c r="B449" s="54"/>
      <c r="C449" s="54"/>
      <c r="D449" s="34"/>
      <c r="E449" s="16"/>
      <c r="F449" s="19"/>
      <c r="G449" s="153"/>
      <c r="H449" s="34"/>
      <c r="I449" s="34"/>
      <c r="J449" s="157"/>
      <c r="K449" s="157"/>
      <c r="L449" s="110"/>
      <c r="M449" s="104"/>
      <c r="N449" s="104"/>
      <c r="O449" s="104"/>
      <c r="P449" s="70"/>
      <c r="Q449" s="70"/>
      <c r="R449" s="70"/>
    </row>
    <row r="450" s="5" customFormat="1" ht="16.5" customHeight="1">
      <c r="A450" s="34"/>
      <c r="B450" s="54"/>
      <c r="C450" s="54"/>
      <c r="D450" s="34"/>
      <c r="E450" s="16"/>
      <c r="F450" s="19"/>
      <c r="G450" s="153"/>
      <c r="H450" s="34"/>
      <c r="I450" s="34"/>
      <c r="J450" s="157"/>
      <c r="K450" s="157"/>
      <c r="L450" s="110"/>
      <c r="M450" s="104"/>
      <c r="N450" s="104"/>
      <c r="O450" s="104"/>
      <c r="P450" s="70"/>
      <c r="Q450" s="70"/>
      <c r="R450" s="70"/>
    </row>
    <row r="451" s="5" customFormat="1" ht="16.5" customHeight="1">
      <c r="A451" s="34"/>
      <c r="B451" s="54"/>
      <c r="C451" s="54"/>
      <c r="D451" s="34"/>
      <c r="E451" s="16"/>
      <c r="F451" s="19"/>
      <c r="G451" s="153"/>
      <c r="H451" s="34"/>
      <c r="I451" s="34"/>
      <c r="J451" s="157"/>
      <c r="K451" s="157"/>
      <c r="L451" s="110"/>
      <c r="M451" s="104"/>
      <c r="N451" s="104"/>
      <c r="O451" s="104"/>
      <c r="P451" s="70"/>
      <c r="Q451" s="70"/>
      <c r="R451" s="70"/>
    </row>
    <row r="452" s="5" customFormat="1" ht="16.5" customHeight="1">
      <c r="A452" s="34"/>
      <c r="B452" s="54"/>
      <c r="C452" s="54"/>
      <c r="D452" s="34"/>
      <c r="E452" s="16"/>
      <c r="F452" s="19"/>
      <c r="G452" s="153"/>
      <c r="H452" s="34"/>
      <c r="I452" s="34"/>
      <c r="J452" s="157"/>
      <c r="K452" s="157"/>
      <c r="L452" s="110"/>
      <c r="M452" s="104"/>
      <c r="N452" s="104"/>
      <c r="O452" s="104"/>
      <c r="P452" s="70"/>
      <c r="Q452" s="70"/>
      <c r="R452" s="70"/>
    </row>
    <row r="453" s="5" customFormat="1" ht="16.5" customHeight="1">
      <c r="A453" s="34"/>
      <c r="B453" s="54"/>
      <c r="C453" s="54"/>
      <c r="D453" s="34"/>
      <c r="E453" s="16"/>
      <c r="F453" s="19"/>
      <c r="G453" s="153"/>
      <c r="H453" s="34"/>
      <c r="I453" s="34"/>
      <c r="J453" s="157"/>
      <c r="K453" s="157"/>
      <c r="L453" s="110"/>
      <c r="M453" s="104"/>
      <c r="N453" s="104"/>
      <c r="O453" s="104"/>
      <c r="P453" s="70"/>
      <c r="Q453" s="70"/>
      <c r="R453" s="70"/>
    </row>
    <row r="454" s="5" customFormat="1" ht="16.5" customHeight="1">
      <c r="A454" s="34"/>
      <c r="B454" s="54"/>
      <c r="C454" s="54"/>
      <c r="D454" s="34"/>
      <c r="E454" s="16"/>
      <c r="F454" s="19"/>
      <c r="G454" s="153"/>
      <c r="H454" s="34"/>
      <c r="I454" s="34"/>
      <c r="J454" s="157"/>
      <c r="K454" s="157"/>
      <c r="L454" s="110"/>
      <c r="M454" s="104"/>
      <c r="N454" s="104"/>
      <c r="O454" s="104"/>
      <c r="P454" s="70"/>
      <c r="Q454" s="70"/>
      <c r="R454" s="70"/>
    </row>
    <row r="455" s="5" customFormat="1" ht="16.5" customHeight="1">
      <c r="A455" s="34"/>
      <c r="B455" s="54"/>
      <c r="C455" s="54"/>
      <c r="D455" s="34"/>
      <c r="E455" s="16"/>
      <c r="F455" s="19"/>
      <c r="G455" s="153"/>
      <c r="H455" s="34"/>
      <c r="I455" s="34"/>
      <c r="J455" s="157"/>
      <c r="K455" s="157"/>
      <c r="L455" s="110"/>
      <c r="M455" s="104"/>
      <c r="N455" s="104"/>
      <c r="O455" s="104"/>
      <c r="P455" s="70"/>
      <c r="Q455" s="70"/>
      <c r="R455" s="70"/>
    </row>
    <row r="456" s="5" customFormat="1" ht="16.5" customHeight="1">
      <c r="A456" s="34"/>
      <c r="B456" s="54"/>
      <c r="C456" s="54"/>
      <c r="D456" s="34"/>
      <c r="E456" s="16"/>
      <c r="F456" s="19"/>
      <c r="G456" s="153"/>
      <c r="H456" s="34"/>
      <c r="I456" s="34"/>
      <c r="J456" s="157"/>
      <c r="K456" s="157"/>
      <c r="L456" s="110"/>
      <c r="M456" s="104"/>
      <c r="N456" s="104"/>
      <c r="O456" s="104"/>
      <c r="P456" s="70"/>
      <c r="Q456" s="70"/>
      <c r="R456" s="70"/>
    </row>
    <row r="457" s="5" customFormat="1" ht="16.5" customHeight="1">
      <c r="A457" s="34"/>
      <c r="B457" s="54"/>
      <c r="C457" s="54"/>
      <c r="D457" s="34"/>
      <c r="E457" s="16"/>
      <c r="F457" s="19"/>
      <c r="G457" s="153"/>
      <c r="H457" s="34"/>
      <c r="I457" s="34"/>
      <c r="J457" s="157"/>
      <c r="K457" s="157"/>
      <c r="L457" s="110"/>
      <c r="M457" s="104"/>
      <c r="N457" s="104"/>
      <c r="O457" s="104"/>
      <c r="P457" s="70"/>
      <c r="Q457" s="70"/>
      <c r="R457" s="70"/>
    </row>
    <row r="458" s="5" customFormat="1" ht="16.5" customHeight="1">
      <c r="A458" s="34"/>
      <c r="B458" s="54"/>
      <c r="C458" s="54"/>
      <c r="D458" s="34"/>
      <c r="E458" s="16"/>
      <c r="F458" s="19"/>
      <c r="G458" s="153"/>
      <c r="H458" s="34"/>
      <c r="I458" s="34"/>
      <c r="J458" s="157"/>
      <c r="K458" s="157"/>
      <c r="L458" s="110"/>
      <c r="M458" s="104"/>
      <c r="N458" s="104"/>
      <c r="O458" s="104"/>
      <c r="P458" s="70"/>
      <c r="Q458" s="70"/>
      <c r="R458" s="70"/>
    </row>
    <row r="459" s="5" customFormat="1" ht="16.5" customHeight="1">
      <c r="A459" s="34"/>
      <c r="B459" s="54"/>
      <c r="C459" s="54"/>
      <c r="D459" s="34"/>
      <c r="E459" s="16"/>
      <c r="F459" s="19"/>
      <c r="G459" s="153"/>
      <c r="H459" s="34"/>
      <c r="I459" s="34"/>
      <c r="J459" s="157"/>
      <c r="K459" s="157"/>
      <c r="L459" s="110"/>
      <c r="M459" s="104"/>
      <c r="N459" s="104"/>
      <c r="O459" s="104"/>
      <c r="P459" s="70"/>
      <c r="Q459" s="70"/>
      <c r="R459" s="70"/>
    </row>
    <row r="460" s="5" customFormat="1" ht="16.5" customHeight="1">
      <c r="A460" s="34"/>
      <c r="B460" s="54"/>
      <c r="C460" s="54"/>
      <c r="D460" s="34"/>
      <c r="E460" s="16"/>
      <c r="F460" s="19"/>
      <c r="G460" s="153"/>
      <c r="H460" s="34"/>
      <c r="I460" s="34"/>
      <c r="J460" s="157"/>
      <c r="K460" s="157"/>
      <c r="L460" s="110"/>
      <c r="M460" s="104"/>
      <c r="N460" s="104"/>
      <c r="O460" s="104"/>
      <c r="P460" s="70"/>
      <c r="Q460" s="70"/>
      <c r="R460" s="70"/>
    </row>
    <row r="461" s="5" customFormat="1" ht="16.5" customHeight="1">
      <c r="A461" s="34"/>
      <c r="B461" s="54"/>
      <c r="C461" s="54"/>
      <c r="D461" s="34"/>
      <c r="E461" s="16"/>
      <c r="F461" s="19"/>
      <c r="G461" s="153"/>
      <c r="H461" s="34"/>
      <c r="I461" s="34"/>
      <c r="J461" s="157"/>
      <c r="K461" s="157"/>
      <c r="L461" s="110"/>
      <c r="M461" s="104"/>
      <c r="N461" s="104"/>
      <c r="O461" s="104"/>
      <c r="P461" s="70"/>
      <c r="Q461" s="70"/>
      <c r="R461" s="70"/>
    </row>
    <row r="462" s="5" customFormat="1" ht="16.5" customHeight="1">
      <c r="A462" s="34"/>
      <c r="B462" s="54"/>
      <c r="C462" s="54"/>
      <c r="D462" s="34"/>
      <c r="E462" s="16"/>
      <c r="F462" s="19"/>
      <c r="G462" s="153"/>
      <c r="H462" s="34"/>
      <c r="I462" s="34"/>
      <c r="J462" s="157"/>
      <c r="K462" s="157"/>
      <c r="L462" s="110"/>
      <c r="M462" s="104"/>
      <c r="N462" s="104"/>
      <c r="O462" s="104"/>
      <c r="P462" s="70"/>
      <c r="Q462" s="70"/>
      <c r="R462" s="70"/>
    </row>
    <row r="463" s="5" customFormat="1" ht="16.5" customHeight="1">
      <c r="A463" s="34"/>
      <c r="B463" s="54"/>
      <c r="C463" s="54"/>
      <c r="D463" s="34"/>
      <c r="E463" s="16"/>
      <c r="F463" s="19"/>
      <c r="G463" s="153"/>
      <c r="H463" s="34"/>
      <c r="I463" s="34"/>
      <c r="J463" s="157"/>
      <c r="K463" s="157"/>
      <c r="L463" s="110"/>
      <c r="M463" s="104"/>
      <c r="N463" s="104"/>
      <c r="O463" s="104"/>
      <c r="P463" s="70"/>
      <c r="Q463" s="70"/>
      <c r="R463" s="70"/>
    </row>
    <row r="464" s="5" customFormat="1" ht="16.5" customHeight="1">
      <c r="A464" s="34"/>
      <c r="B464" s="54"/>
      <c r="C464" s="54"/>
      <c r="D464" s="34"/>
      <c r="E464" s="16"/>
      <c r="F464" s="19"/>
      <c r="G464" s="153"/>
      <c r="H464" s="34"/>
      <c r="I464" s="34"/>
      <c r="J464" s="157"/>
      <c r="K464" s="157"/>
      <c r="L464" s="110"/>
      <c r="M464" s="104"/>
      <c r="N464" s="104"/>
      <c r="O464" s="104"/>
      <c r="P464" s="70"/>
      <c r="Q464" s="70"/>
      <c r="R464" s="70"/>
    </row>
    <row r="465" s="5" customFormat="1" ht="16.5" customHeight="1">
      <c r="A465" s="34"/>
      <c r="B465" s="54"/>
      <c r="C465" s="54"/>
      <c r="D465" s="34"/>
      <c r="E465" s="16"/>
      <c r="F465" s="19"/>
      <c r="G465" s="153"/>
      <c r="H465" s="34"/>
      <c r="I465" s="34"/>
      <c r="J465" s="157"/>
      <c r="K465" s="157"/>
      <c r="L465" s="110"/>
      <c r="M465" s="104"/>
      <c r="N465" s="104"/>
      <c r="O465" s="104"/>
      <c r="P465" s="70"/>
      <c r="Q465" s="70"/>
      <c r="R465" s="70"/>
    </row>
    <row r="466" s="5" customFormat="1" ht="16.5" customHeight="1">
      <c r="A466" s="34"/>
      <c r="B466" s="54"/>
      <c r="C466" s="54"/>
      <c r="D466" s="34"/>
      <c r="E466" s="16"/>
      <c r="F466" s="19"/>
      <c r="G466" s="153"/>
      <c r="H466" s="34"/>
      <c r="I466" s="34"/>
      <c r="J466" s="157"/>
      <c r="K466" s="157"/>
      <c r="L466" s="110"/>
      <c r="M466" s="104"/>
      <c r="N466" s="104"/>
      <c r="O466" s="104"/>
      <c r="P466" s="70"/>
      <c r="Q466" s="70"/>
      <c r="R466" s="70"/>
    </row>
    <row r="467" s="5" customFormat="1" ht="16.5" customHeight="1">
      <c r="A467" s="34"/>
      <c r="B467" s="54"/>
      <c r="C467" s="54"/>
      <c r="D467" s="34"/>
      <c r="E467" s="16"/>
      <c r="F467" s="19"/>
      <c r="G467" s="153"/>
      <c r="H467" s="34"/>
      <c r="I467" s="34"/>
      <c r="J467" s="157"/>
      <c r="K467" s="157"/>
      <c r="L467" s="110"/>
      <c r="M467" s="104"/>
      <c r="N467" s="104"/>
      <c r="O467" s="104"/>
      <c r="P467" s="70"/>
      <c r="Q467" s="70"/>
      <c r="R467" s="70"/>
    </row>
    <row r="468" s="5" customFormat="1" ht="16.5" customHeight="1">
      <c r="A468" s="34"/>
      <c r="B468" s="54"/>
      <c r="C468" s="54"/>
      <c r="D468" s="34"/>
      <c r="E468" s="16"/>
      <c r="F468" s="19"/>
      <c r="G468" s="153"/>
      <c r="H468" s="34"/>
      <c r="I468" s="34"/>
      <c r="J468" s="157"/>
      <c r="K468" s="157"/>
      <c r="L468" s="110"/>
      <c r="M468" s="104"/>
      <c r="N468" s="104"/>
      <c r="O468" s="104"/>
      <c r="P468" s="70"/>
      <c r="Q468" s="70"/>
      <c r="R468" s="70"/>
    </row>
    <row r="469" s="5" customFormat="1" ht="16.5" customHeight="1">
      <c r="A469" s="34"/>
      <c r="B469" s="54"/>
      <c r="C469" s="54"/>
      <c r="D469" s="34"/>
      <c r="E469" s="16"/>
      <c r="F469" s="19"/>
      <c r="G469" s="153"/>
      <c r="H469" s="34"/>
      <c r="I469" s="34"/>
      <c r="J469" s="157"/>
      <c r="K469" s="157"/>
      <c r="L469" s="110"/>
      <c r="M469" s="104"/>
      <c r="N469" s="104"/>
      <c r="O469" s="104"/>
      <c r="P469" s="70"/>
      <c r="Q469" s="70"/>
      <c r="R469" s="70"/>
    </row>
    <row r="470" s="5" customFormat="1" ht="16.5" customHeight="1">
      <c r="A470" s="34"/>
      <c r="B470" s="54"/>
      <c r="C470" s="54"/>
      <c r="D470" s="34"/>
      <c r="E470" s="16"/>
      <c r="F470" s="19"/>
      <c r="G470" s="153"/>
      <c r="H470" s="34"/>
      <c r="I470" s="34"/>
      <c r="J470" s="157"/>
      <c r="K470" s="157"/>
      <c r="L470" s="110"/>
      <c r="M470" s="104"/>
      <c r="N470" s="104"/>
      <c r="O470" s="104"/>
      <c r="P470" s="70"/>
      <c r="Q470" s="70"/>
      <c r="R470" s="70"/>
    </row>
    <row r="471" s="5" customFormat="1" ht="16.5" customHeight="1">
      <c r="A471" s="34"/>
      <c r="B471" s="54"/>
      <c r="C471" s="54"/>
      <c r="D471" s="34"/>
      <c r="E471" s="16"/>
      <c r="F471" s="19"/>
      <c r="G471" s="153"/>
      <c r="H471" s="34"/>
      <c r="I471" s="34"/>
      <c r="J471" s="157"/>
      <c r="K471" s="157"/>
      <c r="L471" s="110"/>
      <c r="M471" s="104"/>
      <c r="N471" s="104"/>
      <c r="O471" s="104"/>
      <c r="P471" s="70"/>
      <c r="Q471" s="70"/>
      <c r="R471" s="70"/>
    </row>
    <row r="472" s="5" customFormat="1" ht="16.5" customHeight="1">
      <c r="A472" s="34"/>
      <c r="B472" s="54"/>
      <c r="C472" s="54"/>
      <c r="D472" s="34"/>
      <c r="E472" s="16"/>
      <c r="F472" s="19"/>
      <c r="G472" s="153"/>
      <c r="H472" s="34"/>
      <c r="I472" s="34"/>
      <c r="J472" s="157"/>
      <c r="K472" s="157"/>
      <c r="L472" s="110"/>
      <c r="M472" s="104"/>
      <c r="N472" s="104"/>
      <c r="O472" s="104"/>
      <c r="P472" s="70"/>
      <c r="Q472" s="70"/>
      <c r="R472" s="70"/>
    </row>
    <row r="473" s="5" customFormat="1" ht="16.5" customHeight="1">
      <c r="A473" s="34"/>
      <c r="B473" s="54"/>
      <c r="C473" s="54"/>
      <c r="D473" s="34"/>
      <c r="E473" s="16"/>
      <c r="F473" s="19"/>
      <c r="G473" s="153"/>
      <c r="H473" s="34"/>
      <c r="I473" s="34"/>
      <c r="J473" s="157"/>
      <c r="K473" s="157"/>
      <c r="L473" s="110"/>
      <c r="M473" s="104"/>
      <c r="N473" s="104"/>
      <c r="O473" s="104"/>
      <c r="P473" s="70"/>
      <c r="Q473" s="70"/>
      <c r="R473" s="70"/>
    </row>
    <row r="474" s="5" customFormat="1" ht="16.5" customHeight="1">
      <c r="A474" s="34"/>
      <c r="B474" s="54"/>
      <c r="C474" s="54"/>
      <c r="D474" s="34"/>
      <c r="E474" s="16"/>
      <c r="F474" s="19"/>
      <c r="G474" s="153"/>
      <c r="H474" s="34"/>
      <c r="I474" s="34"/>
      <c r="J474" s="157"/>
      <c r="K474" s="157"/>
      <c r="L474" s="110"/>
      <c r="M474" s="104"/>
      <c r="N474" s="104"/>
      <c r="O474" s="104"/>
      <c r="P474" s="70"/>
      <c r="Q474" s="70"/>
      <c r="R474" s="70"/>
    </row>
    <row r="475" s="5" customFormat="1" ht="16.5" customHeight="1">
      <c r="A475" s="34"/>
      <c r="B475" s="54"/>
      <c r="C475" s="54"/>
      <c r="D475" s="34"/>
      <c r="E475" s="16"/>
      <c r="F475" s="19"/>
      <c r="G475" s="153"/>
      <c r="H475" s="34"/>
      <c r="I475" s="34"/>
      <c r="J475" s="157"/>
      <c r="K475" s="157"/>
      <c r="L475" s="110"/>
      <c r="M475" s="104"/>
      <c r="N475" s="104"/>
      <c r="O475" s="104"/>
      <c r="P475" s="70"/>
      <c r="Q475" s="70"/>
      <c r="R475" s="70"/>
    </row>
    <row r="476" s="5" customFormat="1" ht="16.5" customHeight="1">
      <c r="A476" s="34"/>
      <c r="B476" s="54"/>
      <c r="C476" s="54"/>
      <c r="D476" s="34"/>
      <c r="E476" s="16"/>
      <c r="F476" s="19"/>
      <c r="G476" s="153"/>
      <c r="H476" s="34"/>
      <c r="I476" s="34"/>
      <c r="J476" s="157"/>
      <c r="K476" s="157"/>
      <c r="L476" s="110"/>
      <c r="M476" s="104"/>
      <c r="N476" s="104"/>
      <c r="O476" s="104"/>
      <c r="P476" s="70"/>
      <c r="Q476" s="70"/>
      <c r="R476" s="70"/>
    </row>
    <row r="477" s="5" customFormat="1" ht="16.5" customHeight="1">
      <c r="A477" s="34"/>
      <c r="B477" s="54"/>
      <c r="C477" s="54"/>
      <c r="D477" s="34"/>
      <c r="E477" s="16"/>
      <c r="F477" s="19"/>
      <c r="G477" s="153"/>
      <c r="H477" s="34"/>
      <c r="I477" s="34"/>
      <c r="J477" s="157"/>
      <c r="K477" s="157"/>
      <c r="L477" s="110"/>
      <c r="M477" s="104"/>
      <c r="N477" s="104"/>
      <c r="O477" s="104"/>
      <c r="P477" s="70"/>
      <c r="Q477" s="70"/>
      <c r="R477" s="70"/>
    </row>
    <row r="478" s="5" customFormat="1" ht="16.5" customHeight="1">
      <c r="A478" s="34"/>
      <c r="B478" s="54"/>
      <c r="C478" s="54"/>
      <c r="D478" s="34"/>
      <c r="E478" s="16"/>
      <c r="F478" s="19"/>
      <c r="G478" s="153"/>
      <c r="H478" s="34"/>
      <c r="I478" s="34"/>
      <c r="J478" s="157"/>
      <c r="K478" s="157"/>
      <c r="L478" s="110"/>
      <c r="M478" s="104"/>
      <c r="N478" s="104"/>
      <c r="O478" s="104"/>
      <c r="P478" s="70"/>
      <c r="Q478" s="70"/>
      <c r="R478" s="70"/>
    </row>
    <row r="479" s="5" customFormat="1" ht="16.5" customHeight="1">
      <c r="A479" s="34"/>
      <c r="B479" s="54"/>
      <c r="C479" s="54"/>
      <c r="D479" s="34"/>
      <c r="E479" s="16"/>
      <c r="F479" s="19"/>
      <c r="G479" s="153"/>
      <c r="H479" s="34"/>
      <c r="I479" s="34"/>
      <c r="J479" s="157"/>
      <c r="K479" s="157"/>
      <c r="L479" s="110"/>
      <c r="M479" s="104"/>
      <c r="N479" s="104"/>
      <c r="O479" s="104"/>
      <c r="P479" s="70"/>
      <c r="Q479" s="70"/>
      <c r="R479" s="70"/>
    </row>
    <row r="480" s="5" customFormat="1" ht="16.5" customHeight="1">
      <c r="A480" s="34"/>
      <c r="B480" s="54"/>
      <c r="C480" s="54"/>
      <c r="D480" s="34"/>
      <c r="E480" s="16"/>
      <c r="F480" s="19"/>
      <c r="G480" s="153"/>
      <c r="H480" s="34"/>
      <c r="I480" s="34"/>
      <c r="J480" s="157"/>
      <c r="K480" s="157"/>
      <c r="L480" s="110"/>
      <c r="M480" s="104"/>
      <c r="N480" s="104"/>
      <c r="O480" s="104"/>
      <c r="P480" s="70"/>
      <c r="Q480" s="70"/>
      <c r="R480" s="70"/>
    </row>
    <row r="481" s="5" customFormat="1" ht="16.5" customHeight="1">
      <c r="A481" s="34"/>
      <c r="B481" s="54"/>
      <c r="C481" s="54"/>
      <c r="D481" s="34"/>
      <c r="E481" s="16"/>
      <c r="F481" s="19"/>
      <c r="G481" s="153"/>
      <c r="H481" s="34"/>
      <c r="I481" s="34"/>
      <c r="J481" s="157"/>
      <c r="K481" s="157"/>
      <c r="L481" s="110"/>
      <c r="M481" s="104"/>
      <c r="N481" s="104"/>
      <c r="O481" s="104"/>
      <c r="P481" s="70"/>
      <c r="Q481" s="70"/>
      <c r="R481" s="70"/>
    </row>
    <row r="482" s="5" customFormat="1" ht="16.5" customHeight="1">
      <c r="A482" s="34"/>
      <c r="B482" s="54"/>
      <c r="C482" s="54"/>
      <c r="D482" s="34"/>
      <c r="E482" s="16"/>
      <c r="F482" s="19"/>
      <c r="G482" s="153"/>
      <c r="H482" s="34"/>
      <c r="I482" s="34"/>
      <c r="J482" s="157"/>
      <c r="K482" s="157"/>
      <c r="L482" s="110"/>
      <c r="M482" s="104"/>
      <c r="N482" s="104"/>
      <c r="O482" s="104"/>
      <c r="P482" s="70"/>
      <c r="Q482" s="70"/>
      <c r="R482" s="70"/>
    </row>
    <row r="483" s="5" customFormat="1" ht="16.5" customHeight="1">
      <c r="A483" s="34"/>
      <c r="B483" s="54"/>
      <c r="C483" s="54"/>
      <c r="D483" s="34"/>
      <c r="E483" s="16"/>
      <c r="F483" s="19"/>
      <c r="G483" s="153"/>
      <c r="H483" s="34"/>
      <c r="I483" s="34"/>
      <c r="J483" s="157"/>
      <c r="K483" s="157"/>
      <c r="L483" s="110"/>
      <c r="M483" s="104"/>
      <c r="N483" s="104"/>
      <c r="O483" s="104"/>
      <c r="P483" s="70"/>
      <c r="Q483" s="70"/>
      <c r="R483" s="70"/>
    </row>
    <row r="484" s="5" customFormat="1" ht="16.5" customHeight="1">
      <c r="A484" s="34"/>
      <c r="B484" s="54"/>
      <c r="C484" s="54"/>
      <c r="D484" s="34"/>
      <c r="E484" s="16"/>
      <c r="F484" s="19"/>
      <c r="G484" s="153"/>
      <c r="H484" s="34"/>
      <c r="I484" s="34"/>
      <c r="J484" s="157"/>
      <c r="K484" s="157"/>
      <c r="L484" s="110"/>
      <c r="M484" s="104"/>
      <c r="N484" s="104"/>
      <c r="O484" s="104"/>
      <c r="P484" s="70"/>
      <c r="Q484" s="70"/>
      <c r="R484" s="70"/>
    </row>
    <row r="485" s="5" customFormat="1" ht="16.5" customHeight="1">
      <c r="A485" s="34"/>
      <c r="B485" s="54"/>
      <c r="C485" s="54"/>
      <c r="D485" s="34"/>
      <c r="E485" s="16"/>
      <c r="F485" s="19"/>
      <c r="G485" s="153"/>
      <c r="H485" s="34"/>
      <c r="I485" s="34"/>
      <c r="J485" s="157"/>
      <c r="K485" s="157"/>
      <c r="L485" s="110"/>
      <c r="M485" s="104"/>
      <c r="N485" s="104"/>
      <c r="O485" s="104"/>
      <c r="P485" s="70"/>
      <c r="Q485" s="70"/>
      <c r="R485" s="70"/>
    </row>
    <row r="486" s="5" customFormat="1" ht="16.5" customHeight="1">
      <c r="A486" s="34"/>
      <c r="B486" s="54"/>
      <c r="C486" s="54"/>
      <c r="D486" s="34"/>
      <c r="E486" s="16"/>
      <c r="F486" s="19"/>
      <c r="G486" s="153"/>
      <c r="H486" s="34"/>
      <c r="I486" s="34"/>
      <c r="J486" s="157"/>
      <c r="K486" s="157"/>
      <c r="L486" s="110"/>
      <c r="M486" s="104"/>
      <c r="N486" s="104"/>
      <c r="O486" s="104"/>
      <c r="P486" s="70"/>
      <c r="Q486" s="70"/>
      <c r="R486" s="70"/>
    </row>
    <row r="487" s="5" customFormat="1" ht="16.5" customHeight="1">
      <c r="A487" s="34"/>
      <c r="B487" s="54"/>
      <c r="C487" s="54"/>
      <c r="D487" s="34"/>
      <c r="E487" s="16"/>
      <c r="F487" s="19"/>
      <c r="G487" s="153"/>
      <c r="H487" s="34"/>
      <c r="I487" s="34"/>
      <c r="J487" s="157"/>
      <c r="K487" s="157"/>
      <c r="L487" s="110"/>
      <c r="M487" s="104"/>
      <c r="N487" s="104"/>
      <c r="O487" s="104"/>
      <c r="P487" s="70"/>
      <c r="Q487" s="70"/>
      <c r="R487" s="70"/>
    </row>
    <row r="488" s="5" customFormat="1" ht="16.5" customHeight="1">
      <c r="A488" s="34"/>
      <c r="B488" s="54"/>
      <c r="C488" s="54"/>
      <c r="D488" s="34"/>
      <c r="E488" s="16"/>
      <c r="F488" s="19"/>
      <c r="G488" s="153"/>
      <c r="H488" s="34"/>
      <c r="I488" s="34"/>
      <c r="J488" s="157"/>
      <c r="K488" s="157"/>
      <c r="L488" s="110"/>
      <c r="M488" s="104"/>
      <c r="N488" s="104"/>
      <c r="O488" s="104"/>
      <c r="P488" s="70"/>
      <c r="Q488" s="70"/>
      <c r="R488" s="70"/>
    </row>
    <row r="489" s="5" customFormat="1" ht="16.5" customHeight="1">
      <c r="A489" s="34"/>
      <c r="B489" s="54"/>
      <c r="C489" s="54"/>
      <c r="D489" s="34"/>
      <c r="E489" s="16"/>
      <c r="F489" s="19"/>
      <c r="G489" s="153"/>
      <c r="H489" s="34"/>
      <c r="I489" s="34"/>
      <c r="J489" s="157"/>
      <c r="K489" s="157"/>
      <c r="L489" s="110"/>
      <c r="M489" s="104"/>
      <c r="N489" s="104"/>
      <c r="O489" s="104"/>
      <c r="P489" s="70"/>
      <c r="Q489" s="70"/>
      <c r="R489" s="70"/>
    </row>
    <row r="490" s="5" customFormat="1" ht="16.5" customHeight="1">
      <c r="A490" s="34"/>
      <c r="B490" s="54"/>
      <c r="C490" s="54"/>
      <c r="D490" s="34"/>
      <c r="E490" s="16"/>
      <c r="F490" s="19"/>
      <c r="G490" s="153"/>
      <c r="H490" s="34"/>
      <c r="I490" s="34"/>
      <c r="J490" s="157"/>
      <c r="K490" s="157"/>
      <c r="L490" s="110"/>
      <c r="M490" s="104"/>
      <c r="N490" s="104"/>
      <c r="O490" s="104"/>
      <c r="P490" s="70"/>
      <c r="Q490" s="70"/>
      <c r="R490" s="70"/>
    </row>
    <row r="491" s="5" customFormat="1" ht="16.5" customHeight="1">
      <c r="A491" s="34"/>
      <c r="B491" s="54"/>
      <c r="C491" s="54"/>
      <c r="D491" s="34"/>
      <c r="E491" s="16"/>
      <c r="F491" s="19"/>
      <c r="G491" s="153"/>
      <c r="H491" s="34"/>
      <c r="I491" s="34"/>
      <c r="J491" s="157"/>
      <c r="K491" s="157"/>
      <c r="L491" s="110"/>
      <c r="M491" s="104"/>
      <c r="N491" s="104"/>
      <c r="O491" s="104"/>
      <c r="P491" s="70"/>
      <c r="Q491" s="70"/>
      <c r="R491" s="70"/>
    </row>
    <row r="492" s="5" customFormat="1" ht="16.5" customHeight="1">
      <c r="A492" s="34"/>
      <c r="B492" s="54"/>
      <c r="C492" s="54"/>
      <c r="D492" s="34"/>
      <c r="E492" s="16"/>
      <c r="F492" s="19"/>
      <c r="G492" s="153"/>
      <c r="H492" s="34"/>
      <c r="I492" s="34"/>
      <c r="J492" s="157"/>
      <c r="K492" s="157"/>
      <c r="L492" s="110"/>
      <c r="M492" s="104"/>
      <c r="N492" s="104"/>
      <c r="O492" s="104"/>
      <c r="P492" s="70"/>
      <c r="Q492" s="70"/>
      <c r="R492" s="70"/>
    </row>
    <row r="493" s="5" customFormat="1" ht="16.5" customHeight="1">
      <c r="A493" s="34"/>
      <c r="B493" s="54"/>
      <c r="C493" s="54"/>
      <c r="D493" s="34"/>
      <c r="E493" s="16"/>
      <c r="F493" s="19"/>
      <c r="G493" s="153"/>
      <c r="H493" s="34"/>
      <c r="I493" s="34"/>
      <c r="J493" s="157"/>
      <c r="K493" s="157"/>
      <c r="L493" s="110"/>
      <c r="M493" s="104"/>
      <c r="N493" s="104"/>
      <c r="O493" s="104"/>
      <c r="P493" s="70"/>
      <c r="Q493" s="70"/>
      <c r="R493" s="70"/>
    </row>
    <row r="494" s="5" customFormat="1" ht="16.5" customHeight="1">
      <c r="A494" s="34"/>
      <c r="B494" s="54"/>
      <c r="C494" s="54"/>
      <c r="D494" s="34"/>
      <c r="E494" s="16"/>
      <c r="F494" s="19"/>
      <c r="G494" s="153"/>
      <c r="H494" s="34"/>
      <c r="I494" s="34"/>
      <c r="J494" s="157"/>
      <c r="K494" s="157"/>
      <c r="L494" s="110"/>
      <c r="M494" s="104"/>
      <c r="N494" s="104"/>
      <c r="O494" s="104"/>
      <c r="P494" s="70"/>
      <c r="Q494" s="70"/>
      <c r="R494" s="70"/>
    </row>
    <row r="495" s="5" customFormat="1" ht="16.5" customHeight="1">
      <c r="A495" s="34"/>
      <c r="B495" s="54"/>
      <c r="C495" s="54"/>
      <c r="D495" s="34"/>
      <c r="E495" s="16"/>
      <c r="F495" s="19"/>
      <c r="G495" s="153"/>
      <c r="H495" s="34"/>
      <c r="I495" s="34"/>
      <c r="J495" s="157"/>
      <c r="K495" s="157"/>
      <c r="L495" s="110"/>
      <c r="M495" s="104"/>
      <c r="N495" s="104"/>
      <c r="O495" s="104"/>
      <c r="P495" s="70"/>
      <c r="Q495" s="70"/>
      <c r="R495" s="70"/>
    </row>
    <row r="496" s="5" customFormat="1" ht="16.5" customHeight="1">
      <c r="A496" s="34"/>
      <c r="B496" s="54"/>
      <c r="C496" s="54"/>
      <c r="D496" s="34"/>
      <c r="E496" s="16"/>
      <c r="F496" s="19"/>
      <c r="G496" s="153"/>
      <c r="H496" s="34"/>
      <c r="I496" s="34"/>
      <c r="J496" s="157"/>
      <c r="K496" s="157"/>
      <c r="L496" s="110"/>
      <c r="M496" s="104"/>
      <c r="N496" s="104"/>
      <c r="O496" s="104"/>
      <c r="P496" s="70"/>
      <c r="Q496" s="70"/>
      <c r="R496" s="70"/>
    </row>
    <row r="497" s="5" customFormat="1" ht="16.5" customHeight="1">
      <c r="A497" s="34"/>
      <c r="B497" s="54"/>
      <c r="C497" s="54"/>
      <c r="D497" s="34"/>
      <c r="E497" s="16"/>
      <c r="F497" s="19"/>
      <c r="G497" s="153"/>
      <c r="H497" s="34"/>
      <c r="I497" s="34"/>
      <c r="J497" s="157"/>
      <c r="K497" s="157"/>
      <c r="L497" s="110"/>
      <c r="M497" s="104"/>
      <c r="N497" s="104"/>
      <c r="O497" s="104"/>
      <c r="P497" s="70"/>
      <c r="Q497" s="70"/>
      <c r="R497" s="70"/>
    </row>
    <row r="498" s="5" customFormat="1" ht="16.5" customHeight="1">
      <c r="A498" s="34"/>
      <c r="B498" s="54"/>
      <c r="C498" s="54"/>
      <c r="D498" s="34"/>
      <c r="E498" s="16"/>
      <c r="F498" s="19"/>
      <c r="G498" s="153"/>
      <c r="H498" s="34"/>
      <c r="I498" s="34"/>
      <c r="J498" s="157"/>
      <c r="K498" s="157"/>
      <c r="L498" s="110"/>
      <c r="M498" s="104"/>
      <c r="N498" s="104"/>
      <c r="O498" s="104"/>
      <c r="P498" s="70"/>
      <c r="Q498" s="70"/>
      <c r="R498" s="70"/>
    </row>
    <row r="499" s="5" customFormat="1" ht="16.5" customHeight="1">
      <c r="A499" s="34"/>
      <c r="B499" s="54"/>
      <c r="C499" s="54"/>
      <c r="D499" s="34"/>
      <c r="E499" s="16"/>
      <c r="F499" s="19"/>
      <c r="G499" s="153"/>
      <c r="H499" s="34"/>
      <c r="I499" s="34"/>
      <c r="J499" s="157"/>
      <c r="K499" s="157"/>
      <c r="L499" s="110"/>
      <c r="M499" s="104"/>
      <c r="N499" s="104"/>
      <c r="O499" s="104"/>
      <c r="P499" s="70"/>
      <c r="Q499" s="70"/>
      <c r="R499" s="70"/>
    </row>
    <row r="500" s="5" customFormat="1" ht="16.5" customHeight="1">
      <c r="A500" s="34"/>
      <c r="B500" s="54"/>
      <c r="C500" s="54"/>
      <c r="D500" s="34"/>
      <c r="E500" s="16"/>
      <c r="F500" s="19"/>
      <c r="G500" s="153"/>
      <c r="H500" s="34"/>
      <c r="I500" s="34"/>
      <c r="J500" s="157"/>
      <c r="K500" s="157"/>
      <c r="L500" s="110"/>
      <c r="M500" s="104"/>
      <c r="N500" s="104"/>
      <c r="O500" s="104"/>
      <c r="P500" s="70"/>
      <c r="Q500" s="70"/>
      <c r="R500" s="70"/>
    </row>
    <row r="501" s="5" customFormat="1" ht="16.5" customHeight="1">
      <c r="A501" s="34"/>
      <c r="B501" s="54"/>
      <c r="C501" s="54"/>
      <c r="D501" s="34"/>
      <c r="E501" s="16"/>
      <c r="F501" s="19"/>
      <c r="G501" s="153"/>
      <c r="H501" s="34"/>
      <c r="I501" s="34"/>
      <c r="J501" s="157"/>
      <c r="K501" s="157"/>
      <c r="L501" s="110"/>
      <c r="M501" s="104"/>
      <c r="N501" s="104"/>
      <c r="O501" s="104"/>
      <c r="P501" s="70"/>
      <c r="Q501" s="70"/>
      <c r="R501" s="70"/>
    </row>
    <row r="502" s="5" customFormat="1" ht="16.5" customHeight="1">
      <c r="A502" s="34"/>
      <c r="B502" s="54"/>
      <c r="C502" s="54"/>
      <c r="D502" s="34"/>
      <c r="E502" s="16"/>
      <c r="F502" s="19"/>
      <c r="G502" s="153"/>
      <c r="H502" s="34"/>
      <c r="I502" s="34"/>
      <c r="J502" s="157"/>
      <c r="K502" s="157"/>
      <c r="L502" s="110"/>
      <c r="M502" s="104"/>
      <c r="N502" s="104"/>
      <c r="O502" s="104"/>
      <c r="P502" s="70"/>
      <c r="Q502" s="70"/>
      <c r="R502" s="70"/>
    </row>
    <row r="503" s="5" customFormat="1" ht="16.5" customHeight="1">
      <c r="A503" s="34"/>
      <c r="B503" s="54"/>
      <c r="C503" s="54"/>
      <c r="D503" s="34"/>
      <c r="E503" s="16"/>
      <c r="F503" s="19"/>
      <c r="G503" s="153"/>
      <c r="H503" s="34"/>
      <c r="I503" s="34"/>
      <c r="J503" s="157"/>
      <c r="K503" s="157"/>
      <c r="L503" s="110"/>
      <c r="M503" s="104"/>
      <c r="N503" s="104"/>
      <c r="O503" s="104"/>
      <c r="P503" s="70"/>
      <c r="Q503" s="70"/>
      <c r="R503" s="70"/>
    </row>
    <row r="504" s="5" customFormat="1" ht="16.5" customHeight="1">
      <c r="A504" s="34"/>
      <c r="B504" s="54"/>
      <c r="C504" s="54"/>
      <c r="D504" s="34"/>
      <c r="E504" s="16"/>
      <c r="F504" s="19"/>
      <c r="G504" s="153"/>
      <c r="H504" s="34"/>
      <c r="I504" s="34"/>
      <c r="J504" s="157"/>
      <c r="K504" s="157"/>
      <c r="L504" s="110"/>
      <c r="M504" s="104"/>
      <c r="N504" s="104"/>
      <c r="O504" s="104"/>
      <c r="P504" s="70"/>
      <c r="Q504" s="70"/>
      <c r="R504" s="70"/>
    </row>
    <row r="505" s="5" customFormat="1" ht="16.5" customHeight="1">
      <c r="A505" s="34"/>
      <c r="B505" s="54"/>
      <c r="C505" s="54"/>
      <c r="D505" s="34"/>
      <c r="E505" s="16"/>
      <c r="F505" s="19"/>
      <c r="G505" s="153"/>
      <c r="H505" s="34"/>
      <c r="I505" s="34"/>
      <c r="J505" s="157"/>
      <c r="K505" s="157"/>
      <c r="L505" s="110"/>
      <c r="M505" s="104"/>
      <c r="N505" s="104"/>
      <c r="O505" s="104"/>
      <c r="P505" s="70"/>
      <c r="Q505" s="70"/>
      <c r="R505" s="70"/>
    </row>
    <row r="506" s="5" customFormat="1" ht="16.5" customHeight="1">
      <c r="A506" s="34"/>
      <c r="B506" s="54"/>
      <c r="C506" s="54"/>
      <c r="D506" s="34"/>
      <c r="E506" s="16"/>
      <c r="F506" s="19"/>
      <c r="G506" s="153"/>
      <c r="H506" s="34"/>
      <c r="I506" s="34"/>
      <c r="J506" s="157"/>
      <c r="K506" s="157"/>
      <c r="L506" s="110"/>
      <c r="M506" s="104"/>
      <c r="N506" s="104"/>
      <c r="O506" s="104"/>
      <c r="P506" s="70"/>
      <c r="Q506" s="70"/>
      <c r="R506" s="70"/>
    </row>
    <row r="507" s="5" customFormat="1" ht="16.5" customHeight="1">
      <c r="A507" s="34"/>
      <c r="B507" s="54"/>
      <c r="C507" s="54"/>
      <c r="D507" s="34"/>
      <c r="E507" s="16"/>
      <c r="F507" s="19"/>
      <c r="G507" s="153"/>
      <c r="H507" s="34"/>
      <c r="I507" s="34"/>
      <c r="J507" s="157"/>
      <c r="K507" s="157"/>
      <c r="L507" s="110"/>
      <c r="M507" s="104"/>
      <c r="N507" s="104"/>
      <c r="O507" s="104"/>
      <c r="P507" s="70"/>
      <c r="Q507" s="70"/>
      <c r="R507" s="70"/>
    </row>
    <row r="508" s="5" customFormat="1" ht="16.5" customHeight="1">
      <c r="A508" s="34"/>
      <c r="B508" s="54"/>
      <c r="C508" s="54"/>
      <c r="D508" s="34"/>
      <c r="E508" s="16"/>
      <c r="F508" s="19"/>
      <c r="G508" s="153"/>
      <c r="H508" s="34"/>
      <c r="I508" s="34"/>
      <c r="J508" s="157"/>
      <c r="K508" s="157"/>
      <c r="L508" s="110"/>
      <c r="M508" s="104"/>
      <c r="N508" s="104"/>
      <c r="O508" s="104"/>
      <c r="P508" s="70"/>
      <c r="Q508" s="70"/>
      <c r="R508" s="70"/>
    </row>
    <row r="509" s="5" customFormat="1" ht="16.5" customHeight="1">
      <c r="A509" s="34"/>
      <c r="B509" s="54"/>
      <c r="C509" s="54"/>
      <c r="D509" s="34"/>
      <c r="E509" s="16"/>
      <c r="F509" s="19"/>
      <c r="G509" s="153"/>
      <c r="H509" s="34"/>
      <c r="I509" s="34"/>
      <c r="J509" s="157"/>
      <c r="K509" s="157"/>
      <c r="L509" s="110"/>
      <c r="M509" s="104"/>
      <c r="N509" s="104"/>
      <c r="O509" s="104"/>
      <c r="P509" s="70"/>
      <c r="Q509" s="70"/>
      <c r="R509" s="70"/>
    </row>
    <row r="510" s="5" customFormat="1" ht="16.5" customHeight="1">
      <c r="A510" s="34"/>
      <c r="B510" s="54"/>
      <c r="C510" s="54"/>
      <c r="D510" s="34"/>
      <c r="E510" s="16"/>
      <c r="F510" s="19"/>
      <c r="G510" s="153"/>
      <c r="H510" s="34"/>
      <c r="I510" s="34"/>
      <c r="J510" s="157"/>
      <c r="K510" s="157"/>
      <c r="L510" s="110"/>
      <c r="M510" s="104"/>
      <c r="N510" s="104"/>
      <c r="O510" s="104"/>
      <c r="P510" s="70"/>
      <c r="Q510" s="70"/>
      <c r="R510" s="70"/>
    </row>
    <row r="511" s="5" customFormat="1" ht="16.5" customHeight="1">
      <c r="A511" s="34"/>
      <c r="B511" s="54"/>
      <c r="C511" s="54"/>
      <c r="D511" s="34"/>
      <c r="E511" s="16"/>
      <c r="F511" s="19"/>
      <c r="G511" s="153"/>
      <c r="H511" s="34"/>
      <c r="I511" s="34"/>
      <c r="J511" s="157"/>
      <c r="K511" s="157"/>
      <c r="L511" s="110"/>
      <c r="M511" s="104"/>
      <c r="N511" s="104"/>
      <c r="O511" s="104"/>
      <c r="P511" s="70"/>
      <c r="Q511" s="70"/>
      <c r="R511" s="70"/>
    </row>
    <row r="512" s="5" customFormat="1" ht="16.5" customHeight="1">
      <c r="A512" s="34"/>
      <c r="B512" s="54"/>
      <c r="C512" s="54"/>
      <c r="D512" s="34"/>
      <c r="E512" s="16"/>
      <c r="F512" s="19"/>
      <c r="G512" s="153"/>
      <c r="H512" s="34"/>
      <c r="I512" s="34"/>
      <c r="J512" s="157"/>
      <c r="K512" s="157"/>
      <c r="L512" s="110"/>
      <c r="M512" s="104"/>
      <c r="N512" s="104"/>
      <c r="O512" s="104"/>
      <c r="P512" s="70"/>
      <c r="Q512" s="70"/>
      <c r="R512" s="70"/>
    </row>
    <row r="513" s="5" customFormat="1" ht="16.5" customHeight="1">
      <c r="A513" s="34"/>
      <c r="B513" s="54"/>
      <c r="C513" s="54"/>
      <c r="D513" s="34"/>
      <c r="E513" s="16"/>
      <c r="F513" s="19"/>
      <c r="G513" s="153"/>
      <c r="H513" s="34"/>
      <c r="I513" s="34"/>
      <c r="J513" s="157"/>
      <c r="K513" s="157"/>
      <c r="L513" s="110"/>
      <c r="M513" s="104"/>
      <c r="N513" s="104"/>
      <c r="O513" s="104"/>
      <c r="P513" s="70"/>
      <c r="Q513" s="70"/>
      <c r="R513" s="70"/>
    </row>
    <row r="514" s="5" customFormat="1" ht="16.5" customHeight="1">
      <c r="A514" s="34"/>
      <c r="B514" s="54"/>
      <c r="C514" s="54"/>
      <c r="D514" s="34"/>
      <c r="E514" s="16"/>
      <c r="F514" s="19"/>
      <c r="G514" s="153"/>
      <c r="H514" s="34"/>
      <c r="I514" s="34"/>
      <c r="J514" s="157"/>
      <c r="K514" s="157"/>
      <c r="L514" s="110"/>
      <c r="M514" s="104"/>
      <c r="N514" s="104"/>
      <c r="O514" s="104"/>
      <c r="P514" s="70"/>
      <c r="Q514" s="70"/>
      <c r="R514" s="70"/>
    </row>
    <row r="515" s="5" customFormat="1" ht="16.5" customHeight="1">
      <c r="A515" s="34"/>
      <c r="B515" s="54"/>
      <c r="C515" s="54"/>
      <c r="D515" s="34"/>
      <c r="E515" s="16"/>
      <c r="F515" s="19"/>
      <c r="G515" s="153"/>
      <c r="H515" s="34"/>
      <c r="I515" s="34"/>
      <c r="J515" s="157"/>
      <c r="K515" s="157"/>
      <c r="L515" s="110"/>
      <c r="M515" s="104"/>
      <c r="N515" s="104"/>
      <c r="O515" s="104"/>
      <c r="P515" s="70"/>
      <c r="Q515" s="70"/>
      <c r="R515" s="70"/>
    </row>
    <row r="516" s="5" customFormat="1" ht="16.5" customHeight="1">
      <c r="A516" s="34"/>
      <c r="B516" s="54"/>
      <c r="C516" s="54"/>
      <c r="D516" s="34"/>
      <c r="E516" s="16"/>
      <c r="F516" s="19"/>
      <c r="G516" s="153"/>
      <c r="H516" s="34"/>
      <c r="I516" s="34"/>
      <c r="J516" s="157"/>
      <c r="K516" s="157"/>
      <c r="L516" s="110"/>
      <c r="M516" s="104"/>
      <c r="N516" s="104"/>
      <c r="O516" s="104"/>
      <c r="P516" s="70"/>
      <c r="Q516" s="70"/>
      <c r="R516" s="70"/>
    </row>
    <row r="517" s="5" customFormat="1" ht="16.5" customHeight="1">
      <c r="A517" s="34"/>
      <c r="B517" s="54"/>
      <c r="C517" s="54"/>
      <c r="D517" s="34"/>
      <c r="E517" s="16"/>
      <c r="F517" s="19"/>
      <c r="G517" s="153"/>
      <c r="H517" s="34"/>
      <c r="I517" s="34"/>
      <c r="J517" s="157"/>
      <c r="K517" s="157"/>
      <c r="L517" s="110"/>
      <c r="M517" s="104"/>
      <c r="N517" s="104"/>
      <c r="O517" s="104"/>
      <c r="P517" s="70"/>
      <c r="Q517" s="70"/>
      <c r="R517" s="70"/>
    </row>
    <row r="518" s="5" customFormat="1" ht="16.5" customHeight="1">
      <c r="A518" s="34"/>
      <c r="B518" s="54"/>
      <c r="C518" s="54"/>
      <c r="D518" s="34"/>
      <c r="E518" s="16"/>
      <c r="F518" s="19"/>
      <c r="G518" s="153"/>
      <c r="H518" s="34"/>
      <c r="I518" s="34"/>
      <c r="J518" s="157"/>
      <c r="K518" s="157"/>
      <c r="L518" s="110"/>
      <c r="M518" s="104"/>
      <c r="N518" s="104"/>
      <c r="O518" s="104"/>
      <c r="P518" s="70"/>
      <c r="Q518" s="70"/>
      <c r="R518" s="70"/>
    </row>
    <row r="519" s="5" customFormat="1" ht="16.5" customHeight="1">
      <c r="A519" s="34"/>
      <c r="B519" s="54"/>
      <c r="C519" s="54"/>
      <c r="D519" s="34"/>
      <c r="E519" s="16"/>
      <c r="F519" s="19"/>
      <c r="G519" s="153"/>
      <c r="H519" s="34"/>
      <c r="I519" s="34"/>
      <c r="J519" s="157"/>
      <c r="K519" s="157"/>
      <c r="L519" s="110"/>
      <c r="M519" s="104"/>
      <c r="N519" s="104"/>
      <c r="O519" s="104"/>
      <c r="P519" s="70"/>
      <c r="Q519" s="70"/>
      <c r="R519" s="70"/>
    </row>
    <row r="520" s="5" customFormat="1" ht="16.5" customHeight="1">
      <c r="A520" s="34"/>
      <c r="B520" s="54"/>
      <c r="C520" s="54"/>
      <c r="D520" s="34"/>
      <c r="E520" s="16"/>
      <c r="F520" s="19"/>
      <c r="G520" s="153"/>
      <c r="H520" s="34"/>
      <c r="I520" s="34"/>
      <c r="J520" s="157"/>
      <c r="K520" s="157"/>
      <c r="L520" s="110"/>
      <c r="M520" s="104"/>
      <c r="N520" s="104"/>
      <c r="O520" s="104"/>
      <c r="P520" s="70"/>
      <c r="Q520" s="70"/>
      <c r="R520" s="70"/>
    </row>
    <row r="521" s="5" customFormat="1" ht="16.5" customHeight="1">
      <c r="A521" s="34"/>
      <c r="B521" s="54"/>
      <c r="C521" s="54"/>
      <c r="D521" s="34"/>
      <c r="E521" s="16"/>
      <c r="F521" s="19"/>
      <c r="G521" s="153"/>
      <c r="H521" s="34"/>
      <c r="I521" s="34"/>
      <c r="J521" s="157"/>
      <c r="K521" s="157"/>
      <c r="L521" s="110"/>
      <c r="M521" s="104"/>
      <c r="N521" s="104"/>
      <c r="O521" s="104"/>
      <c r="P521" s="70"/>
      <c r="Q521" s="70"/>
      <c r="R521" s="70"/>
    </row>
    <row r="522" s="5" customFormat="1" ht="16.5" customHeight="1">
      <c r="A522" s="34"/>
      <c r="B522" s="54"/>
      <c r="C522" s="54"/>
      <c r="D522" s="34"/>
      <c r="E522" s="16"/>
      <c r="F522" s="19"/>
      <c r="G522" s="153"/>
      <c r="H522" s="34"/>
      <c r="I522" s="34"/>
      <c r="J522" s="157"/>
      <c r="K522" s="157"/>
      <c r="L522" s="110"/>
      <c r="M522" s="104"/>
      <c r="N522" s="104"/>
      <c r="O522" s="104"/>
      <c r="P522" s="70"/>
      <c r="Q522" s="70"/>
      <c r="R522" s="70"/>
    </row>
    <row r="523" s="5" customFormat="1" ht="16.5" customHeight="1">
      <c r="A523" s="34"/>
      <c r="B523" s="54"/>
      <c r="C523" s="54"/>
      <c r="D523" s="34"/>
      <c r="E523" s="16"/>
      <c r="F523" s="19"/>
      <c r="G523" s="153"/>
      <c r="H523" s="34"/>
      <c r="I523" s="34"/>
      <c r="J523" s="157"/>
      <c r="K523" s="157"/>
      <c r="L523" s="110"/>
      <c r="M523" s="104"/>
      <c r="N523" s="104"/>
      <c r="O523" s="104"/>
      <c r="P523" s="70"/>
      <c r="Q523" s="70"/>
      <c r="R523" s="70"/>
    </row>
    <row r="524" s="5" customFormat="1" ht="16.5" customHeight="1">
      <c r="A524" s="34"/>
      <c r="B524" s="54"/>
      <c r="C524" s="54"/>
      <c r="D524" s="34"/>
      <c r="E524" s="16"/>
      <c r="F524" s="19"/>
      <c r="G524" s="153"/>
      <c r="H524" s="34"/>
      <c r="I524" s="34"/>
      <c r="J524" s="157"/>
      <c r="K524" s="157"/>
      <c r="L524" s="110"/>
      <c r="M524" s="104"/>
      <c r="N524" s="104"/>
      <c r="O524" s="104"/>
      <c r="P524" s="70"/>
      <c r="Q524" s="70"/>
      <c r="R524" s="70"/>
    </row>
    <row r="525" s="5" customFormat="1" ht="16.5" customHeight="1">
      <c r="A525" s="34"/>
      <c r="B525" s="54"/>
      <c r="C525" s="54"/>
      <c r="D525" s="34"/>
      <c r="E525" s="16"/>
      <c r="F525" s="19"/>
      <c r="G525" s="153"/>
      <c r="H525" s="34"/>
      <c r="I525" s="34"/>
      <c r="J525" s="157"/>
      <c r="K525" s="157"/>
      <c r="L525" s="110"/>
      <c r="M525" s="104"/>
      <c r="N525" s="104"/>
      <c r="O525" s="104"/>
      <c r="P525" s="70"/>
      <c r="Q525" s="70"/>
      <c r="R525" s="70"/>
    </row>
    <row r="526" s="5" customFormat="1" ht="16.5" customHeight="1">
      <c r="A526" s="34"/>
      <c r="B526" s="54"/>
      <c r="C526" s="54"/>
      <c r="D526" s="34"/>
      <c r="E526" s="16"/>
      <c r="F526" s="19"/>
      <c r="G526" s="153"/>
      <c r="H526" s="34"/>
      <c r="I526" s="34"/>
      <c r="J526" s="157"/>
      <c r="K526" s="157"/>
      <c r="L526" s="110"/>
      <c r="M526" s="104"/>
      <c r="N526" s="104"/>
      <c r="O526" s="104"/>
      <c r="P526" s="70"/>
      <c r="Q526" s="70"/>
      <c r="R526" s="70"/>
    </row>
    <row r="527" s="5" customFormat="1" ht="16.5" customHeight="1">
      <c r="A527" s="34"/>
      <c r="B527" s="54"/>
      <c r="C527" s="54"/>
      <c r="D527" s="34"/>
      <c r="E527" s="16"/>
      <c r="F527" s="19"/>
      <c r="G527" s="153"/>
      <c r="H527" s="34"/>
      <c r="I527" s="34"/>
      <c r="J527" s="157"/>
      <c r="K527" s="157"/>
      <c r="L527" s="110"/>
      <c r="M527" s="104"/>
      <c r="N527" s="104"/>
      <c r="O527" s="104"/>
      <c r="P527" s="70"/>
      <c r="Q527" s="70"/>
      <c r="R527" s="70"/>
    </row>
    <row r="528" s="5" customFormat="1" ht="16.5" customHeight="1">
      <c r="A528" s="34"/>
      <c r="B528" s="54"/>
      <c r="C528" s="54"/>
      <c r="D528" s="34"/>
      <c r="E528" s="16"/>
      <c r="F528" s="19"/>
      <c r="G528" s="153"/>
      <c r="H528" s="34"/>
      <c r="I528" s="34"/>
      <c r="J528" s="157"/>
      <c r="K528" s="157"/>
      <c r="L528" s="110"/>
      <c r="M528" s="104"/>
      <c r="N528" s="104"/>
      <c r="O528" s="104"/>
      <c r="P528" s="70"/>
      <c r="Q528" s="70"/>
      <c r="R528" s="70"/>
    </row>
    <row r="529" s="5" customFormat="1" ht="16.5" customHeight="1">
      <c r="A529" s="34"/>
      <c r="B529" s="54"/>
      <c r="C529" s="54"/>
      <c r="D529" s="34"/>
      <c r="E529" s="16"/>
      <c r="F529" s="19"/>
      <c r="G529" s="153"/>
      <c r="H529" s="34"/>
      <c r="I529" s="34"/>
      <c r="J529" s="157"/>
      <c r="K529" s="157"/>
      <c r="L529" s="110"/>
      <c r="M529" s="104"/>
      <c r="N529" s="104"/>
      <c r="O529" s="104"/>
      <c r="P529" s="70"/>
      <c r="Q529" s="70"/>
      <c r="R529" s="70"/>
    </row>
    <row r="530" s="5" customFormat="1" ht="16.5" customHeight="1">
      <c r="A530" s="34"/>
      <c r="B530" s="54"/>
      <c r="C530" s="54"/>
      <c r="D530" s="34"/>
      <c r="E530" s="16"/>
      <c r="F530" s="19"/>
      <c r="G530" s="153"/>
      <c r="H530" s="34"/>
      <c r="I530" s="34"/>
      <c r="J530" s="157"/>
      <c r="K530" s="157"/>
      <c r="L530" s="110"/>
      <c r="M530" s="104"/>
      <c r="N530" s="104"/>
      <c r="O530" s="104"/>
      <c r="P530" s="70"/>
      <c r="Q530" s="70"/>
      <c r="R530" s="70"/>
    </row>
    <row r="531" s="5" customFormat="1" ht="16.5" customHeight="1">
      <c r="A531" s="34"/>
      <c r="B531" s="54"/>
      <c r="C531" s="54"/>
      <c r="D531" s="34"/>
      <c r="E531" s="16"/>
      <c r="F531" s="19"/>
      <c r="G531" s="153"/>
      <c r="H531" s="34"/>
      <c r="I531" s="34"/>
      <c r="J531" s="157"/>
      <c r="K531" s="157"/>
      <c r="L531" s="110"/>
      <c r="M531" s="104"/>
      <c r="N531" s="104"/>
      <c r="O531" s="104"/>
      <c r="P531" s="70"/>
      <c r="Q531" s="70"/>
      <c r="R531" s="70"/>
    </row>
    <row r="532" s="5" customFormat="1" ht="16.5" customHeight="1">
      <c r="A532" s="34"/>
      <c r="B532" s="54"/>
      <c r="C532" s="54"/>
      <c r="D532" s="34"/>
      <c r="E532" s="16"/>
      <c r="F532" s="19"/>
      <c r="G532" s="153"/>
      <c r="H532" s="34"/>
      <c r="I532" s="34"/>
      <c r="J532" s="157"/>
      <c r="K532" s="157"/>
      <c r="L532" s="110"/>
      <c r="M532" s="104"/>
      <c r="N532" s="104"/>
      <c r="O532" s="104"/>
      <c r="P532" s="70"/>
      <c r="Q532" s="70"/>
      <c r="R532" s="70"/>
    </row>
    <row r="533" s="5" customFormat="1" ht="16.5" customHeight="1">
      <c r="A533" s="34"/>
      <c r="B533" s="54"/>
      <c r="C533" s="54"/>
      <c r="D533" s="34"/>
      <c r="E533" s="16"/>
      <c r="F533" s="19"/>
      <c r="G533" s="153"/>
      <c r="H533" s="34"/>
      <c r="I533" s="34"/>
      <c r="J533" s="157"/>
      <c r="K533" s="157"/>
      <c r="L533" s="110"/>
      <c r="M533" s="104"/>
      <c r="N533" s="104"/>
      <c r="O533" s="104"/>
      <c r="P533" s="70"/>
      <c r="Q533" s="70"/>
      <c r="R533" s="70"/>
    </row>
    <row r="534" s="5" customFormat="1" ht="16.5" customHeight="1">
      <c r="A534" s="34"/>
      <c r="B534" s="54"/>
      <c r="C534" s="54"/>
      <c r="D534" s="34"/>
      <c r="E534" s="16"/>
      <c r="F534" s="19"/>
      <c r="G534" s="153"/>
      <c r="H534" s="34"/>
      <c r="I534" s="34"/>
      <c r="J534" s="157"/>
      <c r="K534" s="157"/>
      <c r="L534" s="110"/>
      <c r="M534" s="104"/>
      <c r="N534" s="104"/>
      <c r="O534" s="104"/>
      <c r="P534" s="70"/>
      <c r="Q534" s="70"/>
      <c r="R534" s="70"/>
    </row>
    <row r="535" s="5" customFormat="1" ht="16.5" customHeight="1">
      <c r="A535" s="34"/>
      <c r="B535" s="54"/>
      <c r="C535" s="54"/>
      <c r="D535" s="34"/>
      <c r="E535" s="16"/>
      <c r="F535" s="19"/>
      <c r="G535" s="153"/>
      <c r="H535" s="34"/>
      <c r="I535" s="34"/>
      <c r="J535" s="157"/>
      <c r="K535" s="157"/>
      <c r="L535" s="110"/>
      <c r="M535" s="104"/>
      <c r="N535" s="104"/>
      <c r="O535" s="104"/>
      <c r="P535" s="70"/>
      <c r="Q535" s="70"/>
      <c r="R535" s="70"/>
    </row>
    <row r="536" s="5" customFormat="1" ht="16.5" customHeight="1">
      <c r="A536" s="34"/>
      <c r="B536" s="54"/>
      <c r="C536" s="54"/>
      <c r="D536" s="34"/>
      <c r="E536" s="16"/>
      <c r="F536" s="19"/>
      <c r="G536" s="153"/>
      <c r="H536" s="34"/>
      <c r="I536" s="34"/>
      <c r="J536" s="157"/>
      <c r="K536" s="157"/>
      <c r="L536" s="110"/>
      <c r="M536" s="104"/>
      <c r="N536" s="104"/>
      <c r="O536" s="104"/>
      <c r="P536" s="70"/>
      <c r="Q536" s="70"/>
      <c r="R536" s="70"/>
    </row>
    <row r="537" s="5" customFormat="1" ht="16.5" customHeight="1">
      <c r="A537" s="34"/>
      <c r="B537" s="54"/>
      <c r="C537" s="54"/>
      <c r="D537" s="34"/>
      <c r="E537" s="16"/>
      <c r="F537" s="19"/>
      <c r="G537" s="153"/>
      <c r="H537" s="34"/>
      <c r="I537" s="34"/>
      <c r="J537" s="157"/>
      <c r="K537" s="157"/>
      <c r="L537" s="110"/>
      <c r="M537" s="104"/>
      <c r="N537" s="104"/>
      <c r="O537" s="104"/>
      <c r="P537" s="70"/>
      <c r="Q537" s="70"/>
      <c r="R537" s="70"/>
    </row>
    <row r="538" s="5" customFormat="1" ht="16.5" customHeight="1">
      <c r="A538" s="34"/>
      <c r="B538" s="54"/>
      <c r="C538" s="54"/>
      <c r="D538" s="34"/>
      <c r="E538" s="16"/>
      <c r="F538" s="19"/>
      <c r="G538" s="153"/>
      <c r="H538" s="34"/>
      <c r="I538" s="34"/>
      <c r="J538" s="157"/>
      <c r="K538" s="157"/>
      <c r="L538" s="110"/>
      <c r="M538" s="104"/>
      <c r="N538" s="104"/>
      <c r="O538" s="104"/>
      <c r="P538" s="70"/>
      <c r="Q538" s="70"/>
      <c r="R538" s="70"/>
    </row>
    <row r="539" s="5" customFormat="1" ht="16.5" customHeight="1">
      <c r="A539" s="34"/>
      <c r="B539" s="54"/>
      <c r="C539" s="54"/>
      <c r="D539" s="34"/>
      <c r="E539" s="16"/>
      <c r="F539" s="19"/>
      <c r="G539" s="153"/>
      <c r="H539" s="34"/>
      <c r="I539" s="34"/>
      <c r="J539" s="157"/>
      <c r="K539" s="157"/>
      <c r="L539" s="110"/>
      <c r="M539" s="104"/>
      <c r="N539" s="104"/>
      <c r="O539" s="104"/>
      <c r="P539" s="70"/>
      <c r="Q539" s="70"/>
      <c r="R539" s="70"/>
    </row>
    <row r="540" s="5" customFormat="1" ht="16.5" customHeight="1">
      <c r="A540" s="34"/>
      <c r="B540" s="54"/>
      <c r="C540" s="54"/>
      <c r="D540" s="34"/>
      <c r="E540" s="16"/>
      <c r="F540" s="19"/>
      <c r="G540" s="153"/>
      <c r="H540" s="34"/>
      <c r="I540" s="34"/>
      <c r="J540" s="157"/>
      <c r="K540" s="157"/>
      <c r="L540" s="110"/>
      <c r="M540" s="104"/>
      <c r="N540" s="104"/>
      <c r="O540" s="104"/>
      <c r="P540" s="70"/>
      <c r="Q540" s="70"/>
      <c r="R540" s="70"/>
    </row>
    <row r="541" s="5" customFormat="1" ht="16.5" customHeight="1">
      <c r="A541" s="34"/>
      <c r="B541" s="54"/>
      <c r="C541" s="54"/>
      <c r="D541" s="34"/>
      <c r="E541" s="16"/>
      <c r="F541" s="19"/>
      <c r="G541" s="153"/>
      <c r="H541" s="34"/>
      <c r="I541" s="34"/>
      <c r="J541" s="157"/>
      <c r="K541" s="157"/>
      <c r="L541" s="110"/>
      <c r="M541" s="104"/>
      <c r="N541" s="104"/>
      <c r="O541" s="104"/>
      <c r="P541" s="70"/>
      <c r="Q541" s="70"/>
      <c r="R541" s="70"/>
    </row>
    <row r="542" s="5" customFormat="1" ht="16.5" customHeight="1">
      <c r="A542" s="34"/>
      <c r="B542" s="54"/>
      <c r="C542" s="54"/>
      <c r="D542" s="34"/>
      <c r="E542" s="16"/>
      <c r="F542" s="19"/>
      <c r="G542" s="153"/>
      <c r="H542" s="34"/>
      <c r="I542" s="34"/>
      <c r="J542" s="157"/>
      <c r="K542" s="157"/>
      <c r="L542" s="110"/>
      <c r="M542" s="104"/>
      <c r="N542" s="104"/>
      <c r="O542" s="104"/>
      <c r="P542" s="70"/>
      <c r="Q542" s="70"/>
      <c r="R542" s="70"/>
    </row>
    <row r="543" s="5" customFormat="1" ht="16.5" customHeight="1">
      <c r="A543" s="34"/>
      <c r="B543" s="54"/>
      <c r="C543" s="54"/>
      <c r="D543" s="34"/>
      <c r="E543" s="16"/>
      <c r="F543" s="19"/>
      <c r="G543" s="153"/>
      <c r="H543" s="34"/>
      <c r="I543" s="34"/>
      <c r="J543" s="157"/>
      <c r="K543" s="157"/>
      <c r="L543" s="110"/>
      <c r="M543" s="104"/>
      <c r="N543" s="104"/>
      <c r="O543" s="104"/>
      <c r="P543" s="70"/>
      <c r="Q543" s="70"/>
      <c r="R543" s="70"/>
    </row>
    <row r="544" s="5" customFormat="1" ht="16.5" customHeight="1">
      <c r="A544" s="34"/>
      <c r="B544" s="54"/>
      <c r="C544" s="54"/>
      <c r="D544" s="34"/>
      <c r="E544" s="16"/>
      <c r="F544" s="19"/>
      <c r="G544" s="153"/>
      <c r="H544" s="34"/>
      <c r="I544" s="34"/>
      <c r="J544" s="157"/>
      <c r="K544" s="157"/>
      <c r="L544" s="110"/>
      <c r="M544" s="104"/>
      <c r="N544" s="104"/>
      <c r="O544" s="104"/>
      <c r="P544" s="70"/>
      <c r="Q544" s="70"/>
      <c r="R544" s="70"/>
    </row>
    <row r="545" s="5" customFormat="1" ht="16.5" customHeight="1">
      <c r="A545" s="34"/>
      <c r="B545" s="54"/>
      <c r="C545" s="54"/>
      <c r="D545" s="34"/>
      <c r="E545" s="16"/>
      <c r="F545" s="19"/>
      <c r="G545" s="153"/>
      <c r="H545" s="34"/>
      <c r="I545" s="34"/>
      <c r="J545" s="157"/>
      <c r="K545" s="157"/>
      <c r="L545" s="110"/>
      <c r="M545" s="104"/>
      <c r="N545" s="104"/>
      <c r="O545" s="104"/>
      <c r="P545" s="70"/>
      <c r="Q545" s="70"/>
      <c r="R545" s="70"/>
    </row>
    <row r="546" s="5" customFormat="1" ht="16.5" customHeight="1">
      <c r="A546" s="34"/>
      <c r="B546" s="54"/>
      <c r="C546" s="54"/>
      <c r="D546" s="34"/>
      <c r="E546" s="16"/>
      <c r="F546" s="19"/>
      <c r="G546" s="153"/>
      <c r="H546" s="34"/>
      <c r="I546" s="34"/>
      <c r="J546" s="157"/>
      <c r="K546" s="157"/>
      <c r="L546" s="110"/>
      <c r="M546" s="104"/>
      <c r="N546" s="104"/>
      <c r="O546" s="104"/>
      <c r="P546" s="70"/>
      <c r="Q546" s="70"/>
      <c r="R546" s="70"/>
    </row>
    <row r="547" s="5" customFormat="1" ht="16.5" customHeight="1">
      <c r="A547" s="34"/>
      <c r="B547" s="54"/>
      <c r="C547" s="54"/>
      <c r="D547" s="34"/>
      <c r="E547" s="16"/>
      <c r="F547" s="19"/>
      <c r="G547" s="153"/>
      <c r="H547" s="34"/>
      <c r="I547" s="34"/>
      <c r="J547" s="157"/>
      <c r="K547" s="157"/>
      <c r="L547" s="110"/>
      <c r="M547" s="104"/>
      <c r="N547" s="104"/>
      <c r="O547" s="104"/>
      <c r="P547" s="70"/>
      <c r="Q547" s="70"/>
      <c r="R547" s="70"/>
    </row>
    <row r="548" s="5" customFormat="1" ht="16.5" customHeight="1">
      <c r="A548" s="34"/>
      <c r="B548" s="54"/>
      <c r="C548" s="54"/>
      <c r="D548" s="34"/>
      <c r="E548" s="16"/>
      <c r="F548" s="19"/>
      <c r="G548" s="153"/>
      <c r="H548" s="34"/>
      <c r="I548" s="34"/>
      <c r="J548" s="157"/>
      <c r="K548" s="157"/>
      <c r="L548" s="110"/>
      <c r="M548" s="104"/>
      <c r="N548" s="104"/>
      <c r="O548" s="104"/>
      <c r="P548" s="70"/>
      <c r="Q548" s="70"/>
      <c r="R548" s="70"/>
    </row>
    <row r="549" s="5" customFormat="1" ht="16.5" customHeight="1">
      <c r="A549" s="34"/>
      <c r="B549" s="54"/>
      <c r="C549" s="54"/>
      <c r="D549" s="34"/>
      <c r="E549" s="16"/>
      <c r="F549" s="19"/>
      <c r="G549" s="153"/>
      <c r="H549" s="34"/>
      <c r="I549" s="34"/>
      <c r="J549" s="157"/>
      <c r="K549" s="157"/>
      <c r="L549" s="110"/>
      <c r="M549" s="104"/>
      <c r="N549" s="104"/>
      <c r="O549" s="104"/>
      <c r="P549" s="70"/>
      <c r="Q549" s="70"/>
      <c r="R549" s="70"/>
    </row>
    <row r="550" s="5" customFormat="1" ht="16.5" customHeight="1">
      <c r="A550" s="34"/>
      <c r="B550" s="54"/>
      <c r="C550" s="54"/>
      <c r="D550" s="34"/>
      <c r="E550" s="16"/>
      <c r="F550" s="19"/>
      <c r="G550" s="153"/>
      <c r="H550" s="34"/>
      <c r="I550" s="34"/>
      <c r="J550" s="157"/>
      <c r="K550" s="157"/>
      <c r="L550" s="110"/>
      <c r="M550" s="104"/>
      <c r="N550" s="104"/>
      <c r="O550" s="104"/>
      <c r="P550" s="70"/>
      <c r="Q550" s="70"/>
      <c r="R550" s="70"/>
    </row>
    <row r="551" s="5" customFormat="1" ht="16.5" customHeight="1">
      <c r="A551" s="34"/>
      <c r="B551" s="54"/>
      <c r="C551" s="54"/>
      <c r="D551" s="34"/>
      <c r="E551" s="16"/>
      <c r="F551" s="19"/>
      <c r="G551" s="153"/>
      <c r="H551" s="34"/>
      <c r="I551" s="34"/>
      <c r="J551" s="157"/>
      <c r="K551" s="157"/>
      <c r="L551" s="110"/>
      <c r="M551" s="104"/>
      <c r="N551" s="104"/>
      <c r="O551" s="104"/>
      <c r="P551" s="70"/>
      <c r="Q551" s="70"/>
      <c r="R551" s="70"/>
    </row>
    <row r="552" s="5" customFormat="1" ht="16.5" customHeight="1">
      <c r="A552" s="34"/>
      <c r="B552" s="54"/>
      <c r="C552" s="54"/>
      <c r="D552" s="34"/>
      <c r="E552" s="16"/>
      <c r="F552" s="19"/>
      <c r="G552" s="153"/>
      <c r="H552" s="34"/>
      <c r="I552" s="34"/>
      <c r="J552" s="157"/>
      <c r="K552" s="157"/>
      <c r="L552" s="110"/>
      <c r="M552" s="104"/>
      <c r="N552" s="104"/>
      <c r="O552" s="104"/>
      <c r="P552" s="70"/>
      <c r="Q552" s="70"/>
      <c r="R552" s="70"/>
    </row>
    <row r="553" s="5" customFormat="1" ht="16.5" customHeight="1">
      <c r="A553" s="34"/>
      <c r="B553" s="54"/>
      <c r="C553" s="54"/>
      <c r="D553" s="34"/>
      <c r="E553" s="16"/>
      <c r="F553" s="19"/>
      <c r="G553" s="153"/>
      <c r="H553" s="34"/>
      <c r="I553" s="34"/>
      <c r="J553" s="157"/>
      <c r="K553" s="157"/>
      <c r="L553" s="110"/>
      <c r="M553" s="104"/>
      <c r="N553" s="104"/>
      <c r="O553" s="104"/>
      <c r="P553" s="70"/>
      <c r="Q553" s="70"/>
      <c r="R553" s="70"/>
    </row>
    <row r="554" s="5" customFormat="1" ht="16.5" customHeight="1">
      <c r="A554" s="34"/>
      <c r="B554" s="54"/>
      <c r="C554" s="54"/>
      <c r="D554" s="34"/>
      <c r="E554" s="16"/>
      <c r="F554" s="19"/>
      <c r="G554" s="153"/>
      <c r="H554" s="34"/>
      <c r="I554" s="34"/>
      <c r="J554" s="157"/>
      <c r="K554" s="157"/>
      <c r="L554" s="110"/>
      <c r="M554" s="104"/>
      <c r="N554" s="104"/>
      <c r="O554" s="104"/>
      <c r="P554" s="70"/>
      <c r="Q554" s="70"/>
      <c r="R554" s="70"/>
    </row>
    <row r="555" s="5" customFormat="1" ht="16.5" customHeight="1">
      <c r="A555" s="34"/>
      <c r="B555" s="54"/>
      <c r="C555" s="54"/>
      <c r="D555" s="34"/>
      <c r="E555" s="16"/>
      <c r="F555" s="19"/>
      <c r="G555" s="153"/>
      <c r="H555" s="34"/>
      <c r="I555" s="34"/>
      <c r="J555" s="157"/>
      <c r="K555" s="157"/>
      <c r="L555" s="110"/>
      <c r="M555" s="104"/>
      <c r="N555" s="104"/>
      <c r="O555" s="104"/>
      <c r="P555" s="70"/>
      <c r="Q555" s="70"/>
      <c r="R555" s="70"/>
    </row>
    <row r="556" s="5" customFormat="1" ht="16.5" customHeight="1">
      <c r="A556" s="34"/>
      <c r="B556" s="54"/>
      <c r="C556" s="54"/>
      <c r="D556" s="34"/>
      <c r="E556" s="16"/>
      <c r="F556" s="19"/>
      <c r="G556" s="153"/>
      <c r="H556" s="34"/>
      <c r="I556" s="34"/>
      <c r="J556" s="157"/>
      <c r="K556" s="157"/>
      <c r="L556" s="110"/>
      <c r="M556" s="104"/>
      <c r="N556" s="104"/>
      <c r="O556" s="104"/>
      <c r="P556" s="70"/>
      <c r="Q556" s="70"/>
      <c r="R556" s="70"/>
    </row>
    <row r="557" s="5" customFormat="1" ht="16.5" customHeight="1">
      <c r="A557" s="34"/>
      <c r="B557" s="54"/>
      <c r="C557" s="54"/>
      <c r="D557" s="34"/>
      <c r="E557" s="16"/>
      <c r="F557" s="19"/>
      <c r="G557" s="153"/>
      <c r="H557" s="34"/>
      <c r="I557" s="34"/>
      <c r="J557" s="157"/>
      <c r="K557" s="157"/>
      <c r="L557" s="110"/>
      <c r="M557" s="104"/>
      <c r="N557" s="104"/>
      <c r="O557" s="104"/>
      <c r="P557" s="70"/>
      <c r="Q557" s="70"/>
      <c r="R557" s="70"/>
    </row>
    <row r="558" s="5" customFormat="1" ht="16.5" customHeight="1">
      <c r="A558" s="34"/>
      <c r="B558" s="54"/>
      <c r="C558" s="54"/>
      <c r="D558" s="34"/>
      <c r="E558" s="16"/>
      <c r="F558" s="19"/>
      <c r="G558" s="153"/>
      <c r="H558" s="34"/>
      <c r="I558" s="34"/>
      <c r="J558" s="157"/>
      <c r="K558" s="157"/>
      <c r="L558" s="110"/>
      <c r="M558" s="104"/>
      <c r="N558" s="104"/>
      <c r="O558" s="104"/>
      <c r="P558" s="70"/>
      <c r="Q558" s="70"/>
      <c r="R558" s="70"/>
    </row>
    <row r="559" s="5" customFormat="1" ht="16.5" customHeight="1">
      <c r="A559" s="34"/>
      <c r="B559" s="54"/>
      <c r="C559" s="54"/>
      <c r="D559" s="34"/>
      <c r="E559" s="16"/>
      <c r="F559" s="19"/>
      <c r="G559" s="153"/>
      <c r="H559" s="34"/>
      <c r="I559" s="34"/>
      <c r="J559" s="157"/>
      <c r="K559" s="157"/>
      <c r="L559" s="110"/>
      <c r="M559" s="104"/>
      <c r="N559" s="104"/>
      <c r="O559" s="104"/>
      <c r="P559" s="70"/>
      <c r="Q559" s="70"/>
      <c r="R559" s="70"/>
    </row>
    <row r="560" s="5" customFormat="1" ht="16.5" customHeight="1">
      <c r="A560" s="34"/>
      <c r="B560" s="54"/>
      <c r="C560" s="54"/>
      <c r="D560" s="34"/>
      <c r="E560" s="16"/>
      <c r="F560" s="19"/>
      <c r="G560" s="153"/>
      <c r="H560" s="34"/>
      <c r="I560" s="34"/>
      <c r="J560" s="157"/>
      <c r="K560" s="157"/>
      <c r="L560" s="110"/>
      <c r="M560" s="104"/>
      <c r="N560" s="104"/>
      <c r="O560" s="104"/>
      <c r="P560" s="70"/>
      <c r="Q560" s="70"/>
      <c r="R560" s="70"/>
    </row>
    <row r="561" s="5" customFormat="1" ht="16.5" customHeight="1">
      <c r="A561" s="34"/>
      <c r="B561" s="54"/>
      <c r="C561" s="54"/>
      <c r="D561" s="34"/>
      <c r="E561" s="16"/>
      <c r="F561" s="19"/>
      <c r="G561" s="153"/>
      <c r="H561" s="34"/>
      <c r="I561" s="34"/>
      <c r="J561" s="157"/>
      <c r="K561" s="157"/>
      <c r="L561" s="110"/>
      <c r="M561" s="104"/>
      <c r="N561" s="104"/>
      <c r="O561" s="104"/>
      <c r="P561" s="70"/>
      <c r="Q561" s="70"/>
      <c r="R561" s="70"/>
    </row>
    <row r="562" s="5" customFormat="1" ht="16.5" customHeight="1">
      <c r="A562" s="34"/>
      <c r="B562" s="54"/>
      <c r="C562" s="54"/>
      <c r="D562" s="34"/>
      <c r="E562" s="16"/>
      <c r="F562" s="19"/>
      <c r="G562" s="153"/>
      <c r="H562" s="34"/>
      <c r="I562" s="34"/>
      <c r="J562" s="157"/>
      <c r="K562" s="157"/>
      <c r="L562" s="110"/>
      <c r="M562" s="104"/>
      <c r="N562" s="104"/>
      <c r="O562" s="104"/>
      <c r="P562" s="70"/>
      <c r="Q562" s="70"/>
      <c r="R562" s="70"/>
    </row>
    <row r="563" s="5" customFormat="1" ht="16.5" customHeight="1">
      <c r="A563" s="34"/>
      <c r="B563" s="54"/>
      <c r="C563" s="54"/>
      <c r="D563" s="34"/>
      <c r="E563" s="16"/>
      <c r="F563" s="19"/>
      <c r="G563" s="153"/>
      <c r="H563" s="34"/>
      <c r="I563" s="34"/>
      <c r="J563" s="157"/>
      <c r="K563" s="157"/>
      <c r="L563" s="110"/>
      <c r="M563" s="104"/>
      <c r="N563" s="104"/>
      <c r="O563" s="104"/>
      <c r="P563" s="70"/>
      <c r="Q563" s="70"/>
      <c r="R563" s="70"/>
    </row>
    <row r="564" s="5" customFormat="1" ht="16.5" customHeight="1">
      <c r="A564" s="34"/>
      <c r="B564" s="54"/>
      <c r="C564" s="54"/>
      <c r="D564" s="34"/>
      <c r="E564" s="16"/>
      <c r="F564" s="19"/>
      <c r="G564" s="153"/>
      <c r="H564" s="34"/>
      <c r="I564" s="34"/>
      <c r="J564" s="157"/>
      <c r="K564" s="157"/>
      <c r="L564" s="110"/>
      <c r="M564" s="104"/>
      <c r="N564" s="104"/>
      <c r="O564" s="104"/>
      <c r="P564" s="70"/>
      <c r="Q564" s="70"/>
      <c r="R564" s="70"/>
    </row>
    <row r="565" s="5" customFormat="1" ht="16.5" customHeight="1">
      <c r="A565" s="34"/>
      <c r="B565" s="54"/>
      <c r="C565" s="54"/>
      <c r="D565" s="34"/>
      <c r="E565" s="16"/>
      <c r="F565" s="19"/>
      <c r="G565" s="153"/>
      <c r="H565" s="34"/>
      <c r="I565" s="34"/>
      <c r="J565" s="157"/>
      <c r="K565" s="157"/>
      <c r="L565" s="110"/>
      <c r="M565" s="104"/>
      <c r="N565" s="104"/>
      <c r="O565" s="104"/>
      <c r="P565" s="70"/>
      <c r="Q565" s="70"/>
      <c r="R565" s="70"/>
    </row>
    <row r="566" s="5" customFormat="1" ht="16.5" customHeight="1">
      <c r="A566" s="34"/>
      <c r="B566" s="54"/>
      <c r="C566" s="54"/>
      <c r="D566" s="34"/>
      <c r="E566" s="16"/>
      <c r="F566" s="19"/>
      <c r="G566" s="153"/>
      <c r="H566" s="34"/>
      <c r="I566" s="34"/>
      <c r="J566" s="157"/>
      <c r="K566" s="157"/>
      <c r="L566" s="110"/>
      <c r="M566" s="104"/>
      <c r="N566" s="104"/>
      <c r="O566" s="104"/>
      <c r="P566" s="70"/>
      <c r="Q566" s="70"/>
      <c r="R566" s="70"/>
    </row>
    <row r="567" s="5" customFormat="1" ht="16.5" customHeight="1">
      <c r="A567" s="34"/>
      <c r="B567" s="54"/>
      <c r="C567" s="54"/>
      <c r="D567" s="34"/>
      <c r="E567" s="16"/>
      <c r="F567" s="19"/>
      <c r="G567" s="153"/>
      <c r="H567" s="34"/>
      <c r="I567" s="34"/>
      <c r="J567" s="157"/>
      <c r="K567" s="157"/>
      <c r="L567" s="110"/>
      <c r="M567" s="104"/>
      <c r="N567" s="104"/>
      <c r="O567" s="104"/>
      <c r="P567" s="70"/>
      <c r="Q567" s="70"/>
      <c r="R567" s="70"/>
    </row>
    <row r="568" s="5" customFormat="1" ht="16.5" customHeight="1">
      <c r="A568" s="34"/>
      <c r="B568" s="54"/>
      <c r="C568" s="54"/>
      <c r="D568" s="34"/>
      <c r="E568" s="16"/>
      <c r="F568" s="19"/>
      <c r="G568" s="153"/>
      <c r="H568" s="34"/>
      <c r="I568" s="34"/>
      <c r="J568" s="157"/>
      <c r="K568" s="157"/>
      <c r="L568" s="110"/>
      <c r="M568" s="104"/>
      <c r="N568" s="104"/>
      <c r="O568" s="104"/>
      <c r="P568" s="70"/>
      <c r="Q568" s="70"/>
      <c r="R568" s="70"/>
    </row>
    <row r="569" s="5" customFormat="1" ht="16.5" customHeight="1">
      <c r="A569" s="34"/>
      <c r="B569" s="54"/>
      <c r="C569" s="54"/>
      <c r="D569" s="34"/>
      <c r="E569" s="16"/>
      <c r="F569" s="19"/>
      <c r="G569" s="153"/>
      <c r="H569" s="34"/>
      <c r="I569" s="34"/>
      <c r="J569" s="157"/>
      <c r="K569" s="157"/>
      <c r="L569" s="110"/>
      <c r="M569" s="104"/>
      <c r="N569" s="104"/>
      <c r="O569" s="104"/>
      <c r="P569" s="70"/>
      <c r="Q569" s="70"/>
      <c r="R569" s="70"/>
    </row>
    <row r="570" s="5" customFormat="1" ht="16.5" customHeight="1">
      <c r="A570" s="34"/>
      <c r="B570" s="54"/>
      <c r="C570" s="54"/>
      <c r="D570" s="34"/>
      <c r="E570" s="16"/>
      <c r="F570" s="19"/>
      <c r="G570" s="153"/>
      <c r="H570" s="34"/>
      <c r="I570" s="34"/>
      <c r="J570" s="157"/>
      <c r="K570" s="157"/>
      <c r="L570" s="110"/>
      <c r="M570" s="104"/>
      <c r="N570" s="104"/>
      <c r="O570" s="104"/>
      <c r="P570" s="70"/>
      <c r="Q570" s="70"/>
      <c r="R570" s="70"/>
    </row>
    <row r="571" s="5" customFormat="1" ht="16.5" customHeight="1">
      <c r="A571" s="34"/>
      <c r="B571" s="54"/>
      <c r="C571" s="54"/>
      <c r="D571" s="34"/>
      <c r="E571" s="16"/>
      <c r="F571" s="19"/>
      <c r="G571" s="153"/>
      <c r="H571" s="34"/>
      <c r="I571" s="34"/>
      <c r="J571" s="157"/>
      <c r="K571" s="157"/>
      <c r="L571" s="110"/>
      <c r="M571" s="104"/>
      <c r="N571" s="104"/>
      <c r="O571" s="104"/>
      <c r="P571" s="70"/>
      <c r="Q571" s="70"/>
      <c r="R571" s="70"/>
    </row>
    <row r="572" s="5" customFormat="1" ht="16.5" customHeight="1">
      <c r="A572" s="34"/>
      <c r="B572" s="54"/>
      <c r="C572" s="54"/>
      <c r="D572" s="34"/>
      <c r="E572" s="16"/>
      <c r="F572" s="19"/>
      <c r="G572" s="153"/>
      <c r="H572" s="34"/>
      <c r="I572" s="34"/>
      <c r="J572" s="157"/>
      <c r="K572" s="157"/>
      <c r="L572" s="110"/>
      <c r="M572" s="104"/>
      <c r="N572" s="104"/>
      <c r="O572" s="104"/>
      <c r="P572" s="70"/>
      <c r="Q572" s="70"/>
      <c r="R572" s="70"/>
    </row>
    <row r="573" s="5" customFormat="1" ht="16.5" customHeight="1">
      <c r="A573" s="34"/>
      <c r="B573" s="54"/>
      <c r="C573" s="54"/>
      <c r="D573" s="34"/>
      <c r="E573" s="16"/>
      <c r="F573" s="19"/>
      <c r="G573" s="153"/>
      <c r="H573" s="34"/>
      <c r="I573" s="34"/>
      <c r="J573" s="157"/>
      <c r="K573" s="157"/>
      <c r="L573" s="110"/>
      <c r="M573" s="104"/>
      <c r="N573" s="104"/>
      <c r="O573" s="104"/>
      <c r="P573" s="70"/>
      <c r="Q573" s="70"/>
      <c r="R573" s="70"/>
    </row>
    <row r="574" s="5" customFormat="1" ht="16.5" customHeight="1">
      <c r="A574" s="34"/>
      <c r="B574" s="54"/>
      <c r="C574" s="54"/>
      <c r="D574" s="34"/>
      <c r="E574" s="16"/>
      <c r="F574" s="19"/>
      <c r="G574" s="153"/>
      <c r="H574" s="34"/>
      <c r="I574" s="34"/>
      <c r="J574" s="157"/>
      <c r="K574" s="157"/>
      <c r="L574" s="110"/>
      <c r="M574" s="104"/>
      <c r="N574" s="104"/>
      <c r="O574" s="104"/>
      <c r="P574" s="70"/>
      <c r="Q574" s="70"/>
      <c r="R574" s="70"/>
    </row>
    <row r="575" s="5" customFormat="1" ht="16.5" customHeight="1">
      <c r="A575" s="34"/>
      <c r="B575" s="54"/>
      <c r="C575" s="54"/>
      <c r="D575" s="34"/>
      <c r="E575" s="16"/>
      <c r="F575" s="19"/>
      <c r="G575" s="153"/>
      <c r="H575" s="34"/>
      <c r="I575" s="34"/>
      <c r="J575" s="157"/>
      <c r="K575" s="157"/>
      <c r="L575" s="110"/>
      <c r="M575" s="104"/>
      <c r="N575" s="104"/>
      <c r="O575" s="104"/>
      <c r="P575" s="70"/>
      <c r="Q575" s="70"/>
      <c r="R575" s="70"/>
    </row>
    <row r="576" s="5" customFormat="1" ht="16.5" customHeight="1">
      <c r="A576" s="34"/>
      <c r="B576" s="54"/>
      <c r="C576" s="54"/>
      <c r="D576" s="34"/>
      <c r="E576" s="16"/>
      <c r="F576" s="19"/>
      <c r="G576" s="153"/>
      <c r="H576" s="34"/>
      <c r="I576" s="34"/>
      <c r="J576" s="157"/>
      <c r="K576" s="157"/>
      <c r="L576" s="110"/>
      <c r="M576" s="104"/>
      <c r="N576" s="104"/>
      <c r="O576" s="104"/>
      <c r="P576" s="70"/>
      <c r="Q576" s="70"/>
      <c r="R576" s="70"/>
    </row>
    <row r="577" s="5" customFormat="1" ht="16.5" customHeight="1">
      <c r="A577" s="34"/>
      <c r="B577" s="54"/>
      <c r="C577" s="54"/>
      <c r="D577" s="34"/>
      <c r="E577" s="16"/>
      <c r="F577" s="19"/>
      <c r="G577" s="153"/>
      <c r="H577" s="34"/>
      <c r="I577" s="34"/>
      <c r="J577" s="157"/>
      <c r="K577" s="157"/>
      <c r="L577" s="110"/>
      <c r="M577" s="104"/>
      <c r="N577" s="104"/>
      <c r="O577" s="104"/>
      <c r="P577" s="70"/>
      <c r="Q577" s="70"/>
      <c r="R577" s="70"/>
    </row>
    <row r="578" s="5" customFormat="1" ht="16.5" customHeight="1">
      <c r="A578" s="34"/>
      <c r="B578" s="54"/>
      <c r="C578" s="54"/>
      <c r="D578" s="34"/>
      <c r="E578" s="16"/>
      <c r="F578" s="19"/>
      <c r="G578" s="153"/>
      <c r="H578" s="34"/>
      <c r="I578" s="34"/>
      <c r="J578" s="157"/>
      <c r="K578" s="157"/>
      <c r="L578" s="110"/>
      <c r="M578" s="104"/>
      <c r="N578" s="104"/>
      <c r="O578" s="104"/>
      <c r="P578" s="70"/>
      <c r="Q578" s="70"/>
      <c r="R578" s="70"/>
    </row>
    <row r="579" s="5" customFormat="1" ht="16.5" customHeight="1">
      <c r="A579" s="34"/>
      <c r="B579" s="54"/>
      <c r="C579" s="54"/>
      <c r="D579" s="34"/>
      <c r="E579" s="16"/>
      <c r="F579" s="19"/>
      <c r="G579" s="153"/>
      <c r="H579" s="34"/>
      <c r="I579" s="34"/>
      <c r="J579" s="157"/>
      <c r="K579" s="157"/>
      <c r="L579" s="110"/>
      <c r="M579" s="104"/>
      <c r="N579" s="104"/>
      <c r="O579" s="104"/>
      <c r="P579" s="70"/>
      <c r="Q579" s="70"/>
      <c r="R579" s="70"/>
    </row>
    <row r="580" s="5" customFormat="1" ht="16.5" customHeight="1">
      <c r="A580" s="34"/>
      <c r="B580" s="54"/>
      <c r="C580" s="54"/>
      <c r="D580" s="34"/>
      <c r="E580" s="16"/>
      <c r="F580" s="19"/>
      <c r="G580" s="153"/>
      <c r="H580" s="34"/>
      <c r="I580" s="34"/>
      <c r="J580" s="157"/>
      <c r="K580" s="157"/>
      <c r="L580" s="110"/>
      <c r="M580" s="104"/>
      <c r="N580" s="104"/>
      <c r="O580" s="104"/>
      <c r="P580" s="70"/>
      <c r="Q580" s="70"/>
      <c r="R580" s="70"/>
    </row>
    <row r="581" s="5" customFormat="1" ht="16.5" customHeight="1">
      <c r="A581" s="34"/>
      <c r="B581" s="54"/>
      <c r="C581" s="54"/>
      <c r="D581" s="34"/>
      <c r="E581" s="16"/>
      <c r="F581" s="19"/>
      <c r="G581" s="153"/>
      <c r="H581" s="34"/>
      <c r="I581" s="34"/>
      <c r="J581" s="157"/>
      <c r="K581" s="157"/>
      <c r="L581" s="110"/>
      <c r="M581" s="104"/>
      <c r="N581" s="104"/>
      <c r="O581" s="104"/>
      <c r="P581" s="70"/>
      <c r="Q581" s="70"/>
      <c r="R581" s="70"/>
    </row>
    <row r="582" s="5" customFormat="1" ht="16.5" customHeight="1">
      <c r="A582" s="34"/>
      <c r="B582" s="54"/>
      <c r="C582" s="54"/>
      <c r="D582" s="34"/>
      <c r="E582" s="16"/>
      <c r="F582" s="19"/>
      <c r="G582" s="153"/>
      <c r="H582" s="34"/>
      <c r="I582" s="34"/>
      <c r="J582" s="157"/>
      <c r="K582" s="157"/>
      <c r="L582" s="110"/>
      <c r="M582" s="104"/>
      <c r="N582" s="104"/>
      <c r="O582" s="104"/>
      <c r="P582" s="70"/>
      <c r="Q582" s="70"/>
      <c r="R582" s="70"/>
    </row>
    <row r="583" s="5" customFormat="1" ht="16.5" customHeight="1">
      <c r="A583" s="34"/>
      <c r="B583" s="54"/>
      <c r="C583" s="54"/>
      <c r="D583" s="34"/>
      <c r="E583" s="16"/>
      <c r="F583" s="19"/>
      <c r="G583" s="153"/>
      <c r="H583" s="34"/>
      <c r="I583" s="34"/>
      <c r="J583" s="157"/>
      <c r="K583" s="157"/>
      <c r="L583" s="110"/>
      <c r="M583" s="104"/>
      <c r="N583" s="104"/>
      <c r="O583" s="104"/>
      <c r="P583" s="70"/>
      <c r="Q583" s="70"/>
      <c r="R583" s="70"/>
    </row>
    <row r="584" s="5" customFormat="1" ht="16.5" customHeight="1">
      <c r="A584" s="34"/>
      <c r="B584" s="54"/>
      <c r="C584" s="54"/>
      <c r="D584" s="34"/>
      <c r="E584" s="16"/>
      <c r="F584" s="19"/>
      <c r="G584" s="153"/>
      <c r="H584" s="34"/>
      <c r="I584" s="34"/>
      <c r="J584" s="157"/>
      <c r="K584" s="157"/>
      <c r="L584" s="110"/>
      <c r="M584" s="104"/>
      <c r="N584" s="104"/>
      <c r="O584" s="104"/>
      <c r="P584" s="70"/>
      <c r="Q584" s="70"/>
      <c r="R584" s="70"/>
    </row>
    <row r="585" s="5" customFormat="1" ht="16.5" customHeight="1">
      <c r="A585" s="34"/>
      <c r="B585" s="54"/>
      <c r="C585" s="54"/>
      <c r="D585" s="34"/>
      <c r="E585" s="16"/>
      <c r="F585" s="19"/>
      <c r="G585" s="153"/>
      <c r="H585" s="34"/>
      <c r="I585" s="34"/>
      <c r="J585" s="157"/>
      <c r="K585" s="157"/>
      <c r="L585" s="110"/>
      <c r="M585" s="104"/>
      <c r="N585" s="104"/>
      <c r="O585" s="104"/>
      <c r="P585" s="70"/>
      <c r="Q585" s="70"/>
      <c r="R585" s="70"/>
    </row>
    <row r="586" s="5" customFormat="1" ht="16.5" customHeight="1">
      <c r="A586" s="34"/>
      <c r="B586" s="54"/>
      <c r="C586" s="54"/>
      <c r="D586" s="34"/>
      <c r="E586" s="16"/>
      <c r="F586" s="19"/>
      <c r="G586" s="153"/>
      <c r="H586" s="34"/>
      <c r="I586" s="34"/>
      <c r="J586" s="157"/>
      <c r="K586" s="157"/>
      <c r="L586" s="110"/>
      <c r="M586" s="104"/>
      <c r="N586" s="104"/>
      <c r="O586" s="104"/>
      <c r="P586" s="70"/>
      <c r="Q586" s="70"/>
      <c r="R586" s="70"/>
    </row>
    <row r="587" s="5" customFormat="1" ht="16.5" customHeight="1">
      <c r="A587" s="34"/>
      <c r="B587" s="54"/>
      <c r="C587" s="54"/>
      <c r="D587" s="34"/>
      <c r="E587" s="16"/>
      <c r="F587" s="19"/>
      <c r="G587" s="153"/>
      <c r="H587" s="34"/>
      <c r="I587" s="34"/>
      <c r="J587" s="157"/>
      <c r="K587" s="157"/>
      <c r="L587" s="110"/>
      <c r="M587" s="104"/>
      <c r="N587" s="104"/>
      <c r="O587" s="104"/>
      <c r="P587" s="70"/>
      <c r="Q587" s="70"/>
      <c r="R587" s="70"/>
    </row>
    <row r="588" s="5" customFormat="1" ht="16.5" customHeight="1">
      <c r="A588" s="34"/>
      <c r="B588" s="54"/>
      <c r="C588" s="54"/>
      <c r="D588" s="34"/>
      <c r="E588" s="16"/>
      <c r="F588" s="19"/>
      <c r="G588" s="153"/>
      <c r="H588" s="34"/>
      <c r="I588" s="34"/>
      <c r="J588" s="157"/>
      <c r="K588" s="157"/>
      <c r="L588" s="110"/>
      <c r="M588" s="104"/>
      <c r="N588" s="104"/>
      <c r="O588" s="104"/>
      <c r="P588" s="70"/>
      <c r="Q588" s="70"/>
      <c r="R588" s="70"/>
    </row>
    <row r="589" s="5" customFormat="1" ht="16.5" customHeight="1">
      <c r="A589" s="34"/>
      <c r="B589" s="54"/>
      <c r="C589" s="54"/>
      <c r="D589" s="34"/>
      <c r="E589" s="16"/>
      <c r="F589" s="19"/>
      <c r="G589" s="153"/>
      <c r="H589" s="34"/>
      <c r="I589" s="34"/>
      <c r="J589" s="157"/>
      <c r="K589" s="157"/>
      <c r="L589" s="110"/>
      <c r="M589" s="104"/>
      <c r="N589" s="104"/>
      <c r="O589" s="104"/>
      <c r="P589" s="70"/>
      <c r="Q589" s="70"/>
      <c r="R589" s="70"/>
    </row>
    <row r="590" s="5" customFormat="1" ht="16.5" customHeight="1">
      <c r="A590" s="34"/>
      <c r="B590" s="54"/>
      <c r="C590" s="54"/>
      <c r="D590" s="34"/>
      <c r="E590" s="16"/>
      <c r="F590" s="19"/>
      <c r="G590" s="153"/>
      <c r="H590" s="34"/>
      <c r="I590" s="34"/>
      <c r="J590" s="157"/>
      <c r="K590" s="157"/>
      <c r="L590" s="110"/>
      <c r="M590" s="104"/>
      <c r="N590" s="104"/>
      <c r="O590" s="104"/>
      <c r="P590" s="70"/>
      <c r="Q590" s="70"/>
      <c r="R590" s="70"/>
    </row>
    <row r="591" s="5" customFormat="1" ht="16.5" customHeight="1">
      <c r="A591" s="34"/>
      <c r="B591" s="54"/>
      <c r="C591" s="54"/>
      <c r="D591" s="34"/>
      <c r="E591" s="16"/>
      <c r="F591" s="19"/>
      <c r="G591" s="153"/>
      <c r="H591" s="34"/>
      <c r="I591" s="34"/>
      <c r="J591" s="157"/>
      <c r="K591" s="157"/>
      <c r="L591" s="110"/>
      <c r="M591" s="104"/>
      <c r="N591" s="104"/>
      <c r="O591" s="104"/>
      <c r="P591" s="70"/>
      <c r="Q591" s="70"/>
      <c r="R591" s="70"/>
    </row>
    <row r="592" s="5" customFormat="1" ht="16.5" customHeight="1">
      <c r="A592" s="34"/>
      <c r="B592" s="54"/>
      <c r="C592" s="54"/>
      <c r="D592" s="34"/>
      <c r="E592" s="16"/>
      <c r="F592" s="19"/>
      <c r="G592" s="153"/>
      <c r="H592" s="34"/>
      <c r="I592" s="34"/>
      <c r="J592" s="157"/>
      <c r="K592" s="157"/>
      <c r="L592" s="110"/>
      <c r="M592" s="104"/>
      <c r="N592" s="104"/>
      <c r="O592" s="104"/>
      <c r="P592" s="70"/>
      <c r="Q592" s="70"/>
      <c r="R592" s="70"/>
    </row>
    <row r="593" s="5" customFormat="1" ht="16.5" customHeight="1">
      <c r="A593" s="34"/>
      <c r="B593" s="54"/>
      <c r="C593" s="54"/>
      <c r="D593" s="34"/>
      <c r="E593" s="16"/>
      <c r="F593" s="19"/>
      <c r="G593" s="153"/>
      <c r="H593" s="34"/>
      <c r="I593" s="34"/>
      <c r="J593" s="157"/>
      <c r="K593" s="157"/>
      <c r="L593" s="110"/>
      <c r="M593" s="104"/>
      <c r="N593" s="104"/>
      <c r="O593" s="104"/>
      <c r="P593" s="70"/>
      <c r="Q593" s="70"/>
      <c r="R593" s="70"/>
    </row>
    <row r="594" s="5" customFormat="1" ht="16.5" customHeight="1">
      <c r="A594" s="34"/>
      <c r="B594" s="54"/>
      <c r="C594" s="54"/>
      <c r="D594" s="34"/>
      <c r="E594" s="16"/>
      <c r="F594" s="19"/>
      <c r="G594" s="153"/>
      <c r="H594" s="34"/>
      <c r="I594" s="34"/>
      <c r="J594" s="157"/>
      <c r="K594" s="157"/>
      <c r="L594" s="110"/>
      <c r="M594" s="104"/>
      <c r="N594" s="104"/>
      <c r="O594" s="104"/>
      <c r="P594" s="70"/>
      <c r="Q594" s="70"/>
      <c r="R594" s="70"/>
    </row>
    <row r="595" s="5" customFormat="1" ht="16.5" customHeight="1">
      <c r="A595" s="34"/>
      <c r="B595" s="54"/>
      <c r="C595" s="54"/>
      <c r="D595" s="34"/>
      <c r="E595" s="16"/>
      <c r="F595" s="19"/>
      <c r="G595" s="153"/>
      <c r="H595" s="34"/>
      <c r="I595" s="34"/>
      <c r="J595" s="157"/>
      <c r="K595" s="157"/>
      <c r="L595" s="110"/>
      <c r="M595" s="104"/>
      <c r="N595" s="104"/>
      <c r="O595" s="104"/>
      <c r="P595" s="70"/>
      <c r="Q595" s="70"/>
      <c r="R595" s="70"/>
    </row>
    <row r="596" s="5" customFormat="1" ht="16.5" customHeight="1">
      <c r="A596" s="34"/>
      <c r="B596" s="54"/>
      <c r="C596" s="54"/>
      <c r="D596" s="34"/>
      <c r="E596" s="16"/>
      <c r="F596" s="19"/>
      <c r="G596" s="153"/>
      <c r="H596" s="34"/>
      <c r="I596" s="34"/>
      <c r="J596" s="157"/>
      <c r="K596" s="157"/>
      <c r="L596" s="110"/>
      <c r="M596" s="104"/>
      <c r="N596" s="104"/>
      <c r="O596" s="104"/>
      <c r="P596" s="70"/>
      <c r="Q596" s="70"/>
      <c r="R596" s="70"/>
    </row>
    <row r="597" s="5" customFormat="1" ht="16.5" customHeight="1">
      <c r="A597" s="34"/>
      <c r="B597" s="54"/>
      <c r="C597" s="54"/>
      <c r="D597" s="34"/>
      <c r="E597" s="16"/>
      <c r="F597" s="19"/>
      <c r="G597" s="153"/>
      <c r="H597" s="34"/>
      <c r="I597" s="34"/>
      <c r="J597" s="157"/>
      <c r="K597" s="157"/>
      <c r="L597" s="110"/>
      <c r="M597" s="104"/>
      <c r="N597" s="104"/>
      <c r="O597" s="104"/>
      <c r="P597" s="70"/>
      <c r="Q597" s="70"/>
      <c r="R597" s="70"/>
    </row>
    <row r="598" s="5" customFormat="1" ht="16.5" customHeight="1">
      <c r="A598" s="34"/>
      <c r="B598" s="54"/>
      <c r="C598" s="54"/>
      <c r="D598" s="34"/>
      <c r="E598" s="16"/>
      <c r="F598" s="19"/>
      <c r="G598" s="153"/>
      <c r="H598" s="34"/>
      <c r="I598" s="34"/>
      <c r="J598" s="157"/>
      <c r="K598" s="157"/>
      <c r="L598" s="110"/>
      <c r="M598" s="104"/>
      <c r="N598" s="104"/>
      <c r="O598" s="104"/>
      <c r="P598" s="70"/>
      <c r="Q598" s="70"/>
      <c r="R598" s="70"/>
    </row>
    <row r="599" s="5" customFormat="1" ht="16.5" customHeight="1">
      <c r="A599" s="34"/>
      <c r="B599" s="54"/>
      <c r="C599" s="54"/>
      <c r="D599" s="34"/>
      <c r="E599" s="16"/>
      <c r="F599" s="19"/>
      <c r="G599" s="153"/>
      <c r="H599" s="34"/>
      <c r="I599" s="34"/>
      <c r="J599" s="157"/>
      <c r="K599" s="157"/>
      <c r="L599" s="110"/>
      <c r="M599" s="104"/>
      <c r="N599" s="104"/>
      <c r="O599" s="104"/>
      <c r="P599" s="70"/>
      <c r="Q599" s="70"/>
      <c r="R599" s="70"/>
    </row>
    <row r="600" s="5" customFormat="1" ht="16.5" customHeight="1">
      <c r="A600" s="34"/>
      <c r="B600" s="54"/>
      <c r="C600" s="54"/>
      <c r="D600" s="34"/>
      <c r="E600" s="16"/>
      <c r="F600" s="19"/>
      <c r="G600" s="153"/>
      <c r="H600" s="34"/>
      <c r="I600" s="34"/>
      <c r="J600" s="157"/>
      <c r="K600" s="157"/>
      <c r="L600" s="110"/>
      <c r="M600" s="104"/>
      <c r="N600" s="104"/>
      <c r="O600" s="104"/>
      <c r="P600" s="70"/>
      <c r="Q600" s="70"/>
      <c r="R600" s="70"/>
    </row>
    <row r="601" s="5" customFormat="1" ht="16.5" customHeight="1">
      <c r="A601" s="34"/>
      <c r="B601" s="54"/>
      <c r="C601" s="54"/>
      <c r="D601" s="34"/>
      <c r="E601" s="16"/>
      <c r="F601" s="19"/>
      <c r="G601" s="153"/>
      <c r="H601" s="34"/>
      <c r="I601" s="34"/>
      <c r="J601" s="157"/>
      <c r="K601" s="157"/>
      <c r="L601" s="110"/>
      <c r="M601" s="104"/>
      <c r="N601" s="104"/>
      <c r="O601" s="104"/>
      <c r="P601" s="70"/>
      <c r="Q601" s="70"/>
      <c r="R601" s="70"/>
    </row>
    <row r="602" s="5" customFormat="1" ht="16.5" customHeight="1">
      <c r="A602" s="34"/>
      <c r="B602" s="54"/>
      <c r="C602" s="54"/>
      <c r="D602" s="34"/>
      <c r="E602" s="16"/>
      <c r="F602" s="19"/>
      <c r="G602" s="153"/>
      <c r="H602" s="34"/>
      <c r="I602" s="34"/>
      <c r="J602" s="157"/>
      <c r="K602" s="157"/>
      <c r="L602" s="110"/>
      <c r="M602" s="104"/>
      <c r="N602" s="104"/>
      <c r="O602" s="104"/>
      <c r="P602" s="70"/>
      <c r="Q602" s="70"/>
      <c r="R602" s="70"/>
    </row>
    <row r="603" s="5" customFormat="1" ht="16.5" customHeight="1">
      <c r="A603" s="34"/>
      <c r="B603" s="54"/>
      <c r="C603" s="54"/>
      <c r="D603" s="34"/>
      <c r="E603" s="16"/>
      <c r="F603" s="19"/>
      <c r="G603" s="153"/>
      <c r="H603" s="34"/>
      <c r="I603" s="34"/>
      <c r="J603" s="157"/>
      <c r="K603" s="157"/>
      <c r="L603" s="110"/>
      <c r="M603" s="104"/>
      <c r="N603" s="104"/>
      <c r="O603" s="104"/>
      <c r="P603" s="70"/>
      <c r="Q603" s="70"/>
      <c r="R603" s="70"/>
    </row>
    <row r="604" s="5" customFormat="1" ht="16.5" customHeight="1">
      <c r="A604" s="34"/>
      <c r="B604" s="54"/>
      <c r="C604" s="54"/>
      <c r="D604" s="34"/>
      <c r="E604" s="16"/>
      <c r="F604" s="19"/>
      <c r="G604" s="153"/>
      <c r="H604" s="34"/>
      <c r="I604" s="34"/>
      <c r="J604" s="157"/>
      <c r="K604" s="157"/>
      <c r="L604" s="110"/>
      <c r="M604" s="104"/>
      <c r="N604" s="104"/>
      <c r="O604" s="104"/>
      <c r="P604" s="70"/>
      <c r="Q604" s="70"/>
      <c r="R604" s="70"/>
    </row>
    <row r="605" s="5" customFormat="1" ht="16.5" customHeight="1">
      <c r="A605" s="34"/>
      <c r="B605" s="54"/>
      <c r="C605" s="54"/>
      <c r="D605" s="34"/>
      <c r="E605" s="16"/>
      <c r="F605" s="19"/>
      <c r="G605" s="153"/>
      <c r="H605" s="34"/>
      <c r="I605" s="34"/>
      <c r="J605" s="157"/>
      <c r="K605" s="157"/>
      <c r="L605" s="110"/>
      <c r="M605" s="104"/>
      <c r="N605" s="104"/>
      <c r="O605" s="104"/>
      <c r="P605" s="70"/>
      <c r="Q605" s="70"/>
      <c r="R605" s="70"/>
    </row>
    <row r="606" s="5" customFormat="1" ht="16.5" customHeight="1">
      <c r="A606" s="34"/>
      <c r="B606" s="54"/>
      <c r="C606" s="54"/>
      <c r="D606" s="34"/>
      <c r="E606" s="16"/>
      <c r="F606" s="19"/>
      <c r="G606" s="153"/>
      <c r="H606" s="34"/>
      <c r="I606" s="34"/>
      <c r="J606" s="157"/>
      <c r="K606" s="157"/>
      <c r="L606" s="110"/>
      <c r="M606" s="104"/>
      <c r="N606" s="104"/>
      <c r="O606" s="104"/>
      <c r="P606" s="70"/>
      <c r="Q606" s="70"/>
      <c r="R606" s="70"/>
    </row>
    <row r="607" s="5" customFormat="1" ht="16.5" customHeight="1">
      <c r="A607" s="34"/>
      <c r="B607" s="54"/>
      <c r="C607" s="54"/>
      <c r="D607" s="34"/>
      <c r="E607" s="16"/>
      <c r="F607" s="19"/>
      <c r="G607" s="153"/>
      <c r="H607" s="34"/>
      <c r="I607" s="34"/>
      <c r="J607" s="157"/>
      <c r="K607" s="157"/>
      <c r="L607" s="110"/>
      <c r="M607" s="104"/>
      <c r="N607" s="104"/>
      <c r="O607" s="104"/>
      <c r="P607" s="70"/>
      <c r="Q607" s="70"/>
      <c r="R607" s="70"/>
    </row>
    <row r="608" s="5" customFormat="1" ht="16.5" customHeight="1">
      <c r="A608" s="34"/>
      <c r="B608" s="54"/>
      <c r="C608" s="54"/>
      <c r="D608" s="34"/>
      <c r="E608" s="16"/>
      <c r="F608" s="19"/>
      <c r="G608" s="153"/>
      <c r="H608" s="34"/>
      <c r="I608" s="34"/>
      <c r="J608" s="157"/>
      <c r="K608" s="157"/>
      <c r="L608" s="110"/>
      <c r="M608" s="104"/>
      <c r="N608" s="104"/>
      <c r="O608" s="104"/>
      <c r="P608" s="70"/>
      <c r="Q608" s="70"/>
      <c r="R608" s="70"/>
    </row>
    <row r="609" s="5" customFormat="1" ht="16.5" customHeight="1">
      <c r="A609" s="34"/>
      <c r="B609" s="54"/>
      <c r="C609" s="54"/>
      <c r="D609" s="34"/>
      <c r="E609" s="16"/>
      <c r="F609" s="19"/>
      <c r="G609" s="153"/>
      <c r="H609" s="34"/>
      <c r="I609" s="34"/>
      <c r="J609" s="157"/>
      <c r="K609" s="157"/>
      <c r="L609" s="110"/>
      <c r="M609" s="104"/>
      <c r="N609" s="104"/>
      <c r="O609" s="104"/>
      <c r="P609" s="70"/>
      <c r="Q609" s="70"/>
      <c r="R609" s="70"/>
    </row>
    <row r="610" s="5" customFormat="1" ht="16.5" customHeight="1">
      <c r="A610" s="34"/>
      <c r="B610" s="54"/>
      <c r="C610" s="54"/>
      <c r="D610" s="34"/>
      <c r="E610" s="16"/>
      <c r="F610" s="19"/>
      <c r="G610" s="153"/>
      <c r="H610" s="34"/>
      <c r="I610" s="34"/>
      <c r="J610" s="157"/>
      <c r="K610" s="157"/>
      <c r="L610" s="110"/>
      <c r="M610" s="104"/>
      <c r="N610" s="104"/>
      <c r="O610" s="104"/>
      <c r="P610" s="70"/>
      <c r="Q610" s="70"/>
      <c r="R610" s="70"/>
    </row>
    <row r="611" s="5" customFormat="1" ht="16.5" customHeight="1">
      <c r="A611" s="34"/>
      <c r="B611" s="54"/>
      <c r="C611" s="54"/>
      <c r="D611" s="34"/>
      <c r="E611" s="16"/>
      <c r="F611" s="19"/>
      <c r="G611" s="153"/>
      <c r="H611" s="34"/>
      <c r="I611" s="34"/>
      <c r="J611" s="157"/>
      <c r="K611" s="157"/>
      <c r="L611" s="110"/>
      <c r="M611" s="104"/>
      <c r="N611" s="104"/>
      <c r="O611" s="104"/>
      <c r="P611" s="70"/>
      <c r="Q611" s="70"/>
      <c r="R611" s="70"/>
    </row>
    <row r="612" s="5" customFormat="1" ht="16.5" customHeight="1">
      <c r="A612" s="34"/>
      <c r="B612" s="54"/>
      <c r="C612" s="54"/>
      <c r="D612" s="34"/>
      <c r="E612" s="16"/>
      <c r="F612" s="19"/>
      <c r="G612" s="153"/>
      <c r="H612" s="34"/>
      <c r="I612" s="34"/>
      <c r="J612" s="157"/>
      <c r="K612" s="157"/>
      <c r="L612" s="110"/>
      <c r="M612" s="104"/>
      <c r="N612" s="104"/>
      <c r="O612" s="104"/>
      <c r="P612" s="70"/>
      <c r="Q612" s="70"/>
      <c r="R612" s="70"/>
    </row>
    <row r="613" s="5" customFormat="1" ht="16.5" customHeight="1">
      <c r="A613" s="34"/>
      <c r="B613" s="54"/>
      <c r="C613" s="54"/>
      <c r="D613" s="34"/>
      <c r="E613" s="16"/>
      <c r="F613" s="19"/>
      <c r="G613" s="153"/>
      <c r="H613" s="34"/>
      <c r="I613" s="34"/>
      <c r="J613" s="157"/>
      <c r="K613" s="157"/>
      <c r="L613" s="110"/>
      <c r="M613" s="104"/>
      <c r="N613" s="104"/>
      <c r="O613" s="104"/>
      <c r="P613" s="70"/>
      <c r="Q613" s="70"/>
      <c r="R613" s="70"/>
    </row>
    <row r="614" s="5" customFormat="1" ht="16.5" customHeight="1">
      <c r="A614" s="34"/>
      <c r="B614" s="54"/>
      <c r="C614" s="54"/>
      <c r="D614" s="34"/>
      <c r="E614" s="16"/>
      <c r="F614" s="19"/>
      <c r="G614" s="153"/>
      <c r="H614" s="34"/>
      <c r="I614" s="34"/>
      <c r="J614" s="157"/>
      <c r="K614" s="157"/>
      <c r="L614" s="110"/>
      <c r="M614" s="104"/>
      <c r="N614" s="104"/>
      <c r="O614" s="104"/>
      <c r="P614" s="70"/>
      <c r="Q614" s="70"/>
      <c r="R614" s="70"/>
    </row>
    <row r="615" s="5" customFormat="1" ht="16.5" customHeight="1">
      <c r="A615" s="34"/>
      <c r="B615" s="54"/>
      <c r="C615" s="54"/>
      <c r="D615" s="34"/>
      <c r="E615" s="16"/>
      <c r="F615" s="19"/>
      <c r="G615" s="153"/>
      <c r="H615" s="34"/>
      <c r="I615" s="34"/>
      <c r="J615" s="157"/>
      <c r="K615" s="157"/>
      <c r="L615" s="110"/>
      <c r="M615" s="104"/>
      <c r="N615" s="104"/>
      <c r="O615" s="104"/>
      <c r="P615" s="70"/>
      <c r="Q615" s="70"/>
      <c r="R615" s="70"/>
    </row>
    <row r="616" s="5" customFormat="1" ht="16.5" customHeight="1">
      <c r="A616" s="34"/>
      <c r="B616" s="54"/>
      <c r="C616" s="54"/>
      <c r="D616" s="34"/>
      <c r="E616" s="16"/>
      <c r="F616" s="19"/>
      <c r="G616" s="153"/>
      <c r="H616" s="34"/>
      <c r="I616" s="34"/>
      <c r="J616" s="157"/>
      <c r="K616" s="157"/>
      <c r="L616" s="110"/>
      <c r="M616" s="104"/>
      <c r="N616" s="104"/>
      <c r="O616" s="104"/>
      <c r="P616" s="70"/>
      <c r="Q616" s="70"/>
      <c r="R616" s="70"/>
    </row>
    <row r="617" s="5" customFormat="1" ht="16.5" customHeight="1">
      <c r="A617" s="34"/>
      <c r="B617" s="54"/>
      <c r="C617" s="54"/>
      <c r="D617" s="34"/>
      <c r="E617" s="16"/>
      <c r="F617" s="19"/>
      <c r="G617" s="153"/>
      <c r="H617" s="34"/>
      <c r="I617" s="34"/>
      <c r="J617" s="157"/>
      <c r="K617" s="157"/>
      <c r="L617" s="110"/>
      <c r="M617" s="104"/>
      <c r="N617" s="104"/>
      <c r="O617" s="104"/>
      <c r="P617" s="70"/>
      <c r="Q617" s="70"/>
      <c r="R617" s="70"/>
    </row>
    <row r="618" s="5" customFormat="1" ht="16.5" customHeight="1">
      <c r="A618" s="34"/>
      <c r="B618" s="54"/>
      <c r="C618" s="54"/>
      <c r="D618" s="34"/>
      <c r="E618" s="16"/>
      <c r="F618" s="19"/>
      <c r="G618" s="153"/>
      <c r="H618" s="34"/>
      <c r="I618" s="34"/>
      <c r="J618" s="157"/>
      <c r="K618" s="157"/>
      <c r="L618" s="110"/>
      <c r="M618" s="104"/>
      <c r="N618" s="104"/>
      <c r="O618" s="104"/>
      <c r="P618" s="70"/>
      <c r="Q618" s="70"/>
      <c r="R618" s="70"/>
    </row>
    <row r="619" s="5" customFormat="1" ht="16.5" customHeight="1">
      <c r="A619" s="34"/>
      <c r="B619" s="54"/>
      <c r="C619" s="54"/>
      <c r="D619" s="34"/>
      <c r="E619" s="16"/>
      <c r="F619" s="19"/>
      <c r="G619" s="153"/>
      <c r="H619" s="34"/>
      <c r="I619" s="34"/>
      <c r="J619" s="157"/>
      <c r="K619" s="157"/>
      <c r="L619" s="110"/>
      <c r="M619" s="104"/>
      <c r="N619" s="104"/>
      <c r="O619" s="104"/>
      <c r="P619" s="70"/>
      <c r="Q619" s="70"/>
      <c r="R619" s="70"/>
    </row>
    <row r="620" s="5" customFormat="1" ht="16.5" customHeight="1">
      <c r="A620" s="34"/>
      <c r="B620" s="54"/>
      <c r="C620" s="54"/>
      <c r="D620" s="34"/>
      <c r="E620" s="16"/>
      <c r="F620" s="19"/>
      <c r="G620" s="153"/>
      <c r="H620" s="34"/>
      <c r="I620" s="34"/>
      <c r="J620" s="157"/>
      <c r="K620" s="157"/>
      <c r="L620" s="110"/>
      <c r="M620" s="104"/>
      <c r="N620" s="104"/>
      <c r="O620" s="104"/>
      <c r="P620" s="70"/>
      <c r="Q620" s="70"/>
      <c r="R620" s="70"/>
    </row>
    <row r="621" s="5" customFormat="1" ht="16.5" customHeight="1">
      <c r="A621" s="34"/>
      <c r="B621" s="54"/>
      <c r="C621" s="54"/>
      <c r="D621" s="34"/>
      <c r="E621" s="16"/>
      <c r="F621" s="19"/>
      <c r="G621" s="153"/>
      <c r="H621" s="34"/>
      <c r="I621" s="34"/>
      <c r="J621" s="157"/>
      <c r="K621" s="157"/>
      <c r="L621" s="110"/>
      <c r="M621" s="104"/>
      <c r="N621" s="104"/>
      <c r="O621" s="104"/>
      <c r="P621" s="70"/>
      <c r="Q621" s="70"/>
      <c r="R621" s="70"/>
    </row>
    <row r="622" s="5" customFormat="1" ht="16.5" customHeight="1">
      <c r="A622" s="34"/>
      <c r="B622" s="54"/>
      <c r="C622" s="54"/>
      <c r="D622" s="34"/>
      <c r="E622" s="16"/>
      <c r="F622" s="19"/>
      <c r="G622" s="153"/>
      <c r="H622" s="34"/>
      <c r="I622" s="34"/>
      <c r="J622" s="157"/>
      <c r="K622" s="157"/>
      <c r="L622" s="110"/>
      <c r="M622" s="104"/>
      <c r="N622" s="104"/>
      <c r="O622" s="104"/>
      <c r="P622" s="70"/>
      <c r="Q622" s="70"/>
      <c r="R622" s="70"/>
    </row>
    <row r="623" s="5" customFormat="1" ht="16.5" customHeight="1">
      <c r="A623" s="34"/>
      <c r="B623" s="54"/>
      <c r="C623" s="54"/>
      <c r="D623" s="34"/>
      <c r="E623" s="16"/>
      <c r="F623" s="19"/>
      <c r="G623" s="153"/>
      <c r="H623" s="34"/>
      <c r="I623" s="34"/>
      <c r="J623" s="157"/>
      <c r="K623" s="157"/>
      <c r="L623" s="110"/>
      <c r="M623" s="104"/>
      <c r="N623" s="104"/>
      <c r="O623" s="104"/>
      <c r="P623" s="70"/>
      <c r="Q623" s="70"/>
      <c r="R623" s="70"/>
    </row>
    <row r="624" s="5" customFormat="1" ht="16.5" customHeight="1">
      <c r="A624" s="34"/>
      <c r="B624" s="54"/>
      <c r="C624" s="54"/>
      <c r="D624" s="34"/>
      <c r="E624" s="16"/>
      <c r="F624" s="19"/>
      <c r="G624" s="153"/>
      <c r="H624" s="34"/>
      <c r="I624" s="34"/>
      <c r="J624" s="157"/>
      <c r="K624" s="157"/>
      <c r="L624" s="110"/>
      <c r="M624" s="104"/>
      <c r="N624" s="104"/>
      <c r="O624" s="104"/>
      <c r="P624" s="70"/>
      <c r="Q624" s="70"/>
      <c r="R624" s="70"/>
    </row>
    <row r="625" s="5" customFormat="1" ht="16.5" customHeight="1">
      <c r="A625" s="34"/>
      <c r="B625" s="54"/>
      <c r="C625" s="54"/>
      <c r="D625" s="34"/>
      <c r="E625" s="16"/>
      <c r="F625" s="19"/>
      <c r="G625" s="153"/>
      <c r="H625" s="34"/>
      <c r="I625" s="34"/>
      <c r="J625" s="157"/>
      <c r="K625" s="157"/>
      <c r="L625" s="110"/>
      <c r="M625" s="104"/>
      <c r="N625" s="104"/>
      <c r="O625" s="104"/>
      <c r="P625" s="70"/>
      <c r="Q625" s="70"/>
      <c r="R625" s="70"/>
    </row>
    <row r="626" s="5" customFormat="1" ht="16.5" customHeight="1">
      <c r="A626" s="34"/>
      <c r="B626" s="54"/>
      <c r="C626" s="54"/>
      <c r="D626" s="34"/>
      <c r="E626" s="16"/>
      <c r="F626" s="19"/>
      <c r="G626" s="153"/>
      <c r="H626" s="34"/>
      <c r="I626" s="34"/>
      <c r="J626" s="157"/>
      <c r="K626" s="157"/>
      <c r="L626" s="110"/>
      <c r="M626" s="104"/>
      <c r="N626" s="104"/>
      <c r="O626" s="104"/>
      <c r="P626" s="70"/>
      <c r="Q626" s="70"/>
      <c r="R626" s="70"/>
    </row>
    <row r="627" s="5" customFormat="1" ht="16.5" customHeight="1">
      <c r="A627" s="34"/>
      <c r="B627" s="54"/>
      <c r="C627" s="54"/>
      <c r="D627" s="34"/>
      <c r="E627" s="16"/>
      <c r="F627" s="19"/>
      <c r="G627" s="153"/>
      <c r="H627" s="34"/>
      <c r="I627" s="34"/>
      <c r="J627" s="157"/>
      <c r="K627" s="157"/>
      <c r="L627" s="110"/>
      <c r="M627" s="104"/>
      <c r="N627" s="104"/>
      <c r="O627" s="104"/>
      <c r="P627" s="70"/>
      <c r="Q627" s="70"/>
      <c r="R627" s="70"/>
    </row>
    <row r="628" s="5" customFormat="1" ht="16.5" customHeight="1">
      <c r="A628" s="34"/>
      <c r="B628" s="54"/>
      <c r="C628" s="54"/>
      <c r="D628" s="34"/>
      <c r="E628" s="16"/>
      <c r="F628" s="19"/>
      <c r="G628" s="153"/>
      <c r="H628" s="34"/>
      <c r="I628" s="34"/>
      <c r="J628" s="157"/>
      <c r="K628" s="157"/>
      <c r="L628" s="110"/>
      <c r="M628" s="104"/>
      <c r="N628" s="104"/>
      <c r="O628" s="104"/>
      <c r="P628" s="70"/>
      <c r="Q628" s="70"/>
      <c r="R628" s="70"/>
    </row>
    <row r="629" s="5" customFormat="1" ht="16.5" customHeight="1">
      <c r="A629" s="34"/>
      <c r="B629" s="54"/>
      <c r="C629" s="54"/>
      <c r="D629" s="34"/>
      <c r="E629" s="16"/>
      <c r="F629" s="19"/>
      <c r="G629" s="153"/>
      <c r="H629" s="34"/>
      <c r="I629" s="34"/>
      <c r="J629" s="157"/>
      <c r="K629" s="157"/>
      <c r="L629" s="110"/>
      <c r="M629" s="104"/>
      <c r="N629" s="104"/>
      <c r="O629" s="104"/>
      <c r="P629" s="70"/>
      <c r="Q629" s="70"/>
      <c r="R629" s="70"/>
    </row>
    <row r="630" s="5" customFormat="1" ht="16.5" customHeight="1">
      <c r="A630" s="34"/>
      <c r="B630" s="54"/>
      <c r="C630" s="54"/>
      <c r="D630" s="34"/>
      <c r="E630" s="16"/>
      <c r="F630" s="19"/>
      <c r="G630" s="153"/>
      <c r="H630" s="34"/>
      <c r="I630" s="34"/>
      <c r="J630" s="157"/>
      <c r="K630" s="157"/>
      <c r="L630" s="110"/>
      <c r="M630" s="104"/>
      <c r="N630" s="104"/>
      <c r="O630" s="104"/>
      <c r="P630" s="70"/>
      <c r="Q630" s="70"/>
      <c r="R630" s="70"/>
    </row>
    <row r="631" s="5" customFormat="1" ht="16.5" customHeight="1">
      <c r="A631" s="34"/>
      <c r="B631" s="54"/>
      <c r="C631" s="54"/>
      <c r="D631" s="34"/>
      <c r="E631" s="16"/>
      <c r="F631" s="19"/>
      <c r="G631" s="153"/>
      <c r="H631" s="34"/>
      <c r="I631" s="34"/>
      <c r="J631" s="157"/>
      <c r="K631" s="157"/>
      <c r="L631" s="110"/>
      <c r="M631" s="104"/>
      <c r="N631" s="104"/>
      <c r="O631" s="104"/>
      <c r="P631" s="70"/>
      <c r="Q631" s="70"/>
      <c r="R631" s="70"/>
    </row>
    <row r="632" s="5" customFormat="1" ht="16.5" customHeight="1">
      <c r="A632" s="34"/>
      <c r="B632" s="54"/>
      <c r="C632" s="54"/>
      <c r="D632" s="34"/>
      <c r="E632" s="16"/>
      <c r="F632" s="19"/>
      <c r="G632" s="153"/>
      <c r="H632" s="34"/>
      <c r="I632" s="34"/>
      <c r="J632" s="157"/>
      <c r="K632" s="157"/>
      <c r="L632" s="110"/>
      <c r="M632" s="104"/>
      <c r="N632" s="104"/>
      <c r="O632" s="104"/>
      <c r="P632" s="70"/>
      <c r="Q632" s="70"/>
      <c r="R632" s="70"/>
    </row>
    <row r="633" s="5" customFormat="1" ht="16.5" customHeight="1">
      <c r="A633" s="34"/>
      <c r="B633" s="54"/>
      <c r="C633" s="54"/>
      <c r="D633" s="34"/>
      <c r="E633" s="16"/>
      <c r="F633" s="19"/>
      <c r="G633" s="153"/>
      <c r="H633" s="34"/>
      <c r="I633" s="34"/>
      <c r="J633" s="157"/>
      <c r="K633" s="157"/>
      <c r="L633" s="110"/>
      <c r="M633" s="104"/>
      <c r="N633" s="104"/>
      <c r="O633" s="104"/>
      <c r="P633" s="70"/>
      <c r="Q633" s="70"/>
      <c r="R633" s="70"/>
    </row>
    <row r="634" s="5" customFormat="1" ht="16.5" customHeight="1">
      <c r="A634" s="34"/>
      <c r="B634" s="54"/>
      <c r="C634" s="54"/>
      <c r="D634" s="34"/>
      <c r="E634" s="16"/>
      <c r="F634" s="19"/>
      <c r="G634" s="153"/>
      <c r="H634" s="34"/>
      <c r="I634" s="34"/>
      <c r="J634" s="157"/>
      <c r="K634" s="157"/>
      <c r="L634" s="110"/>
      <c r="M634" s="104"/>
      <c r="N634" s="104"/>
      <c r="O634" s="104"/>
      <c r="P634" s="70"/>
      <c r="Q634" s="70"/>
      <c r="R634" s="70"/>
    </row>
    <row r="635" s="5" customFormat="1" ht="16.5" customHeight="1">
      <c r="A635" s="34"/>
      <c r="B635" s="54"/>
      <c r="C635" s="54"/>
      <c r="D635" s="34"/>
      <c r="E635" s="16"/>
      <c r="F635" s="19"/>
      <c r="G635" s="153"/>
      <c r="H635" s="34"/>
      <c r="I635" s="34"/>
      <c r="J635" s="157"/>
      <c r="K635" s="157"/>
      <c r="L635" s="110"/>
      <c r="M635" s="104"/>
      <c r="N635" s="104"/>
      <c r="O635" s="104"/>
      <c r="P635" s="70"/>
      <c r="Q635" s="70"/>
      <c r="R635" s="70"/>
    </row>
    <row r="636" s="5" customFormat="1" ht="16.5" customHeight="1">
      <c r="A636" s="34"/>
      <c r="B636" s="54"/>
      <c r="C636" s="54"/>
      <c r="D636" s="34"/>
      <c r="E636" s="16"/>
      <c r="F636" s="19"/>
      <c r="G636" s="153"/>
      <c r="H636" s="34"/>
      <c r="I636" s="34"/>
      <c r="J636" s="157"/>
      <c r="K636" s="157"/>
      <c r="L636" s="110"/>
      <c r="M636" s="104"/>
      <c r="N636" s="104"/>
      <c r="O636" s="104"/>
      <c r="P636" s="70"/>
      <c r="Q636" s="70"/>
      <c r="R636" s="70"/>
    </row>
    <row r="637" s="5" customFormat="1" ht="16.5" customHeight="1">
      <c r="A637" s="34"/>
      <c r="B637" s="54"/>
      <c r="C637" s="54"/>
      <c r="D637" s="34"/>
      <c r="E637" s="16"/>
      <c r="F637" s="19"/>
      <c r="G637" s="153"/>
      <c r="H637" s="34"/>
      <c r="I637" s="34"/>
      <c r="J637" s="157"/>
      <c r="K637" s="157"/>
      <c r="L637" s="110"/>
      <c r="M637" s="104"/>
      <c r="N637" s="104"/>
      <c r="O637" s="104"/>
      <c r="P637" s="70"/>
      <c r="Q637" s="70"/>
      <c r="R637" s="70"/>
    </row>
    <row r="638" s="5" customFormat="1" ht="16.5" customHeight="1">
      <c r="A638" s="34"/>
      <c r="B638" s="54"/>
      <c r="C638" s="54"/>
      <c r="D638" s="34"/>
      <c r="E638" s="16"/>
      <c r="F638" s="19"/>
      <c r="G638" s="153"/>
      <c r="H638" s="34"/>
      <c r="I638" s="34"/>
      <c r="J638" s="157"/>
      <c r="K638" s="157"/>
      <c r="L638" s="110"/>
      <c r="M638" s="104"/>
      <c r="N638" s="104"/>
      <c r="O638" s="104"/>
      <c r="P638" s="70"/>
      <c r="Q638" s="70"/>
      <c r="R638" s="70"/>
    </row>
    <row r="639" s="5" customFormat="1" ht="16.5" customHeight="1">
      <c r="A639" s="34"/>
      <c r="B639" s="54"/>
      <c r="C639" s="54"/>
      <c r="D639" s="34"/>
      <c r="E639" s="16"/>
      <c r="F639" s="19"/>
      <c r="G639" s="153"/>
      <c r="H639" s="34"/>
      <c r="I639" s="34"/>
      <c r="J639" s="157"/>
      <c r="K639" s="157"/>
      <c r="L639" s="110"/>
      <c r="M639" s="104"/>
      <c r="N639" s="104"/>
      <c r="O639" s="104"/>
      <c r="P639" s="70"/>
      <c r="Q639" s="70"/>
      <c r="R639" s="70"/>
    </row>
    <row r="640" s="5" customFormat="1" ht="16.5" customHeight="1">
      <c r="A640" s="34"/>
      <c r="B640" s="54"/>
      <c r="C640" s="54"/>
      <c r="D640" s="34"/>
      <c r="E640" s="16"/>
      <c r="F640" s="19"/>
      <c r="G640" s="153"/>
      <c r="H640" s="34"/>
      <c r="I640" s="34"/>
      <c r="J640" s="157"/>
      <c r="K640" s="157"/>
      <c r="L640" s="110"/>
      <c r="M640" s="104"/>
      <c r="N640" s="104"/>
      <c r="O640" s="104"/>
      <c r="P640" s="70"/>
      <c r="Q640" s="70"/>
      <c r="R640" s="70"/>
    </row>
    <row r="641" s="5" customFormat="1" ht="16.5" customHeight="1">
      <c r="A641" s="34"/>
      <c r="B641" s="54"/>
      <c r="C641" s="54"/>
      <c r="D641" s="34"/>
      <c r="E641" s="16"/>
      <c r="F641" s="19"/>
      <c r="G641" s="153"/>
      <c r="H641" s="34"/>
      <c r="I641" s="34"/>
      <c r="J641" s="157"/>
      <c r="K641" s="157"/>
      <c r="L641" s="110"/>
      <c r="M641" s="104"/>
      <c r="N641" s="104"/>
      <c r="O641" s="104"/>
      <c r="P641" s="70"/>
      <c r="Q641" s="70"/>
      <c r="R641" s="70"/>
    </row>
    <row r="642" s="5" customFormat="1" ht="16.5" customHeight="1">
      <c r="A642" s="34"/>
      <c r="B642" s="54"/>
      <c r="C642" s="54"/>
      <c r="D642" s="34"/>
      <c r="E642" s="16"/>
      <c r="F642" s="19"/>
      <c r="G642" s="153"/>
      <c r="H642" s="34"/>
      <c r="I642" s="34"/>
      <c r="J642" s="157"/>
      <c r="K642" s="157"/>
      <c r="L642" s="110"/>
      <c r="M642" s="104"/>
      <c r="N642" s="104"/>
      <c r="O642" s="104"/>
      <c r="P642" s="70"/>
      <c r="Q642" s="70"/>
      <c r="R642" s="70"/>
    </row>
    <row r="643" s="5" customFormat="1" ht="16.5" customHeight="1">
      <c r="A643" s="34"/>
      <c r="B643" s="54"/>
      <c r="C643" s="54"/>
      <c r="D643" s="34"/>
      <c r="E643" s="16"/>
      <c r="F643" s="19"/>
      <c r="G643" s="153"/>
      <c r="H643" s="34"/>
      <c r="I643" s="34"/>
      <c r="J643" s="157"/>
      <c r="K643" s="157"/>
      <c r="L643" s="110"/>
      <c r="M643" s="104"/>
      <c r="N643" s="104"/>
      <c r="O643" s="104"/>
      <c r="P643" s="70"/>
      <c r="Q643" s="70"/>
      <c r="R643" s="70"/>
    </row>
    <row r="644" s="5" customFormat="1" ht="16.5" customHeight="1">
      <c r="A644" s="34"/>
      <c r="B644" s="54"/>
      <c r="C644" s="54"/>
      <c r="D644" s="34"/>
      <c r="E644" s="16"/>
      <c r="F644" s="19"/>
      <c r="G644" s="153"/>
      <c r="H644" s="34"/>
      <c r="I644" s="34"/>
      <c r="J644" s="157"/>
      <c r="K644" s="157"/>
      <c r="L644" s="110"/>
      <c r="M644" s="104"/>
      <c r="N644" s="104"/>
      <c r="O644" s="104"/>
      <c r="P644" s="70"/>
      <c r="Q644" s="70"/>
      <c r="R644" s="70"/>
    </row>
    <row r="645" s="5" customFormat="1" ht="16.5" customHeight="1">
      <c r="A645" s="34"/>
      <c r="B645" s="54"/>
      <c r="C645" s="54"/>
      <c r="D645" s="34"/>
      <c r="E645" s="16"/>
      <c r="F645" s="19"/>
      <c r="G645" s="153"/>
      <c r="H645" s="34"/>
      <c r="I645" s="34"/>
      <c r="J645" s="157"/>
      <c r="K645" s="157"/>
      <c r="L645" s="110"/>
      <c r="M645" s="104"/>
      <c r="N645" s="104"/>
      <c r="O645" s="104"/>
      <c r="P645" s="70"/>
      <c r="Q645" s="70"/>
      <c r="R645" s="70"/>
    </row>
    <row r="646" s="5" customFormat="1" ht="16.5" customHeight="1">
      <c r="A646" s="34"/>
      <c r="B646" s="54"/>
      <c r="C646" s="54"/>
      <c r="D646" s="34"/>
      <c r="E646" s="16"/>
      <c r="F646" s="19"/>
      <c r="G646" s="153"/>
      <c r="H646" s="34"/>
      <c r="I646" s="34"/>
      <c r="J646" s="157"/>
      <c r="K646" s="157"/>
      <c r="L646" s="110"/>
      <c r="M646" s="104"/>
      <c r="N646" s="104"/>
      <c r="O646" s="104"/>
      <c r="P646" s="70"/>
      <c r="Q646" s="70"/>
      <c r="R646" s="70"/>
    </row>
    <row r="647" s="5" customFormat="1" ht="16.5" customHeight="1">
      <c r="A647" s="34"/>
      <c r="B647" s="54"/>
      <c r="C647" s="54"/>
      <c r="D647" s="34"/>
      <c r="E647" s="16"/>
      <c r="F647" s="19"/>
      <c r="G647" s="153"/>
      <c r="H647" s="34"/>
      <c r="I647" s="34"/>
      <c r="J647" s="157"/>
      <c r="K647" s="157"/>
      <c r="L647" s="110"/>
      <c r="M647" s="104"/>
      <c r="N647" s="104"/>
      <c r="O647" s="104"/>
      <c r="P647" s="70"/>
      <c r="Q647" s="70"/>
      <c r="R647" s="70"/>
    </row>
    <row r="648" s="5" customFormat="1" ht="16.5" customHeight="1">
      <c r="A648" s="34"/>
      <c r="B648" s="54"/>
      <c r="C648" s="54"/>
      <c r="D648" s="34"/>
      <c r="E648" s="16"/>
      <c r="F648" s="19"/>
      <c r="G648" s="153"/>
      <c r="H648" s="34"/>
      <c r="I648" s="34"/>
      <c r="J648" s="157"/>
      <c r="K648" s="157"/>
      <c r="L648" s="110"/>
      <c r="M648" s="104"/>
      <c r="N648" s="104"/>
      <c r="O648" s="104"/>
      <c r="P648" s="70"/>
      <c r="Q648" s="70"/>
      <c r="R648" s="70"/>
    </row>
    <row r="649" s="5" customFormat="1" ht="16.5" customHeight="1">
      <c r="A649" s="34"/>
      <c r="B649" s="54"/>
      <c r="C649" s="54"/>
      <c r="D649" s="34"/>
      <c r="E649" s="16"/>
      <c r="F649" s="19"/>
      <c r="G649" s="153"/>
      <c r="H649" s="34"/>
      <c r="I649" s="34"/>
      <c r="J649" s="157"/>
      <c r="K649" s="157"/>
      <c r="L649" s="110"/>
      <c r="M649" s="104"/>
      <c r="N649" s="104"/>
      <c r="O649" s="104"/>
      <c r="P649" s="70"/>
      <c r="Q649" s="70"/>
      <c r="R649" s="70"/>
    </row>
    <row r="650" s="5" customFormat="1" ht="16.5" customHeight="1">
      <c r="A650" s="34"/>
      <c r="B650" s="54"/>
      <c r="C650" s="54"/>
      <c r="D650" s="34"/>
      <c r="E650" s="16"/>
      <c r="F650" s="19"/>
      <c r="G650" s="153"/>
      <c r="H650" s="34"/>
      <c r="I650" s="34"/>
      <c r="J650" s="157"/>
      <c r="K650" s="157"/>
      <c r="L650" s="110"/>
      <c r="M650" s="104"/>
      <c r="N650" s="104"/>
      <c r="O650" s="104"/>
      <c r="P650" s="70"/>
      <c r="Q650" s="70"/>
      <c r="R650" s="70"/>
    </row>
    <row r="651" s="5" customFormat="1" ht="16.5" customHeight="1">
      <c r="A651" s="34"/>
      <c r="B651" s="54"/>
      <c r="C651" s="54"/>
      <c r="D651" s="34"/>
      <c r="E651" s="16"/>
      <c r="F651" s="19"/>
      <c r="G651" s="153"/>
      <c r="H651" s="34"/>
      <c r="I651" s="34"/>
      <c r="J651" s="157"/>
      <c r="K651" s="157"/>
      <c r="L651" s="110"/>
      <c r="M651" s="104"/>
      <c r="N651" s="104"/>
      <c r="O651" s="104"/>
      <c r="P651" s="70"/>
      <c r="Q651" s="70"/>
      <c r="R651" s="70"/>
    </row>
    <row r="652" s="5" customFormat="1" ht="16.5" customHeight="1">
      <c r="A652" s="34"/>
      <c r="B652" s="54"/>
      <c r="C652" s="54"/>
      <c r="D652" s="34"/>
      <c r="E652" s="16"/>
      <c r="F652" s="19"/>
      <c r="G652" s="153"/>
      <c r="H652" s="34"/>
      <c r="I652" s="34"/>
      <c r="J652" s="157"/>
      <c r="K652" s="157"/>
      <c r="L652" s="110"/>
      <c r="M652" s="104"/>
      <c r="N652" s="104"/>
      <c r="O652" s="104"/>
      <c r="P652" s="70"/>
      <c r="Q652" s="70"/>
      <c r="R652" s="70"/>
    </row>
    <row r="653" s="5" customFormat="1" ht="16.5" customHeight="1">
      <c r="A653" s="34"/>
      <c r="B653" s="54"/>
      <c r="C653" s="54"/>
      <c r="D653" s="34"/>
      <c r="E653" s="16"/>
      <c r="F653" s="19"/>
      <c r="G653" s="153"/>
      <c r="H653" s="34"/>
      <c r="I653" s="34"/>
      <c r="J653" s="157"/>
      <c r="K653" s="157"/>
      <c r="L653" s="110"/>
      <c r="M653" s="104"/>
      <c r="N653" s="104"/>
      <c r="O653" s="104"/>
      <c r="P653" s="70"/>
      <c r="Q653" s="70"/>
      <c r="R653" s="70"/>
    </row>
    <row r="654" s="5" customFormat="1" ht="16.5" customHeight="1">
      <c r="A654" s="34"/>
      <c r="B654" s="54"/>
      <c r="C654" s="54"/>
      <c r="D654" s="34"/>
      <c r="E654" s="16"/>
      <c r="F654" s="19"/>
      <c r="G654" s="153"/>
      <c r="H654" s="34"/>
      <c r="I654" s="34"/>
      <c r="J654" s="157"/>
      <c r="K654" s="157"/>
      <c r="L654" s="110"/>
      <c r="M654" s="104"/>
      <c r="N654" s="104"/>
      <c r="O654" s="104"/>
      <c r="P654" s="70"/>
      <c r="Q654" s="70"/>
      <c r="R654" s="70"/>
    </row>
    <row r="655" s="5" customFormat="1" ht="16.5" customHeight="1">
      <c r="A655" s="34"/>
      <c r="B655" s="54"/>
      <c r="C655" s="54"/>
      <c r="D655" s="34"/>
      <c r="E655" s="16"/>
      <c r="F655" s="19"/>
      <c r="G655" s="153"/>
      <c r="H655" s="34"/>
      <c r="I655" s="34"/>
      <c r="J655" s="157"/>
      <c r="K655" s="157"/>
      <c r="L655" s="110"/>
      <c r="M655" s="104"/>
      <c r="N655" s="104"/>
      <c r="O655" s="104"/>
      <c r="P655" s="70"/>
      <c r="Q655" s="70"/>
      <c r="R655" s="70"/>
    </row>
    <row r="656" s="5" customFormat="1" ht="16.5" customHeight="1">
      <c r="A656" s="34"/>
      <c r="B656" s="54"/>
      <c r="C656" s="54"/>
      <c r="D656" s="34"/>
      <c r="E656" s="16"/>
      <c r="F656" s="19"/>
      <c r="G656" s="153"/>
      <c r="H656" s="34"/>
      <c r="I656" s="34"/>
      <c r="J656" s="157"/>
      <c r="K656" s="157"/>
      <c r="L656" s="110"/>
      <c r="M656" s="104"/>
      <c r="N656" s="104"/>
      <c r="O656" s="104"/>
      <c r="P656" s="70"/>
      <c r="Q656" s="70"/>
      <c r="R656" s="70"/>
    </row>
    <row r="657" s="5" customFormat="1" ht="16.5" customHeight="1">
      <c r="A657" s="34"/>
      <c r="B657" s="54"/>
      <c r="C657" s="54"/>
      <c r="D657" s="34"/>
      <c r="E657" s="16"/>
      <c r="F657" s="19"/>
      <c r="G657" s="153"/>
      <c r="H657" s="34"/>
      <c r="I657" s="34"/>
      <c r="J657" s="157"/>
      <c r="K657" s="157"/>
      <c r="L657" s="110"/>
      <c r="M657" s="104"/>
      <c r="N657" s="104"/>
      <c r="O657" s="104"/>
      <c r="P657" s="70"/>
      <c r="Q657" s="70"/>
      <c r="R657" s="70"/>
    </row>
    <row r="658" s="5" customFormat="1" ht="16.5" customHeight="1">
      <c r="A658" s="34"/>
      <c r="B658" s="54"/>
      <c r="C658" s="54"/>
      <c r="D658" s="34"/>
      <c r="E658" s="16"/>
      <c r="F658" s="19"/>
      <c r="G658" s="153"/>
      <c r="H658" s="34"/>
      <c r="I658" s="34"/>
      <c r="J658" s="157"/>
      <c r="K658" s="157"/>
      <c r="L658" s="110"/>
      <c r="M658" s="104"/>
      <c r="N658" s="104"/>
      <c r="O658" s="104"/>
      <c r="P658" s="70"/>
      <c r="Q658" s="70"/>
      <c r="R658" s="70"/>
    </row>
    <row r="659" s="5" customFormat="1" ht="16.5" customHeight="1">
      <c r="A659" s="34"/>
      <c r="B659" s="54"/>
      <c r="C659" s="54"/>
      <c r="D659" s="34"/>
      <c r="E659" s="16"/>
      <c r="F659" s="19"/>
      <c r="G659" s="153"/>
      <c r="H659" s="34"/>
      <c r="I659" s="34"/>
      <c r="J659" s="157"/>
      <c r="K659" s="157"/>
      <c r="L659" s="110"/>
      <c r="M659" s="104"/>
      <c r="N659" s="104"/>
      <c r="O659" s="104"/>
      <c r="P659" s="70"/>
      <c r="Q659" s="70"/>
      <c r="R659" s="70"/>
    </row>
    <row r="660" s="5" customFormat="1" ht="16.5" customHeight="1">
      <c r="A660" s="34"/>
      <c r="B660" s="54"/>
      <c r="C660" s="54"/>
      <c r="D660" s="34"/>
      <c r="E660" s="16"/>
      <c r="F660" s="19"/>
      <c r="G660" s="153"/>
      <c r="H660" s="34"/>
      <c r="I660" s="34"/>
      <c r="J660" s="157"/>
      <c r="K660" s="157"/>
      <c r="L660" s="110"/>
      <c r="M660" s="104"/>
      <c r="N660" s="104"/>
      <c r="O660" s="104"/>
      <c r="P660" s="70"/>
      <c r="Q660" s="70"/>
      <c r="R660" s="70"/>
    </row>
    <row r="661" s="5" customFormat="1" ht="16.5" customHeight="1">
      <c r="A661" s="34"/>
      <c r="B661" s="54"/>
      <c r="C661" s="54"/>
      <c r="D661" s="34"/>
      <c r="E661" s="16"/>
      <c r="F661" s="19"/>
      <c r="G661" s="153"/>
      <c r="H661" s="34"/>
      <c r="I661" s="34"/>
      <c r="J661" s="157"/>
      <c r="K661" s="157"/>
      <c r="L661" s="110"/>
      <c r="M661" s="104"/>
      <c r="N661" s="104"/>
      <c r="O661" s="104"/>
      <c r="P661" s="70"/>
      <c r="Q661" s="70"/>
      <c r="R661" s="70"/>
    </row>
    <row r="662" s="5" customFormat="1" ht="16.5" customHeight="1">
      <c r="A662" s="34"/>
      <c r="B662" s="54"/>
      <c r="C662" s="54"/>
      <c r="D662" s="34"/>
      <c r="E662" s="16"/>
      <c r="F662" s="19"/>
      <c r="G662" s="153"/>
      <c r="H662" s="34"/>
      <c r="I662" s="34"/>
      <c r="J662" s="157"/>
      <c r="K662" s="157"/>
      <c r="L662" s="110"/>
      <c r="M662" s="104"/>
      <c r="N662" s="104"/>
      <c r="O662" s="104"/>
      <c r="P662" s="70"/>
      <c r="Q662" s="70"/>
      <c r="R662" s="70"/>
    </row>
    <row r="663" s="5" customFormat="1" ht="16.5" customHeight="1">
      <c r="A663" s="34"/>
      <c r="B663" s="54"/>
      <c r="C663" s="54"/>
      <c r="D663" s="34"/>
      <c r="E663" s="16"/>
      <c r="F663" s="19"/>
      <c r="G663" s="153"/>
      <c r="H663" s="34"/>
      <c r="I663" s="34"/>
      <c r="J663" s="157"/>
      <c r="K663" s="157"/>
      <c r="L663" s="110"/>
      <c r="M663" s="104"/>
      <c r="N663" s="104"/>
      <c r="O663" s="104"/>
      <c r="P663" s="70"/>
      <c r="Q663" s="70"/>
      <c r="R663" s="70"/>
    </row>
    <row r="664" s="5" customFormat="1" ht="16.5" customHeight="1">
      <c r="A664" s="34"/>
      <c r="B664" s="54"/>
      <c r="C664" s="54"/>
      <c r="D664" s="34"/>
      <c r="E664" s="16"/>
      <c r="F664" s="19"/>
      <c r="G664" s="153"/>
      <c r="H664" s="34"/>
      <c r="I664" s="34"/>
      <c r="J664" s="157"/>
      <c r="K664" s="157"/>
      <c r="L664" s="110"/>
      <c r="M664" s="104"/>
      <c r="N664" s="104"/>
      <c r="O664" s="104"/>
      <c r="P664" s="70"/>
      <c r="Q664" s="70"/>
      <c r="R664" s="70"/>
    </row>
    <row r="665" s="5" customFormat="1" ht="16.5" customHeight="1">
      <c r="A665" s="34"/>
      <c r="B665" s="54"/>
      <c r="C665" s="54"/>
      <c r="D665" s="34"/>
      <c r="E665" s="16"/>
      <c r="F665" s="19"/>
      <c r="G665" s="153"/>
      <c r="H665" s="34"/>
      <c r="I665" s="34"/>
      <c r="J665" s="157"/>
      <c r="K665" s="157"/>
      <c r="L665" s="110"/>
      <c r="M665" s="104"/>
      <c r="N665" s="104"/>
      <c r="O665" s="104"/>
      <c r="P665" s="70"/>
      <c r="Q665" s="70"/>
      <c r="R665" s="70"/>
    </row>
    <row r="666" s="5" customFormat="1" ht="16.5" customHeight="1">
      <c r="A666" s="34"/>
      <c r="B666" s="54"/>
      <c r="C666" s="54"/>
      <c r="D666" s="34"/>
      <c r="E666" s="16"/>
      <c r="F666" s="19"/>
      <c r="G666" s="153"/>
      <c r="H666" s="34"/>
      <c r="I666" s="34"/>
      <c r="J666" s="157"/>
      <c r="K666" s="157"/>
      <c r="L666" s="110"/>
      <c r="M666" s="104"/>
      <c r="N666" s="104"/>
      <c r="O666" s="104"/>
      <c r="P666" s="70"/>
      <c r="Q666" s="70"/>
      <c r="R666" s="70"/>
    </row>
    <row r="667" s="5" customFormat="1" ht="16.5" customHeight="1">
      <c r="A667" s="34"/>
      <c r="B667" s="54"/>
      <c r="C667" s="54"/>
      <c r="D667" s="34"/>
      <c r="E667" s="16"/>
      <c r="F667" s="19"/>
      <c r="G667" s="153"/>
      <c r="H667" s="34"/>
      <c r="I667" s="34"/>
      <c r="J667" s="157"/>
      <c r="K667" s="157"/>
      <c r="L667" s="110"/>
      <c r="M667" s="104"/>
      <c r="N667" s="104"/>
      <c r="O667" s="104"/>
      <c r="P667" s="70"/>
      <c r="Q667" s="70"/>
      <c r="R667" s="70"/>
    </row>
    <row r="668" s="5" customFormat="1" ht="16.5" customHeight="1">
      <c r="A668" s="34"/>
      <c r="B668" s="54"/>
      <c r="C668" s="54"/>
      <c r="D668" s="34"/>
      <c r="E668" s="16"/>
      <c r="F668" s="19"/>
      <c r="G668" s="153"/>
      <c r="H668" s="34"/>
      <c r="I668" s="34"/>
      <c r="J668" s="157"/>
      <c r="K668" s="157"/>
      <c r="L668" s="110"/>
      <c r="M668" s="104"/>
      <c r="N668" s="104"/>
      <c r="O668" s="104"/>
      <c r="P668" s="70"/>
      <c r="Q668" s="70"/>
      <c r="R668" s="70"/>
    </row>
    <row r="669" s="5" customFormat="1" ht="16.5" customHeight="1">
      <c r="A669" s="34"/>
      <c r="B669" s="54"/>
      <c r="C669" s="54"/>
      <c r="D669" s="34"/>
      <c r="E669" s="16"/>
      <c r="F669" s="19"/>
      <c r="G669" s="153"/>
      <c r="H669" s="34"/>
      <c r="I669" s="34"/>
      <c r="J669" s="157"/>
      <c r="K669" s="157"/>
      <c r="L669" s="110"/>
      <c r="M669" s="104"/>
      <c r="N669" s="104"/>
      <c r="O669" s="104"/>
      <c r="P669" s="70"/>
      <c r="Q669" s="70"/>
      <c r="R669" s="70"/>
    </row>
    <row r="670" s="5" customFormat="1" ht="16.5" customHeight="1">
      <c r="A670" s="34"/>
      <c r="B670" s="54"/>
      <c r="C670" s="54"/>
      <c r="D670" s="34"/>
      <c r="E670" s="16"/>
      <c r="F670" s="19"/>
      <c r="G670" s="153"/>
      <c r="H670" s="34"/>
      <c r="I670" s="34"/>
      <c r="J670" s="157"/>
      <c r="K670" s="157"/>
      <c r="L670" s="110"/>
      <c r="M670" s="104"/>
      <c r="N670" s="104"/>
      <c r="O670" s="104"/>
      <c r="P670" s="70"/>
      <c r="Q670" s="70"/>
      <c r="R670" s="70"/>
    </row>
    <row r="671" s="5" customFormat="1" ht="16.5" customHeight="1">
      <c r="A671" s="34"/>
      <c r="B671" s="54"/>
      <c r="C671" s="54"/>
      <c r="D671" s="34"/>
      <c r="E671" s="16"/>
      <c r="F671" s="19"/>
      <c r="G671" s="153"/>
      <c r="H671" s="34"/>
      <c r="I671" s="34"/>
      <c r="J671" s="157"/>
      <c r="K671" s="157"/>
      <c r="L671" s="110"/>
      <c r="M671" s="104"/>
      <c r="N671" s="104"/>
      <c r="O671" s="104"/>
      <c r="P671" s="70"/>
      <c r="Q671" s="70"/>
      <c r="R671" s="70"/>
    </row>
    <row r="672" s="5" customFormat="1" ht="16.5" customHeight="1">
      <c r="A672" s="34"/>
      <c r="B672" s="54"/>
      <c r="C672" s="54"/>
      <c r="D672" s="34"/>
      <c r="E672" s="16"/>
      <c r="F672" s="19"/>
      <c r="G672" s="153"/>
      <c r="H672" s="34"/>
      <c r="I672" s="34"/>
      <c r="J672" s="157"/>
      <c r="K672" s="157"/>
      <c r="L672" s="110"/>
      <c r="M672" s="104"/>
      <c r="N672" s="104"/>
      <c r="O672" s="104"/>
      <c r="P672" s="70"/>
      <c r="Q672" s="70"/>
      <c r="R672" s="70"/>
    </row>
    <row r="673" s="5" customFormat="1" ht="16.5" customHeight="1">
      <c r="A673" s="34"/>
      <c r="B673" s="54"/>
      <c r="C673" s="54"/>
      <c r="D673" s="34"/>
      <c r="E673" s="16"/>
      <c r="F673" s="19"/>
      <c r="G673" s="153"/>
      <c r="H673" s="34"/>
      <c r="I673" s="34"/>
      <c r="J673" s="157"/>
      <c r="K673" s="157"/>
      <c r="L673" s="110"/>
      <c r="M673" s="104"/>
      <c r="N673" s="104"/>
      <c r="O673" s="104"/>
      <c r="P673" s="70"/>
      <c r="Q673" s="70"/>
      <c r="R673" s="70"/>
    </row>
    <row r="674" s="5" customFormat="1" ht="16.5" customHeight="1">
      <c r="A674" s="34"/>
      <c r="B674" s="54"/>
      <c r="C674" s="54"/>
      <c r="D674" s="34"/>
      <c r="E674" s="16"/>
      <c r="F674" s="19"/>
      <c r="G674" s="153"/>
      <c r="H674" s="34"/>
      <c r="I674" s="34"/>
      <c r="J674" s="157"/>
      <c r="K674" s="157"/>
      <c r="L674" s="110"/>
      <c r="M674" s="104"/>
      <c r="N674" s="104"/>
      <c r="O674" s="104"/>
      <c r="P674" s="70"/>
      <c r="Q674" s="70"/>
      <c r="R674" s="70"/>
    </row>
    <row r="675" s="5" customFormat="1" ht="16.5" customHeight="1">
      <c r="A675" s="34"/>
      <c r="B675" s="54"/>
      <c r="C675" s="54"/>
      <c r="D675" s="34"/>
      <c r="E675" s="16"/>
      <c r="F675" s="19"/>
      <c r="G675" s="153"/>
      <c r="H675" s="34"/>
      <c r="I675" s="34"/>
      <c r="J675" s="157"/>
      <c r="K675" s="157"/>
      <c r="L675" s="110"/>
      <c r="M675" s="104"/>
      <c r="N675" s="104"/>
      <c r="O675" s="104"/>
      <c r="P675" s="70"/>
      <c r="Q675" s="70"/>
      <c r="R675" s="70"/>
    </row>
    <row r="676" s="5" customFormat="1" ht="16.5" customHeight="1">
      <c r="A676" s="34"/>
      <c r="B676" s="54"/>
      <c r="C676" s="54"/>
      <c r="D676" s="34"/>
      <c r="E676" s="16"/>
      <c r="F676" s="19"/>
      <c r="G676" s="153"/>
      <c r="H676" s="34"/>
      <c r="I676" s="34"/>
      <c r="J676" s="157"/>
      <c r="K676" s="157"/>
      <c r="L676" s="110"/>
      <c r="M676" s="104"/>
      <c r="N676" s="104"/>
      <c r="O676" s="104"/>
      <c r="P676" s="70"/>
      <c r="Q676" s="70"/>
      <c r="R676" s="70"/>
    </row>
    <row r="677" s="5" customFormat="1" ht="16.5" customHeight="1">
      <c r="A677" s="34"/>
      <c r="B677" s="54"/>
      <c r="C677" s="54"/>
      <c r="D677" s="34"/>
      <c r="E677" s="16"/>
      <c r="F677" s="19"/>
      <c r="G677" s="153"/>
      <c r="H677" s="34"/>
      <c r="I677" s="34"/>
      <c r="J677" s="157"/>
      <c r="K677" s="157"/>
      <c r="L677" s="110"/>
      <c r="M677" s="104"/>
      <c r="N677" s="104"/>
      <c r="O677" s="104"/>
      <c r="P677" s="70"/>
      <c r="Q677" s="70"/>
      <c r="R677" s="70"/>
    </row>
    <row r="678" s="5" customFormat="1" ht="16.5" customHeight="1">
      <c r="A678" s="34"/>
      <c r="B678" s="54"/>
      <c r="C678" s="54"/>
      <c r="D678" s="34"/>
      <c r="E678" s="16"/>
      <c r="F678" s="19"/>
      <c r="G678" s="153"/>
      <c r="H678" s="34"/>
      <c r="I678" s="34"/>
      <c r="J678" s="157"/>
      <c r="K678" s="157"/>
      <c r="L678" s="110"/>
      <c r="M678" s="104"/>
      <c r="N678" s="104"/>
      <c r="O678" s="104"/>
      <c r="P678" s="70"/>
      <c r="Q678" s="70"/>
      <c r="R678" s="70"/>
    </row>
    <row r="679" s="5" customFormat="1" ht="16.5" customHeight="1">
      <c r="A679" s="34"/>
      <c r="B679" s="54"/>
      <c r="C679" s="54"/>
      <c r="D679" s="34"/>
      <c r="E679" s="16"/>
      <c r="F679" s="19"/>
      <c r="G679" s="153"/>
      <c r="H679" s="34"/>
      <c r="I679" s="34"/>
      <c r="J679" s="157"/>
      <c r="K679" s="157"/>
      <c r="L679" s="110"/>
      <c r="M679" s="104"/>
      <c r="N679" s="104"/>
      <c r="O679" s="104"/>
      <c r="P679" s="70"/>
      <c r="Q679" s="70"/>
      <c r="R679" s="70"/>
    </row>
    <row r="680" s="5" customFormat="1" ht="16.5" customHeight="1">
      <c r="A680" s="34"/>
      <c r="B680" s="54"/>
      <c r="C680" s="54"/>
      <c r="D680" s="34"/>
      <c r="E680" s="16"/>
      <c r="F680" s="19"/>
      <c r="G680" s="153"/>
      <c r="H680" s="34"/>
      <c r="I680" s="34"/>
      <c r="J680" s="157"/>
      <c r="K680" s="157"/>
      <c r="L680" s="110"/>
      <c r="M680" s="104"/>
      <c r="N680" s="104"/>
      <c r="O680" s="104"/>
      <c r="P680" s="70"/>
      <c r="Q680" s="70"/>
      <c r="R680" s="70"/>
    </row>
    <row r="681" s="5" customFormat="1" ht="16.5" customHeight="1">
      <c r="A681" s="34"/>
      <c r="B681" s="54"/>
      <c r="C681" s="54"/>
      <c r="D681" s="34"/>
      <c r="E681" s="16"/>
      <c r="F681" s="19"/>
      <c r="G681" s="153"/>
      <c r="H681" s="34"/>
      <c r="I681" s="34"/>
      <c r="J681" s="157"/>
      <c r="K681" s="157"/>
      <c r="L681" s="110"/>
      <c r="M681" s="104"/>
      <c r="N681" s="104"/>
      <c r="O681" s="104"/>
      <c r="P681" s="70"/>
      <c r="Q681" s="70"/>
      <c r="R681" s="70"/>
    </row>
    <row r="682" s="5" customFormat="1" ht="16.5" customHeight="1">
      <c r="A682" s="34"/>
      <c r="B682" s="54"/>
      <c r="C682" s="54"/>
      <c r="D682" s="34"/>
      <c r="E682" s="16"/>
      <c r="F682" s="19"/>
      <c r="G682" s="153"/>
      <c r="H682" s="34"/>
      <c r="I682" s="34"/>
      <c r="J682" s="157"/>
      <c r="K682" s="157"/>
      <c r="L682" s="110"/>
      <c r="M682" s="104"/>
      <c r="N682" s="104"/>
      <c r="O682" s="104"/>
      <c r="P682" s="70"/>
      <c r="Q682" s="70"/>
      <c r="R682" s="70"/>
    </row>
    <row r="683" s="5" customFormat="1" ht="16.5" customHeight="1">
      <c r="A683" s="34"/>
      <c r="B683" s="54"/>
      <c r="C683" s="54"/>
      <c r="D683" s="34"/>
      <c r="E683" s="16"/>
      <c r="F683" s="19"/>
      <c r="G683" s="153"/>
      <c r="H683" s="34"/>
      <c r="I683" s="34"/>
      <c r="J683" s="157"/>
      <c r="K683" s="157"/>
      <c r="L683" s="110"/>
      <c r="M683" s="104"/>
      <c r="N683" s="104"/>
      <c r="O683" s="104"/>
      <c r="P683" s="70"/>
      <c r="Q683" s="70"/>
      <c r="R683" s="70"/>
    </row>
    <row r="684" s="5" customFormat="1" ht="16.5" customHeight="1">
      <c r="A684" s="34"/>
      <c r="B684" s="54"/>
      <c r="C684" s="54"/>
      <c r="D684" s="34"/>
      <c r="E684" s="16"/>
      <c r="F684" s="19"/>
      <c r="G684" s="153"/>
      <c r="H684" s="34"/>
      <c r="I684" s="34"/>
      <c r="J684" s="157"/>
      <c r="K684" s="157"/>
      <c r="L684" s="110"/>
      <c r="M684" s="104"/>
      <c r="N684" s="104"/>
      <c r="O684" s="104"/>
      <c r="P684" s="70"/>
      <c r="Q684" s="70"/>
      <c r="R684" s="70"/>
    </row>
    <row r="685" s="5" customFormat="1" ht="16.5" customHeight="1">
      <c r="A685" s="34"/>
      <c r="B685" s="54"/>
      <c r="C685" s="54"/>
      <c r="D685" s="34"/>
      <c r="E685" s="16"/>
      <c r="F685" s="19"/>
      <c r="G685" s="153"/>
      <c r="H685" s="34"/>
      <c r="I685" s="34"/>
      <c r="J685" s="157"/>
      <c r="K685" s="157"/>
      <c r="L685" s="110"/>
      <c r="M685" s="104"/>
      <c r="N685" s="104"/>
      <c r="O685" s="104"/>
      <c r="P685" s="70"/>
      <c r="Q685" s="70"/>
      <c r="R685" s="70"/>
    </row>
    <row r="686" s="5" customFormat="1" ht="16.5" customHeight="1">
      <c r="A686" s="34"/>
      <c r="B686" s="54"/>
      <c r="C686" s="54"/>
      <c r="D686" s="34"/>
      <c r="E686" s="16"/>
      <c r="F686" s="19"/>
      <c r="G686" s="153"/>
      <c r="H686" s="34"/>
      <c r="I686" s="34"/>
      <c r="J686" s="157"/>
      <c r="K686" s="157"/>
      <c r="L686" s="110"/>
      <c r="M686" s="104"/>
      <c r="N686" s="104"/>
      <c r="O686" s="104"/>
      <c r="P686" s="70"/>
      <c r="Q686" s="70"/>
      <c r="R686" s="70"/>
    </row>
    <row r="687" s="5" customFormat="1" ht="16.5" customHeight="1">
      <c r="A687" s="34"/>
      <c r="B687" s="54"/>
      <c r="C687" s="54"/>
      <c r="D687" s="34"/>
      <c r="E687" s="16"/>
      <c r="F687" s="19"/>
      <c r="G687" s="153"/>
      <c r="H687" s="34"/>
      <c r="I687" s="34"/>
      <c r="J687" s="157"/>
      <c r="K687" s="157"/>
      <c r="L687" s="110"/>
      <c r="M687" s="104"/>
      <c r="N687" s="104"/>
      <c r="O687" s="104"/>
      <c r="P687" s="70"/>
      <c r="Q687" s="70"/>
      <c r="R687" s="70"/>
    </row>
    <row r="688" s="5" customFormat="1" ht="16.5" customHeight="1">
      <c r="A688" s="34"/>
      <c r="B688" s="54"/>
      <c r="C688" s="54"/>
      <c r="D688" s="34"/>
      <c r="E688" s="16"/>
      <c r="F688" s="19"/>
      <c r="G688" s="153"/>
      <c r="H688" s="34"/>
      <c r="I688" s="34"/>
      <c r="J688" s="157"/>
      <c r="K688" s="157"/>
      <c r="L688" s="110"/>
      <c r="M688" s="104"/>
      <c r="N688" s="104"/>
      <c r="O688" s="104"/>
      <c r="P688" s="70"/>
      <c r="Q688" s="70"/>
      <c r="R688" s="70"/>
    </row>
    <row r="689" s="5" customFormat="1" ht="16.5" customHeight="1">
      <c r="A689" s="34"/>
      <c r="B689" s="54"/>
      <c r="C689" s="54"/>
      <c r="D689" s="34"/>
      <c r="E689" s="16"/>
      <c r="F689" s="19"/>
      <c r="G689" s="153"/>
      <c r="H689" s="34"/>
      <c r="I689" s="34"/>
      <c r="J689" s="157"/>
      <c r="K689" s="157"/>
      <c r="L689" s="110"/>
      <c r="M689" s="104"/>
      <c r="N689" s="104"/>
      <c r="O689" s="104"/>
      <c r="P689" s="70"/>
      <c r="Q689" s="70"/>
      <c r="R689" s="70"/>
    </row>
    <row r="690" s="5" customFormat="1" ht="16.5" customHeight="1">
      <c r="A690" s="34"/>
      <c r="B690" s="54"/>
      <c r="C690" s="54"/>
      <c r="D690" s="34"/>
      <c r="E690" s="16"/>
      <c r="F690" s="19"/>
      <c r="G690" s="153"/>
      <c r="H690" s="34"/>
      <c r="I690" s="34"/>
      <c r="J690" s="157"/>
      <c r="K690" s="157"/>
      <c r="L690" s="110"/>
      <c r="M690" s="104"/>
      <c r="N690" s="104"/>
      <c r="O690" s="104"/>
      <c r="P690" s="70"/>
      <c r="Q690" s="70"/>
      <c r="R690" s="70"/>
    </row>
    <row r="691" s="5" customFormat="1" ht="16.5" customHeight="1">
      <c r="A691" s="34"/>
      <c r="B691" s="54"/>
      <c r="C691" s="54"/>
      <c r="D691" s="34"/>
      <c r="E691" s="16"/>
      <c r="F691" s="19"/>
      <c r="G691" s="153"/>
      <c r="H691" s="34"/>
      <c r="I691" s="34"/>
      <c r="J691" s="157"/>
      <c r="K691" s="157"/>
      <c r="L691" s="110"/>
      <c r="M691" s="104"/>
      <c r="N691" s="104"/>
      <c r="O691" s="104"/>
      <c r="P691" s="70"/>
      <c r="Q691" s="70"/>
      <c r="R691" s="70"/>
    </row>
    <row r="692" s="5" customFormat="1" ht="16.5" customHeight="1">
      <c r="A692" s="34"/>
      <c r="B692" s="54"/>
      <c r="C692" s="54"/>
      <c r="D692" s="34"/>
      <c r="E692" s="16"/>
      <c r="F692" s="19"/>
      <c r="G692" s="153"/>
      <c r="H692" s="34"/>
      <c r="I692" s="34"/>
      <c r="J692" s="157"/>
      <c r="K692" s="157"/>
      <c r="L692" s="110"/>
      <c r="M692" s="104"/>
      <c r="N692" s="104"/>
      <c r="O692" s="104"/>
      <c r="P692" s="70"/>
      <c r="Q692" s="70"/>
      <c r="R692" s="70"/>
    </row>
    <row r="693" s="5" customFormat="1" ht="16.5" customHeight="1">
      <c r="A693" s="34"/>
      <c r="B693" s="54"/>
      <c r="C693" s="54"/>
      <c r="D693" s="34"/>
      <c r="E693" s="16"/>
      <c r="F693" s="19"/>
      <c r="G693" s="153"/>
      <c r="H693" s="34"/>
      <c r="I693" s="34"/>
      <c r="J693" s="157"/>
      <c r="K693" s="157"/>
      <c r="L693" s="110"/>
      <c r="M693" s="104"/>
      <c r="N693" s="104"/>
      <c r="O693" s="104"/>
      <c r="P693" s="70"/>
      <c r="Q693" s="70"/>
      <c r="R693" s="70"/>
    </row>
    <row r="694" s="5" customFormat="1" ht="16.5" customHeight="1">
      <c r="A694" s="34"/>
      <c r="B694" s="54"/>
      <c r="C694" s="54"/>
      <c r="D694" s="34"/>
      <c r="E694" s="16"/>
      <c r="F694" s="19"/>
      <c r="G694" s="153"/>
      <c r="H694" s="34"/>
      <c r="I694" s="34"/>
      <c r="J694" s="157"/>
      <c r="K694" s="157"/>
      <c r="L694" s="110"/>
      <c r="M694" s="104"/>
      <c r="N694" s="104"/>
      <c r="O694" s="104"/>
      <c r="P694" s="70"/>
      <c r="Q694" s="70"/>
      <c r="R694" s="70"/>
    </row>
    <row r="695" s="5" customFormat="1" ht="16.5" customHeight="1">
      <c r="A695" s="34"/>
      <c r="B695" s="54"/>
      <c r="C695" s="54"/>
      <c r="D695" s="34"/>
      <c r="E695" s="16"/>
      <c r="F695" s="19"/>
      <c r="G695" s="153"/>
      <c r="H695" s="34"/>
      <c r="I695" s="34"/>
      <c r="J695" s="157"/>
      <c r="K695" s="157"/>
      <c r="L695" s="110"/>
      <c r="M695" s="104"/>
      <c r="N695" s="104"/>
      <c r="O695" s="104"/>
      <c r="P695" s="70"/>
      <c r="Q695" s="70"/>
      <c r="R695" s="70"/>
    </row>
    <row r="696" s="5" customFormat="1" ht="16.5" customHeight="1">
      <c r="A696" s="34"/>
      <c r="B696" s="54"/>
      <c r="C696" s="54"/>
      <c r="D696" s="34"/>
      <c r="E696" s="16"/>
      <c r="F696" s="19"/>
      <c r="G696" s="153"/>
      <c r="H696" s="34"/>
      <c r="I696" s="34"/>
      <c r="J696" s="157"/>
      <c r="K696" s="157"/>
      <c r="L696" s="110"/>
      <c r="M696" s="104"/>
      <c r="N696" s="104"/>
      <c r="O696" s="104"/>
      <c r="P696" s="70"/>
      <c r="Q696" s="70"/>
      <c r="R696" s="70"/>
    </row>
    <row r="697" s="5" customFormat="1" ht="16.5" customHeight="1">
      <c r="A697" s="34"/>
      <c r="B697" s="54"/>
      <c r="C697" s="54"/>
      <c r="D697" s="34"/>
      <c r="E697" s="16"/>
      <c r="F697" s="19"/>
      <c r="G697" s="153"/>
      <c r="H697" s="34"/>
      <c r="I697" s="34"/>
      <c r="J697" s="157"/>
      <c r="K697" s="157"/>
      <c r="L697" s="110"/>
      <c r="M697" s="104"/>
      <c r="N697" s="104"/>
      <c r="O697" s="104"/>
      <c r="P697" s="70"/>
      <c r="Q697" s="70"/>
      <c r="R697" s="70"/>
    </row>
    <row r="698" s="5" customFormat="1" ht="16.5" customHeight="1">
      <c r="A698" s="34"/>
      <c r="B698" s="54"/>
      <c r="C698" s="54"/>
      <c r="D698" s="34"/>
      <c r="E698" s="16"/>
      <c r="F698" s="19"/>
      <c r="G698" s="153"/>
      <c r="H698" s="34"/>
      <c r="I698" s="34"/>
      <c r="J698" s="157"/>
      <c r="K698" s="157"/>
      <c r="L698" s="110"/>
      <c r="M698" s="104"/>
      <c r="N698" s="104"/>
      <c r="O698" s="104"/>
      <c r="P698" s="70"/>
      <c r="Q698" s="70"/>
      <c r="R698" s="70"/>
    </row>
    <row r="699" s="5" customFormat="1" ht="16.5" customHeight="1">
      <c r="A699" s="34"/>
      <c r="B699" s="54"/>
      <c r="C699" s="54"/>
      <c r="D699" s="34"/>
      <c r="E699" s="16"/>
      <c r="F699" s="19"/>
      <c r="G699" s="153"/>
      <c r="H699" s="34"/>
      <c r="I699" s="34"/>
      <c r="J699" s="157"/>
      <c r="K699" s="157"/>
      <c r="L699" s="110"/>
      <c r="M699" s="104"/>
      <c r="N699" s="104"/>
      <c r="O699" s="104"/>
      <c r="P699" s="70"/>
      <c r="Q699" s="70"/>
      <c r="R699" s="70"/>
    </row>
    <row r="700" s="5" customFormat="1" ht="16.5" customHeight="1">
      <c r="A700" s="34"/>
      <c r="B700" s="54"/>
      <c r="C700" s="54"/>
      <c r="D700" s="34"/>
      <c r="E700" s="16"/>
      <c r="F700" s="19"/>
      <c r="G700" s="153"/>
      <c r="H700" s="34"/>
      <c r="I700" s="34"/>
      <c r="J700" s="157"/>
      <c r="K700" s="157"/>
      <c r="L700" s="110"/>
      <c r="M700" s="104"/>
      <c r="N700" s="104"/>
      <c r="O700" s="104"/>
      <c r="P700" s="70"/>
      <c r="Q700" s="70"/>
      <c r="R700" s="70"/>
    </row>
    <row r="701" s="5" customFormat="1" ht="16.5" customHeight="1">
      <c r="A701" s="34"/>
      <c r="B701" s="54"/>
      <c r="C701" s="54"/>
      <c r="D701" s="34"/>
      <c r="E701" s="16"/>
      <c r="F701" s="19"/>
      <c r="G701" s="153"/>
      <c r="H701" s="34"/>
      <c r="I701" s="34"/>
      <c r="J701" s="157"/>
      <c r="K701" s="157"/>
      <c r="L701" s="110"/>
      <c r="M701" s="104"/>
      <c r="N701" s="104"/>
      <c r="O701" s="104"/>
      <c r="P701" s="70"/>
      <c r="Q701" s="70"/>
      <c r="R701" s="70"/>
    </row>
    <row r="702" s="5" customFormat="1" ht="16.5" customHeight="1">
      <c r="A702" s="34"/>
      <c r="B702" s="54"/>
      <c r="C702" s="54"/>
      <c r="D702" s="34"/>
      <c r="E702" s="16"/>
      <c r="F702" s="19"/>
      <c r="G702" s="153"/>
      <c r="H702" s="34"/>
      <c r="I702" s="34"/>
      <c r="J702" s="157"/>
      <c r="K702" s="157"/>
      <c r="L702" s="110"/>
      <c r="M702" s="104"/>
      <c r="N702" s="104"/>
      <c r="O702" s="104"/>
      <c r="P702" s="70"/>
      <c r="Q702" s="70"/>
      <c r="R702" s="70"/>
    </row>
    <row r="703" s="5" customFormat="1" ht="16.5" customHeight="1">
      <c r="A703" s="34"/>
      <c r="B703" s="54"/>
      <c r="C703" s="54"/>
      <c r="D703" s="34"/>
      <c r="E703" s="16"/>
      <c r="F703" s="19"/>
      <c r="G703" s="153"/>
      <c r="H703" s="34"/>
      <c r="I703" s="34"/>
      <c r="J703" s="157"/>
      <c r="K703" s="157"/>
      <c r="L703" s="110"/>
      <c r="M703" s="104"/>
      <c r="N703" s="104"/>
      <c r="O703" s="104"/>
      <c r="P703" s="70"/>
      <c r="Q703" s="70"/>
      <c r="R703" s="70"/>
    </row>
    <row r="704" s="5" customFormat="1" ht="16.5" customHeight="1">
      <c r="A704" s="34"/>
      <c r="B704" s="54"/>
      <c r="C704" s="54"/>
      <c r="D704" s="34"/>
      <c r="E704" s="16"/>
      <c r="F704" s="19"/>
      <c r="G704" s="153"/>
      <c r="H704" s="34"/>
      <c r="I704" s="34"/>
      <c r="J704" s="157"/>
      <c r="K704" s="157"/>
      <c r="L704" s="110"/>
      <c r="M704" s="104"/>
      <c r="N704" s="104"/>
      <c r="O704" s="104"/>
      <c r="P704" s="70"/>
      <c r="Q704" s="70"/>
      <c r="R704" s="70"/>
    </row>
    <row r="705" s="5" customFormat="1" ht="16.5" customHeight="1">
      <c r="A705" s="34"/>
      <c r="B705" s="54"/>
      <c r="C705" s="54"/>
      <c r="D705" s="34"/>
      <c r="E705" s="16"/>
      <c r="F705" s="19"/>
      <c r="G705" s="153"/>
      <c r="H705" s="34"/>
      <c r="I705" s="34"/>
      <c r="J705" s="157"/>
      <c r="K705" s="157"/>
      <c r="L705" s="110"/>
      <c r="M705" s="104"/>
      <c r="N705" s="104"/>
      <c r="O705" s="104"/>
      <c r="P705" s="70"/>
      <c r="Q705" s="70"/>
      <c r="R705" s="70"/>
    </row>
    <row r="706" s="5" customFormat="1" ht="16.5" customHeight="1">
      <c r="A706" s="34"/>
      <c r="B706" s="54"/>
      <c r="C706" s="54"/>
      <c r="D706" s="34"/>
      <c r="E706" s="16"/>
      <c r="F706" s="19"/>
      <c r="G706" s="153"/>
      <c r="H706" s="34"/>
      <c r="I706" s="34"/>
      <c r="J706" s="157"/>
      <c r="K706" s="157"/>
      <c r="L706" s="110"/>
      <c r="M706" s="104"/>
      <c r="N706" s="104"/>
      <c r="O706" s="104"/>
      <c r="P706" s="70"/>
      <c r="Q706" s="70"/>
      <c r="R706" s="70"/>
    </row>
    <row r="707" s="5" customFormat="1" ht="16.5" customHeight="1">
      <c r="A707" s="34"/>
      <c r="B707" s="54"/>
      <c r="C707" s="54"/>
      <c r="D707" s="34"/>
      <c r="E707" s="16"/>
      <c r="F707" s="19"/>
      <c r="G707" s="153"/>
      <c r="H707" s="34"/>
      <c r="I707" s="34"/>
      <c r="J707" s="157"/>
      <c r="K707" s="157"/>
      <c r="L707" s="110"/>
      <c r="M707" s="104"/>
      <c r="N707" s="104"/>
      <c r="O707" s="104"/>
      <c r="P707" s="70"/>
      <c r="Q707" s="70"/>
      <c r="R707" s="70"/>
    </row>
    <row r="708" s="5" customFormat="1" ht="16.5" customHeight="1">
      <c r="A708" s="34"/>
      <c r="B708" s="54"/>
      <c r="C708" s="54"/>
      <c r="D708" s="34"/>
      <c r="E708" s="16"/>
      <c r="F708" s="19"/>
      <c r="G708" s="153"/>
      <c r="H708" s="34"/>
      <c r="I708" s="34"/>
      <c r="J708" s="157"/>
      <c r="K708" s="157"/>
      <c r="L708" s="110"/>
      <c r="M708" s="104"/>
      <c r="N708" s="104"/>
      <c r="O708" s="104"/>
      <c r="P708" s="70"/>
      <c r="Q708" s="70"/>
      <c r="R708" s="70"/>
    </row>
    <row r="709" s="5" customFormat="1" ht="16.5" customHeight="1">
      <c r="A709" s="34"/>
      <c r="B709" s="54"/>
      <c r="C709" s="54"/>
      <c r="D709" s="34"/>
      <c r="E709" s="16"/>
      <c r="F709" s="19"/>
      <c r="G709" s="153"/>
      <c r="H709" s="34"/>
      <c r="I709" s="34"/>
      <c r="J709" s="157"/>
      <c r="K709" s="157"/>
      <c r="L709" s="110"/>
      <c r="M709" s="104"/>
      <c r="N709" s="104"/>
      <c r="O709" s="104"/>
      <c r="P709" s="70"/>
      <c r="Q709" s="70"/>
      <c r="R709" s="70"/>
    </row>
    <row r="710" s="5" customFormat="1" ht="16.5" customHeight="1">
      <c r="A710" s="34"/>
      <c r="B710" s="54"/>
      <c r="C710" s="54"/>
      <c r="D710" s="34"/>
      <c r="E710" s="16"/>
      <c r="F710" s="19"/>
      <c r="G710" s="153"/>
      <c r="H710" s="34"/>
      <c r="I710" s="34"/>
      <c r="J710" s="157"/>
      <c r="K710" s="157"/>
      <c r="L710" s="110"/>
      <c r="M710" s="104"/>
      <c r="N710" s="104"/>
      <c r="O710" s="104"/>
      <c r="P710" s="70"/>
      <c r="Q710" s="70"/>
      <c r="R710" s="70"/>
    </row>
    <row r="711" s="5" customFormat="1" ht="16.5" customHeight="1">
      <c r="A711" s="34"/>
      <c r="B711" s="54"/>
      <c r="C711" s="54"/>
      <c r="D711" s="34"/>
      <c r="E711" s="16"/>
      <c r="F711" s="19"/>
      <c r="G711" s="153"/>
      <c r="H711" s="34"/>
      <c r="I711" s="34"/>
      <c r="J711" s="157"/>
      <c r="K711" s="157"/>
      <c r="L711" s="110"/>
      <c r="M711" s="104"/>
      <c r="N711" s="104"/>
      <c r="O711" s="104"/>
      <c r="P711" s="70"/>
      <c r="Q711" s="70"/>
      <c r="R711" s="70"/>
    </row>
    <row r="712" s="5" customFormat="1" ht="16.5" customHeight="1">
      <c r="A712" s="34"/>
      <c r="B712" s="54"/>
      <c r="C712" s="54"/>
      <c r="D712" s="34"/>
      <c r="E712" s="16"/>
      <c r="F712" s="19"/>
      <c r="G712" s="153"/>
      <c r="H712" s="34"/>
      <c r="I712" s="34"/>
      <c r="J712" s="157"/>
      <c r="K712" s="157"/>
      <c r="L712" s="110"/>
      <c r="M712" s="104"/>
      <c r="N712" s="104"/>
      <c r="O712" s="104"/>
      <c r="P712" s="70"/>
      <c r="Q712" s="70"/>
      <c r="R712" s="70"/>
    </row>
    <row r="713" s="5" customFormat="1" ht="16.5" customHeight="1">
      <c r="A713" s="34"/>
      <c r="B713" s="54"/>
      <c r="C713" s="54"/>
      <c r="D713" s="34"/>
      <c r="E713" s="16"/>
      <c r="F713" s="19"/>
      <c r="G713" s="153"/>
      <c r="H713" s="34"/>
      <c r="I713" s="34"/>
      <c r="J713" s="157"/>
      <c r="K713" s="157"/>
      <c r="L713" s="110"/>
      <c r="M713" s="104"/>
      <c r="N713" s="104"/>
      <c r="O713" s="104"/>
      <c r="P713" s="70"/>
      <c r="Q713" s="70"/>
      <c r="R713" s="70"/>
    </row>
    <row r="714" s="5" customFormat="1" ht="16.5" customHeight="1">
      <c r="A714" s="34"/>
      <c r="B714" s="54"/>
      <c r="C714" s="54"/>
      <c r="D714" s="34"/>
      <c r="E714" s="16"/>
      <c r="F714" s="19"/>
      <c r="G714" s="153"/>
      <c r="H714" s="34"/>
      <c r="I714" s="34"/>
      <c r="J714" s="157"/>
      <c r="K714" s="157"/>
      <c r="L714" s="110"/>
      <c r="M714" s="104"/>
      <c r="N714" s="104"/>
      <c r="O714" s="104"/>
      <c r="P714" s="70"/>
      <c r="Q714" s="70"/>
      <c r="R714" s="70"/>
    </row>
    <row r="715" s="5" customFormat="1" ht="16.5" customHeight="1">
      <c r="A715" s="34"/>
      <c r="B715" s="54"/>
      <c r="C715" s="54"/>
      <c r="D715" s="34"/>
      <c r="E715" s="16"/>
      <c r="F715" s="19"/>
      <c r="G715" s="153"/>
      <c r="H715" s="34"/>
      <c r="I715" s="34"/>
      <c r="J715" s="157"/>
      <c r="K715" s="157"/>
      <c r="L715" s="110"/>
      <c r="M715" s="104"/>
      <c r="N715" s="104"/>
      <c r="O715" s="104"/>
      <c r="P715" s="70"/>
      <c r="Q715" s="70"/>
      <c r="R715" s="70"/>
    </row>
    <row r="716" s="5" customFormat="1" ht="16.5" customHeight="1">
      <c r="A716" s="34"/>
      <c r="B716" s="54"/>
      <c r="C716" s="54"/>
      <c r="D716" s="34"/>
      <c r="E716" s="16"/>
      <c r="F716" s="19"/>
      <c r="G716" s="153"/>
      <c r="H716" s="34"/>
      <c r="I716" s="34"/>
      <c r="J716" s="157"/>
      <c r="K716" s="157"/>
      <c r="L716" s="110"/>
      <c r="M716" s="104"/>
      <c r="N716" s="104"/>
      <c r="O716" s="104"/>
      <c r="P716" s="70"/>
      <c r="Q716" s="70"/>
      <c r="R716" s="70"/>
    </row>
    <row r="717" s="5" customFormat="1" ht="16.5" customHeight="1">
      <c r="A717" s="34"/>
      <c r="B717" s="54"/>
      <c r="C717" s="54"/>
      <c r="D717" s="34"/>
      <c r="E717" s="16"/>
      <c r="F717" s="19"/>
      <c r="G717" s="153"/>
      <c r="H717" s="34"/>
      <c r="I717" s="34"/>
      <c r="J717" s="157"/>
      <c r="K717" s="157"/>
      <c r="L717" s="110"/>
      <c r="M717" s="104"/>
      <c r="N717" s="104"/>
      <c r="O717" s="104"/>
      <c r="P717" s="70"/>
      <c r="Q717" s="70"/>
      <c r="R717" s="70"/>
    </row>
    <row r="718" s="5" customFormat="1" ht="16.5" customHeight="1">
      <c r="A718" s="34"/>
      <c r="B718" s="54"/>
      <c r="C718" s="54"/>
      <c r="D718" s="34"/>
      <c r="E718" s="16"/>
      <c r="F718" s="19"/>
      <c r="G718" s="153"/>
      <c r="H718" s="34"/>
      <c r="I718" s="34"/>
      <c r="J718" s="157"/>
      <c r="K718" s="157"/>
      <c r="L718" s="110"/>
      <c r="M718" s="104"/>
      <c r="N718" s="104"/>
      <c r="O718" s="104"/>
      <c r="P718" s="70"/>
      <c r="Q718" s="70"/>
      <c r="R718" s="70"/>
    </row>
    <row r="719" s="5" customFormat="1" ht="16.5" customHeight="1">
      <c r="A719" s="34"/>
      <c r="B719" s="54"/>
      <c r="C719" s="54"/>
      <c r="D719" s="34"/>
      <c r="E719" s="16"/>
      <c r="F719" s="19"/>
      <c r="G719" s="153"/>
      <c r="H719" s="34"/>
      <c r="I719" s="34"/>
      <c r="J719" s="157"/>
      <c r="K719" s="157"/>
      <c r="L719" s="110"/>
      <c r="M719" s="104"/>
      <c r="N719" s="104"/>
      <c r="O719" s="104"/>
      <c r="P719" s="70"/>
      <c r="Q719" s="70"/>
      <c r="R719" s="70"/>
    </row>
    <row r="720" s="5" customFormat="1" ht="16.5" customHeight="1">
      <c r="A720" s="34"/>
      <c r="B720" s="54"/>
      <c r="C720" s="54"/>
      <c r="D720" s="34"/>
      <c r="E720" s="16"/>
      <c r="F720" s="19"/>
      <c r="G720" s="153"/>
      <c r="H720" s="34"/>
      <c r="I720" s="34"/>
      <c r="J720" s="157"/>
      <c r="K720" s="157"/>
      <c r="L720" s="110"/>
      <c r="M720" s="104"/>
      <c r="N720" s="104"/>
      <c r="O720" s="104"/>
      <c r="P720" s="70"/>
      <c r="Q720" s="70"/>
      <c r="R720" s="70"/>
    </row>
    <row r="721" s="5" customFormat="1" ht="16.5" customHeight="1">
      <c r="A721" s="34"/>
      <c r="B721" s="54"/>
      <c r="C721" s="54"/>
      <c r="D721" s="34"/>
      <c r="E721" s="16"/>
      <c r="F721" s="19"/>
      <c r="G721" s="153"/>
      <c r="H721" s="34"/>
      <c r="I721" s="34"/>
      <c r="J721" s="157"/>
      <c r="K721" s="157"/>
      <c r="L721" s="110"/>
      <c r="M721" s="104"/>
      <c r="N721" s="104"/>
      <c r="O721" s="104"/>
      <c r="P721" s="70"/>
      <c r="Q721" s="70"/>
      <c r="R721" s="70"/>
    </row>
    <row r="722" s="5" customFormat="1" ht="16.5" customHeight="1">
      <c r="A722" s="34"/>
      <c r="B722" s="54"/>
      <c r="C722" s="54"/>
      <c r="D722" s="34"/>
      <c r="E722" s="16"/>
      <c r="F722" s="19"/>
      <c r="G722" s="153"/>
      <c r="H722" s="34"/>
      <c r="I722" s="34"/>
      <c r="J722" s="157"/>
      <c r="K722" s="157"/>
      <c r="L722" s="110"/>
      <c r="M722" s="104"/>
      <c r="N722" s="104"/>
      <c r="O722" s="104"/>
      <c r="P722" s="70"/>
      <c r="Q722" s="70"/>
      <c r="R722" s="70"/>
    </row>
    <row r="723" s="5" customFormat="1" ht="16.5" customHeight="1">
      <c r="A723" s="34"/>
      <c r="B723" s="54"/>
      <c r="C723" s="54"/>
      <c r="D723" s="34"/>
      <c r="E723" s="16"/>
      <c r="F723" s="19"/>
      <c r="G723" s="153"/>
      <c r="H723" s="34"/>
      <c r="I723" s="34"/>
      <c r="J723" s="157"/>
      <c r="K723" s="157"/>
      <c r="L723" s="110"/>
      <c r="M723" s="104"/>
      <c r="N723" s="104"/>
      <c r="O723" s="104"/>
      <c r="P723" s="70"/>
      <c r="Q723" s="70"/>
      <c r="R723" s="70"/>
    </row>
    <row r="724" s="5" customFormat="1" ht="16.5" customHeight="1">
      <c r="A724" s="34"/>
      <c r="B724" s="54"/>
      <c r="C724" s="54"/>
      <c r="D724" s="34"/>
      <c r="E724" s="16"/>
      <c r="F724" s="19"/>
      <c r="G724" s="153"/>
      <c r="H724" s="34"/>
      <c r="I724" s="34"/>
      <c r="J724" s="157"/>
      <c r="K724" s="157"/>
      <c r="L724" s="110"/>
      <c r="M724" s="104"/>
      <c r="N724" s="104"/>
      <c r="O724" s="104"/>
      <c r="P724" s="70"/>
      <c r="Q724" s="70"/>
      <c r="R724" s="70"/>
    </row>
    <row r="725" s="5" customFormat="1" ht="16.5" customHeight="1">
      <c r="A725" s="34"/>
      <c r="B725" s="54"/>
      <c r="C725" s="54"/>
      <c r="D725" s="34"/>
      <c r="E725" s="16"/>
      <c r="F725" s="19"/>
      <c r="G725" s="153"/>
      <c r="H725" s="34"/>
      <c r="I725" s="34"/>
      <c r="J725" s="157"/>
      <c r="K725" s="157"/>
      <c r="L725" s="110"/>
      <c r="M725" s="104"/>
      <c r="N725" s="104"/>
      <c r="O725" s="104"/>
      <c r="P725" s="70"/>
      <c r="Q725" s="70"/>
      <c r="R725" s="70"/>
    </row>
    <row r="726" s="5" customFormat="1" ht="16.5" customHeight="1">
      <c r="A726" s="34"/>
      <c r="B726" s="54"/>
      <c r="C726" s="54"/>
      <c r="D726" s="34"/>
      <c r="E726" s="16"/>
      <c r="F726" s="19"/>
      <c r="G726" s="153"/>
      <c r="H726" s="34"/>
      <c r="I726" s="34"/>
      <c r="J726" s="157"/>
      <c r="K726" s="157"/>
      <c r="L726" s="110"/>
      <c r="M726" s="104"/>
      <c r="N726" s="104"/>
      <c r="O726" s="104"/>
      <c r="P726" s="70"/>
      <c r="Q726" s="70"/>
      <c r="R726" s="70"/>
    </row>
    <row r="727" s="5" customFormat="1" ht="16.5" customHeight="1">
      <c r="A727" s="34"/>
      <c r="B727" s="54"/>
      <c r="C727" s="54"/>
      <c r="D727" s="34"/>
      <c r="E727" s="16"/>
      <c r="F727" s="19"/>
      <c r="G727" s="153"/>
      <c r="H727" s="34"/>
      <c r="I727" s="34"/>
      <c r="J727" s="157"/>
      <c r="K727" s="157"/>
      <c r="L727" s="110"/>
      <c r="M727" s="104"/>
      <c r="N727" s="104"/>
      <c r="O727" s="104"/>
      <c r="P727" s="70"/>
      <c r="Q727" s="70"/>
      <c r="R727" s="70"/>
    </row>
    <row r="728" s="5" customFormat="1" ht="16.5" customHeight="1">
      <c r="A728" s="34"/>
      <c r="B728" s="54"/>
      <c r="C728" s="54"/>
      <c r="D728" s="34"/>
      <c r="E728" s="16"/>
      <c r="F728" s="19"/>
      <c r="G728" s="153"/>
      <c r="H728" s="34"/>
      <c r="I728" s="34"/>
      <c r="J728" s="157"/>
      <c r="K728" s="157"/>
      <c r="L728" s="110"/>
      <c r="M728" s="104"/>
      <c r="N728" s="104"/>
      <c r="O728" s="104"/>
      <c r="P728" s="70"/>
      <c r="Q728" s="70"/>
      <c r="R728" s="70"/>
    </row>
    <row r="729" s="5" customFormat="1" ht="16.5" customHeight="1">
      <c r="A729" s="34"/>
      <c r="B729" s="54"/>
      <c r="C729" s="54"/>
      <c r="D729" s="34"/>
      <c r="E729" s="16"/>
      <c r="F729" s="19"/>
      <c r="G729" s="153"/>
      <c r="H729" s="34"/>
      <c r="I729" s="34"/>
      <c r="J729" s="157"/>
      <c r="K729" s="157"/>
      <c r="L729" s="110"/>
      <c r="M729" s="104"/>
      <c r="N729" s="104"/>
      <c r="O729" s="104"/>
      <c r="P729" s="70"/>
      <c r="Q729" s="70"/>
      <c r="R729" s="70"/>
    </row>
    <row r="730" s="5" customFormat="1" ht="16.5" customHeight="1">
      <c r="A730" s="34"/>
      <c r="B730" s="54"/>
      <c r="C730" s="54"/>
      <c r="D730" s="34"/>
      <c r="E730" s="16"/>
      <c r="F730" s="19"/>
      <c r="G730" s="153"/>
      <c r="H730" s="34"/>
      <c r="I730" s="34"/>
      <c r="J730" s="157"/>
      <c r="K730" s="157"/>
      <c r="L730" s="110"/>
      <c r="M730" s="104"/>
      <c r="N730" s="104"/>
      <c r="O730" s="104"/>
      <c r="P730" s="70"/>
      <c r="Q730" s="70"/>
      <c r="R730" s="70"/>
    </row>
    <row r="731" s="5" customFormat="1" ht="16.5" customHeight="1">
      <c r="A731" s="34"/>
      <c r="B731" s="54"/>
      <c r="C731" s="54"/>
      <c r="D731" s="34"/>
      <c r="E731" s="16"/>
      <c r="F731" s="19"/>
      <c r="G731" s="153"/>
      <c r="H731" s="34"/>
      <c r="I731" s="34"/>
      <c r="J731" s="157"/>
      <c r="K731" s="157"/>
      <c r="L731" s="110"/>
      <c r="M731" s="104"/>
      <c r="N731" s="104"/>
      <c r="O731" s="104"/>
      <c r="P731" s="70"/>
      <c r="Q731" s="70"/>
      <c r="R731" s="70"/>
    </row>
    <row r="732" s="5" customFormat="1" ht="16.5" customHeight="1">
      <c r="A732" s="34"/>
      <c r="B732" s="54"/>
      <c r="C732" s="54"/>
      <c r="D732" s="34"/>
      <c r="E732" s="16"/>
      <c r="F732" s="19"/>
      <c r="G732" s="153"/>
      <c r="H732" s="34"/>
      <c r="I732" s="34"/>
      <c r="J732" s="157"/>
      <c r="K732" s="157"/>
      <c r="L732" s="110"/>
      <c r="M732" s="104"/>
      <c r="N732" s="104"/>
      <c r="O732" s="104"/>
      <c r="P732" s="70"/>
      <c r="Q732" s="70"/>
      <c r="R732" s="70"/>
    </row>
    <row r="733" s="5" customFormat="1" ht="16.5" customHeight="1">
      <c r="A733" s="34"/>
      <c r="B733" s="54"/>
      <c r="C733" s="54"/>
      <c r="D733" s="34"/>
      <c r="E733" s="16"/>
      <c r="F733" s="19"/>
      <c r="G733" s="153"/>
      <c r="H733" s="34"/>
      <c r="I733" s="34"/>
      <c r="J733" s="157"/>
      <c r="K733" s="157"/>
      <c r="L733" s="110"/>
      <c r="M733" s="104"/>
      <c r="N733" s="104"/>
      <c r="O733" s="104"/>
      <c r="P733" s="70"/>
      <c r="Q733" s="70"/>
      <c r="R733" s="70"/>
    </row>
    <row r="734" s="5" customFormat="1" ht="16.5" customHeight="1">
      <c r="A734" s="34"/>
      <c r="B734" s="54"/>
      <c r="C734" s="54"/>
      <c r="D734" s="34"/>
      <c r="E734" s="16"/>
      <c r="F734" s="19"/>
      <c r="G734" s="153"/>
      <c r="H734" s="34"/>
      <c r="I734" s="34"/>
      <c r="J734" s="157"/>
      <c r="K734" s="157"/>
      <c r="L734" s="110"/>
      <c r="M734" s="104"/>
      <c r="N734" s="104"/>
      <c r="O734" s="104"/>
      <c r="P734" s="70"/>
      <c r="Q734" s="70"/>
      <c r="R734" s="70"/>
    </row>
    <row r="735" s="5" customFormat="1" ht="16.5" customHeight="1">
      <c r="A735" s="34"/>
      <c r="B735" s="54"/>
      <c r="C735" s="54"/>
      <c r="D735" s="34"/>
      <c r="E735" s="16"/>
      <c r="F735" s="19"/>
      <c r="G735" s="153"/>
      <c r="H735" s="34"/>
      <c r="I735" s="34"/>
      <c r="J735" s="157"/>
      <c r="K735" s="157"/>
      <c r="L735" s="110"/>
      <c r="M735" s="104"/>
      <c r="N735" s="104"/>
      <c r="O735" s="104"/>
      <c r="P735" s="70"/>
      <c r="Q735" s="70"/>
      <c r="R735" s="70"/>
    </row>
    <row r="736" s="5" customFormat="1" ht="16.5" customHeight="1">
      <c r="A736" s="34"/>
      <c r="B736" s="54"/>
      <c r="C736" s="54"/>
      <c r="D736" s="34"/>
      <c r="E736" s="16"/>
      <c r="F736" s="19"/>
      <c r="G736" s="153"/>
      <c r="H736" s="34"/>
      <c r="I736" s="34"/>
      <c r="J736" s="157"/>
      <c r="K736" s="157"/>
      <c r="L736" s="110"/>
      <c r="M736" s="104"/>
      <c r="N736" s="104"/>
      <c r="O736" s="104"/>
      <c r="P736" s="70"/>
      <c r="Q736" s="70"/>
      <c r="R736" s="70"/>
    </row>
    <row r="737" s="5" customFormat="1" ht="16.5" customHeight="1">
      <c r="A737" s="34"/>
      <c r="B737" s="54"/>
      <c r="C737" s="54"/>
      <c r="D737" s="34"/>
      <c r="E737" s="16"/>
      <c r="F737" s="19"/>
      <c r="G737" s="153"/>
      <c r="H737" s="34"/>
      <c r="I737" s="34"/>
      <c r="J737" s="157"/>
      <c r="K737" s="157"/>
      <c r="L737" s="110"/>
      <c r="M737" s="104"/>
      <c r="N737" s="104"/>
      <c r="O737" s="104"/>
      <c r="P737" s="70"/>
      <c r="Q737" s="70"/>
      <c r="R737" s="70"/>
    </row>
    <row r="738" s="5" customFormat="1" ht="16.5" customHeight="1">
      <c r="A738" s="34"/>
      <c r="B738" s="54"/>
      <c r="C738" s="54"/>
      <c r="D738" s="34"/>
      <c r="E738" s="16"/>
      <c r="F738" s="19"/>
      <c r="G738" s="153"/>
      <c r="H738" s="34"/>
      <c r="I738" s="34"/>
      <c r="J738" s="157"/>
      <c r="K738" s="157"/>
      <c r="L738" s="110"/>
      <c r="M738" s="104"/>
      <c r="N738" s="104"/>
      <c r="O738" s="104"/>
      <c r="P738" s="70"/>
      <c r="Q738" s="70"/>
      <c r="R738" s="70"/>
    </row>
    <row r="739" s="5" customFormat="1" ht="16.5" customHeight="1">
      <c r="A739" s="34"/>
      <c r="B739" s="54"/>
      <c r="C739" s="54"/>
      <c r="D739" s="34"/>
      <c r="E739" s="16"/>
      <c r="F739" s="19"/>
      <c r="G739" s="153"/>
      <c r="H739" s="34"/>
      <c r="I739" s="34"/>
      <c r="J739" s="157"/>
      <c r="K739" s="157"/>
      <c r="L739" s="110"/>
      <c r="M739" s="104"/>
      <c r="N739" s="104"/>
      <c r="O739" s="104"/>
      <c r="P739" s="70"/>
      <c r="Q739" s="70"/>
      <c r="R739" s="70"/>
    </row>
    <row r="740" s="5" customFormat="1" ht="16.5" customHeight="1">
      <c r="A740" s="34"/>
      <c r="B740" s="54"/>
      <c r="C740" s="54"/>
      <c r="D740" s="34"/>
      <c r="E740" s="16"/>
      <c r="F740" s="19"/>
      <c r="G740" s="153"/>
      <c r="H740" s="34"/>
      <c r="I740" s="34"/>
      <c r="J740" s="157"/>
      <c r="K740" s="157"/>
      <c r="L740" s="110"/>
      <c r="M740" s="104"/>
      <c r="N740" s="104"/>
      <c r="O740" s="104"/>
      <c r="P740" s="70"/>
      <c r="Q740" s="70"/>
      <c r="R740" s="70"/>
    </row>
    <row r="741" s="5" customFormat="1" ht="16.5" customHeight="1">
      <c r="A741" s="34"/>
      <c r="B741" s="54"/>
      <c r="C741" s="54"/>
      <c r="D741" s="34"/>
      <c r="E741" s="16"/>
      <c r="F741" s="19"/>
      <c r="G741" s="153"/>
      <c r="H741" s="34"/>
      <c r="I741" s="34"/>
      <c r="J741" s="157"/>
      <c r="K741" s="157"/>
      <c r="L741" s="110"/>
      <c r="M741" s="104"/>
      <c r="N741" s="104"/>
      <c r="O741" s="104"/>
      <c r="P741" s="70"/>
      <c r="Q741" s="70"/>
      <c r="R741" s="70"/>
    </row>
    <row r="742" s="5" customFormat="1" ht="16.5" customHeight="1">
      <c r="A742" s="34"/>
      <c r="B742" s="54"/>
      <c r="C742" s="54"/>
      <c r="D742" s="34"/>
      <c r="E742" s="16"/>
      <c r="F742" s="19"/>
      <c r="G742" s="153"/>
      <c r="H742" s="34"/>
      <c r="I742" s="34"/>
      <c r="J742" s="157"/>
      <c r="K742" s="157"/>
      <c r="L742" s="110"/>
      <c r="M742" s="104"/>
      <c r="N742" s="104"/>
      <c r="O742" s="104"/>
      <c r="P742" s="70"/>
      <c r="Q742" s="70"/>
      <c r="R742" s="70"/>
    </row>
    <row r="743" s="5" customFormat="1" ht="16.5" customHeight="1">
      <c r="A743" s="34"/>
      <c r="B743" s="54"/>
      <c r="C743" s="54"/>
      <c r="D743" s="34"/>
      <c r="E743" s="16"/>
      <c r="F743" s="19"/>
      <c r="G743" s="153"/>
      <c r="H743" s="34"/>
      <c r="I743" s="34"/>
      <c r="J743" s="157"/>
      <c r="K743" s="157"/>
      <c r="L743" s="110"/>
      <c r="M743" s="104"/>
      <c r="N743" s="104"/>
      <c r="O743" s="104"/>
      <c r="P743" s="70"/>
      <c r="Q743" s="70"/>
      <c r="R743" s="70"/>
    </row>
    <row r="744" s="5" customFormat="1" ht="16.5" customHeight="1">
      <c r="A744" s="34"/>
      <c r="B744" s="54"/>
      <c r="C744" s="54"/>
      <c r="D744" s="34"/>
      <c r="E744" s="16"/>
      <c r="F744" s="19"/>
      <c r="G744" s="153"/>
      <c r="H744" s="34"/>
      <c r="I744" s="34"/>
      <c r="J744" s="157"/>
      <c r="K744" s="157"/>
      <c r="L744" s="110"/>
      <c r="M744" s="104"/>
      <c r="N744" s="104"/>
      <c r="O744" s="104"/>
      <c r="P744" s="70"/>
      <c r="Q744" s="70"/>
      <c r="R744" s="70"/>
    </row>
    <row r="745" s="5" customFormat="1" ht="16.5" customHeight="1">
      <c r="A745" s="34"/>
      <c r="B745" s="54"/>
      <c r="C745" s="54"/>
      <c r="D745" s="34"/>
      <c r="E745" s="16"/>
      <c r="F745" s="19"/>
      <c r="G745" s="153"/>
      <c r="H745" s="34"/>
      <c r="I745" s="34"/>
      <c r="J745" s="157"/>
      <c r="K745" s="157"/>
      <c r="L745" s="110"/>
      <c r="M745" s="104"/>
      <c r="N745" s="104"/>
      <c r="O745" s="104"/>
      <c r="P745" s="70"/>
      <c r="Q745" s="70"/>
      <c r="R745" s="70"/>
    </row>
    <row r="746" s="5" customFormat="1" ht="16.5" customHeight="1">
      <c r="A746" s="34"/>
      <c r="B746" s="54"/>
      <c r="C746" s="54"/>
      <c r="D746" s="34"/>
      <c r="E746" s="16"/>
      <c r="F746" s="19"/>
      <c r="G746" s="153"/>
      <c r="H746" s="34"/>
      <c r="I746" s="34"/>
      <c r="J746" s="157"/>
      <c r="K746" s="157"/>
      <c r="L746" s="110"/>
      <c r="M746" s="104"/>
      <c r="N746" s="104"/>
      <c r="O746" s="104"/>
      <c r="P746" s="70"/>
      <c r="Q746" s="70"/>
      <c r="R746" s="70"/>
    </row>
    <row r="747" s="5" customFormat="1" ht="16.5" customHeight="1">
      <c r="A747" s="34"/>
      <c r="B747" s="54"/>
      <c r="C747" s="54"/>
      <c r="D747" s="34"/>
      <c r="E747" s="16"/>
      <c r="F747" s="19"/>
      <c r="G747" s="153"/>
      <c r="H747" s="34"/>
      <c r="I747" s="34"/>
      <c r="J747" s="157"/>
      <c r="K747" s="157"/>
      <c r="L747" s="110"/>
      <c r="M747" s="104"/>
      <c r="N747" s="104"/>
      <c r="O747" s="104"/>
      <c r="P747" s="70"/>
      <c r="Q747" s="70"/>
      <c r="R747" s="70"/>
    </row>
    <row r="748" s="5" customFormat="1" ht="16.5" customHeight="1">
      <c r="A748" s="34"/>
      <c r="B748" s="54"/>
      <c r="C748" s="54"/>
      <c r="D748" s="34"/>
      <c r="E748" s="16"/>
      <c r="F748" s="19"/>
      <c r="G748" s="153"/>
      <c r="H748" s="34"/>
      <c r="I748" s="34"/>
      <c r="J748" s="157"/>
      <c r="K748" s="157"/>
      <c r="L748" s="110"/>
      <c r="M748" s="104"/>
      <c r="N748" s="104"/>
      <c r="O748" s="104"/>
      <c r="P748" s="70"/>
      <c r="Q748" s="70"/>
      <c r="R748" s="70"/>
    </row>
    <row r="749" s="5" customFormat="1" ht="16.5" customHeight="1">
      <c r="A749" s="34"/>
      <c r="B749" s="54"/>
      <c r="C749" s="54"/>
      <c r="D749" s="34"/>
      <c r="E749" s="16"/>
      <c r="F749" s="19"/>
      <c r="G749" s="153"/>
      <c r="H749" s="34"/>
      <c r="I749" s="34"/>
      <c r="J749" s="157"/>
      <c r="K749" s="157"/>
      <c r="L749" s="110"/>
      <c r="M749" s="104"/>
      <c r="N749" s="104"/>
      <c r="O749" s="104"/>
      <c r="P749" s="70"/>
      <c r="Q749" s="70"/>
      <c r="R749" s="70"/>
    </row>
    <row r="750" s="5" customFormat="1" ht="16.5" customHeight="1">
      <c r="A750" s="34"/>
      <c r="B750" s="54"/>
      <c r="C750" s="54"/>
      <c r="D750" s="34"/>
      <c r="E750" s="16"/>
      <c r="F750" s="19"/>
      <c r="G750" s="153"/>
      <c r="H750" s="34"/>
      <c r="I750" s="34"/>
      <c r="J750" s="157"/>
      <c r="K750" s="157"/>
      <c r="L750" s="110"/>
      <c r="M750" s="104"/>
      <c r="N750" s="104"/>
      <c r="O750" s="104"/>
      <c r="P750" s="70"/>
      <c r="Q750" s="70"/>
      <c r="R750" s="70"/>
    </row>
    <row r="751" s="5" customFormat="1" ht="16.5" customHeight="1">
      <c r="A751" s="34"/>
      <c r="B751" s="54"/>
      <c r="C751" s="54"/>
      <c r="D751" s="34"/>
      <c r="E751" s="16"/>
      <c r="F751" s="19"/>
      <c r="G751" s="153"/>
      <c r="H751" s="34"/>
      <c r="I751" s="34"/>
      <c r="J751" s="157"/>
      <c r="K751" s="157"/>
      <c r="L751" s="110"/>
      <c r="M751" s="104"/>
      <c r="N751" s="104"/>
      <c r="O751" s="104"/>
      <c r="P751" s="70"/>
      <c r="Q751" s="70"/>
      <c r="R751" s="70"/>
    </row>
    <row r="752" s="5" customFormat="1" ht="16.5" customHeight="1">
      <c r="A752" s="34"/>
      <c r="B752" s="54"/>
      <c r="C752" s="54"/>
      <c r="D752" s="34"/>
      <c r="E752" s="16"/>
      <c r="F752" s="19"/>
      <c r="G752" s="153"/>
      <c r="H752" s="34"/>
      <c r="I752" s="34"/>
      <c r="J752" s="157"/>
      <c r="K752" s="157"/>
      <c r="L752" s="110"/>
      <c r="M752" s="104"/>
      <c r="N752" s="104"/>
      <c r="O752" s="104"/>
      <c r="P752" s="70"/>
      <c r="Q752" s="70"/>
      <c r="R752" s="70"/>
    </row>
    <row r="753" s="5" customFormat="1" ht="16.5" customHeight="1">
      <c r="A753" s="34"/>
      <c r="B753" s="54"/>
      <c r="C753" s="54"/>
      <c r="D753" s="34"/>
      <c r="E753" s="16"/>
      <c r="F753" s="19"/>
      <c r="G753" s="153"/>
      <c r="H753" s="34"/>
      <c r="I753" s="34"/>
      <c r="J753" s="157"/>
      <c r="K753" s="157"/>
      <c r="L753" s="110"/>
      <c r="M753" s="104"/>
      <c r="N753" s="104"/>
      <c r="O753" s="104"/>
      <c r="P753" s="70"/>
      <c r="Q753" s="70"/>
      <c r="R753" s="70"/>
    </row>
    <row r="754" s="5" customFormat="1" ht="16.5" customHeight="1">
      <c r="A754" s="34"/>
      <c r="B754" s="54"/>
      <c r="C754" s="54"/>
      <c r="D754" s="34"/>
      <c r="E754" s="16"/>
      <c r="F754" s="19"/>
      <c r="G754" s="153"/>
      <c r="H754" s="34"/>
      <c r="I754" s="34"/>
      <c r="J754" s="157"/>
      <c r="K754" s="157"/>
      <c r="L754" s="110"/>
      <c r="M754" s="104"/>
      <c r="N754" s="104"/>
      <c r="O754" s="104"/>
      <c r="P754" s="70"/>
      <c r="Q754" s="70"/>
      <c r="R754" s="70"/>
    </row>
    <row r="755" s="5" customFormat="1" ht="16.5" customHeight="1">
      <c r="A755" s="34"/>
      <c r="B755" s="54"/>
      <c r="C755" s="54"/>
      <c r="D755" s="34"/>
      <c r="E755" s="16"/>
      <c r="F755" s="19"/>
      <c r="G755" s="153"/>
      <c r="H755" s="34"/>
      <c r="I755" s="34"/>
      <c r="J755" s="157"/>
      <c r="K755" s="157"/>
      <c r="L755" s="110"/>
      <c r="M755" s="104"/>
      <c r="N755" s="104"/>
      <c r="O755" s="104"/>
      <c r="P755" s="70"/>
      <c r="Q755" s="70"/>
      <c r="R755" s="70"/>
    </row>
  </sheetData>
  <autoFilter ref="A2:XFD1048576"/>
  <mergeCells count="80">
    <mergeCell ref="E1:G1"/>
    <mergeCell ref="B46:B58"/>
    <mergeCell ref="A43:A58"/>
    <mergeCell ref="B294:B299"/>
    <mergeCell ref="B312:B315"/>
    <mergeCell ref="B300:B305"/>
    <mergeCell ref="B306:B308"/>
    <mergeCell ref="B309:B311"/>
    <mergeCell ref="B316:B319"/>
    <mergeCell ref="B206:B211"/>
    <mergeCell ref="B224:B227"/>
    <mergeCell ref="B212:B217"/>
    <mergeCell ref="B218:B220"/>
    <mergeCell ref="B221:B223"/>
    <mergeCell ref="B228:B231"/>
    <mergeCell ref="B11:B13"/>
    <mergeCell ref="B38:B41"/>
    <mergeCell ref="B117:B120"/>
    <mergeCell ref="B128:B131"/>
    <mergeCell ref="B133:B138"/>
    <mergeCell ref="B139:B149"/>
    <mergeCell ref="B4:B10"/>
    <mergeCell ref="B80:B90"/>
    <mergeCell ref="B150:B151"/>
    <mergeCell ref="B44:B45"/>
    <mergeCell ref="B91:B105"/>
    <mergeCell ref="B154:B175"/>
    <mergeCell ref="B179:B184"/>
    <mergeCell ref="A185:A265"/>
    <mergeCell ref="B198:B201"/>
    <mergeCell ref="B382:B388"/>
    <mergeCell ref="B186:B191"/>
    <mergeCell ref="B192:B194"/>
    <mergeCell ref="B195:B197"/>
    <mergeCell ref="B233:B242"/>
    <mergeCell ref="B243:B249"/>
    <mergeCell ref="B14:B28"/>
    <mergeCell ref="B252:B258"/>
    <mergeCell ref="B259:B260"/>
    <mergeCell ref="B263:B265"/>
    <mergeCell ref="B273:B278"/>
    <mergeCell ref="B279:B281"/>
    <mergeCell ref="B286:B289"/>
    <mergeCell ref="B331:B334"/>
    <mergeCell ref="B338:B343"/>
    <mergeCell ref="B344:B347"/>
    <mergeCell ref="B348:B349"/>
    <mergeCell ref="B29:B32"/>
    <mergeCell ref="B350:B352"/>
    <mergeCell ref="B354:B356"/>
    <mergeCell ref="B357:B360"/>
    <mergeCell ref="B361:B367"/>
    <mergeCell ref="B371:B381"/>
    <mergeCell ref="B403:B407"/>
    <mergeCell ref="A370:A381"/>
    <mergeCell ref="A382:A412"/>
    <mergeCell ref="B408:B411"/>
    <mergeCell ref="B282:B285"/>
    <mergeCell ref="B33:B36"/>
    <mergeCell ref="B397:B402"/>
    <mergeCell ref="B321:B330"/>
    <mergeCell ref="B390:B393"/>
    <mergeCell ref="B290:B293"/>
    <mergeCell ref="B202:B205"/>
    <mergeCell ref="B109:B115"/>
    <mergeCell ref="B106:B108"/>
    <mergeCell ref="A3:A42"/>
    <mergeCell ref="B60:B69"/>
    <mergeCell ref="A59:A115"/>
    <mergeCell ref="A116:A152"/>
    <mergeCell ref="B413:B421"/>
    <mergeCell ref="A154:A175"/>
    <mergeCell ref="B176:B178"/>
    <mergeCell ref="A176:A184"/>
    <mergeCell ref="A266:A271"/>
    <mergeCell ref="B70:B71"/>
    <mergeCell ref="B266:B267"/>
    <mergeCell ref="B270:B271"/>
    <mergeCell ref="B72:B79"/>
    <mergeCell ref="B121:B12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D3" activePane="bottomRight" state="frozen" xSplit="3" ySplit="2"/>
    </sheetView>
  </sheetViews>
  <sheetFormatPr baseColWidth="10" defaultColWidth="9.9990234375" defaultRowHeight="16.5" customHeight="1"/>
  <cols>
    <col min="1" max="1" width="9.2548828125" customWidth="1"/>
    <col min="2" max="2" width="11.578125" customWidth="1" style="129"/>
    <col min="3" max="3" width="28.1103515625" customWidth="1" style="129"/>
    <col min="4" max="4" width="23.923828125" customWidth="1"/>
    <col min="5" max="5" width="12.287109375" customWidth="1" style="81"/>
    <col min="6" max="6" width="7.125" customWidth="1" style="68"/>
    <col min="7" max="7" width="11.37890625" customWidth="1" style="70"/>
    <col min="8" max="9" width="18.9990234375" style="70"/>
    <col min="12" max="12" width="19.822265625" customWidth="1"/>
    <col min="13" max="13" width="18.966796875" customWidth="1"/>
    <col min="14" max="16" width="21.849609375" customWidth="1" style="70"/>
  </cols>
  <sheetData>
    <row r="1" ht="16.5" customHeight="1">
      <c r="E1" s="202" t="s">
        <v>804</v>
      </c>
      <c r="F1" s="17"/>
      <c r="G1" s="107"/>
      <c r="L1" s="72"/>
      <c r="M1" s="72"/>
      <c r="N1" s="87"/>
      <c r="O1" s="87"/>
      <c r="P1" s="87"/>
    </row>
    <row r="2" s="5" customFormat="1" ht="20.78571428571429" customHeight="1">
      <c r="B2" s="129" t="s">
        <v>1</v>
      </c>
      <c r="C2" s="129" t="s">
        <v>2</v>
      </c>
      <c r="D2" s="34" t="s">
        <v>3</v>
      </c>
      <c r="E2" s="81" t="s">
        <v>4</v>
      </c>
      <c r="F2" s="68" t="s">
        <v>5</v>
      </c>
      <c r="G2" s="70" t="s">
        <v>6</v>
      </c>
      <c r="H2" s="70"/>
      <c r="I2" s="70" t="s">
        <v>806</v>
      </c>
      <c r="J2" s="34" t="s">
        <v>807</v>
      </c>
      <c r="K2" s="34" t="s">
        <v>808</v>
      </c>
      <c r="L2" s="72" t="s">
        <v>7</v>
      </c>
      <c r="M2" s="72" t="s">
        <v>8</v>
      </c>
      <c r="N2" s="87" t="s">
        <v>9</v>
      </c>
      <c r="O2" s="87" t="s">
        <v>10</v>
      </c>
      <c r="P2" s="87" t="s">
        <v>11</v>
      </c>
    </row>
    <row r="3" s="52" customFormat="1" ht="16.5" customHeight="1">
      <c r="A3" s="181" t="s">
        <v>12</v>
      </c>
      <c r="B3" s="65"/>
      <c r="C3" s="65" t="s">
        <v>13</v>
      </c>
      <c r="D3" s="65"/>
      <c r="E3" s="65"/>
      <c r="F3" s="67"/>
      <c r="G3" s="65"/>
      <c r="H3" s="65"/>
      <c r="I3" s="65"/>
      <c r="J3" s="66"/>
      <c r="K3" s="66"/>
      <c r="L3" s="66"/>
      <c r="M3" s="66"/>
      <c r="N3" s="88"/>
      <c r="O3" s="88"/>
      <c r="P3" s="88"/>
    </row>
    <row r="4" s="5" customFormat="1" ht="16.5" customHeight="1">
      <c r="A4" s="75"/>
      <c r="B4" s="79" t="s">
        <v>14</v>
      </c>
      <c r="C4" s="71" t="s">
        <v>15</v>
      </c>
      <c r="D4" s="71"/>
      <c r="E4" s="47" t="n">
        <f>MIN(E5:E8)</f>
        <v>45399</v>
      </c>
      <c r="F4" s="61"/>
      <c r="G4" s="47" t="n">
        <f>E4+F4-1</f>
        <v>45398</v>
      </c>
      <c r="H4" s="47"/>
      <c r="I4" s="47"/>
      <c r="J4" s="48"/>
      <c r="K4" s="48"/>
      <c r="L4" s="46" t="s">
        <v>16</v>
      </c>
      <c r="M4" s="48"/>
      <c r="N4" s="89"/>
      <c r="O4" s="89"/>
      <c r="P4" s="89"/>
    </row>
    <row r="5" s="5" customFormat="1" ht="16.5" customHeight="1">
      <c r="A5" s="75"/>
      <c r="B5" s="74"/>
      <c r="C5" s="16" t="s">
        <v>15</v>
      </c>
      <c r="D5" s="34"/>
      <c r="E5" s="59" t="n">
        <v>45399</v>
      </c>
      <c r="F5" s="49" t="n">
        <v>9</v>
      </c>
      <c r="G5" s="47" t="n">
        <f>E5+F5-1</f>
        <v>45407</v>
      </c>
      <c r="H5" s="47"/>
      <c r="I5" s="47"/>
      <c r="J5" s="48"/>
      <c r="K5" s="48"/>
      <c r="L5" s="46" t="s">
        <v>16</v>
      </c>
      <c r="M5" s="46"/>
      <c r="N5" s="46"/>
      <c r="O5" s="46"/>
      <c r="P5" s="46"/>
    </row>
    <row r="6" s="5" customFormat="1" ht="16.5" customHeight="1">
      <c r="A6" s="75"/>
      <c r="B6" s="74"/>
      <c r="C6" s="64" t="s">
        <v>17</v>
      </c>
      <c r="D6" s="64" t="s">
        <v>18</v>
      </c>
      <c r="E6" s="14" t="n">
        <f>G5+1</f>
        <v>45408</v>
      </c>
      <c r="F6" s="49" t="n">
        <v>1</v>
      </c>
      <c r="G6" s="47" t="n">
        <f>E6+F6-1</f>
        <v>45408</v>
      </c>
      <c r="H6" s="47"/>
      <c r="I6" s="47"/>
      <c r="J6" s="48"/>
      <c r="K6" s="48"/>
      <c r="L6" s="46" t="s">
        <v>19</v>
      </c>
      <c r="M6" s="46"/>
      <c r="N6" s="46"/>
      <c r="O6" s="46"/>
      <c r="P6" s="46"/>
    </row>
    <row r="7" ht="16.5" customHeight="1">
      <c r="C7" s="187" t="s">
        <v>20</v>
      </c>
      <c r="D7" s="64" t="s">
        <v>21</v>
      </c>
      <c r="E7" s="122" t="n">
        <f>G6+1</f>
        <v>45409</v>
      </c>
      <c r="F7" s="19" t="n">
        <v>3</v>
      </c>
      <c r="G7" s="16" t="n">
        <f>E7+F7-1</f>
        <v>45411</v>
      </c>
      <c r="H7" s="16"/>
      <c r="I7" s="16" t="n">
        <v>45412</v>
      </c>
      <c r="J7" s="117" t="s">
        <v>811</v>
      </c>
      <c r="K7" s="117" t="s">
        <v>811</v>
      </c>
      <c r="L7" s="54" t="s">
        <v>16</v>
      </c>
      <c r="M7" s="54"/>
      <c r="N7" s="54"/>
      <c r="O7" s="54"/>
      <c r="P7" s="54"/>
    </row>
    <row r="8" s="5" customFormat="1" ht="16.5" customHeight="1">
      <c r="A8" s="75"/>
      <c r="B8" s="75"/>
      <c r="C8" s="71" t="s">
        <v>22</v>
      </c>
      <c r="D8" s="50" t="s">
        <v>23</v>
      </c>
      <c r="E8" s="51" t="n">
        <f>G7+1</f>
        <v>45412</v>
      </c>
      <c r="F8" s="49" t="n">
        <v>30</v>
      </c>
      <c r="G8" s="47" t="n">
        <f>E8+F8-1</f>
        <v>45441</v>
      </c>
      <c r="H8" s="47"/>
      <c r="I8" s="47"/>
      <c r="J8" s="48"/>
      <c r="K8" s="48"/>
      <c r="L8" s="46" t="s">
        <v>24</v>
      </c>
      <c r="M8" s="46"/>
      <c r="N8" s="46"/>
      <c r="O8" s="46"/>
      <c r="P8" s="46"/>
    </row>
    <row r="9" s="5" customFormat="1" ht="16.5" customHeight="1">
      <c r="A9" s="75"/>
      <c r="B9" s="75"/>
      <c r="C9" s="71" t="s">
        <v>25</v>
      </c>
      <c r="D9" s="50"/>
      <c r="E9" s="51" t="n">
        <f>G24+1</f>
        <v>45429</v>
      </c>
      <c r="F9" s="49" t="n">
        <v>4</v>
      </c>
      <c r="G9" s="47" t="n">
        <f>E9+F9-1</f>
        <v>45432</v>
      </c>
      <c r="H9" s="47"/>
      <c r="I9" s="47"/>
      <c r="J9" s="48"/>
      <c r="K9" s="48"/>
      <c r="L9" s="46" t="s">
        <v>16</v>
      </c>
      <c r="M9" s="71" t="s">
        <v>26</v>
      </c>
      <c r="N9" s="46" t="s">
        <v>278</v>
      </c>
      <c r="O9" s="46"/>
      <c r="P9" s="46"/>
    </row>
    <row r="10" s="5" customFormat="1" ht="16.5" customHeight="1">
      <c r="A10" s="75"/>
      <c r="B10" s="75"/>
      <c r="C10" s="50" t="s">
        <v>27</v>
      </c>
      <c r="D10" s="50"/>
      <c r="E10" s="51" t="n">
        <f>G37+1</f>
        <v>45428</v>
      </c>
      <c r="F10" s="49" t="n">
        <v>5</v>
      </c>
      <c r="G10" s="47" t="n">
        <f>E10+F10-1</f>
        <v>45432</v>
      </c>
      <c r="H10" s="47"/>
      <c r="I10" s="47"/>
      <c r="J10" s="48"/>
      <c r="K10" s="48"/>
      <c r="L10" s="46" t="s">
        <v>16</v>
      </c>
      <c r="M10" s="71" t="s">
        <v>28</v>
      </c>
      <c r="N10" s="46" t="s">
        <v>29</v>
      </c>
      <c r="O10" s="46"/>
      <c r="P10" s="46"/>
    </row>
    <row r="11" s="5" customFormat="1" ht="27.75" customHeight="1">
      <c r="A11" s="75"/>
      <c r="B11" s="79" t="s">
        <v>30</v>
      </c>
      <c r="C11" s="71" t="s">
        <v>31</v>
      </c>
      <c r="D11" s="47"/>
      <c r="E11" s="47"/>
      <c r="F11" s="49"/>
      <c r="G11" s="47" t="n">
        <v>45420</v>
      </c>
      <c r="H11" s="47"/>
      <c r="I11" s="47"/>
      <c r="J11" s="48"/>
      <c r="K11" s="48"/>
      <c r="L11" s="46" t="s">
        <v>32</v>
      </c>
      <c r="M11" s="48"/>
      <c r="N11" s="89"/>
      <c r="O11" s="89"/>
      <c r="P11" s="89"/>
    </row>
    <row r="12" s="5" customFormat="1" ht="16.5" customHeight="1">
      <c r="A12" s="75"/>
      <c r="B12" s="75"/>
      <c r="C12" s="71" t="s">
        <v>33</v>
      </c>
      <c r="D12" s="47"/>
      <c r="E12" s="47"/>
      <c r="F12" s="49"/>
      <c r="G12" s="47" t="n">
        <v>45420</v>
      </c>
      <c r="H12" s="47"/>
      <c r="I12" s="47"/>
      <c r="J12" s="48"/>
      <c r="K12" s="48"/>
      <c r="L12" s="46" t="s">
        <v>34</v>
      </c>
      <c r="M12" s="46"/>
      <c r="N12" s="46"/>
      <c r="O12" s="46"/>
      <c r="P12" s="46"/>
    </row>
    <row r="13" s="5" customFormat="1" ht="16.5" customHeight="1">
      <c r="A13" s="75"/>
      <c r="B13" s="75"/>
      <c r="C13" s="71" t="s">
        <v>35</v>
      </c>
      <c r="D13" s="47"/>
      <c r="E13" s="47"/>
      <c r="F13" s="49"/>
      <c r="G13" s="47" t="n">
        <v>45426</v>
      </c>
      <c r="H13" s="47"/>
      <c r="I13" s="47"/>
      <c r="J13" s="48"/>
      <c r="K13" s="48"/>
      <c r="L13" s="46" t="s">
        <v>34</v>
      </c>
      <c r="M13" s="46"/>
      <c r="N13" s="5"/>
      <c r="O13" s="5"/>
      <c r="P13" s="5"/>
    </row>
    <row r="14" s="5" customFormat="1" ht="16.5" customHeight="1">
      <c r="A14" s="75"/>
      <c r="B14" s="79" t="s">
        <v>36</v>
      </c>
      <c r="C14" s="71" t="s">
        <v>37</v>
      </c>
      <c r="D14" s="47"/>
      <c r="E14" s="47" t="n">
        <f>MIN(E15:E28)</f>
        <v>45406</v>
      </c>
      <c r="F14" s="61"/>
      <c r="G14" s="47" t="n">
        <f>MAX(G15:G28)</f>
        <v>45457</v>
      </c>
      <c r="H14" s="47"/>
      <c r="I14" s="47"/>
      <c r="J14" s="48"/>
      <c r="K14" s="48"/>
      <c r="L14" s="48" t="s">
        <v>34</v>
      </c>
      <c r="M14" s="48"/>
      <c r="N14" s="46"/>
      <c r="O14" s="46"/>
      <c r="P14" s="46"/>
    </row>
    <row r="15" s="5" customFormat="1" ht="16.5" customHeight="1">
      <c r="A15" s="75"/>
      <c r="B15" s="75"/>
      <c r="C15" s="47" t="s">
        <v>38</v>
      </c>
      <c r="D15" s="47"/>
      <c r="E15" s="51" t="n">
        <f>G7+1</f>
        <v>45412</v>
      </c>
      <c r="F15" s="49" t="n">
        <v>9</v>
      </c>
      <c r="G15" s="47" t="n">
        <f>E15+F15-1</f>
        <v>45420</v>
      </c>
      <c r="H15" s="47"/>
      <c r="I15" s="47"/>
      <c r="J15" s="48"/>
      <c r="K15" s="48"/>
      <c r="L15" s="46" t="s">
        <v>39</v>
      </c>
      <c r="M15" s="46"/>
      <c r="N15" s="46" t="s">
        <v>40</v>
      </c>
      <c r="O15" s="46"/>
      <c r="P15" s="46"/>
    </row>
    <row r="16" ht="135.75" customHeight="1">
      <c r="C16" s="131" t="s">
        <v>41</v>
      </c>
      <c r="D16" s="16"/>
      <c r="E16" s="16" t="n">
        <f>G15+1</f>
        <v>45421</v>
      </c>
      <c r="F16" s="19" t="n">
        <v>7</v>
      </c>
      <c r="G16" s="16" t="n">
        <f>E16+F16-1</f>
        <v>45427</v>
      </c>
      <c r="H16" s="16"/>
      <c r="I16" s="16" t="n">
        <v>45429</v>
      </c>
      <c r="J16" s="117" t="s">
        <v>811</v>
      </c>
      <c r="K16" s="117"/>
      <c r="L16" s="54" t="s">
        <v>42</v>
      </c>
      <c r="M16" s="533" t="s">
        <v>43</v>
      </c>
      <c r="N16" s="534" t="s">
        <v>44</v>
      </c>
      <c r="O16" s="123"/>
      <c r="P16" s="123"/>
    </row>
    <row r="17" s="5" customFormat="1" ht="16.5" customHeight="1">
      <c r="A17" s="75"/>
      <c r="B17" s="75"/>
      <c r="C17" s="46" t="s">
        <v>45</v>
      </c>
      <c r="D17" s="47"/>
      <c r="E17" s="47"/>
      <c r="F17" s="49"/>
      <c r="G17" s="47" t="n">
        <f>G15</f>
        <v>45420</v>
      </c>
      <c r="H17" s="47"/>
      <c r="I17" s="47" t="n">
        <v>45421</v>
      </c>
      <c r="J17" s="48"/>
      <c r="K17" s="48"/>
      <c r="L17" s="48" t="s">
        <v>34</v>
      </c>
      <c r="M17" s="48"/>
      <c r="N17" s="89" t="s">
        <v>278</v>
      </c>
      <c r="O17" s="89"/>
      <c r="P17" s="89"/>
    </row>
    <row r="18" s="5" customFormat="1" ht="16.5" customHeight="1">
      <c r="A18" s="75"/>
      <c r="B18" s="75"/>
      <c r="C18" s="47" t="s">
        <v>46</v>
      </c>
      <c r="D18" s="47"/>
      <c r="E18" s="47" t="n">
        <f>E16+3</f>
        <v>45424</v>
      </c>
      <c r="F18" s="49" t="n">
        <v>2</v>
      </c>
      <c r="G18" s="47" t="n">
        <f>E18+F18-1</f>
        <v>45425</v>
      </c>
      <c r="H18" s="47"/>
      <c r="I18" s="47"/>
      <c r="J18" s="48"/>
      <c r="K18" s="48"/>
      <c r="L18" s="48" t="s">
        <v>47</v>
      </c>
      <c r="M18" s="48"/>
      <c r="N18" s="89"/>
      <c r="O18" s="89"/>
      <c r="P18" s="89"/>
    </row>
    <row r="19" s="5" customFormat="1" ht="16.5" customHeight="1">
      <c r="A19" s="75"/>
      <c r="B19" s="75"/>
      <c r="C19" s="47" t="s">
        <v>48</v>
      </c>
      <c r="D19" s="47"/>
      <c r="E19" s="47" t="n">
        <f>G18+1</f>
        <v>45426</v>
      </c>
      <c r="F19" s="49" t="n">
        <v>3</v>
      </c>
      <c r="G19" s="47" t="n">
        <f>E19+F19-1</f>
        <v>45428</v>
      </c>
      <c r="H19" s="47"/>
      <c r="I19" s="47"/>
      <c r="J19" s="48"/>
      <c r="K19" s="48"/>
      <c r="L19" s="48" t="s">
        <v>34</v>
      </c>
      <c r="M19" s="48"/>
      <c r="N19" s="89"/>
      <c r="O19" s="89"/>
      <c r="P19" s="89"/>
    </row>
    <row r="20" s="5" customFormat="1" ht="38.60526315789475" customHeight="1">
      <c r="A20" s="75"/>
      <c r="B20" s="75"/>
      <c r="C20" s="50" t="s">
        <v>49</v>
      </c>
      <c r="D20" s="50" t="s">
        <v>50</v>
      </c>
      <c r="E20" s="47" t="n">
        <f>G16+1</f>
        <v>45428</v>
      </c>
      <c r="F20" s="49" t="n">
        <v>1</v>
      </c>
      <c r="G20" s="47" t="n">
        <f>E20+F20-1</f>
        <v>45428</v>
      </c>
      <c r="H20" s="47"/>
      <c r="I20" s="47"/>
      <c r="J20" s="48"/>
      <c r="K20" s="48"/>
      <c r="L20" s="46" t="s">
        <v>51</v>
      </c>
      <c r="M20" s="46"/>
      <c r="N20" s="46"/>
      <c r="O20" s="46"/>
      <c r="P20" s="46"/>
    </row>
    <row r="21" s="5" customFormat="1" ht="16.5" customHeight="1">
      <c r="A21" s="75"/>
      <c r="B21" s="75"/>
      <c r="C21" s="50" t="s">
        <v>52</v>
      </c>
      <c r="D21" s="50" t="s">
        <v>53</v>
      </c>
      <c r="E21" s="47" t="n">
        <v>45418</v>
      </c>
      <c r="F21" s="49" t="n">
        <v>2</v>
      </c>
      <c r="G21" s="47" t="n">
        <f>E21+F21-1</f>
        <v>45419</v>
      </c>
      <c r="H21" s="47"/>
      <c r="I21" s="47"/>
      <c r="J21" s="48"/>
      <c r="K21" s="48"/>
      <c r="L21" s="46" t="s">
        <v>54</v>
      </c>
      <c r="M21" s="46"/>
      <c r="N21" s="46"/>
      <c r="O21" s="46"/>
      <c r="P21" s="46"/>
    </row>
    <row r="22" s="5" customFormat="1" ht="16.5" customHeight="1">
      <c r="A22" s="75"/>
      <c r="B22" s="75"/>
      <c r="C22" s="50" t="s">
        <v>55</v>
      </c>
      <c r="D22" s="50" t="s">
        <v>56</v>
      </c>
      <c r="E22" s="47" t="n">
        <f>G21+1</f>
        <v>45420</v>
      </c>
      <c r="F22" s="49" t="n">
        <v>1</v>
      </c>
      <c r="G22" s="47" t="n">
        <f>E22+F22-1</f>
        <v>45420</v>
      </c>
      <c r="H22" s="47"/>
      <c r="I22" s="47"/>
      <c r="J22" s="48"/>
      <c r="K22" s="48"/>
      <c r="L22" s="46" t="s">
        <v>54</v>
      </c>
      <c r="M22" s="46"/>
      <c r="N22" s="46"/>
      <c r="O22" s="46"/>
      <c r="P22" s="46"/>
    </row>
    <row r="23" s="5" customFormat="1" ht="16.5" customHeight="1">
      <c r="A23" s="75"/>
      <c r="B23" s="75"/>
      <c r="C23" s="50" t="s">
        <v>57</v>
      </c>
      <c r="D23" s="50" t="s">
        <v>58</v>
      </c>
      <c r="E23" s="47" t="n">
        <v>45437</v>
      </c>
      <c r="F23" s="49" t="n">
        <v>21</v>
      </c>
      <c r="G23" s="47" t="n">
        <f>E23+F23-1</f>
        <v>45457</v>
      </c>
      <c r="H23" s="47"/>
      <c r="I23" s="47"/>
      <c r="J23" s="48"/>
      <c r="K23" s="48"/>
      <c r="L23" s="46" t="s">
        <v>54</v>
      </c>
      <c r="M23" s="46"/>
      <c r="N23" s="46"/>
      <c r="O23" s="46"/>
      <c r="P23" s="46"/>
    </row>
    <row r="24" s="5" customFormat="1" ht="27.75" customHeight="1">
      <c r="A24" s="75"/>
      <c r="B24" s="75"/>
      <c r="C24" s="50" t="s">
        <v>59</v>
      </c>
      <c r="D24" s="57" t="s">
        <v>60</v>
      </c>
      <c r="E24" s="47" t="n">
        <f>G18+1</f>
        <v>45426</v>
      </c>
      <c r="F24" s="49" t="n">
        <v>3</v>
      </c>
      <c r="G24" s="47" t="n">
        <f>E24+F24-1</f>
        <v>45428</v>
      </c>
      <c r="H24" s="47"/>
      <c r="I24" s="47"/>
      <c r="J24" s="48"/>
      <c r="K24" s="48"/>
      <c r="L24" s="46" t="s">
        <v>54</v>
      </c>
      <c r="M24" s="46"/>
      <c r="N24" s="46" t="s">
        <v>61</v>
      </c>
      <c r="O24" s="46"/>
      <c r="P24" s="46"/>
    </row>
    <row r="25" ht="27.75" customHeight="1">
      <c r="C25" s="50" t="s">
        <v>62</v>
      </c>
      <c r="E25" s="16" t="n">
        <f>E24</f>
        <v>45426</v>
      </c>
      <c r="F25" s="19" t="n">
        <v>7</v>
      </c>
      <c r="G25" s="16" t="n">
        <f>E25+F25-1</f>
        <v>45432</v>
      </c>
      <c r="H25" s="64" t="s">
        <v>812</v>
      </c>
      <c r="I25" s="16"/>
      <c r="J25" s="117" t="s">
        <v>811</v>
      </c>
      <c r="K25" s="117" t="s">
        <v>811</v>
      </c>
      <c r="L25" s="54" t="s">
        <v>54</v>
      </c>
      <c r="M25" s="54"/>
      <c r="N25" s="54" t="s">
        <v>63</v>
      </c>
      <c r="O25" s="54"/>
      <c r="P25" s="54"/>
    </row>
    <row r="26" s="5" customFormat="1" ht="16.5" customHeight="1">
      <c r="A26" s="75"/>
      <c r="B26" s="75"/>
      <c r="C26" s="57" t="s">
        <v>64</v>
      </c>
      <c r="D26" s="34"/>
      <c r="E26" s="59" t="n">
        <f>G24+1</f>
        <v>45429</v>
      </c>
      <c r="F26" s="49" t="n">
        <v>5</v>
      </c>
      <c r="G26" s="47" t="n">
        <f>E26+F26-1</f>
        <v>45433</v>
      </c>
      <c r="H26" s="47"/>
      <c r="I26" s="47"/>
      <c r="J26" s="48"/>
      <c r="K26" s="48"/>
      <c r="L26" s="46" t="s">
        <v>65</v>
      </c>
      <c r="M26" s="46"/>
      <c r="N26" s="46"/>
      <c r="O26" s="46"/>
      <c r="P26" s="46"/>
    </row>
    <row r="27" s="5" customFormat="1" ht="16.5" customHeight="1">
      <c r="A27" s="75"/>
      <c r="B27" s="75"/>
      <c r="C27" s="57" t="s">
        <v>66</v>
      </c>
      <c r="D27" s="73" t="s">
        <v>66</v>
      </c>
      <c r="E27" s="59" t="n">
        <v>45406</v>
      </c>
      <c r="F27" s="61" t="n">
        <v>15</v>
      </c>
      <c r="G27" s="47" t="n">
        <f>E27+F27-1</f>
        <v>45420</v>
      </c>
      <c r="H27" s="47"/>
      <c r="I27" s="47"/>
      <c r="J27" s="48"/>
      <c r="K27" s="48"/>
      <c r="L27" s="46" t="s">
        <v>65</v>
      </c>
      <c r="M27" s="48"/>
      <c r="N27" s="89"/>
      <c r="O27" s="89"/>
      <c r="P27" s="89"/>
    </row>
    <row r="28" ht="16.5" customHeight="1">
      <c r="C28" s="187" t="s">
        <v>67</v>
      </c>
      <c r="D28" s="64" t="s">
        <v>68</v>
      </c>
      <c r="E28" s="16" t="n">
        <f>G16+1</f>
        <v>45428</v>
      </c>
      <c r="F28" s="166" t="n">
        <v>2</v>
      </c>
      <c r="G28" s="16" t="n">
        <f>E28+F28-1</f>
        <v>45429</v>
      </c>
      <c r="H28" s="16"/>
      <c r="I28" s="16"/>
      <c r="J28" s="117" t="s">
        <v>811</v>
      </c>
      <c r="K28" s="117"/>
      <c r="L28" s="54" t="s">
        <v>65</v>
      </c>
      <c r="M28" s="117"/>
      <c r="N28" s="130"/>
      <c r="O28" s="130"/>
      <c r="P28" s="130"/>
    </row>
    <row r="29" s="5" customFormat="1" ht="16.5" customHeight="1">
      <c r="A29" s="75"/>
      <c r="B29" s="77" t="s">
        <v>69</v>
      </c>
      <c r="C29" s="64" t="s">
        <v>70</v>
      </c>
      <c r="D29" s="34"/>
      <c r="E29" s="59" t="n">
        <f>G15+1</f>
        <v>45421</v>
      </c>
      <c r="F29" s="61" t="n">
        <v>10</v>
      </c>
      <c r="G29" s="47" t="n">
        <f>E29+F29-1</f>
        <v>45430</v>
      </c>
      <c r="H29" s="47"/>
      <c r="I29" s="47"/>
      <c r="J29" s="48"/>
      <c r="K29" s="48"/>
      <c r="L29" s="48" t="s">
        <v>39</v>
      </c>
      <c r="M29" s="48"/>
      <c r="N29" s="89"/>
      <c r="O29" s="89"/>
      <c r="P29" s="89"/>
    </row>
    <row r="30" s="5" customFormat="1" ht="16.5" customHeight="1">
      <c r="A30" s="75"/>
      <c r="B30" s="74"/>
      <c r="C30" s="63" t="s">
        <v>71</v>
      </c>
      <c r="D30" s="63" t="s">
        <v>72</v>
      </c>
      <c r="E30" s="47" t="n">
        <f>E15+1</f>
        <v>45413</v>
      </c>
      <c r="F30" s="49" t="n">
        <v>7</v>
      </c>
      <c r="G30" s="47" t="n">
        <f>E30+F30-1</f>
        <v>45419</v>
      </c>
      <c r="H30" s="47"/>
      <c r="I30" s="47"/>
      <c r="J30" s="48" t="s">
        <v>278</v>
      </c>
      <c r="K30" s="48" t="s">
        <v>278</v>
      </c>
      <c r="L30" s="46" t="s">
        <v>73</v>
      </c>
      <c r="M30" s="46"/>
      <c r="N30" s="46"/>
      <c r="O30" s="46"/>
      <c r="P30" s="46"/>
    </row>
    <row r="31" s="5" customFormat="1" ht="16.5" customHeight="1">
      <c r="A31" s="75"/>
      <c r="B31" s="74"/>
      <c r="C31" s="47" t="s">
        <v>74</v>
      </c>
      <c r="D31" s="47" t="s">
        <v>74</v>
      </c>
      <c r="E31" s="47" t="n">
        <f>E30</f>
        <v>45413</v>
      </c>
      <c r="F31" s="49" t="n">
        <v>7</v>
      </c>
      <c r="G31" s="47" t="n">
        <f>E31+F31-1</f>
        <v>45419</v>
      </c>
      <c r="H31" s="47"/>
      <c r="I31" s="47"/>
      <c r="J31" s="48"/>
      <c r="K31" s="48"/>
      <c r="L31" s="46" t="s">
        <v>75</v>
      </c>
      <c r="M31" s="46"/>
      <c r="N31" s="71"/>
      <c r="O31" s="71"/>
      <c r="P31" s="71"/>
    </row>
    <row r="32" s="5" customFormat="1" ht="27.75" customHeight="1">
      <c r="A32" s="75"/>
      <c r="B32" s="78"/>
      <c r="C32" s="50" t="s">
        <v>76</v>
      </c>
      <c r="D32" s="50" t="s">
        <v>77</v>
      </c>
      <c r="E32" s="47" t="n">
        <f>G30+1</f>
        <v>45420</v>
      </c>
      <c r="F32" s="49" t="n">
        <v>10</v>
      </c>
      <c r="G32" s="47" t="n">
        <f>E32+F32-1</f>
        <v>45429</v>
      </c>
      <c r="H32" s="47"/>
      <c r="I32" s="47"/>
      <c r="J32" s="48"/>
      <c r="K32" s="48"/>
      <c r="L32" s="46" t="s">
        <v>39</v>
      </c>
      <c r="M32" s="46" t="s">
        <v>78</v>
      </c>
      <c r="N32" s="46"/>
      <c r="O32" s="46"/>
      <c r="P32" s="46"/>
    </row>
    <row r="33" s="5" customFormat="1" ht="16.5" customHeight="1">
      <c r="A33" s="75"/>
      <c r="B33" s="79" t="s">
        <v>79</v>
      </c>
      <c r="C33" s="47" t="s">
        <v>80</v>
      </c>
      <c r="D33" s="47" t="s">
        <v>278</v>
      </c>
      <c r="E33" s="47" t="n">
        <v>45361</v>
      </c>
      <c r="F33" s="61"/>
      <c r="G33" s="47" t="n">
        <f>E33+F33-1</f>
        <v>45360</v>
      </c>
      <c r="H33" s="47"/>
      <c r="I33" s="47"/>
      <c r="J33" s="48"/>
      <c r="K33" s="48"/>
      <c r="L33" s="46" t="s">
        <v>39</v>
      </c>
      <c r="M33" s="48"/>
      <c r="N33" s="89"/>
      <c r="O33" s="89"/>
      <c r="P33" s="89"/>
    </row>
    <row r="34" s="5" customFormat="1" ht="16.5" customHeight="1">
      <c r="A34" s="75"/>
      <c r="B34" s="75"/>
      <c r="C34" s="47" t="s">
        <v>81</v>
      </c>
      <c r="D34" s="47"/>
      <c r="E34" s="47" t="n">
        <v>45406</v>
      </c>
      <c r="F34" s="49" t="n">
        <v>6</v>
      </c>
      <c r="G34" s="47" t="n">
        <f>E34+F34-1</f>
        <v>45411</v>
      </c>
      <c r="H34" s="47"/>
      <c r="I34" s="47"/>
      <c r="J34" s="48"/>
      <c r="K34" s="48"/>
      <c r="L34" s="46" t="s">
        <v>39</v>
      </c>
      <c r="M34" s="46"/>
      <c r="N34" s="46"/>
      <c r="O34" s="46"/>
      <c r="P34" s="46"/>
    </row>
    <row r="35" s="5" customFormat="1" ht="16.5" customHeight="1">
      <c r="A35" s="75"/>
      <c r="B35" s="75"/>
      <c r="C35" s="47" t="s">
        <v>82</v>
      </c>
      <c r="D35" s="47"/>
      <c r="E35" s="47" t="n">
        <v>45407</v>
      </c>
      <c r="F35" s="49" t="n">
        <v>6</v>
      </c>
      <c r="G35" s="47" t="n">
        <f>E35+F35-1</f>
        <v>45412</v>
      </c>
      <c r="H35" s="47"/>
      <c r="I35" s="47"/>
      <c r="J35" s="48"/>
      <c r="K35" s="48"/>
      <c r="L35" s="46" t="s">
        <v>39</v>
      </c>
      <c r="M35" s="46"/>
      <c r="N35" s="46"/>
      <c r="O35" s="46"/>
      <c r="P35" s="46"/>
    </row>
    <row r="36" s="5" customFormat="1" ht="16.5" customHeight="1">
      <c r="A36" s="75"/>
      <c r="B36" s="76"/>
      <c r="C36" s="47" t="s">
        <v>83</v>
      </c>
      <c r="D36" s="47" t="s">
        <v>278</v>
      </c>
      <c r="E36" s="47" t="n">
        <f>G34+1</f>
        <v>45412</v>
      </c>
      <c r="F36" s="49" t="n">
        <v>14</v>
      </c>
      <c r="G36" s="47" t="n">
        <f>E36+F36-1</f>
        <v>45425</v>
      </c>
      <c r="H36" s="47"/>
      <c r="I36" s="47"/>
      <c r="J36" s="48"/>
      <c r="K36" s="48"/>
      <c r="L36" s="46" t="s">
        <v>84</v>
      </c>
      <c r="M36" s="46"/>
      <c r="N36" s="46"/>
      <c r="O36" s="46"/>
      <c r="P36" s="46"/>
    </row>
    <row r="37" ht="41.25" customHeight="1">
      <c r="B37" s="140" t="s">
        <v>85</v>
      </c>
      <c r="C37" s="57" t="s">
        <v>86</v>
      </c>
      <c r="D37" s="16" t="s">
        <v>87</v>
      </c>
      <c r="E37" s="16" t="n">
        <f>E18+1</f>
        <v>45425</v>
      </c>
      <c r="F37" s="19" t="n">
        <v>3</v>
      </c>
      <c r="G37" s="16" t="n">
        <f>E37+F37-1</f>
        <v>45427</v>
      </c>
      <c r="H37" s="16"/>
      <c r="I37" s="16"/>
      <c r="J37" s="117" t="s">
        <v>811</v>
      </c>
      <c r="K37" s="117"/>
      <c r="L37" s="54" t="s">
        <v>88</v>
      </c>
      <c r="M37" s="16"/>
      <c r="N37" s="54" t="s">
        <v>89</v>
      </c>
      <c r="O37" s="54"/>
      <c r="P37" s="54"/>
    </row>
    <row r="38" s="5" customFormat="1" ht="16.5" customHeight="1">
      <c r="A38" s="75"/>
      <c r="B38" s="79" t="s">
        <v>90</v>
      </c>
      <c r="C38" s="50" t="s">
        <v>91</v>
      </c>
      <c r="D38" s="50"/>
      <c r="E38" s="47" t="n">
        <f>E24+1</f>
        <v>45427</v>
      </c>
      <c r="F38" s="49" t="n">
        <v>6</v>
      </c>
      <c r="G38" s="47" t="n">
        <f>E38+F38-1</f>
        <v>45432</v>
      </c>
      <c r="H38" s="47"/>
      <c r="I38" s="47"/>
      <c r="J38" s="48"/>
      <c r="K38" s="48"/>
      <c r="L38" s="46"/>
      <c r="M38" s="46"/>
      <c r="N38" s="46"/>
      <c r="O38" s="46"/>
      <c r="P38" s="46"/>
    </row>
    <row r="39" s="5" customFormat="1" ht="27.75" customHeight="1">
      <c r="A39" s="75"/>
      <c r="B39" s="75"/>
      <c r="C39" s="57" t="s">
        <v>92</v>
      </c>
      <c r="D39" s="47"/>
      <c r="E39" s="47" t="n">
        <f>G19+1</f>
        <v>45429</v>
      </c>
      <c r="F39" s="49" t="n">
        <v>7</v>
      </c>
      <c r="G39" s="83" t="n">
        <f>E39+F39-1</f>
        <v>45435</v>
      </c>
      <c r="H39" s="47"/>
      <c r="I39" s="47"/>
      <c r="J39" s="48"/>
      <c r="K39" s="48"/>
      <c r="L39" s="46"/>
      <c r="M39" s="46"/>
      <c r="N39" s="46" t="s">
        <v>93</v>
      </c>
      <c r="O39" s="46"/>
      <c r="P39" s="46"/>
    </row>
    <row r="40" s="5" customFormat="1" ht="27.75" customHeight="1">
      <c r="A40" s="75"/>
      <c r="B40" s="75"/>
      <c r="C40" s="57" t="s">
        <v>94</v>
      </c>
      <c r="D40" s="47"/>
      <c r="E40" s="47" t="n">
        <f>E39</f>
        <v>45429</v>
      </c>
      <c r="F40" s="49" t="n">
        <v>14</v>
      </c>
      <c r="G40" s="83" t="n">
        <f>E40+F40-1</f>
        <v>45442</v>
      </c>
      <c r="H40" s="47"/>
      <c r="I40" s="47"/>
      <c r="J40" s="48"/>
      <c r="K40" s="48"/>
      <c r="L40" s="46"/>
      <c r="M40" s="46"/>
      <c r="N40" s="46" t="s">
        <v>93</v>
      </c>
      <c r="O40" s="46"/>
      <c r="P40" s="46"/>
    </row>
    <row r="41" s="5" customFormat="1" ht="27.75" customHeight="1">
      <c r="A41" s="75"/>
      <c r="B41" s="75"/>
      <c r="C41" s="57" t="s">
        <v>95</v>
      </c>
      <c r="D41" s="47"/>
      <c r="E41" s="47" t="n">
        <f>G39+1</f>
        <v>45436</v>
      </c>
      <c r="F41" s="49" t="n">
        <v>7</v>
      </c>
      <c r="G41" s="83" t="n">
        <f>E41+F41-1</f>
        <v>45442</v>
      </c>
      <c r="H41" s="47"/>
      <c r="I41" s="47"/>
      <c r="J41" s="48"/>
      <c r="K41" s="48"/>
      <c r="L41" s="46"/>
      <c r="M41" s="46"/>
      <c r="N41" s="46" t="s">
        <v>93</v>
      </c>
      <c r="O41" s="46"/>
      <c r="P41" s="46"/>
    </row>
    <row r="42" ht="41.25" customHeight="1">
      <c r="B42" s="140" t="s">
        <v>96</v>
      </c>
      <c r="C42" s="187" t="s">
        <v>97</v>
      </c>
      <c r="D42" s="64"/>
      <c r="E42" s="16" t="n">
        <f>G25</f>
        <v>45432</v>
      </c>
      <c r="F42" s="19" t="n">
        <v>1</v>
      </c>
      <c r="G42" s="16" t="n">
        <f>E42+F42-1</f>
        <v>45432</v>
      </c>
      <c r="H42" s="16"/>
      <c r="I42" s="16"/>
      <c r="J42" s="117" t="s">
        <v>811</v>
      </c>
      <c r="K42" s="117" t="s">
        <v>811</v>
      </c>
      <c r="L42" s="54" t="s">
        <v>24</v>
      </c>
      <c r="M42" s="54"/>
      <c r="N42" s="54" t="s">
        <v>98</v>
      </c>
      <c r="O42" s="54"/>
      <c r="P42" s="54"/>
    </row>
    <row r="43" s="52" customFormat="1" ht="16.5" customHeight="1">
      <c r="A43" s="186" t="s">
        <v>99</v>
      </c>
      <c r="B43" s="69" t="n">
        <v>3.5</v>
      </c>
      <c r="C43" s="55" t="s">
        <v>101</v>
      </c>
      <c r="D43" s="55"/>
      <c r="E43" s="55" t="n">
        <v>45306</v>
      </c>
      <c r="F43" s="62"/>
      <c r="G43" s="55" t="n">
        <f>E43+F43-1</f>
        <v>45305</v>
      </c>
      <c r="H43" s="56"/>
      <c r="I43" s="56"/>
      <c r="J43" s="56"/>
      <c r="K43" s="56"/>
      <c r="L43" s="56"/>
      <c r="M43" s="56"/>
      <c r="N43" s="90"/>
      <c r="O43" s="90"/>
      <c r="P43" s="90"/>
    </row>
    <row r="44" s="5" customFormat="1" ht="41.25" customHeight="1">
      <c r="A44" s="75"/>
      <c r="B44" s="79" t="s">
        <v>102</v>
      </c>
      <c r="C44" s="57" t="s">
        <v>103</v>
      </c>
      <c r="D44" s="71"/>
      <c r="E44" s="47"/>
      <c r="F44" s="61"/>
      <c r="G44" s="47" t="n">
        <v>45421</v>
      </c>
      <c r="H44" s="47"/>
      <c r="I44" s="47"/>
      <c r="J44" s="48"/>
      <c r="K44" s="48"/>
      <c r="L44" s="46" t="s">
        <v>16</v>
      </c>
      <c r="M44" s="48"/>
      <c r="N44" s="46" t="s">
        <v>104</v>
      </c>
      <c r="O44" s="46"/>
      <c r="P44" s="46"/>
    </row>
    <row r="45" s="5" customFormat="1" ht="16.5" customHeight="1">
      <c r="A45" s="75"/>
      <c r="B45" s="75"/>
      <c r="C45" s="57" t="s">
        <v>105</v>
      </c>
      <c r="D45" s="71"/>
      <c r="E45" s="47" t="n">
        <f>G44+1</f>
        <v>45422</v>
      </c>
      <c r="F45" s="61" t="n">
        <v>2</v>
      </c>
      <c r="G45" s="47" t="n">
        <f>E45+F45-1</f>
        <v>45423</v>
      </c>
      <c r="H45" s="47"/>
      <c r="I45" s="47"/>
      <c r="J45" s="48"/>
      <c r="K45" s="48"/>
      <c r="L45" s="46" t="s">
        <v>16</v>
      </c>
      <c r="M45" s="48"/>
      <c r="N45" s="46"/>
      <c r="O45" s="46"/>
      <c r="P45" s="46"/>
    </row>
    <row r="46" s="5" customFormat="1" ht="16.5" customHeight="1">
      <c r="A46" s="75"/>
      <c r="B46" s="79" t="s">
        <v>1066</v>
      </c>
      <c r="C46" s="33" t="s">
        <v>107</v>
      </c>
      <c r="D46" s="33"/>
      <c r="E46" s="35" t="n">
        <f>G45+2</f>
        <v>45425</v>
      </c>
      <c r="F46" s="37" t="n">
        <v>3</v>
      </c>
      <c r="G46" s="47" t="n">
        <f>E46+F46-1</f>
        <v>45427</v>
      </c>
      <c r="H46" s="35"/>
      <c r="I46" s="35"/>
      <c r="J46" s="36"/>
      <c r="K46" s="36"/>
      <c r="L46" s="38" t="s">
        <v>16</v>
      </c>
      <c r="M46" s="48"/>
      <c r="N46" s="46"/>
      <c r="O46" s="46"/>
      <c r="P46" s="46"/>
    </row>
    <row r="47" ht="16.5" customHeight="1">
      <c r="C47" s="188" t="s">
        <v>108</v>
      </c>
      <c r="D47" s="40"/>
      <c r="E47" s="39" t="n">
        <f>G46+1</f>
        <v>45428</v>
      </c>
      <c r="F47" s="155" t="n">
        <v>2</v>
      </c>
      <c r="G47" s="16" t="n">
        <f>E47+F47-1</f>
        <v>45429</v>
      </c>
      <c r="H47" s="39"/>
      <c r="I47" s="39"/>
      <c r="J47" s="156" t="s">
        <v>811</v>
      </c>
      <c r="K47" s="156"/>
      <c r="L47" s="163" t="s">
        <v>16</v>
      </c>
      <c r="M47" s="54"/>
      <c r="N47" s="54"/>
      <c r="O47" s="54"/>
      <c r="P47" s="54"/>
    </row>
    <row r="48" s="5" customFormat="1" ht="16.5" customHeight="1">
      <c r="A48" s="75"/>
      <c r="B48" s="75"/>
      <c r="C48" s="234" t="s">
        <v>109</v>
      </c>
      <c r="D48" s="40"/>
      <c r="E48" s="41" t="n">
        <f>G46+1</f>
        <v>45428</v>
      </c>
      <c r="F48" s="42" t="n">
        <v>3</v>
      </c>
      <c r="G48" s="112" t="n">
        <f>E48+F48-1</f>
        <v>45430</v>
      </c>
      <c r="H48" s="35"/>
      <c r="I48" s="35"/>
      <c r="J48" s="36"/>
      <c r="K48" s="36"/>
      <c r="L48" s="38" t="s">
        <v>16</v>
      </c>
      <c r="M48" s="46"/>
      <c r="N48" s="46"/>
      <c r="O48" s="46"/>
      <c r="P48" s="46"/>
    </row>
    <row r="49" ht="16.5" customHeight="1">
      <c r="C49" s="188" t="s">
        <v>110</v>
      </c>
      <c r="D49" s="43"/>
      <c r="E49" s="167" t="n">
        <f>G48+1</f>
        <v>45431</v>
      </c>
      <c r="F49" s="155" t="n">
        <v>7</v>
      </c>
      <c r="G49" s="39" t="n">
        <f>E49+F49-1</f>
        <v>45437</v>
      </c>
      <c r="H49" s="39"/>
      <c r="I49" s="39"/>
      <c r="J49" s="156" t="s">
        <v>811</v>
      </c>
      <c r="K49" s="156"/>
      <c r="L49" s="163" t="s">
        <v>19</v>
      </c>
      <c r="M49" s="54" t="s">
        <v>111</v>
      </c>
      <c r="N49" s="54"/>
      <c r="O49" s="54"/>
      <c r="P49" s="54"/>
    </row>
    <row r="50" s="5" customFormat="1" ht="16.5" customHeight="1">
      <c r="A50" s="75"/>
      <c r="B50" s="75"/>
      <c r="C50" s="45" t="s">
        <v>112</v>
      </c>
      <c r="D50" s="45"/>
      <c r="E50" s="58"/>
      <c r="F50" s="42"/>
      <c r="G50" s="135" t="n">
        <v>45431</v>
      </c>
      <c r="H50" s="35"/>
      <c r="I50" s="35"/>
      <c r="J50" s="36"/>
      <c r="K50" s="36"/>
      <c r="L50" s="38" t="s">
        <v>16</v>
      </c>
      <c r="M50" s="46"/>
      <c r="N50" s="46"/>
      <c r="O50" s="46"/>
      <c r="P50" s="46"/>
    </row>
    <row r="51" ht="16.5" customHeight="1">
      <c r="C51" s="188" t="s">
        <v>113</v>
      </c>
      <c r="D51" s="43"/>
      <c r="E51" s="167" t="n">
        <f>G49+1</f>
        <v>45438</v>
      </c>
      <c r="F51" s="155" t="n">
        <v>1</v>
      </c>
      <c r="G51" s="39" t="n">
        <f>E51+F51-1</f>
        <v>45438</v>
      </c>
      <c r="H51" s="39"/>
      <c r="I51" s="39"/>
      <c r="J51" s="156" t="s">
        <v>811</v>
      </c>
      <c r="K51" s="156"/>
      <c r="L51" s="163" t="s">
        <v>24</v>
      </c>
      <c r="M51" s="54"/>
      <c r="N51" s="54"/>
      <c r="O51" s="54"/>
      <c r="P51" s="54"/>
    </row>
    <row r="52" ht="16.5" customHeight="1">
      <c r="C52" s="185" t="s">
        <v>114</v>
      </c>
      <c r="D52" s="190"/>
      <c r="E52" s="195" t="n">
        <f>G51+1</f>
        <v>45439</v>
      </c>
      <c r="F52" s="198" t="n">
        <v>7</v>
      </c>
      <c r="G52" s="199" t="n">
        <f>E52+F52-1</f>
        <v>45445</v>
      </c>
      <c r="H52" s="39"/>
      <c r="I52" s="39"/>
      <c r="J52" s="156" t="s">
        <v>811</v>
      </c>
      <c r="K52" s="156" t="s">
        <v>811</v>
      </c>
      <c r="L52" s="163" t="s">
        <v>16</v>
      </c>
      <c r="M52" s="54"/>
      <c r="N52" s="54"/>
      <c r="O52" s="54"/>
      <c r="P52" s="54"/>
    </row>
    <row r="53" ht="16.5" customHeight="1">
      <c r="C53" s="188" t="s">
        <v>115</v>
      </c>
      <c r="D53" s="43"/>
      <c r="E53" s="167" t="n">
        <f>G52+1</f>
        <v>45446</v>
      </c>
      <c r="F53" s="155" t="n">
        <v>8</v>
      </c>
      <c r="G53" s="171" t="n">
        <f>E53+F53-1</f>
        <v>45453</v>
      </c>
      <c r="H53" s="39"/>
      <c r="I53" s="39"/>
      <c r="J53" s="156" t="s">
        <v>811</v>
      </c>
      <c r="K53" s="156"/>
      <c r="L53" s="163" t="s">
        <v>84</v>
      </c>
      <c r="M53" s="54"/>
      <c r="N53" s="54"/>
      <c r="O53" s="54"/>
      <c r="P53" s="54"/>
    </row>
    <row r="54" ht="16.5" customHeight="1">
      <c r="C54" s="185" t="s">
        <v>116</v>
      </c>
      <c r="D54" s="190"/>
      <c r="E54" s="195" t="n">
        <f>G65+1</f>
        <v>45453</v>
      </c>
      <c r="F54" s="198" t="n">
        <v>4</v>
      </c>
      <c r="G54" s="199" t="n">
        <f>E54+F54-1</f>
        <v>45456</v>
      </c>
      <c r="H54" s="39"/>
      <c r="I54" s="39"/>
      <c r="J54" s="156" t="s">
        <v>811</v>
      </c>
      <c r="K54" s="156"/>
      <c r="L54" s="163" t="s">
        <v>16</v>
      </c>
      <c r="M54" s="54" t="s">
        <v>1067</v>
      </c>
      <c r="N54" s="54"/>
      <c r="O54" s="54"/>
      <c r="P54" s="54"/>
    </row>
    <row r="55" s="5" customFormat="1" ht="16.5" customHeight="1">
      <c r="A55" s="75"/>
      <c r="B55" s="75"/>
      <c r="C55" s="45" t="s">
        <v>1068</v>
      </c>
      <c r="D55" s="45"/>
      <c r="E55" s="58" t="n">
        <f>E54+4</f>
        <v>45457</v>
      </c>
      <c r="F55" s="42" t="n">
        <v>2</v>
      </c>
      <c r="G55" s="35" t="n">
        <f>E55+F55-1</f>
        <v>45458</v>
      </c>
      <c r="H55" s="35"/>
      <c r="I55" s="35"/>
      <c r="J55" s="36"/>
      <c r="K55" s="36"/>
      <c r="L55" s="38" t="s">
        <v>16</v>
      </c>
      <c r="M55" s="46"/>
      <c r="N55" s="46"/>
      <c r="O55" s="46"/>
      <c r="P55" s="46"/>
    </row>
    <row r="56" ht="16.5" customHeight="1">
      <c r="C56" s="187" t="s">
        <v>59</v>
      </c>
      <c r="D56" s="64" t="s">
        <v>60</v>
      </c>
      <c r="E56" s="16" t="n">
        <f>G55+1</f>
        <v>45459</v>
      </c>
      <c r="F56" s="19" t="n">
        <v>3</v>
      </c>
      <c r="G56" s="16" t="n">
        <f>E56+F56-1</f>
        <v>45461</v>
      </c>
      <c r="H56" s="16"/>
      <c r="I56" s="16"/>
      <c r="J56" s="117" t="s">
        <v>811</v>
      </c>
      <c r="K56" s="117"/>
      <c r="L56" s="54" t="s">
        <v>54</v>
      </c>
      <c r="M56" s="54"/>
      <c r="N56" s="54"/>
      <c r="O56" s="54"/>
      <c r="P56" s="54"/>
    </row>
    <row r="57" ht="16.5" customHeight="1">
      <c r="C57" s="187" t="s">
        <v>62</v>
      </c>
      <c r="D57" s="64"/>
      <c r="E57" s="16" t="n">
        <f>E56</f>
        <v>45459</v>
      </c>
      <c r="F57" s="19" t="n">
        <v>7</v>
      </c>
      <c r="G57" s="16" t="n">
        <f>E57+F57-1</f>
        <v>45465</v>
      </c>
      <c r="H57" s="16"/>
      <c r="I57" s="16"/>
      <c r="J57" s="117" t="s">
        <v>811</v>
      </c>
      <c r="K57" s="117" t="s">
        <v>811</v>
      </c>
      <c r="L57" s="54" t="s">
        <v>54</v>
      </c>
      <c r="M57" s="54"/>
      <c r="N57" s="54"/>
      <c r="O57" s="54"/>
      <c r="P57" s="54"/>
    </row>
    <row r="58" s="52" customFormat="1" ht="16.5" customHeight="1">
      <c r="A58" s="186" t="s">
        <v>121</v>
      </c>
      <c r="B58" s="69" t="n">
        <v>4</v>
      </c>
      <c r="C58" s="55" t="s">
        <v>123</v>
      </c>
      <c r="D58" s="55"/>
      <c r="E58" s="55" t="n">
        <v>45306</v>
      </c>
      <c r="F58" s="62"/>
      <c r="G58" s="55" t="n">
        <f>E58+F58-1</f>
        <v>45305</v>
      </c>
      <c r="H58" s="56"/>
      <c r="I58" s="56"/>
      <c r="J58" s="56"/>
      <c r="K58" s="56"/>
      <c r="L58" s="56"/>
      <c r="M58" s="56"/>
      <c r="N58" s="90"/>
      <c r="O58" s="90"/>
      <c r="P58" s="90"/>
    </row>
    <row r="59" s="5" customFormat="1" ht="16.5" customHeight="1">
      <c r="A59" s="75"/>
      <c r="B59" s="79" t="s">
        <v>124</v>
      </c>
      <c r="C59" s="47" t="s">
        <v>125</v>
      </c>
      <c r="D59" s="47"/>
      <c r="E59" s="47"/>
      <c r="F59" s="61"/>
      <c r="G59" s="47"/>
      <c r="H59" s="47"/>
      <c r="I59" s="47"/>
      <c r="J59" s="48"/>
      <c r="K59" s="48"/>
      <c r="L59" s="46" t="s">
        <v>126</v>
      </c>
      <c r="M59" s="48"/>
      <c r="N59" s="89"/>
      <c r="O59" s="89"/>
      <c r="P59" s="89"/>
    </row>
    <row r="60" s="5" customFormat="1" ht="27.75" customHeight="1">
      <c r="A60" s="75"/>
      <c r="B60" s="75"/>
      <c r="C60" s="50" t="s">
        <v>127</v>
      </c>
      <c r="D60" s="50"/>
      <c r="E60" s="47"/>
      <c r="F60" s="49"/>
      <c r="G60" s="83" t="n">
        <f>G50</f>
        <v>45431</v>
      </c>
      <c r="H60" s="47"/>
      <c r="I60" s="47"/>
      <c r="J60" s="48"/>
      <c r="K60" s="48"/>
      <c r="L60" s="46" t="s">
        <v>128</v>
      </c>
      <c r="M60" s="46"/>
      <c r="N60" s="46" t="s">
        <v>129</v>
      </c>
      <c r="O60" s="46"/>
      <c r="P60" s="46"/>
    </row>
    <row r="61" ht="16.5" customHeight="1">
      <c r="C61" s="187" t="s">
        <v>130</v>
      </c>
      <c r="D61" s="64" t="s">
        <v>131</v>
      </c>
      <c r="E61" s="16" t="n">
        <f>G47</f>
        <v>45429</v>
      </c>
      <c r="F61" s="19" t="n">
        <v>5</v>
      </c>
      <c r="G61" s="16" t="n">
        <f>E61+F61-1</f>
        <v>45433</v>
      </c>
      <c r="H61" s="16"/>
      <c r="I61" s="16"/>
      <c r="J61" s="117" t="s">
        <v>811</v>
      </c>
      <c r="K61" s="117"/>
      <c r="L61" s="54" t="s">
        <v>126</v>
      </c>
      <c r="M61" s="54"/>
      <c r="N61" s="54"/>
      <c r="O61" s="54"/>
      <c r="P61" s="54"/>
    </row>
    <row r="62" ht="16.5" customHeight="1">
      <c r="C62" s="187" t="s">
        <v>132</v>
      </c>
      <c r="D62" s="64" t="s">
        <v>133</v>
      </c>
      <c r="E62" s="16" t="n">
        <f>G61</f>
        <v>45433</v>
      </c>
      <c r="F62" s="19" t="n">
        <v>1</v>
      </c>
      <c r="G62" s="16" t="n">
        <f>E62+F62-1</f>
        <v>45433</v>
      </c>
      <c r="H62" s="16"/>
      <c r="I62" s="16"/>
      <c r="J62" s="117" t="s">
        <v>811</v>
      </c>
      <c r="K62" s="117"/>
      <c r="L62" s="54" t="s">
        <v>134</v>
      </c>
      <c r="M62" s="54"/>
      <c r="N62" s="54"/>
      <c r="O62" s="54"/>
      <c r="P62" s="54"/>
    </row>
    <row r="63" ht="16.5" customHeight="1">
      <c r="C63" s="187" t="s">
        <v>135</v>
      </c>
      <c r="D63" s="64" t="s">
        <v>136</v>
      </c>
      <c r="E63" s="16" t="n">
        <f>MAX(G62+1,G50)</f>
        <v>45434</v>
      </c>
      <c r="F63" s="19" t="n">
        <v>5</v>
      </c>
      <c r="G63" s="215" t="n">
        <f>E63+F63-1</f>
        <v>45438</v>
      </c>
      <c r="H63" s="16"/>
      <c r="I63" s="16"/>
      <c r="J63" s="117" t="s">
        <v>811</v>
      </c>
      <c r="K63" s="117"/>
      <c r="L63" s="54" t="s">
        <v>126</v>
      </c>
      <c r="M63" s="54"/>
      <c r="N63" s="54"/>
      <c r="O63" s="54"/>
      <c r="P63" s="54"/>
    </row>
    <row r="64" s="5" customFormat="1" ht="16.5" customHeight="1">
      <c r="A64" s="75"/>
      <c r="B64" s="75"/>
      <c r="C64" s="50" t="s">
        <v>137</v>
      </c>
      <c r="D64" s="50" t="s">
        <v>138</v>
      </c>
      <c r="E64" s="53" t="n">
        <v>45423</v>
      </c>
      <c r="F64" s="49" t="n">
        <v>21</v>
      </c>
      <c r="G64" s="47" t="n">
        <f>E64+F64-1</f>
        <v>45443</v>
      </c>
      <c r="H64" s="47"/>
      <c r="I64" s="47"/>
      <c r="J64" s="48"/>
      <c r="K64" s="48"/>
      <c r="L64" s="46" t="s">
        <v>126</v>
      </c>
      <c r="M64" s="46"/>
      <c r="N64" s="46" t="s">
        <v>139</v>
      </c>
      <c r="O64" s="46"/>
      <c r="P64" s="46"/>
    </row>
    <row r="65" ht="16.5" customHeight="1">
      <c r="C65" s="131" t="s">
        <v>140</v>
      </c>
      <c r="D65" s="16" t="s">
        <v>141</v>
      </c>
      <c r="E65" s="16" t="n">
        <f>G63+1</f>
        <v>45439</v>
      </c>
      <c r="F65" s="19" t="n">
        <v>14</v>
      </c>
      <c r="G65" s="16" t="n">
        <f>E65+F65-1</f>
        <v>45452</v>
      </c>
      <c r="H65" s="16"/>
      <c r="I65" s="16"/>
      <c r="J65" s="117" t="s">
        <v>811</v>
      </c>
      <c r="K65" s="117" t="s">
        <v>811</v>
      </c>
      <c r="L65" s="54" t="s">
        <v>142</v>
      </c>
      <c r="M65" s="54"/>
      <c r="N65" s="54"/>
      <c r="O65" s="54"/>
      <c r="P65" s="54"/>
    </row>
    <row r="66" s="5" customFormat="1" ht="16.5" customHeight="1">
      <c r="A66" s="75"/>
      <c r="B66" s="76"/>
      <c r="C66" s="50" t="s">
        <v>143</v>
      </c>
      <c r="D66" s="50"/>
      <c r="E66" s="47" t="n">
        <f>G62+1</f>
        <v>45434</v>
      </c>
      <c r="F66" s="49" t="n">
        <v>7</v>
      </c>
      <c r="G66" s="47" t="n">
        <f>F66+E66</f>
        <v>45441</v>
      </c>
      <c r="H66" s="47"/>
      <c r="I66" s="47"/>
      <c r="J66" s="48"/>
      <c r="K66" s="48"/>
      <c r="L66" s="46" t="s">
        <v>144</v>
      </c>
      <c r="M66" s="46"/>
      <c r="N66" s="46"/>
      <c r="O66" s="46"/>
      <c r="P66" s="46"/>
    </row>
    <row r="67" s="5" customFormat="1" ht="16.5" customHeight="1">
      <c r="A67" s="75"/>
      <c r="B67" s="76"/>
      <c r="C67" s="50" t="s">
        <v>144</v>
      </c>
      <c r="D67" s="50" t="s">
        <v>145</v>
      </c>
      <c r="E67" s="47" t="n">
        <f>G65+1</f>
        <v>45453</v>
      </c>
      <c r="F67" s="49" t="n">
        <v>21</v>
      </c>
      <c r="G67" s="47" t="n">
        <f>E67+F67-1</f>
        <v>45473</v>
      </c>
      <c r="H67" s="47"/>
      <c r="I67" s="47"/>
      <c r="J67" s="48"/>
      <c r="K67" s="48"/>
      <c r="L67" s="46" t="s">
        <v>144</v>
      </c>
      <c r="M67" s="46"/>
      <c r="N67" s="46"/>
      <c r="O67" s="46"/>
      <c r="P67" s="46"/>
    </row>
    <row r="68" s="5" customFormat="1" ht="28.166666666666668" customHeight="1">
      <c r="A68" s="75"/>
      <c r="B68" s="79" t="s">
        <v>146</v>
      </c>
      <c r="C68" s="46" t="s">
        <v>147</v>
      </c>
      <c r="D68" s="47"/>
      <c r="E68" s="47"/>
      <c r="F68" s="61"/>
      <c r="G68" s="47"/>
      <c r="H68" s="47"/>
      <c r="I68" s="47"/>
      <c r="J68" s="48"/>
      <c r="K68" s="48"/>
      <c r="L68" s="46" t="s">
        <v>34</v>
      </c>
      <c r="M68" s="48"/>
      <c r="N68" s="89"/>
      <c r="O68" s="89"/>
      <c r="P68" s="89"/>
    </row>
    <row r="69" s="5" customFormat="1" ht="16.5" customHeight="1">
      <c r="A69" s="75"/>
      <c r="B69" s="76"/>
      <c r="C69" s="46" t="s">
        <v>148</v>
      </c>
      <c r="D69" s="47"/>
      <c r="E69" s="47"/>
      <c r="F69" s="61"/>
      <c r="G69" s="47"/>
      <c r="H69" s="47"/>
      <c r="I69" s="47"/>
      <c r="J69" s="48"/>
      <c r="K69" s="48"/>
      <c r="L69" s="46" t="s">
        <v>34</v>
      </c>
      <c r="M69" s="48"/>
      <c r="N69" s="89"/>
      <c r="O69" s="89"/>
      <c r="P69" s="89"/>
    </row>
    <row r="70" s="5" customFormat="1" ht="16.5" customHeight="1">
      <c r="A70" s="75"/>
      <c r="B70" s="79" t="s">
        <v>149</v>
      </c>
      <c r="C70" s="47" t="s">
        <v>150</v>
      </c>
      <c r="D70" s="47"/>
      <c r="E70" s="47" t="n">
        <v>45397</v>
      </c>
      <c r="F70" s="61" t="n">
        <v>34</v>
      </c>
      <c r="G70" s="47" t="n">
        <f>E70+F70-1</f>
        <v>45430</v>
      </c>
      <c r="H70" s="47"/>
      <c r="I70" s="47"/>
      <c r="J70" s="48"/>
      <c r="K70" s="48"/>
      <c r="L70" s="48"/>
      <c r="M70" s="48"/>
      <c r="N70" s="89"/>
      <c r="O70" s="89"/>
      <c r="P70" s="89"/>
    </row>
    <row r="71" ht="16.5" customHeight="1">
      <c r="C71" s="47" t="s">
        <v>151</v>
      </c>
      <c r="D71" s="64" t="s">
        <v>152</v>
      </c>
      <c r="E71" s="16" t="n">
        <f>G70+1</f>
        <v>45431</v>
      </c>
      <c r="F71" s="19" t="n">
        <v>12</v>
      </c>
      <c r="G71" s="16" t="n">
        <f>E71+F71-1</f>
        <v>45442</v>
      </c>
      <c r="H71" s="16"/>
      <c r="I71" s="16"/>
      <c r="J71" s="117" t="s">
        <v>811</v>
      </c>
      <c r="K71" s="117" t="s">
        <v>811</v>
      </c>
      <c r="L71" s="54" t="s">
        <v>149</v>
      </c>
      <c r="M71" s="54"/>
      <c r="N71" s="54"/>
      <c r="O71" s="54"/>
      <c r="P71" s="54"/>
    </row>
    <row r="72" s="5" customFormat="1" ht="16.5" customHeight="1">
      <c r="A72" s="75"/>
      <c r="B72" s="75"/>
      <c r="C72" s="47" t="s">
        <v>153</v>
      </c>
      <c r="D72" s="50"/>
      <c r="E72" s="47" t="n">
        <f>G71+1</f>
        <v>45443</v>
      </c>
      <c r="F72" s="49" t="n">
        <v>1</v>
      </c>
      <c r="G72" s="47" t="n">
        <f>E72+F72-1</f>
        <v>45443</v>
      </c>
      <c r="H72" s="47"/>
      <c r="I72" s="47"/>
      <c r="J72" s="48"/>
      <c r="K72" s="48"/>
      <c r="L72" s="46"/>
      <c r="M72" s="46"/>
      <c r="N72" s="46"/>
      <c r="O72" s="46"/>
      <c r="P72" s="46"/>
    </row>
    <row r="73" ht="16.5" customHeight="1">
      <c r="C73" s="47" t="s">
        <v>154</v>
      </c>
      <c r="D73" s="64" t="s">
        <v>152</v>
      </c>
      <c r="E73" s="16" t="n">
        <f>G71+1</f>
        <v>45443</v>
      </c>
      <c r="F73" s="19" t="n">
        <v>7</v>
      </c>
      <c r="G73" s="16" t="n">
        <f>E73+F73-1</f>
        <v>45449</v>
      </c>
      <c r="H73" s="16"/>
      <c r="I73" s="16"/>
      <c r="J73" s="117" t="s">
        <v>811</v>
      </c>
      <c r="K73" s="117" t="s">
        <v>811</v>
      </c>
      <c r="L73" s="54" t="s">
        <v>149</v>
      </c>
      <c r="M73" s="54"/>
      <c r="N73" s="54"/>
      <c r="O73" s="54"/>
      <c r="P73" s="54"/>
    </row>
    <row r="74" s="5" customFormat="1" ht="16.5" customHeight="1">
      <c r="A74" s="75"/>
      <c r="B74" s="75"/>
      <c r="C74" s="50" t="s">
        <v>155</v>
      </c>
      <c r="D74" s="50" t="s">
        <v>156</v>
      </c>
      <c r="E74" s="47" t="n">
        <f>G71+1</f>
        <v>45443</v>
      </c>
      <c r="F74" s="49" t="n">
        <v>8</v>
      </c>
      <c r="G74" s="47" t="n">
        <f>E74+F74-1</f>
        <v>45450</v>
      </c>
      <c r="H74" s="47"/>
      <c r="I74" s="47"/>
      <c r="J74" s="48"/>
      <c r="K74" s="48"/>
      <c r="L74" s="46" t="s">
        <v>157</v>
      </c>
      <c r="M74" s="46"/>
      <c r="N74" s="46"/>
      <c r="O74" s="46"/>
      <c r="P74" s="46"/>
    </row>
    <row r="75" s="5" customFormat="1" ht="16.5" customHeight="1">
      <c r="A75" s="75"/>
      <c r="B75" s="75"/>
      <c r="C75" s="47" t="s">
        <v>158</v>
      </c>
      <c r="D75" s="47" t="s">
        <v>278</v>
      </c>
      <c r="E75" s="47" t="n">
        <f>G74+1</f>
        <v>45451</v>
      </c>
      <c r="F75" s="49" t="n">
        <v>9</v>
      </c>
      <c r="G75" s="47" t="n">
        <f>E75+F75-1</f>
        <v>45459</v>
      </c>
      <c r="H75" s="47"/>
      <c r="I75" s="47"/>
      <c r="J75" s="48"/>
      <c r="K75" s="48"/>
      <c r="L75" s="46" t="s">
        <v>149</v>
      </c>
      <c r="M75" s="46"/>
      <c r="N75" s="46"/>
      <c r="O75" s="46"/>
      <c r="P75" s="46"/>
    </row>
    <row r="76" s="5" customFormat="1" ht="16.5" customHeight="1">
      <c r="A76" s="75"/>
      <c r="B76" s="75"/>
      <c r="C76" s="50" t="s">
        <v>159</v>
      </c>
      <c r="D76" s="50" t="s">
        <v>160</v>
      </c>
      <c r="E76" s="47" t="n">
        <f>G75+1</f>
        <v>45460</v>
      </c>
      <c r="F76" s="49" t="n">
        <v>7</v>
      </c>
      <c r="G76" s="47" t="n">
        <f>E76+F76-1</f>
        <v>45466</v>
      </c>
      <c r="H76" s="47"/>
      <c r="I76" s="47"/>
      <c r="J76" s="48"/>
      <c r="K76" s="48"/>
      <c r="L76" s="46" t="s">
        <v>157</v>
      </c>
      <c r="M76" s="46"/>
      <c r="N76" s="46"/>
      <c r="O76" s="46"/>
      <c r="P76" s="46"/>
    </row>
    <row r="77" s="5" customFormat="1" ht="16.5" customHeight="1">
      <c r="A77" s="75"/>
      <c r="B77" s="76"/>
      <c r="C77" s="50" t="s">
        <v>161</v>
      </c>
      <c r="D77" s="50" t="s">
        <v>162</v>
      </c>
      <c r="E77" s="47" t="n">
        <f>G76+1</f>
        <v>45467</v>
      </c>
      <c r="F77" s="49" t="n">
        <v>1</v>
      </c>
      <c r="G77" s="47" t="n">
        <f>E77+F77-1</f>
        <v>45467</v>
      </c>
      <c r="H77" s="47"/>
      <c r="I77" s="47"/>
      <c r="J77" s="48"/>
      <c r="K77" s="48"/>
      <c r="L77" s="46" t="s">
        <v>157</v>
      </c>
      <c r="M77" s="46"/>
      <c r="N77" s="46"/>
      <c r="O77" s="46"/>
      <c r="P77" s="46"/>
    </row>
    <row r="78" s="5" customFormat="1" ht="16.5" customHeight="1">
      <c r="A78" s="75"/>
      <c r="B78" s="79" t="s">
        <v>163</v>
      </c>
      <c r="C78" s="47" t="s">
        <v>164</v>
      </c>
      <c r="D78" s="47"/>
      <c r="E78" s="47" t="n">
        <f>MIN(E79:E88)</f>
        <v>45446</v>
      </c>
      <c r="F78" s="49" t="n">
        <f>G78-E78</f>
        <v>52</v>
      </c>
      <c r="G78" s="47" t="n">
        <f>MAX(G79:G88)</f>
        <v>45498</v>
      </c>
      <c r="H78" s="47"/>
      <c r="I78" s="47"/>
      <c r="J78" s="48"/>
      <c r="K78" s="48"/>
      <c r="L78" s="48"/>
      <c r="M78" s="48"/>
      <c r="N78" s="89"/>
      <c r="O78" s="89"/>
      <c r="P78" s="89"/>
    </row>
    <row r="79" ht="27.75" customHeight="1">
      <c r="C79" s="187" t="s">
        <v>165</v>
      </c>
      <c r="D79" s="64"/>
      <c r="E79" s="16" t="n">
        <f>G72+3</f>
        <v>45446</v>
      </c>
      <c r="F79" s="19" t="n">
        <f>G79-E79</f>
        <v>17</v>
      </c>
      <c r="G79" s="16" t="n">
        <f>G56+2</f>
        <v>45463</v>
      </c>
      <c r="H79" s="16"/>
      <c r="I79" s="16"/>
      <c r="J79" s="117" t="s">
        <v>811</v>
      </c>
      <c r="K79" s="117" t="s">
        <v>811</v>
      </c>
      <c r="L79" s="54" t="s">
        <v>16</v>
      </c>
      <c r="M79" s="221" t="s">
        <v>166</v>
      </c>
      <c r="N79" s="54"/>
      <c r="O79" s="54"/>
      <c r="P79" s="54"/>
    </row>
    <row r="80" ht="27.75" customHeight="1">
      <c r="C80" s="131" t="s">
        <v>17</v>
      </c>
      <c r="D80" s="16"/>
      <c r="E80" s="16" t="n">
        <f>G79+1</f>
        <v>45464</v>
      </c>
      <c r="F80" s="19" t="n">
        <v>1</v>
      </c>
      <c r="G80" s="16" t="n">
        <f>E80+F80-1</f>
        <v>45464</v>
      </c>
      <c r="H80" s="16"/>
      <c r="I80" s="16"/>
      <c r="J80" s="117" t="s">
        <v>811</v>
      </c>
      <c r="K80" s="117"/>
      <c r="L80" s="54" t="s">
        <v>24</v>
      </c>
      <c r="M80" s="221" t="s">
        <v>166</v>
      </c>
      <c r="N80" s="54"/>
      <c r="O80" s="54"/>
      <c r="P80" s="54"/>
    </row>
    <row r="81" ht="16.5" customHeight="1">
      <c r="C81" s="119" t="s">
        <v>20</v>
      </c>
      <c r="D81" s="123" t="s">
        <v>168</v>
      </c>
      <c r="E81" s="172" t="n">
        <f>G80+1</f>
        <v>45465</v>
      </c>
      <c r="F81" s="184" t="n">
        <v>2</v>
      </c>
      <c r="G81" s="172" t="n">
        <f>E81+F81-1</f>
        <v>45466</v>
      </c>
      <c r="H81" s="214"/>
      <c r="I81" s="16"/>
      <c r="J81" s="117" t="s">
        <v>811</v>
      </c>
      <c r="K81" s="117" t="s">
        <v>811</v>
      </c>
      <c r="L81" s="54" t="s">
        <v>16</v>
      </c>
      <c r="M81" s="54"/>
      <c r="N81" s="54" t="s">
        <v>216</v>
      </c>
      <c r="O81" s="54"/>
      <c r="P81" s="54"/>
    </row>
    <row r="82" s="5" customFormat="1" ht="16.5" customHeight="1">
      <c r="A82" s="75"/>
      <c r="B82" s="75"/>
      <c r="C82" s="50" t="s">
        <v>170</v>
      </c>
      <c r="D82" s="50" t="s">
        <v>171</v>
      </c>
      <c r="E82" s="47" t="n">
        <f>E81+1</f>
        <v>45466</v>
      </c>
      <c r="F82" s="49" t="n">
        <v>7</v>
      </c>
      <c r="G82" s="47" t="n">
        <f>E82+F82-1</f>
        <v>45472</v>
      </c>
      <c r="H82" s="47"/>
      <c r="I82" s="47"/>
      <c r="J82" s="48"/>
      <c r="K82" s="48"/>
      <c r="L82" s="46" t="s">
        <v>24</v>
      </c>
      <c r="M82" s="46"/>
      <c r="N82" s="46"/>
      <c r="O82" s="46"/>
      <c r="P82" s="46"/>
    </row>
    <row r="83" s="5" customFormat="1" ht="16.5" customHeight="1">
      <c r="A83" s="75"/>
      <c r="B83" s="75"/>
      <c r="C83" s="50" t="s">
        <v>172</v>
      </c>
      <c r="D83" s="50" t="s">
        <v>173</v>
      </c>
      <c r="E83" s="47" t="n">
        <f>G81+1</f>
        <v>45467</v>
      </c>
      <c r="F83" s="49" t="n">
        <v>7</v>
      </c>
      <c r="G83" s="47" t="n">
        <f>E83+F83-1</f>
        <v>45473</v>
      </c>
      <c r="H83" s="47"/>
      <c r="I83" s="47"/>
      <c r="J83" s="48"/>
      <c r="K83" s="48"/>
      <c r="L83" s="46" t="s">
        <v>16</v>
      </c>
      <c r="M83" s="46"/>
      <c r="N83" s="46"/>
      <c r="O83" s="46"/>
      <c r="P83" s="46"/>
    </row>
    <row r="84" s="5" customFormat="1" ht="16.5" customHeight="1">
      <c r="A84" s="75"/>
      <c r="B84" s="75"/>
      <c r="C84" s="50" t="s">
        <v>174</v>
      </c>
      <c r="D84" s="50" t="s">
        <v>175</v>
      </c>
      <c r="E84" s="47" t="n">
        <f>G83+1</f>
        <v>45474</v>
      </c>
      <c r="F84" s="49" t="n">
        <v>7</v>
      </c>
      <c r="G84" s="47" t="n">
        <f>E84+F84-1</f>
        <v>45480</v>
      </c>
      <c r="H84" s="121"/>
      <c r="I84" s="47"/>
      <c r="J84" s="48"/>
      <c r="K84" s="48"/>
      <c r="L84" s="46" t="s">
        <v>16</v>
      </c>
      <c r="M84" s="46"/>
      <c r="N84" s="46"/>
      <c r="O84" s="46"/>
      <c r="P84" s="46"/>
    </row>
    <row r="85" s="5" customFormat="1" ht="16.5" customHeight="1">
      <c r="A85" s="75"/>
      <c r="B85" s="75"/>
      <c r="C85" s="50" t="s">
        <v>176</v>
      </c>
      <c r="D85" s="50" t="s">
        <v>177</v>
      </c>
      <c r="E85" s="47" t="n">
        <f>G84+1</f>
        <v>45481</v>
      </c>
      <c r="F85" s="49" t="n">
        <v>3</v>
      </c>
      <c r="G85" s="47" t="n">
        <f>E85+F85-1</f>
        <v>45483</v>
      </c>
      <c r="H85" s="47"/>
      <c r="I85" s="47"/>
      <c r="J85" s="48"/>
      <c r="K85" s="48"/>
      <c r="L85" s="46" t="s">
        <v>16</v>
      </c>
      <c r="M85" s="46"/>
      <c r="N85" s="46"/>
      <c r="O85" s="46"/>
      <c r="P85" s="46"/>
    </row>
    <row r="86" s="5" customFormat="1" ht="16.5" customHeight="1">
      <c r="A86" s="75"/>
      <c r="B86" s="75"/>
      <c r="C86" s="50" t="s">
        <v>178</v>
      </c>
      <c r="D86" s="50" t="s">
        <v>179</v>
      </c>
      <c r="E86" s="47" t="n">
        <f>G121+1</f>
        <v>45483</v>
      </c>
      <c r="F86" s="49" t="n">
        <v>5</v>
      </c>
      <c r="G86" s="47" t="n">
        <f>E86+F86-1</f>
        <v>45487</v>
      </c>
      <c r="H86" s="47"/>
      <c r="I86" s="47"/>
      <c r="J86" s="48"/>
      <c r="K86" s="48"/>
      <c r="L86" s="46" t="s">
        <v>16</v>
      </c>
      <c r="M86" s="46"/>
      <c r="N86" s="46"/>
      <c r="O86" s="46"/>
      <c r="P86" s="46"/>
    </row>
    <row r="87" s="5" customFormat="1" ht="16.5" customHeight="1">
      <c r="A87" s="75"/>
      <c r="B87" s="75"/>
      <c r="C87" s="50" t="s">
        <v>180</v>
      </c>
      <c r="D87" s="50" t="s">
        <v>179</v>
      </c>
      <c r="E87" s="47" t="n">
        <f>G101+1</f>
        <v>45486</v>
      </c>
      <c r="F87" s="49" t="n">
        <v>6</v>
      </c>
      <c r="G87" s="47" t="n">
        <f>E87+F87-1</f>
        <v>45491</v>
      </c>
      <c r="H87" s="71"/>
      <c r="I87" s="71"/>
      <c r="J87" s="26"/>
      <c r="K87" s="26"/>
      <c r="L87" s="79" t="s">
        <v>16</v>
      </c>
      <c r="M87" s="46"/>
      <c r="N87" s="46"/>
      <c r="O87" s="46"/>
      <c r="P87" s="46"/>
    </row>
    <row r="88" s="5" customFormat="1" ht="41.25" customHeight="1">
      <c r="A88" s="75"/>
      <c r="B88" s="75"/>
      <c r="C88" s="50" t="s">
        <v>181</v>
      </c>
      <c r="E88" s="47" t="n">
        <f>G87+1</f>
        <v>45492</v>
      </c>
      <c r="F88" s="49" t="n">
        <v>7</v>
      </c>
      <c r="G88" s="152" t="n">
        <f>E88+F88-1</f>
        <v>45498</v>
      </c>
      <c r="H88" s="34"/>
      <c r="I88" s="34"/>
      <c r="J88" s="34"/>
      <c r="K88" s="34"/>
      <c r="L88" s="34" t="s">
        <v>16</v>
      </c>
      <c r="M88" s="15"/>
      <c r="N88" s="46" t="s">
        <v>182</v>
      </c>
      <c r="O88" s="46"/>
      <c r="P88" s="46"/>
    </row>
    <row r="89" s="5" customFormat="1" ht="16.5" customHeight="1">
      <c r="A89" s="75"/>
      <c r="B89" s="79" t="s">
        <v>183</v>
      </c>
      <c r="C89" s="47" t="s">
        <v>184</v>
      </c>
      <c r="D89" s="47"/>
      <c r="E89" s="47" t="n">
        <f>MIN(E91:E102)</f>
        <v>45430</v>
      </c>
      <c r="F89" s="49" t="n">
        <f>G89-E89</f>
        <v>59</v>
      </c>
      <c r="G89" s="47" t="n">
        <f>MAX(G90:G102)</f>
        <v>45489</v>
      </c>
      <c r="H89" s="28"/>
      <c r="I89" s="28"/>
      <c r="J89" s="29"/>
      <c r="K89" s="29"/>
      <c r="L89" s="29"/>
      <c r="M89" s="48"/>
      <c r="N89" s="89"/>
      <c r="O89" s="89"/>
      <c r="P89" s="89"/>
    </row>
    <row r="90" s="5" customFormat="1" ht="16.5" customHeight="1">
      <c r="A90" s="75"/>
      <c r="B90" s="75"/>
      <c r="C90" s="50" t="s">
        <v>185</v>
      </c>
      <c r="D90" s="47"/>
      <c r="E90" s="47" t="n">
        <f>MIN(E91:E94)</f>
        <v>45430</v>
      </c>
      <c r="F90" s="49"/>
      <c r="G90" s="47" t="n">
        <f>MAX(G91:G94)</f>
        <v>45474</v>
      </c>
      <c r="H90" s="47"/>
      <c r="I90" s="47"/>
      <c r="J90" s="48"/>
      <c r="K90" s="48"/>
      <c r="L90" s="46"/>
      <c r="M90" s="46"/>
      <c r="N90" s="46"/>
      <c r="O90" s="46"/>
      <c r="P90" s="46"/>
    </row>
    <row r="91" ht="16.5" customHeight="1">
      <c r="C91" s="131" t="s">
        <v>186</v>
      </c>
      <c r="D91" s="16" t="s">
        <v>278</v>
      </c>
      <c r="E91" s="16" t="n">
        <f>G81+1</f>
        <v>45467</v>
      </c>
      <c r="F91" s="19" t="n">
        <v>8</v>
      </c>
      <c r="G91" s="16" t="n">
        <f>E91+F91-1</f>
        <v>45474</v>
      </c>
      <c r="H91" s="16"/>
      <c r="I91" s="16"/>
      <c r="J91" s="117" t="s">
        <v>811</v>
      </c>
      <c r="K91" s="117" t="s">
        <v>811</v>
      </c>
      <c r="L91" s="54" t="s">
        <v>39</v>
      </c>
      <c r="M91" s="54"/>
      <c r="N91" s="54"/>
      <c r="O91" s="54"/>
      <c r="P91" s="54"/>
    </row>
    <row r="92" s="5" customFormat="1" ht="27.75" customHeight="1">
      <c r="A92" s="75"/>
      <c r="B92" s="75"/>
      <c r="C92" s="207" t="s">
        <v>188</v>
      </c>
      <c r="D92" s="207"/>
      <c r="E92" s="217" t="n">
        <v>45430</v>
      </c>
      <c r="F92" s="218" t="n">
        <v>45</v>
      </c>
      <c r="G92" s="201" t="n">
        <f>E92+F92-1</f>
        <v>45474</v>
      </c>
      <c r="H92" s="47"/>
      <c r="I92" s="47"/>
      <c r="J92" s="48"/>
      <c r="K92" s="48"/>
      <c r="L92" s="46" t="s">
        <v>39</v>
      </c>
      <c r="M92" s="46"/>
      <c r="N92" s="93" t="s">
        <v>189</v>
      </c>
      <c r="O92" s="46"/>
      <c r="P92" s="46"/>
    </row>
    <row r="93" s="5" customFormat="1" ht="27.75" customHeight="1">
      <c r="A93" s="75"/>
      <c r="B93" s="75"/>
      <c r="C93" s="207" t="s">
        <v>190</v>
      </c>
      <c r="D93" s="207"/>
      <c r="E93" s="201" t="n">
        <f>G93-F93</f>
        <v>45453</v>
      </c>
      <c r="F93" s="203" t="n">
        <v>21</v>
      </c>
      <c r="G93" s="201" t="n">
        <f>G92</f>
        <v>45474</v>
      </c>
      <c r="H93" s="47"/>
      <c r="I93" s="47"/>
      <c r="J93" s="48"/>
      <c r="K93" s="48"/>
      <c r="L93" s="46" t="s">
        <v>39</v>
      </c>
      <c r="M93" s="46"/>
      <c r="N93" s="535" t="s">
        <v>191</v>
      </c>
      <c r="O93" s="93"/>
      <c r="P93" s="93"/>
    </row>
    <row r="94" s="5" customFormat="1" ht="16.5" customHeight="1">
      <c r="A94" s="75"/>
      <c r="B94" s="75"/>
      <c r="C94" s="207" t="s">
        <v>192</v>
      </c>
      <c r="D94" s="207"/>
      <c r="E94" s="201" t="n">
        <f>G94-F94</f>
        <v>45460</v>
      </c>
      <c r="F94" s="203" t="n">
        <v>14</v>
      </c>
      <c r="G94" s="201" t="n">
        <f>G92</f>
        <v>45474</v>
      </c>
      <c r="H94" s="47"/>
      <c r="I94" s="47"/>
      <c r="J94" s="48"/>
      <c r="K94" s="48"/>
      <c r="L94" s="46" t="s">
        <v>39</v>
      </c>
      <c r="M94" s="46"/>
      <c r="N94" s="46"/>
      <c r="O94" s="46"/>
      <c r="P94" s="46"/>
    </row>
    <row r="95" ht="16.5" customHeight="1">
      <c r="C95" s="119" t="s">
        <v>41</v>
      </c>
      <c r="D95" s="119" t="s">
        <v>194</v>
      </c>
      <c r="E95" s="196" t="n">
        <f>MAX(G91+1,G64+1)</f>
        <v>45475</v>
      </c>
      <c r="F95" s="197" t="n">
        <v>7</v>
      </c>
      <c r="G95" s="196" t="n">
        <f>E95+F95-1</f>
        <v>45481</v>
      </c>
      <c r="H95" s="214" t="n">
        <f>E95-E54</f>
        <v>22</v>
      </c>
      <c r="I95" s="16"/>
      <c r="J95" s="117" t="s">
        <v>811</v>
      </c>
      <c r="K95" s="117"/>
      <c r="L95" s="54" t="s">
        <v>88</v>
      </c>
      <c r="M95" s="54"/>
      <c r="N95" s="54"/>
      <c r="O95" s="54"/>
      <c r="P95" s="54"/>
    </row>
    <row r="96" s="5" customFormat="1" ht="27.75" customHeight="1">
      <c r="A96" s="75"/>
      <c r="B96" s="75"/>
      <c r="C96" s="201" t="s">
        <v>196</v>
      </c>
      <c r="D96" s="536" t="s">
        <v>197</v>
      </c>
      <c r="E96" s="201" t="n">
        <f>G95+1</f>
        <v>45482</v>
      </c>
      <c r="F96" s="203" t="n">
        <v>1</v>
      </c>
      <c r="G96" s="201" t="n">
        <f>E96+F96-1</f>
        <v>45482</v>
      </c>
      <c r="H96" s="47"/>
      <c r="I96" s="47"/>
      <c r="J96" s="48"/>
      <c r="K96" s="48"/>
      <c r="L96" s="46" t="s">
        <v>198</v>
      </c>
      <c r="M96" s="46"/>
      <c r="N96" s="46"/>
      <c r="O96" s="46"/>
      <c r="P96" s="46"/>
    </row>
    <row r="97" s="5" customFormat="1" ht="16.5" customHeight="1">
      <c r="A97" s="75"/>
      <c r="B97" s="75"/>
      <c r="C97" s="201" t="s">
        <v>199</v>
      </c>
      <c r="D97" s="201"/>
      <c r="E97" s="201" t="n">
        <f>G96+1</f>
        <v>45483</v>
      </c>
      <c r="F97" s="203" t="n">
        <v>2</v>
      </c>
      <c r="G97" s="201" t="n">
        <f>E97+F97-1</f>
        <v>45484</v>
      </c>
      <c r="H97" s="47"/>
      <c r="I97" s="47"/>
      <c r="J97" s="48"/>
      <c r="K97" s="48"/>
      <c r="L97" s="46" t="s">
        <v>51</v>
      </c>
      <c r="M97" s="46"/>
      <c r="N97" s="46"/>
      <c r="O97" s="46"/>
      <c r="P97" s="46"/>
    </row>
    <row r="98" s="5" customFormat="1" ht="16.5" customHeight="1">
      <c r="A98" s="75"/>
      <c r="B98" s="75"/>
      <c r="C98" s="201" t="s">
        <v>200</v>
      </c>
      <c r="D98" s="201"/>
      <c r="E98" s="201" t="n">
        <f>MIN(E99:E103)</f>
        <v>45470</v>
      </c>
      <c r="F98" s="203" t="n">
        <f>G98-E98</f>
        <v>19</v>
      </c>
      <c r="G98" s="201" t="n">
        <f>MAX(G99:G103)</f>
        <v>45489</v>
      </c>
      <c r="H98" s="47"/>
      <c r="I98" s="47"/>
      <c r="J98" s="48"/>
      <c r="K98" s="48"/>
      <c r="L98" s="48"/>
      <c r="M98" s="48"/>
      <c r="N98" s="89"/>
      <c r="O98" s="89"/>
      <c r="P98" s="89"/>
    </row>
    <row r="99" s="5" customFormat="1" ht="16.5" customHeight="1">
      <c r="A99" s="75"/>
      <c r="B99" s="75"/>
      <c r="C99" s="207" t="s">
        <v>201</v>
      </c>
      <c r="D99" s="207" t="s">
        <v>202</v>
      </c>
      <c r="E99" s="201" t="n">
        <f>G97-14</f>
        <v>45470</v>
      </c>
      <c r="F99" s="203" t="n">
        <v>7</v>
      </c>
      <c r="G99" s="201" t="n">
        <f>E99+F99-1</f>
        <v>45476</v>
      </c>
      <c r="H99" s="47"/>
      <c r="I99" s="47"/>
      <c r="J99" s="48"/>
      <c r="K99" s="48"/>
      <c r="L99" s="46" t="s">
        <v>54</v>
      </c>
      <c r="M99" s="46"/>
      <c r="N99" s="46"/>
      <c r="O99" s="46"/>
      <c r="P99" s="46"/>
    </row>
    <row r="100" s="5" customFormat="1" ht="16.5" customHeight="1">
      <c r="A100" s="75"/>
      <c r="B100" s="75"/>
      <c r="C100" s="201" t="s">
        <v>203</v>
      </c>
      <c r="D100" s="201" t="s">
        <v>278</v>
      </c>
      <c r="E100" s="201" t="n">
        <f>G99+1</f>
        <v>45477</v>
      </c>
      <c r="F100" s="203" t="n">
        <v>2</v>
      </c>
      <c r="G100" s="201" t="n">
        <f>E100+F100-1</f>
        <v>45478</v>
      </c>
      <c r="H100" s="47"/>
      <c r="I100" s="47"/>
      <c r="J100" s="48"/>
      <c r="K100" s="48"/>
      <c r="L100" s="46" t="s">
        <v>54</v>
      </c>
      <c r="M100" s="46"/>
      <c r="N100" s="46"/>
      <c r="O100" s="46"/>
      <c r="P100" s="46"/>
    </row>
    <row r="101" ht="16.5" customHeight="1">
      <c r="C101" s="201" t="s">
        <v>1069</v>
      </c>
      <c r="D101" s="131"/>
      <c r="E101" s="131" t="n">
        <f>G95+1</f>
        <v>45482</v>
      </c>
      <c r="F101" s="139" t="n">
        <v>4</v>
      </c>
      <c r="G101" s="131" t="n">
        <f>E101+F101-1</f>
        <v>45485</v>
      </c>
      <c r="H101" s="16"/>
      <c r="I101" s="16"/>
      <c r="J101" s="117" t="s">
        <v>811</v>
      </c>
      <c r="K101" s="117"/>
      <c r="L101" s="54" t="s">
        <v>54</v>
      </c>
      <c r="M101" s="54"/>
      <c r="N101" s="54"/>
      <c r="O101" s="54"/>
      <c r="P101" s="54"/>
    </row>
    <row r="102" ht="16.5" customHeight="1">
      <c r="C102" s="201" t="s">
        <v>205</v>
      </c>
      <c r="D102" s="131"/>
      <c r="E102" s="131" t="n">
        <f>E101+3</f>
        <v>45485</v>
      </c>
      <c r="F102" s="139" t="n">
        <v>2</v>
      </c>
      <c r="G102" s="131" t="n">
        <f>E102+F102-1</f>
        <v>45486</v>
      </c>
      <c r="H102" s="16"/>
      <c r="I102" s="16"/>
      <c r="J102" s="117" t="s">
        <v>811</v>
      </c>
      <c r="K102" s="117"/>
      <c r="L102" s="54" t="s">
        <v>65</v>
      </c>
      <c r="M102" s="54"/>
      <c r="N102" s="54"/>
      <c r="O102" s="54"/>
      <c r="P102" s="54"/>
    </row>
    <row r="103" ht="41.25" customHeight="1">
      <c r="C103" s="201" t="s">
        <v>206</v>
      </c>
      <c r="D103" s="201"/>
      <c r="E103" s="131" t="n">
        <f>G101+1</f>
        <v>45486</v>
      </c>
      <c r="F103" s="139" t="n">
        <v>3</v>
      </c>
      <c r="G103" s="196" t="n">
        <f>F103+E103</f>
        <v>45489</v>
      </c>
      <c r="H103" s="16"/>
      <c r="I103" s="16"/>
      <c r="J103" s="117" t="s">
        <v>811</v>
      </c>
      <c r="K103" s="117" t="s">
        <v>811</v>
      </c>
      <c r="L103" s="54" t="s">
        <v>207</v>
      </c>
      <c r="M103" s="54"/>
      <c r="N103" s="54" t="s">
        <v>208</v>
      </c>
      <c r="O103" s="54"/>
      <c r="P103" s="54"/>
    </row>
    <row r="104" s="5" customFormat="1" ht="27.75" customHeight="1">
      <c r="A104" s="75"/>
      <c r="B104" s="79" t="s">
        <v>209</v>
      </c>
      <c r="C104" s="201" t="s">
        <v>210</v>
      </c>
      <c r="D104" s="201"/>
      <c r="E104" s="201" t="n">
        <f>E101+1</f>
        <v>45483</v>
      </c>
      <c r="F104" s="205" t="n">
        <v>3</v>
      </c>
      <c r="G104" s="201" t="n">
        <f>E104+F104-1</f>
        <v>45485</v>
      </c>
      <c r="H104" s="47"/>
      <c r="I104" s="47"/>
      <c r="J104" s="48"/>
      <c r="K104" s="48"/>
      <c r="L104" s="48"/>
      <c r="M104" s="48"/>
      <c r="N104" s="86" t="s">
        <v>211</v>
      </c>
      <c r="O104" s="86"/>
      <c r="P104" s="86"/>
    </row>
    <row r="105" s="5" customFormat="1" ht="16.5" customHeight="1">
      <c r="A105" s="75"/>
      <c r="B105" s="75"/>
      <c r="C105" s="201" t="s">
        <v>212</v>
      </c>
      <c r="D105" s="201"/>
      <c r="E105" s="201" t="n">
        <f>G104+1</f>
        <v>45486</v>
      </c>
      <c r="F105" s="203" t="n">
        <v>7</v>
      </c>
      <c r="G105" s="201" t="n">
        <f>E105+F105-1</f>
        <v>45492</v>
      </c>
      <c r="H105" s="47"/>
      <c r="I105" s="47"/>
      <c r="J105" s="48"/>
      <c r="K105" s="48"/>
      <c r="L105" s="46" t="s">
        <v>34</v>
      </c>
      <c r="M105" s="46"/>
      <c r="N105" s="21" t="s">
        <v>213</v>
      </c>
      <c r="O105" s="21"/>
      <c r="P105" s="21"/>
    </row>
    <row r="106" s="5" customFormat="1" ht="16.5" customHeight="1">
      <c r="A106" s="75"/>
      <c r="B106" s="75"/>
      <c r="C106" s="201" t="s">
        <v>214</v>
      </c>
      <c r="D106" s="201"/>
      <c r="E106" s="201" t="n">
        <f>G105+1</f>
        <v>45493</v>
      </c>
      <c r="F106" s="203" t="n">
        <v>7</v>
      </c>
      <c r="G106" s="201" t="n">
        <f>E106+F106-1</f>
        <v>45499</v>
      </c>
      <c r="H106" s="47"/>
      <c r="I106" s="47"/>
      <c r="J106" s="48"/>
      <c r="K106" s="48"/>
      <c r="L106" s="46" t="s">
        <v>34</v>
      </c>
      <c r="M106" s="46"/>
      <c r="N106" s="46"/>
      <c r="O106" s="46"/>
      <c r="P106" s="46"/>
    </row>
    <row r="107" s="5" customFormat="1" ht="16.5" customHeight="1">
      <c r="A107" s="75"/>
      <c r="B107" s="54" t="s">
        <v>215</v>
      </c>
      <c r="C107" s="210" t="s">
        <v>164</v>
      </c>
      <c r="D107" s="201"/>
      <c r="E107" s="201" t="n">
        <f>MIN(E108:E113)</f>
        <v>45486</v>
      </c>
      <c r="F107" s="203" t="n">
        <f>G107-E107</f>
        <v>13</v>
      </c>
      <c r="G107" s="201" t="n">
        <f>MAX(G108:G113)</f>
        <v>45499</v>
      </c>
      <c r="H107" s="47"/>
      <c r="I107" s="47"/>
      <c r="J107" s="48"/>
      <c r="K107" s="48"/>
      <c r="L107" s="48"/>
      <c r="M107" s="48"/>
      <c r="N107" s="89"/>
      <c r="O107" s="89"/>
      <c r="P107" s="89"/>
    </row>
    <row r="108" ht="16.5" customHeight="1">
      <c r="C108" s="210" t="s">
        <v>165</v>
      </c>
      <c r="D108" s="187"/>
      <c r="E108" s="131" t="n">
        <f>G101+1</f>
        <v>45486</v>
      </c>
      <c r="F108" s="139" t="n">
        <v>2</v>
      </c>
      <c r="G108" s="131" t="n">
        <f>E108+F108-1</f>
        <v>45487</v>
      </c>
      <c r="H108" s="16"/>
      <c r="I108" s="16"/>
      <c r="J108" s="117" t="s">
        <v>811</v>
      </c>
      <c r="K108" s="117" t="s">
        <v>811</v>
      </c>
      <c r="L108" s="54" t="s">
        <v>16</v>
      </c>
      <c r="M108" s="54"/>
      <c r="N108" s="54"/>
      <c r="O108" s="54"/>
      <c r="P108" s="54"/>
    </row>
    <row r="109" s="5" customFormat="1" ht="16.5" customHeight="1">
      <c r="A109" s="75"/>
      <c r="B109" s="34"/>
      <c r="C109" s="210" t="s">
        <v>17</v>
      </c>
      <c r="D109" s="201"/>
      <c r="E109" s="201" t="n">
        <f>G108+1</f>
        <v>45488</v>
      </c>
      <c r="F109" s="203" t="n">
        <v>1</v>
      </c>
      <c r="G109" s="201" t="n">
        <f>E109+F109-1</f>
        <v>45488</v>
      </c>
      <c r="H109" s="47"/>
      <c r="I109" s="47"/>
      <c r="J109" s="48"/>
      <c r="K109" s="48"/>
      <c r="L109" s="46" t="s">
        <v>24</v>
      </c>
      <c r="M109" s="46"/>
      <c r="N109" s="46"/>
      <c r="O109" s="46"/>
      <c r="P109" s="46"/>
    </row>
    <row r="110" ht="16.5" customHeight="1">
      <c r="C110" s="210" t="s">
        <v>20</v>
      </c>
      <c r="D110" s="187" t="s">
        <v>168</v>
      </c>
      <c r="E110" s="131" t="n">
        <f>G109+1</f>
        <v>45489</v>
      </c>
      <c r="F110" s="139" t="n">
        <v>1</v>
      </c>
      <c r="G110" s="131" t="n">
        <f>E110+F110-1</f>
        <v>45489</v>
      </c>
      <c r="H110" s="16"/>
      <c r="I110" s="16"/>
      <c r="J110" s="117" t="s">
        <v>811</v>
      </c>
      <c r="K110" s="117" t="s">
        <v>811</v>
      </c>
      <c r="L110" s="54" t="s">
        <v>16</v>
      </c>
      <c r="M110" s="54"/>
      <c r="N110" s="54" t="s">
        <v>216</v>
      </c>
      <c r="O110" s="54"/>
      <c r="P110" s="54"/>
    </row>
    <row r="111" s="5" customFormat="1" ht="16.5" customHeight="1">
      <c r="A111" s="75"/>
      <c r="B111" s="34"/>
      <c r="C111" s="219" t="s">
        <v>217</v>
      </c>
      <c r="D111" s="207"/>
      <c r="E111" s="201" t="n">
        <f>G110+1</f>
        <v>45490</v>
      </c>
      <c r="F111" s="203" t="n">
        <v>6</v>
      </c>
      <c r="G111" s="201" t="n">
        <f>E111+F111-1</f>
        <v>45495</v>
      </c>
      <c r="H111" s="47"/>
      <c r="I111" s="47"/>
      <c r="J111" s="48"/>
      <c r="K111" s="48"/>
      <c r="L111" s="46"/>
      <c r="M111" s="46"/>
      <c r="N111" s="46"/>
      <c r="O111" s="46"/>
      <c r="P111" s="46"/>
    </row>
    <row r="112" s="5" customFormat="1" ht="16.5" customHeight="1">
      <c r="A112" s="75"/>
      <c r="B112" s="34"/>
      <c r="C112" s="219" t="s">
        <v>218</v>
      </c>
      <c r="D112" s="207"/>
      <c r="E112" s="201" t="n">
        <f>G111+1</f>
        <v>45496</v>
      </c>
      <c r="F112" s="203" t="n">
        <v>4</v>
      </c>
      <c r="G112" s="201" t="n">
        <f>E112+F112-1</f>
        <v>45499</v>
      </c>
      <c r="H112" s="47"/>
      <c r="I112" s="47"/>
      <c r="J112" s="48"/>
      <c r="K112" s="48"/>
      <c r="L112" s="46"/>
      <c r="M112" s="46"/>
      <c r="N112" s="46"/>
      <c r="O112" s="46"/>
      <c r="P112" s="46"/>
    </row>
    <row r="113" s="5" customFormat="1" ht="16.5" customHeight="1">
      <c r="A113" s="75"/>
      <c r="B113" s="34"/>
      <c r="C113" s="219" t="s">
        <v>219</v>
      </c>
      <c r="D113" s="207"/>
      <c r="E113" s="201"/>
      <c r="F113" s="203"/>
      <c r="G113" s="201"/>
      <c r="H113" s="47"/>
      <c r="I113" s="47"/>
      <c r="J113" s="48"/>
      <c r="K113" s="48"/>
      <c r="L113" s="46"/>
      <c r="M113" s="46"/>
      <c r="N113" s="46"/>
      <c r="O113" s="46"/>
      <c r="P113" s="46"/>
    </row>
    <row r="114" s="5" customFormat="1" ht="27.75" customHeight="1">
      <c r="A114" s="5" t="s">
        <v>220</v>
      </c>
      <c r="B114" s="50" t="s">
        <v>57</v>
      </c>
      <c r="C114" s="50" t="s">
        <v>57</v>
      </c>
      <c r="D114" s="50" t="s">
        <v>58</v>
      </c>
      <c r="E114" s="201" t="n">
        <v>45437</v>
      </c>
      <c r="F114" s="203" t="n">
        <v>40</v>
      </c>
      <c r="G114" s="201" t="n">
        <f>E114+F114-1</f>
        <v>45476</v>
      </c>
      <c r="H114" s="47"/>
      <c r="I114" s="47"/>
      <c r="J114" s="48"/>
      <c r="K114" s="48"/>
      <c r="L114" s="46" t="s">
        <v>54</v>
      </c>
      <c r="M114" s="46"/>
      <c r="N114" s="21" t="s">
        <v>221</v>
      </c>
      <c r="O114" s="21"/>
      <c r="P114" s="21"/>
    </row>
    <row r="115" s="5" customFormat="1" ht="16.5" customHeight="1">
      <c r="B115" s="79" t="s">
        <v>222</v>
      </c>
      <c r="C115" s="47" t="s">
        <v>223</v>
      </c>
      <c r="D115" s="47"/>
      <c r="E115" s="201" t="n">
        <f>MIN(E116:E118)</f>
        <v>45475</v>
      </c>
      <c r="F115" s="203" t="n">
        <f>G115-E115+1</f>
        <v>14</v>
      </c>
      <c r="G115" s="201" t="n">
        <f>MAX(G116:G118)</f>
        <v>45488</v>
      </c>
      <c r="H115" s="47"/>
      <c r="I115" s="47"/>
      <c r="J115" s="48"/>
      <c r="K115" s="48"/>
      <c r="L115" s="48"/>
      <c r="M115" s="48"/>
      <c r="N115" s="89"/>
      <c r="O115" s="89"/>
      <c r="P115" s="89"/>
    </row>
    <row r="116" s="5" customFormat="1" ht="16.5" customHeight="1">
      <c r="B116" s="75"/>
      <c r="C116" s="50" t="s">
        <v>224</v>
      </c>
      <c r="D116" s="50" t="s">
        <v>225</v>
      </c>
      <c r="E116" s="216" t="n">
        <f>E95</f>
        <v>45475</v>
      </c>
      <c r="F116" s="203" t="n">
        <v>3</v>
      </c>
      <c r="G116" s="201" t="n">
        <f>E116+F116-1</f>
        <v>45477</v>
      </c>
      <c r="H116" s="47"/>
      <c r="I116" s="47"/>
      <c r="J116" s="48"/>
      <c r="K116" s="48"/>
      <c r="L116" s="46" t="s">
        <v>16</v>
      </c>
      <c r="M116" s="46"/>
      <c r="N116" s="46"/>
      <c r="O116" s="46"/>
      <c r="P116" s="46"/>
    </row>
    <row r="117" s="5" customFormat="1" ht="16.5" customHeight="1">
      <c r="B117" s="75"/>
      <c r="C117" s="50" t="s">
        <v>226</v>
      </c>
      <c r="D117" s="50" t="s">
        <v>74</v>
      </c>
      <c r="E117" s="201" t="n">
        <f>E116</f>
        <v>45475</v>
      </c>
      <c r="F117" s="203" t="n">
        <v>10</v>
      </c>
      <c r="G117" s="201" t="n">
        <f>E117+F117-1</f>
        <v>45484</v>
      </c>
      <c r="H117" s="47"/>
      <c r="I117" s="47"/>
      <c r="J117" s="48" t="s">
        <v>278</v>
      </c>
      <c r="K117" s="48" t="s">
        <v>278</v>
      </c>
      <c r="L117" s="46" t="s">
        <v>227</v>
      </c>
      <c r="M117" s="46"/>
      <c r="N117" s="46"/>
      <c r="O117" s="46"/>
      <c r="P117" s="46"/>
    </row>
    <row r="118" s="5" customFormat="1" ht="16.5" customHeight="1">
      <c r="B118" s="76"/>
      <c r="C118" s="50" t="s">
        <v>76</v>
      </c>
      <c r="D118" s="50" t="s">
        <v>228</v>
      </c>
      <c r="E118" s="201" t="n">
        <f>E116</f>
        <v>45475</v>
      </c>
      <c r="F118" s="203" t="n">
        <v>14</v>
      </c>
      <c r="G118" s="201" t="n">
        <f>E118+F118-1</f>
        <v>45488</v>
      </c>
      <c r="H118" s="47"/>
      <c r="I118" s="47"/>
      <c r="J118" s="48"/>
      <c r="K118" s="48"/>
      <c r="L118" s="46" t="s">
        <v>39</v>
      </c>
      <c r="M118" s="46"/>
      <c r="N118" s="46"/>
      <c r="O118" s="46"/>
      <c r="P118" s="46"/>
    </row>
    <row r="119" s="5" customFormat="1" ht="16.5" customHeight="1">
      <c r="B119" s="79" t="s">
        <v>229</v>
      </c>
      <c r="C119" s="47" t="s">
        <v>230</v>
      </c>
      <c r="D119" s="47"/>
      <c r="E119" s="201" t="n">
        <f>MIN(E120:E125)</f>
        <v>45476</v>
      </c>
      <c r="F119" s="205"/>
      <c r="G119" s="201" t="n">
        <f>MAX(G120:G125)</f>
        <v>45484</v>
      </c>
      <c r="H119" s="47"/>
      <c r="I119" s="47"/>
      <c r="J119" s="48"/>
      <c r="K119" s="48"/>
      <c r="L119" s="48" t="s">
        <v>231</v>
      </c>
      <c r="M119" s="48"/>
      <c r="N119" s="89"/>
      <c r="O119" s="89"/>
      <c r="P119" s="89"/>
    </row>
    <row r="120" s="5" customFormat="1" ht="16.5" customHeight="1">
      <c r="B120" s="75"/>
      <c r="C120" s="50" t="s">
        <v>232</v>
      </c>
      <c r="D120" s="50" t="s">
        <v>233</v>
      </c>
      <c r="E120" s="201" t="n">
        <f>E116+1</f>
        <v>45476</v>
      </c>
      <c r="F120" s="203" t="n">
        <v>5</v>
      </c>
      <c r="G120" s="201" t="n">
        <f>E120+F120-1</f>
        <v>45480</v>
      </c>
      <c r="H120" s="47"/>
      <c r="I120" s="47"/>
      <c r="J120" s="48"/>
      <c r="K120" s="48"/>
      <c r="L120" s="48" t="s">
        <v>231</v>
      </c>
      <c r="M120" s="46"/>
      <c r="N120" s="46"/>
      <c r="O120" s="46"/>
      <c r="P120" s="46"/>
    </row>
    <row r="121" s="5" customFormat="1" ht="16.5" customHeight="1">
      <c r="B121" s="75"/>
      <c r="C121" s="50" t="s">
        <v>234</v>
      </c>
      <c r="D121" s="50" t="s">
        <v>235</v>
      </c>
      <c r="E121" s="201" t="n">
        <f>MAX(E120,E95+3)</f>
        <v>45478</v>
      </c>
      <c r="F121" s="203" t="n">
        <v>5</v>
      </c>
      <c r="G121" s="201" t="n">
        <f>E121+F121-1</f>
        <v>45482</v>
      </c>
      <c r="H121" s="47"/>
      <c r="I121" s="47"/>
      <c r="J121" s="48"/>
      <c r="K121" s="48"/>
      <c r="L121" s="48" t="s">
        <v>231</v>
      </c>
      <c r="M121" s="46"/>
      <c r="N121" s="46"/>
      <c r="O121" s="46"/>
      <c r="P121" s="46"/>
    </row>
    <row r="122" s="5" customFormat="1" ht="16.5" customHeight="1">
      <c r="B122" s="75"/>
      <c r="C122" s="48" t="s">
        <v>236</v>
      </c>
      <c r="D122" s="48" t="s">
        <v>236</v>
      </c>
      <c r="E122" s="201" t="n">
        <f>E121</f>
        <v>45478</v>
      </c>
      <c r="F122" s="205" t="n">
        <v>7</v>
      </c>
      <c r="G122" s="201" t="n">
        <f>E122+F122-1</f>
        <v>45484</v>
      </c>
      <c r="H122" s="48"/>
      <c r="I122" s="48"/>
      <c r="J122" s="48"/>
      <c r="K122" s="48"/>
      <c r="L122" s="48" t="s">
        <v>231</v>
      </c>
      <c r="M122" s="46"/>
      <c r="N122" s="46"/>
      <c r="O122" s="46"/>
      <c r="P122" s="46"/>
    </row>
    <row r="123" s="5" customFormat="1" ht="16.5" customHeight="1">
      <c r="B123" s="75"/>
      <c r="C123" s="50" t="s">
        <v>237</v>
      </c>
      <c r="D123" s="50" t="s">
        <v>238</v>
      </c>
      <c r="E123" s="201" t="n">
        <f>E121</f>
        <v>45478</v>
      </c>
      <c r="F123" s="203" t="n">
        <v>3</v>
      </c>
      <c r="G123" s="201" t="n">
        <f>E123+F123-1</f>
        <v>45480</v>
      </c>
      <c r="H123" s="47"/>
      <c r="I123" s="47"/>
      <c r="J123" s="48"/>
      <c r="K123" s="48"/>
      <c r="L123" s="48" t="s">
        <v>231</v>
      </c>
      <c r="M123" s="46"/>
      <c r="N123" s="46"/>
      <c r="O123" s="46"/>
      <c r="P123" s="46"/>
    </row>
    <row r="124" s="5" customFormat="1" ht="16.5" customHeight="1">
      <c r="B124" s="75"/>
      <c r="C124" s="50" t="s">
        <v>239</v>
      </c>
      <c r="D124" s="50" t="s">
        <v>239</v>
      </c>
      <c r="E124" s="201" t="n">
        <f>G123+1</f>
        <v>45481</v>
      </c>
      <c r="F124" s="203" t="n">
        <v>1</v>
      </c>
      <c r="G124" s="201" t="n">
        <f>E124+F124-1</f>
        <v>45481</v>
      </c>
      <c r="H124" s="47"/>
      <c r="I124" s="47"/>
      <c r="J124" s="48"/>
      <c r="K124" s="48"/>
      <c r="L124" s="48" t="s">
        <v>231</v>
      </c>
      <c r="M124" s="46"/>
      <c r="N124" s="46"/>
      <c r="O124" s="46"/>
      <c r="P124" s="46"/>
    </row>
    <row r="125" s="5" customFormat="1" ht="16.5" customHeight="1">
      <c r="B125" s="76"/>
      <c r="C125" s="47" t="s">
        <v>240</v>
      </c>
      <c r="D125" s="47" t="s">
        <v>240</v>
      </c>
      <c r="E125" s="201" t="n">
        <f>E124</f>
        <v>45481</v>
      </c>
      <c r="F125" s="203" t="n">
        <v>2</v>
      </c>
      <c r="G125" s="201" t="n">
        <f>E125+F125-1</f>
        <v>45482</v>
      </c>
      <c r="H125" s="47"/>
      <c r="I125" s="47"/>
      <c r="J125" s="48"/>
      <c r="K125" s="48"/>
      <c r="L125" s="48" t="s">
        <v>231</v>
      </c>
      <c r="M125" s="46"/>
      <c r="N125" s="46"/>
      <c r="O125" s="46"/>
      <c r="P125" s="46"/>
    </row>
    <row r="126" s="5" customFormat="1" ht="16.5" customHeight="1">
      <c r="B126" s="204" t="s">
        <v>241</v>
      </c>
      <c r="C126" s="201" t="s">
        <v>241</v>
      </c>
      <c r="D126" s="201"/>
      <c r="E126" s="201" t="n">
        <v>44817</v>
      </c>
      <c r="F126" s="205"/>
      <c r="G126" s="201" t="n">
        <f>E126+F126-1</f>
        <v>44816</v>
      </c>
      <c r="H126" s="47"/>
      <c r="I126" s="47"/>
      <c r="J126" s="48"/>
      <c r="K126" s="48"/>
      <c r="L126" s="48"/>
      <c r="M126" s="48"/>
      <c r="N126" s="89"/>
      <c r="O126" s="89"/>
      <c r="P126" s="89"/>
    </row>
    <row r="127" s="5" customFormat="1" ht="16.5" customHeight="1">
      <c r="B127" s="206"/>
      <c r="C127" s="207" t="s">
        <v>242</v>
      </c>
      <c r="D127" s="207" t="s">
        <v>243</v>
      </c>
      <c r="E127" s="201" t="n">
        <f>E82</f>
        <v>45466</v>
      </c>
      <c r="F127" s="203" t="n">
        <v>7</v>
      </c>
      <c r="G127" s="201" t="n">
        <f>E127+F127-1</f>
        <v>45472</v>
      </c>
      <c r="H127" s="47"/>
      <c r="I127" s="47"/>
      <c r="J127" s="48"/>
      <c r="K127" s="48"/>
      <c r="L127" s="46" t="s">
        <v>51</v>
      </c>
      <c r="M127" s="46"/>
      <c r="N127" s="46"/>
      <c r="O127" s="46"/>
      <c r="P127" s="46"/>
    </row>
    <row r="128" s="5" customFormat="1" ht="16.5" customHeight="1">
      <c r="B128" s="206"/>
      <c r="C128" s="207" t="s">
        <v>244</v>
      </c>
      <c r="D128" s="207" t="s">
        <v>245</v>
      </c>
      <c r="E128" s="201" t="n">
        <f>G127+1</f>
        <v>45473</v>
      </c>
      <c r="F128" s="203" t="n">
        <v>7</v>
      </c>
      <c r="G128" s="201" t="n">
        <f>E128+F128-1</f>
        <v>45479</v>
      </c>
      <c r="H128" s="47"/>
      <c r="I128" s="47"/>
      <c r="J128" s="48"/>
      <c r="K128" s="48"/>
      <c r="L128" s="46" t="s">
        <v>51</v>
      </c>
      <c r="M128" s="46"/>
      <c r="N128" s="46"/>
      <c r="O128" s="46"/>
      <c r="P128" s="46"/>
    </row>
    <row r="129" s="5" customFormat="1" ht="16.5" customHeight="1">
      <c r="B129" s="208"/>
      <c r="C129" s="201" t="s">
        <v>246</v>
      </c>
      <c r="D129" s="201" t="s">
        <v>246</v>
      </c>
      <c r="E129" s="201" t="n">
        <f>G128+1</f>
        <v>45480</v>
      </c>
      <c r="F129" s="203" t="n">
        <v>7</v>
      </c>
      <c r="G129" s="201" t="n">
        <f>E129+F129-1</f>
        <v>45486</v>
      </c>
      <c r="H129" s="47"/>
      <c r="I129" s="47"/>
      <c r="J129" s="48"/>
      <c r="K129" s="48"/>
      <c r="L129" s="46" t="s">
        <v>51</v>
      </c>
      <c r="M129" s="46"/>
      <c r="N129" s="46"/>
      <c r="O129" s="46"/>
      <c r="P129" s="46"/>
    </row>
    <row r="130" s="5" customFormat="1" ht="16.5" customHeight="1">
      <c r="B130" s="209" t="s">
        <v>247</v>
      </c>
      <c r="C130" s="207" t="s">
        <v>248</v>
      </c>
      <c r="D130" s="207" t="s">
        <v>249</v>
      </c>
      <c r="E130" s="201" t="n">
        <f>G130-F130</f>
        <v>45412</v>
      </c>
      <c r="F130" s="205" t="n">
        <v>30</v>
      </c>
      <c r="G130" s="201" t="n">
        <v>45442</v>
      </c>
      <c r="H130" s="47"/>
      <c r="I130" s="47"/>
      <c r="J130" s="48"/>
      <c r="K130" s="48"/>
      <c r="L130" s="48" t="s">
        <v>250</v>
      </c>
      <c r="M130" s="48"/>
      <c r="N130" s="89"/>
      <c r="O130" s="89"/>
      <c r="P130" s="89"/>
    </row>
    <row r="131" s="5" customFormat="1" ht="16.5" customHeight="1">
      <c r="B131" s="140" t="s">
        <v>251</v>
      </c>
      <c r="C131" s="210" t="s">
        <v>252</v>
      </c>
      <c r="D131" s="201"/>
      <c r="E131" s="201" t="n">
        <v>45316</v>
      </c>
      <c r="F131" s="205"/>
      <c r="G131" s="201" t="n">
        <f>E131+F131-1</f>
        <v>45315</v>
      </c>
      <c r="H131" s="47"/>
      <c r="I131" s="47"/>
      <c r="J131" s="48"/>
      <c r="K131" s="48"/>
      <c r="L131" s="48"/>
      <c r="M131" s="48"/>
      <c r="N131" s="89"/>
      <c r="O131" s="89"/>
      <c r="P131" s="89"/>
    </row>
    <row r="132" s="5" customFormat="1" ht="16.5" customHeight="1">
      <c r="B132" s="129"/>
      <c r="C132" s="210" t="s">
        <v>253</v>
      </c>
      <c r="D132" s="201"/>
      <c r="E132" s="201"/>
      <c r="F132" s="203" t="n">
        <v>7</v>
      </c>
      <c r="G132" s="201"/>
      <c r="H132" s="47"/>
      <c r="I132" s="47"/>
      <c r="J132" s="48"/>
      <c r="K132" s="48"/>
      <c r="L132" s="46" t="s">
        <v>254</v>
      </c>
      <c r="M132" s="46"/>
      <c r="N132" s="46"/>
      <c r="O132" s="46"/>
      <c r="P132" s="46"/>
    </row>
    <row r="133" s="5" customFormat="1" ht="16.5" customHeight="1">
      <c r="B133" s="129"/>
      <c r="C133" s="210" t="s">
        <v>255</v>
      </c>
      <c r="D133" s="201"/>
      <c r="E133" s="201"/>
      <c r="F133" s="203" t="n">
        <v>3</v>
      </c>
      <c r="G133" s="201"/>
      <c r="H133" s="47"/>
      <c r="I133" s="47"/>
      <c r="J133" s="48"/>
      <c r="K133" s="48"/>
      <c r="L133" s="46" t="s">
        <v>254</v>
      </c>
      <c r="M133" s="46"/>
      <c r="N133" s="46"/>
      <c r="O133" s="46"/>
      <c r="P133" s="46"/>
    </row>
    <row r="134" s="5" customFormat="1" ht="16.5" customHeight="1">
      <c r="B134" s="129"/>
      <c r="C134" s="210" t="s">
        <v>256</v>
      </c>
      <c r="D134" s="201"/>
      <c r="E134" s="201"/>
      <c r="F134" s="203" t="n">
        <v>1</v>
      </c>
      <c r="G134" s="201"/>
      <c r="H134" s="47"/>
      <c r="I134" s="47"/>
      <c r="J134" s="48"/>
      <c r="K134" s="48"/>
      <c r="L134" s="46" t="s">
        <v>254</v>
      </c>
      <c r="M134" s="46"/>
      <c r="N134" s="46"/>
      <c r="O134" s="46"/>
      <c r="P134" s="46"/>
    </row>
    <row r="135" s="5" customFormat="1" ht="16.5" customHeight="1">
      <c r="B135" s="129"/>
      <c r="C135" s="210" t="s">
        <v>257</v>
      </c>
      <c r="D135" s="201" t="s">
        <v>258</v>
      </c>
      <c r="E135" s="201" t="n">
        <f>G81+1</f>
        <v>45467</v>
      </c>
      <c r="F135" s="203" t="n">
        <v>7</v>
      </c>
      <c r="G135" s="201" t="n">
        <f>E135+F135-1</f>
        <v>45473</v>
      </c>
      <c r="H135" s="5"/>
      <c r="I135" s="5"/>
      <c r="L135" s="46" t="s">
        <v>84</v>
      </c>
      <c r="M135" s="15"/>
      <c r="N135" s="46"/>
      <c r="O135" s="46"/>
      <c r="P135" s="46"/>
    </row>
    <row r="136" s="5" customFormat="1" ht="16.5" customHeight="1">
      <c r="B136" s="129"/>
      <c r="C136" s="210" t="s">
        <v>260</v>
      </c>
      <c r="D136" s="201"/>
      <c r="E136" s="201" t="n">
        <f>G135+1</f>
        <v>45474</v>
      </c>
      <c r="F136" s="203" t="n">
        <v>1</v>
      </c>
      <c r="G136" s="201" t="n">
        <f>E136+F136-1</f>
        <v>45474</v>
      </c>
      <c r="H136" s="47"/>
      <c r="I136" s="47"/>
      <c r="J136" s="48"/>
      <c r="K136" s="48"/>
      <c r="L136" s="46" t="s">
        <v>254</v>
      </c>
      <c r="M136" s="46"/>
      <c r="N136" s="46"/>
      <c r="O136" s="46"/>
      <c r="P136" s="46"/>
    </row>
    <row r="137" s="5" customFormat="1" ht="16.5" customHeight="1">
      <c r="B137" s="204" t="s">
        <v>262</v>
      </c>
      <c r="C137" s="201" t="s">
        <v>263</v>
      </c>
      <c r="D137" s="207" t="s">
        <v>263</v>
      </c>
      <c r="E137" s="201"/>
      <c r="F137" s="203"/>
      <c r="G137" s="201"/>
      <c r="H137" s="47"/>
      <c r="I137" s="47"/>
      <c r="J137" s="48"/>
      <c r="K137" s="48"/>
      <c r="L137" s="46" t="s">
        <v>264</v>
      </c>
      <c r="M137" s="46"/>
      <c r="N137" s="46"/>
      <c r="O137" s="46"/>
      <c r="P137" s="46"/>
    </row>
    <row r="138" ht="16.5" customHeight="1">
      <c r="C138" s="131" t="s">
        <v>265</v>
      </c>
      <c r="D138" s="187" t="s">
        <v>263</v>
      </c>
      <c r="E138" s="131" t="n">
        <f>G81</f>
        <v>45466</v>
      </c>
      <c r="F138" s="139" t="n">
        <v>1</v>
      </c>
      <c r="G138" s="131" t="n">
        <f>E138+F138-1</f>
        <v>45466</v>
      </c>
      <c r="H138" s="16"/>
      <c r="I138" s="16"/>
      <c r="J138" s="117" t="s">
        <v>811</v>
      </c>
      <c r="K138" s="117"/>
      <c r="L138" s="54" t="s">
        <v>264</v>
      </c>
      <c r="M138" s="54"/>
      <c r="N138" s="54"/>
      <c r="O138" s="54"/>
      <c r="P138" s="54"/>
    </row>
    <row r="139" ht="27.75" customHeight="1">
      <c r="C139" s="131" t="s">
        <v>266</v>
      </c>
      <c r="D139" s="187" t="s">
        <v>267</v>
      </c>
      <c r="E139" s="131" t="n">
        <f>MAX(G136,G81)+1</f>
        <v>45475</v>
      </c>
      <c r="F139" s="139" t="n">
        <v>7</v>
      </c>
      <c r="G139" s="131" t="n">
        <f>E139+F139-1</f>
        <v>45481</v>
      </c>
      <c r="H139" s="16"/>
      <c r="I139" s="16"/>
      <c r="J139" s="117" t="s">
        <v>811</v>
      </c>
      <c r="K139" s="117"/>
      <c r="L139" s="54" t="s">
        <v>264</v>
      </c>
      <c r="M139" s="54" t="s">
        <v>268</v>
      </c>
      <c r="N139" s="54"/>
      <c r="O139" s="54"/>
      <c r="P139" s="54"/>
    </row>
    <row r="140" ht="16.5" customHeight="1">
      <c r="C140" s="131" t="s">
        <v>270</v>
      </c>
      <c r="D140" s="131"/>
      <c r="E140" s="131" t="n">
        <f>E139+2</f>
        <v>45477</v>
      </c>
      <c r="F140" s="139" t="n">
        <v>8</v>
      </c>
      <c r="G140" s="131" t="n">
        <f>E140+F140-1</f>
        <v>45484</v>
      </c>
      <c r="H140" s="16"/>
      <c r="I140" s="16"/>
      <c r="J140" s="117" t="s">
        <v>811</v>
      </c>
      <c r="K140" s="117" t="s">
        <v>811</v>
      </c>
      <c r="L140" s="54" t="s">
        <v>264</v>
      </c>
      <c r="M140" s="54" t="s">
        <v>271</v>
      </c>
      <c r="N140" s="54"/>
      <c r="O140" s="54"/>
      <c r="P140" s="54"/>
    </row>
    <row r="141" ht="16.5" customHeight="1">
      <c r="C141" s="131" t="s">
        <v>272</v>
      </c>
      <c r="D141" s="187" t="s">
        <v>273</v>
      </c>
      <c r="E141" s="131" t="n">
        <f>MIN(E86:E87)</f>
        <v>45483</v>
      </c>
      <c r="F141" s="139"/>
      <c r="G141" s="131" t="n">
        <f>MAX(G86:G87)</f>
        <v>45491</v>
      </c>
      <c r="H141" s="16"/>
      <c r="I141" s="16"/>
      <c r="J141" s="117" t="s">
        <v>811</v>
      </c>
      <c r="K141" s="117"/>
      <c r="L141" s="54" t="s">
        <v>16</v>
      </c>
      <c r="M141" s="54"/>
      <c r="N141" s="54"/>
      <c r="O141" s="54"/>
      <c r="P141" s="54"/>
    </row>
    <row r="142" ht="16.5" customHeight="1">
      <c r="C142" s="131" t="s">
        <v>274</v>
      </c>
      <c r="D142" s="187" t="s">
        <v>275</v>
      </c>
      <c r="E142" s="131" t="n">
        <f>G139+1</f>
        <v>45482</v>
      </c>
      <c r="F142" s="139" t="n">
        <v>10</v>
      </c>
      <c r="G142" s="131" t="n">
        <f>E142+F142-1</f>
        <v>45491</v>
      </c>
      <c r="H142" s="16"/>
      <c r="I142" s="16"/>
      <c r="J142" s="117" t="s">
        <v>811</v>
      </c>
      <c r="K142" s="117"/>
      <c r="L142" s="54" t="s">
        <v>264</v>
      </c>
      <c r="M142" s="54"/>
      <c r="N142" s="54"/>
      <c r="O142" s="54"/>
      <c r="P142" s="54"/>
    </row>
    <row r="143" ht="16.5" customHeight="1">
      <c r="C143" s="131" t="s">
        <v>276</v>
      </c>
      <c r="D143" s="131"/>
      <c r="E143" s="131" t="n">
        <f>G142+1</f>
        <v>45492</v>
      </c>
      <c r="F143" s="139" t="n">
        <v>1</v>
      </c>
      <c r="G143" s="131" t="n">
        <f>E143+F143-1</f>
        <v>45492</v>
      </c>
      <c r="H143" s="16"/>
      <c r="I143" s="16"/>
      <c r="J143" s="117" t="s">
        <v>811</v>
      </c>
      <c r="K143" s="117"/>
      <c r="L143" s="54" t="s">
        <v>264</v>
      </c>
      <c r="M143" s="54"/>
      <c r="N143" s="54"/>
      <c r="O143" s="54"/>
      <c r="P143" s="54"/>
    </row>
    <row r="144" ht="16.5" customHeight="1">
      <c r="C144" s="131" t="s">
        <v>277</v>
      </c>
      <c r="D144" s="131"/>
      <c r="E144" s="131" t="n">
        <f>G140+1</f>
        <v>45485</v>
      </c>
      <c r="F144" s="139" t="n">
        <v>8</v>
      </c>
      <c r="G144" s="131" t="n">
        <f>E144+F144-1</f>
        <v>45492</v>
      </c>
      <c r="H144" s="16"/>
      <c r="I144" s="16"/>
      <c r="J144" s="117" t="s">
        <v>811</v>
      </c>
      <c r="K144" s="117"/>
      <c r="L144" s="54" t="s">
        <v>254</v>
      </c>
      <c r="M144" s="54"/>
      <c r="N144" s="54"/>
      <c r="O144" s="54"/>
      <c r="P144" s="54"/>
    </row>
    <row r="145" ht="16.5" customHeight="1">
      <c r="C145" s="131" t="s">
        <v>279</v>
      </c>
      <c r="D145" s="131"/>
      <c r="E145" s="131" t="n">
        <f>MAX(G144,G143)+1</f>
        <v>45493</v>
      </c>
      <c r="F145" s="139" t="n">
        <v>45</v>
      </c>
      <c r="G145" s="131" t="n">
        <f>E145+F145-1</f>
        <v>45537</v>
      </c>
      <c r="H145" s="16"/>
      <c r="I145" s="16"/>
      <c r="J145" s="117" t="s">
        <v>811</v>
      </c>
      <c r="K145" s="117" t="s">
        <v>811</v>
      </c>
      <c r="L145" s="54" t="s">
        <v>264</v>
      </c>
      <c r="M145" s="54"/>
      <c r="N145" s="54"/>
      <c r="O145" s="54"/>
      <c r="P145" s="54"/>
    </row>
    <row r="146" s="5" customFormat="1" ht="16.5" customHeight="1">
      <c r="B146" s="206"/>
      <c r="C146" s="201" t="s">
        <v>280</v>
      </c>
      <c r="D146" s="201"/>
      <c r="E146" s="201" t="n">
        <f>G146-F146</f>
        <v>45490</v>
      </c>
      <c r="F146" s="203" t="n">
        <v>3</v>
      </c>
      <c r="G146" s="201" t="n">
        <f>E145</f>
        <v>45493</v>
      </c>
      <c r="H146" s="47"/>
      <c r="I146" s="47"/>
      <c r="J146" s="48"/>
      <c r="K146" s="48"/>
      <c r="L146" s="46" t="s">
        <v>281</v>
      </c>
      <c r="M146" s="46"/>
      <c r="N146" s="46"/>
      <c r="O146" s="46"/>
      <c r="P146" s="46"/>
    </row>
    <row r="147" s="5" customFormat="1" ht="16.5" customHeight="1">
      <c r="B147" s="206"/>
      <c r="C147" s="201" t="s">
        <v>282</v>
      </c>
      <c r="D147" s="207" t="s">
        <v>283</v>
      </c>
      <c r="E147" s="211" t="n">
        <f>G141</f>
        <v>45491</v>
      </c>
      <c r="F147" s="212" t="n">
        <v>7</v>
      </c>
      <c r="G147" s="211" t="n">
        <f>E147+F147-1</f>
        <v>45497</v>
      </c>
      <c r="H147" s="47"/>
      <c r="I147" s="47"/>
      <c r="J147" s="48"/>
      <c r="K147" s="48"/>
      <c r="L147" s="46" t="s">
        <v>16</v>
      </c>
      <c r="M147" s="46"/>
      <c r="N147" s="46"/>
      <c r="O147" s="46"/>
      <c r="P147" s="46"/>
    </row>
    <row r="148" s="5" customFormat="1" ht="16.5" customHeight="1">
      <c r="B148" s="79" t="s">
        <v>96</v>
      </c>
      <c r="C148" s="47" t="s">
        <v>284</v>
      </c>
      <c r="E148" s="131" t="n">
        <f>G148-F148</f>
        <v>45417</v>
      </c>
      <c r="F148" s="139" t="n">
        <v>10</v>
      </c>
      <c r="G148" s="213" t="n">
        <v>45427</v>
      </c>
      <c r="H148" s="5"/>
      <c r="I148" s="5"/>
      <c r="L148" s="46" t="s">
        <v>285</v>
      </c>
      <c r="M148" s="46"/>
      <c r="N148" s="46"/>
      <c r="O148" s="46"/>
      <c r="P148" s="46"/>
    </row>
    <row r="149" ht="27.75" customHeight="1">
      <c r="C149" s="131" t="s">
        <v>286</v>
      </c>
      <c r="D149" s="16"/>
      <c r="E149" s="131" t="n">
        <f>MAX(G103+1,G140+1)</f>
        <v>45490</v>
      </c>
      <c r="F149" s="139" t="n">
        <v>1</v>
      </c>
      <c r="G149" s="131" t="n">
        <f>E149+F149-1</f>
        <v>45490</v>
      </c>
      <c r="H149" s="16"/>
      <c r="I149" s="16"/>
      <c r="J149" s="117" t="s">
        <v>811</v>
      </c>
      <c r="K149" s="117" t="s">
        <v>811</v>
      </c>
      <c r="L149" s="54" t="s">
        <v>24</v>
      </c>
      <c r="M149" s="54"/>
      <c r="N149" s="537" t="s">
        <v>287</v>
      </c>
      <c r="O149" s="54"/>
      <c r="P149" s="54"/>
    </row>
    <row r="150" ht="16.5" customHeight="1">
      <c r="B150" s="140" t="s">
        <v>288</v>
      </c>
      <c r="C150" s="196" t="s">
        <v>289</v>
      </c>
      <c r="D150" s="172"/>
      <c r="E150" s="172" t="n">
        <f>G149+1</f>
        <v>45491</v>
      </c>
      <c r="F150" s="184" t="n">
        <v>2</v>
      </c>
      <c r="G150" s="172" t="n">
        <f>E150+F150-1</f>
        <v>45492</v>
      </c>
      <c r="H150" s="16"/>
      <c r="I150" s="16"/>
      <c r="J150" s="117" t="s">
        <v>811</v>
      </c>
      <c r="K150" s="117" t="s">
        <v>811</v>
      </c>
      <c r="L150" s="54" t="s">
        <v>290</v>
      </c>
      <c r="M150" s="54"/>
      <c r="N150" s="54" t="s">
        <v>546</v>
      </c>
      <c r="O150" s="54"/>
      <c r="P150" s="54"/>
    </row>
    <row r="151" ht="16.5" customHeight="1">
      <c r="B151" s="140"/>
      <c r="C151" s="131" t="s">
        <v>279</v>
      </c>
      <c r="D151" s="16"/>
      <c r="E151" s="131" t="n">
        <f>E145</f>
        <v>45493</v>
      </c>
      <c r="F151" s="139" t="n">
        <v>50</v>
      </c>
      <c r="G151" s="131" t="n">
        <f>E151+F151-1</f>
        <v>45542</v>
      </c>
      <c r="H151" s="16"/>
      <c r="I151" s="16"/>
      <c r="J151" s="117" t="s">
        <v>811</v>
      </c>
      <c r="K151" s="117" t="s">
        <v>811</v>
      </c>
      <c r="L151" s="54" t="s">
        <v>264</v>
      </c>
      <c r="M151" s="54"/>
      <c r="N151" s="54"/>
      <c r="O151" s="54"/>
      <c r="P151" s="54"/>
    </row>
    <row r="152" s="5" customFormat="1" ht="16.5" customHeight="1">
      <c r="A152" s="97" t="s">
        <v>293</v>
      </c>
      <c r="B152" s="140" t="s">
        <v>293</v>
      </c>
      <c r="C152" s="131" t="s">
        <v>293</v>
      </c>
      <c r="D152" s="131"/>
      <c r="E152" s="131" t="n">
        <f>MIN(E153:E173)</f>
        <v>45431</v>
      </c>
      <c r="F152" s="169"/>
      <c r="G152" s="220" t="n">
        <f>MAX(G153:G173)</f>
        <v>45493</v>
      </c>
      <c r="H152" s="129"/>
      <c r="I152" s="34"/>
      <c r="J152" s="157"/>
      <c r="K152" s="157"/>
      <c r="L152" s="117"/>
      <c r="M152" s="175"/>
      <c r="N152" s="70"/>
      <c r="O152" s="70"/>
      <c r="P152" s="70"/>
    </row>
    <row r="153" s="5" customFormat="1" ht="16.5" customHeight="1">
      <c r="A153" s="127"/>
      <c r="B153" s="129"/>
      <c r="C153" s="131" t="s">
        <v>294</v>
      </c>
      <c r="D153" s="131" t="s">
        <v>294</v>
      </c>
      <c r="E153" s="131" t="n">
        <v>45432</v>
      </c>
      <c r="F153" s="139" t="n">
        <v>7</v>
      </c>
      <c r="G153" s="220" t="n">
        <f>E153+F153-1</f>
        <v>45438</v>
      </c>
      <c r="H153" s="129"/>
      <c r="I153" s="34"/>
      <c r="J153" s="157"/>
      <c r="K153" s="157"/>
      <c r="L153" s="54" t="s">
        <v>65</v>
      </c>
      <c r="M153" s="174"/>
      <c r="N153" s="70"/>
      <c r="O153" s="70"/>
      <c r="P153" s="70"/>
    </row>
    <row r="154" s="5" customFormat="1" ht="16.5" customHeight="1">
      <c r="A154" s="127"/>
      <c r="B154" s="129"/>
      <c r="C154" s="187" t="s">
        <v>295</v>
      </c>
      <c r="D154" s="187" t="s">
        <v>295</v>
      </c>
      <c r="E154" s="131" t="n">
        <f>G153-7</f>
        <v>45431</v>
      </c>
      <c r="F154" s="139" t="n">
        <v>1</v>
      </c>
      <c r="G154" s="220" t="n">
        <f>E154+F154-1</f>
        <v>45431</v>
      </c>
      <c r="H154" s="129"/>
      <c r="I154" s="34"/>
      <c r="J154" s="157"/>
      <c r="K154" s="157"/>
      <c r="L154" s="54" t="s">
        <v>65</v>
      </c>
      <c r="M154" s="174"/>
      <c r="N154" s="70"/>
      <c r="O154" s="70"/>
      <c r="P154" s="70"/>
    </row>
    <row r="155" s="5" customFormat="1" ht="16.5" customHeight="1">
      <c r="A155" s="127"/>
      <c r="B155" s="129"/>
      <c r="C155" s="131" t="s">
        <v>296</v>
      </c>
      <c r="D155" s="131"/>
      <c r="E155" s="131" t="n">
        <f>G154+1</f>
        <v>45432</v>
      </c>
      <c r="F155" s="139" t="n">
        <v>3</v>
      </c>
      <c r="G155" s="220" t="n">
        <f>E155+F155-1</f>
        <v>45434</v>
      </c>
      <c r="H155" s="129"/>
      <c r="I155" s="34"/>
      <c r="J155" s="157"/>
      <c r="K155" s="157"/>
      <c r="L155" s="54" t="s">
        <v>297</v>
      </c>
      <c r="M155" s="174"/>
      <c r="N155" s="70"/>
      <c r="O155" s="70"/>
      <c r="P155" s="70"/>
    </row>
    <row r="156" s="5" customFormat="1" ht="16.5" customHeight="1">
      <c r="A156" s="127"/>
      <c r="B156" s="129"/>
      <c r="C156" s="131" t="s">
        <v>298</v>
      </c>
      <c r="D156" s="131"/>
      <c r="E156" s="131" t="n">
        <f>G73+1</f>
        <v>45450</v>
      </c>
      <c r="F156" s="139" t="n">
        <v>7</v>
      </c>
      <c r="G156" s="220" t="n">
        <f>E156+F156-1</f>
        <v>45456</v>
      </c>
      <c r="H156" s="129"/>
      <c r="I156" s="34"/>
      <c r="J156" s="157"/>
      <c r="K156" s="157"/>
      <c r="L156" s="54" t="s">
        <v>297</v>
      </c>
      <c r="M156" s="174"/>
      <c r="N156" s="70"/>
      <c r="O156" s="70"/>
      <c r="P156" s="70"/>
    </row>
    <row r="157" s="5" customFormat="1" ht="16.5" customHeight="1">
      <c r="A157" s="127"/>
      <c r="B157" s="129"/>
      <c r="C157" s="131" t="s">
        <v>299</v>
      </c>
      <c r="D157" s="187" t="s">
        <v>300</v>
      </c>
      <c r="E157" s="131" t="n">
        <f>G156+1</f>
        <v>45457</v>
      </c>
      <c r="F157" s="139" t="n">
        <v>1</v>
      </c>
      <c r="G157" s="220" t="n">
        <f>E157+F157-1</f>
        <v>45457</v>
      </c>
      <c r="H157" s="129"/>
      <c r="I157" s="34"/>
      <c r="J157" s="157"/>
      <c r="K157" s="157"/>
      <c r="L157" s="54" t="s">
        <v>297</v>
      </c>
      <c r="M157" s="174"/>
      <c r="N157" s="70"/>
      <c r="O157" s="70"/>
      <c r="P157" s="70"/>
    </row>
    <row r="158" s="5" customFormat="1" ht="16.5" customHeight="1">
      <c r="A158" s="127"/>
      <c r="B158" s="129"/>
      <c r="C158" s="131" t="s">
        <v>301</v>
      </c>
      <c r="D158" s="131"/>
      <c r="E158" s="131" t="n">
        <f>G157+1</f>
        <v>45458</v>
      </c>
      <c r="F158" s="139" t="n">
        <v>1</v>
      </c>
      <c r="G158" s="220" t="n">
        <f>E158+F158-1</f>
        <v>45458</v>
      </c>
      <c r="H158" s="129"/>
      <c r="I158" s="34"/>
      <c r="J158" s="157"/>
      <c r="K158" s="157"/>
      <c r="L158" s="54" t="s">
        <v>297</v>
      </c>
      <c r="M158" s="174"/>
      <c r="N158" s="70"/>
      <c r="O158" s="70"/>
      <c r="P158" s="70"/>
    </row>
    <row r="159" s="5" customFormat="1" ht="16.5" customHeight="1">
      <c r="A159" s="127"/>
      <c r="B159" s="129"/>
      <c r="C159" s="131" t="s">
        <v>302</v>
      </c>
      <c r="D159" s="131"/>
      <c r="E159" s="131" t="n">
        <f>G158+1</f>
        <v>45459</v>
      </c>
      <c r="F159" s="139" t="n">
        <v>1</v>
      </c>
      <c r="G159" s="220" t="n">
        <f>E159+F159-1</f>
        <v>45459</v>
      </c>
      <c r="H159" s="129"/>
      <c r="I159" s="34"/>
      <c r="J159" s="157"/>
      <c r="K159" s="157"/>
      <c r="L159" s="54" t="s">
        <v>297</v>
      </c>
      <c r="M159" s="174"/>
      <c r="N159" s="70"/>
      <c r="O159" s="70"/>
      <c r="P159" s="70"/>
    </row>
    <row r="160" s="5" customFormat="1" ht="16.5" customHeight="1">
      <c r="A160" s="127"/>
      <c r="B160" s="129"/>
      <c r="C160" s="131" t="s">
        <v>303</v>
      </c>
      <c r="D160" s="131"/>
      <c r="E160" s="131" t="n">
        <f>MAX(G156:G159)+1</f>
        <v>45460</v>
      </c>
      <c r="F160" s="139" t="n">
        <v>1</v>
      </c>
      <c r="G160" s="220" t="n">
        <f>E160+F160-1</f>
        <v>45460</v>
      </c>
      <c r="H160" s="129"/>
      <c r="I160" s="34"/>
      <c r="J160" s="157"/>
      <c r="K160" s="157"/>
      <c r="L160" s="54" t="s">
        <v>297</v>
      </c>
      <c r="M160" s="174"/>
      <c r="N160" s="70"/>
      <c r="O160" s="70"/>
      <c r="P160" s="70"/>
    </row>
    <row r="161" s="5" customFormat="1" ht="16.5" customHeight="1">
      <c r="A161" s="127"/>
      <c r="B161" s="129"/>
      <c r="C161" s="131" t="s">
        <v>304</v>
      </c>
      <c r="D161" s="187" t="s">
        <v>305</v>
      </c>
      <c r="E161" s="131" t="n">
        <f>G160+1</f>
        <v>45461</v>
      </c>
      <c r="F161" s="139" t="n">
        <v>10</v>
      </c>
      <c r="G161" s="220" t="n">
        <f>E161+F161-1</f>
        <v>45470</v>
      </c>
      <c r="H161" s="129"/>
      <c r="I161" s="34"/>
      <c r="J161" s="157"/>
      <c r="K161" s="157"/>
      <c r="L161" s="54" t="s">
        <v>306</v>
      </c>
      <c r="M161" s="175"/>
      <c r="N161" s="70"/>
      <c r="O161" s="70"/>
      <c r="P161" s="70"/>
    </row>
    <row r="162" s="5" customFormat="1" ht="16.5" customHeight="1">
      <c r="A162" s="127"/>
      <c r="B162" s="129"/>
      <c r="C162" s="187" t="s">
        <v>307</v>
      </c>
      <c r="D162" s="131"/>
      <c r="E162" s="131" t="n">
        <f>E153</f>
        <v>45432</v>
      </c>
      <c r="F162" s="169" t="n">
        <v>14</v>
      </c>
      <c r="G162" s="220" t="n">
        <f>E162+F162-1</f>
        <v>45445</v>
      </c>
      <c r="H162" s="129"/>
      <c r="I162" s="34"/>
      <c r="J162" s="157"/>
      <c r="K162" s="157"/>
      <c r="L162" s="117"/>
      <c r="M162" s="175"/>
      <c r="N162" s="70"/>
      <c r="O162" s="70"/>
      <c r="P162" s="70"/>
    </row>
    <row r="163" s="5" customFormat="1" ht="16.5" customHeight="1">
      <c r="A163" s="127"/>
      <c r="B163" s="129"/>
      <c r="C163" s="131" t="s">
        <v>308</v>
      </c>
      <c r="D163" s="131"/>
      <c r="E163" s="131" t="n">
        <f>MIN(E164:E171)</f>
        <v>45446</v>
      </c>
      <c r="F163" s="169"/>
      <c r="G163" s="220" t="n">
        <f>MAX(G164:G171)</f>
        <v>45493</v>
      </c>
      <c r="H163" s="129"/>
      <c r="I163" s="34"/>
      <c r="J163" s="157"/>
      <c r="K163" s="157"/>
      <c r="L163" s="117" t="s">
        <v>309</v>
      </c>
      <c r="M163" s="175"/>
      <c r="N163" s="70"/>
      <c r="O163" s="70"/>
      <c r="P163" s="70"/>
    </row>
    <row r="164" s="5" customFormat="1" ht="16.5" customHeight="1">
      <c r="A164" s="127"/>
      <c r="B164" s="129"/>
      <c r="C164" s="131" t="s">
        <v>310</v>
      </c>
      <c r="D164" s="131"/>
      <c r="E164" s="131" t="n">
        <f>G162+1</f>
        <v>45446</v>
      </c>
      <c r="F164" s="139" t="n">
        <v>2</v>
      </c>
      <c r="G164" s="220" t="n">
        <f>E164+F164-1</f>
        <v>45447</v>
      </c>
      <c r="H164" s="129"/>
      <c r="I164" s="34"/>
      <c r="J164" s="157"/>
      <c r="K164" s="157"/>
      <c r="L164" s="54" t="s">
        <v>311</v>
      </c>
      <c r="M164" s="174"/>
      <c r="N164" s="70"/>
      <c r="O164" s="70"/>
      <c r="P164" s="70"/>
    </row>
    <row r="165" s="5" customFormat="1" ht="16.5" customHeight="1">
      <c r="A165" s="127"/>
      <c r="B165" s="129"/>
      <c r="C165" s="131" t="s">
        <v>312</v>
      </c>
      <c r="D165" s="131"/>
      <c r="E165" s="131" t="n">
        <f>MIN(E166:E171)</f>
        <v>45471</v>
      </c>
      <c r="F165" s="139" t="n">
        <f>G165-E165</f>
        <v>22</v>
      </c>
      <c r="G165" s="220" t="n">
        <f>MAX(G166:G171)</f>
        <v>45493</v>
      </c>
      <c r="H165" s="129"/>
      <c r="I165" s="34"/>
      <c r="J165" s="157"/>
      <c r="K165" s="157"/>
      <c r="L165" s="54" t="s">
        <v>311</v>
      </c>
      <c r="M165" s="174"/>
      <c r="N165" s="70"/>
      <c r="O165" s="70"/>
      <c r="P165" s="70"/>
    </row>
    <row r="166" s="5" customFormat="1" ht="16.5" customHeight="1">
      <c r="A166" s="127"/>
      <c r="B166" s="129"/>
      <c r="C166" s="131" t="s">
        <v>313</v>
      </c>
      <c r="D166" s="131"/>
      <c r="E166" s="131" t="n">
        <f>G161+1</f>
        <v>45471</v>
      </c>
      <c r="F166" s="139" t="n">
        <v>10</v>
      </c>
      <c r="G166" s="220" t="n">
        <f>E166+F166-1</f>
        <v>45480</v>
      </c>
      <c r="H166" s="129"/>
      <c r="I166" s="34"/>
      <c r="J166" s="157"/>
      <c r="K166" s="157"/>
      <c r="L166" s="54" t="s">
        <v>314</v>
      </c>
      <c r="M166" s="174"/>
      <c r="N166" s="70"/>
      <c r="O166" s="70"/>
      <c r="P166" s="70"/>
    </row>
    <row r="167" s="5" customFormat="1" ht="16.5" customHeight="1">
      <c r="A167" s="127"/>
      <c r="B167" s="129"/>
      <c r="C167" s="131" t="s">
        <v>315</v>
      </c>
      <c r="D167" s="131"/>
      <c r="E167" s="131" t="n">
        <f>MAX(G161+1,G166)</f>
        <v>45480</v>
      </c>
      <c r="F167" s="139" t="n">
        <v>1</v>
      </c>
      <c r="G167" s="220" t="n">
        <f>E167+F167-1</f>
        <v>45480</v>
      </c>
      <c r="H167" s="129"/>
      <c r="I167" s="34"/>
      <c r="J167" s="157"/>
      <c r="K167" s="157"/>
      <c r="L167" s="54" t="s">
        <v>314</v>
      </c>
      <c r="M167" s="174"/>
      <c r="N167" s="70"/>
      <c r="O167" s="70"/>
      <c r="P167" s="70"/>
    </row>
    <row r="168" s="5" customFormat="1" ht="16.5" customHeight="1">
      <c r="A168" s="127"/>
      <c r="B168" s="129"/>
      <c r="C168" s="131" t="s">
        <v>316</v>
      </c>
      <c r="D168" s="131"/>
      <c r="E168" s="131" t="n">
        <f>G167+1</f>
        <v>45481</v>
      </c>
      <c r="F168" s="139" t="n">
        <v>2</v>
      </c>
      <c r="G168" s="220" t="n">
        <f>E168+F168-1</f>
        <v>45482</v>
      </c>
      <c r="H168" s="129"/>
      <c r="I168" s="34"/>
      <c r="J168" s="157"/>
      <c r="K168" s="157"/>
      <c r="L168" s="54" t="s">
        <v>314</v>
      </c>
      <c r="M168" s="174"/>
      <c r="N168" s="70"/>
      <c r="O168" s="70"/>
      <c r="P168" s="70"/>
    </row>
    <row r="169" s="5" customFormat="1" ht="16.5" customHeight="1">
      <c r="A169" s="127"/>
      <c r="B169" s="129"/>
      <c r="C169" s="131" t="s">
        <v>317</v>
      </c>
      <c r="D169" s="131"/>
      <c r="E169" s="131" t="n">
        <f>G168+1</f>
        <v>45483</v>
      </c>
      <c r="F169" s="139" t="n">
        <v>3</v>
      </c>
      <c r="G169" s="220" t="n">
        <f>E169+F169-1</f>
        <v>45485</v>
      </c>
      <c r="H169" s="129"/>
      <c r="I169" s="34"/>
      <c r="J169" s="157"/>
      <c r="K169" s="157"/>
      <c r="L169" s="54" t="s">
        <v>314</v>
      </c>
      <c r="M169" s="174"/>
      <c r="N169" s="70"/>
      <c r="O169" s="70"/>
      <c r="P169" s="70"/>
    </row>
    <row r="170" s="5" customFormat="1" ht="16.5" customHeight="1">
      <c r="A170" s="127"/>
      <c r="B170" s="129"/>
      <c r="C170" s="131" t="s">
        <v>318</v>
      </c>
      <c r="D170" s="131"/>
      <c r="E170" s="131" t="n">
        <f>G169+1</f>
        <v>45486</v>
      </c>
      <c r="F170" s="139" t="n">
        <v>7</v>
      </c>
      <c r="G170" s="220" t="n">
        <f>E170+F170-1</f>
        <v>45492</v>
      </c>
      <c r="H170" s="129"/>
      <c r="I170" s="34"/>
      <c r="J170" s="157"/>
      <c r="K170" s="157"/>
      <c r="L170" s="54" t="s">
        <v>314</v>
      </c>
      <c r="M170" s="174"/>
      <c r="N170" s="70"/>
      <c r="O170" s="70"/>
      <c r="P170" s="70"/>
    </row>
    <row r="171" s="5" customFormat="1" ht="16.5" customHeight="1">
      <c r="A171" s="127"/>
      <c r="B171" s="129"/>
      <c r="C171" s="131" t="s">
        <v>319</v>
      </c>
      <c r="D171" s="131"/>
      <c r="E171" s="131" t="n">
        <f>G170+1</f>
        <v>45493</v>
      </c>
      <c r="F171" s="139" t="n">
        <v>1</v>
      </c>
      <c r="G171" s="220" t="n">
        <f>E171+F171-1</f>
        <v>45493</v>
      </c>
      <c r="H171" s="129"/>
      <c r="I171" s="34"/>
      <c r="J171" s="157"/>
      <c r="K171" s="157"/>
      <c r="L171" s="54" t="s">
        <v>314</v>
      </c>
      <c r="M171" s="174"/>
      <c r="N171" s="70"/>
      <c r="O171" s="70"/>
      <c r="P171" s="70"/>
    </row>
    <row r="172" s="5" customFormat="1" ht="16.5" customHeight="1">
      <c r="A172" s="127"/>
      <c r="B172" s="129"/>
      <c r="C172" s="131" t="s">
        <v>320</v>
      </c>
      <c r="D172" s="131"/>
      <c r="E172" s="131" t="n">
        <f>G166+1</f>
        <v>45481</v>
      </c>
      <c r="F172" s="139" t="n">
        <v>10</v>
      </c>
      <c r="G172" s="220" t="n">
        <f>E172+F172-1</f>
        <v>45490</v>
      </c>
      <c r="H172" s="129"/>
      <c r="I172" s="34"/>
      <c r="J172" s="157"/>
      <c r="K172" s="157"/>
      <c r="L172" s="54" t="s">
        <v>314</v>
      </c>
      <c r="M172" s="174"/>
      <c r="N172" s="70"/>
      <c r="O172" s="70"/>
      <c r="P172" s="70"/>
    </row>
    <row r="173" s="5" customFormat="1" ht="16.5" customHeight="1">
      <c r="A173" s="128"/>
      <c r="B173" s="129"/>
      <c r="C173" s="187" t="s">
        <v>321</v>
      </c>
      <c r="D173" s="131"/>
      <c r="E173" s="131" t="n">
        <f>E172</f>
        <v>45481</v>
      </c>
      <c r="F173" s="139" t="n">
        <v>10</v>
      </c>
      <c r="G173" s="220" t="n">
        <f>E173+F173-1</f>
        <v>45490</v>
      </c>
      <c r="H173" s="129"/>
      <c r="I173" s="34"/>
      <c r="J173" s="157"/>
      <c r="K173" s="157"/>
      <c r="L173" s="54" t="s">
        <v>314</v>
      </c>
      <c r="M173" s="174"/>
      <c r="N173" s="70"/>
      <c r="O173" s="70"/>
      <c r="P173" s="70"/>
    </row>
    <row r="174" s="5" customFormat="1" ht="16.5" customHeight="1">
      <c r="A174" s="5" t="s">
        <v>322</v>
      </c>
      <c r="B174" s="79" t="s">
        <v>323</v>
      </c>
      <c r="C174" s="47" t="s">
        <v>324</v>
      </c>
      <c r="D174" s="47"/>
      <c r="E174" s="47"/>
      <c r="F174" s="49"/>
      <c r="G174" s="47" t="n">
        <v>45444</v>
      </c>
      <c r="H174" s="47"/>
      <c r="I174" s="47"/>
      <c r="J174" s="48"/>
      <c r="K174" s="48"/>
      <c r="L174" s="46" t="s">
        <v>290</v>
      </c>
      <c r="M174" s="46"/>
      <c r="N174" s="46"/>
      <c r="O174" s="46"/>
      <c r="P174" s="46"/>
    </row>
    <row r="175" s="5" customFormat="1" ht="16.5" customHeight="1">
      <c r="B175" s="75"/>
      <c r="C175" s="48" t="s">
        <v>325</v>
      </c>
      <c r="D175" s="48" t="s">
        <v>326</v>
      </c>
      <c r="E175" s="80" t="n">
        <f>G81+1</f>
        <v>45467</v>
      </c>
      <c r="F175" s="61" t="n">
        <v>2</v>
      </c>
      <c r="G175" s="47" t="n">
        <f>E175+F175-1</f>
        <v>45468</v>
      </c>
      <c r="H175" s="48"/>
      <c r="I175" s="48"/>
      <c r="J175" s="48"/>
      <c r="K175" s="48"/>
      <c r="L175" s="46" t="s">
        <v>16</v>
      </c>
      <c r="M175" s="46"/>
      <c r="N175" s="46"/>
      <c r="O175" s="46"/>
      <c r="P175" s="46"/>
    </row>
    <row r="176" s="5" customFormat="1" ht="16.5" customHeight="1">
      <c r="B176" s="76"/>
      <c r="C176" s="48" t="s">
        <v>327</v>
      </c>
      <c r="D176" s="48"/>
      <c r="E176" s="80" t="n">
        <f>G175+1</f>
        <v>45469</v>
      </c>
      <c r="F176" s="61" t="n">
        <v>50</v>
      </c>
      <c r="G176" s="47" t="n">
        <f>E176+F176-1</f>
        <v>45518</v>
      </c>
      <c r="H176" s="48"/>
      <c r="I176" s="48"/>
      <c r="J176" s="48"/>
      <c r="K176" s="48"/>
      <c r="L176" s="46" t="s">
        <v>84</v>
      </c>
      <c r="M176" s="46"/>
      <c r="N176" s="46"/>
      <c r="O176" s="46"/>
      <c r="P176" s="46"/>
    </row>
    <row r="177" s="5" customFormat="1" ht="16.5" customHeight="1">
      <c r="B177" s="140" t="s">
        <v>328</v>
      </c>
      <c r="C177" s="140" t="s">
        <v>328</v>
      </c>
      <c r="D177" s="129"/>
      <c r="E177" s="131" t="n">
        <f>MIN(E178:E182)</f>
        <v>45538</v>
      </c>
      <c r="F177" s="169"/>
      <c r="G177" s="131" t="n">
        <f>MAX(G178:G182)</f>
        <v>45548</v>
      </c>
      <c r="H177" s="165"/>
      <c r="I177" s="165"/>
      <c r="J177" s="178"/>
      <c r="K177" s="178"/>
      <c r="L177" s="129"/>
      <c r="M177" s="161"/>
      <c r="N177" s="161"/>
      <c r="O177" s="70"/>
      <c r="P177" s="70"/>
    </row>
    <row r="178" s="5" customFormat="1" ht="16.5" customHeight="1">
      <c r="B178" s="129"/>
      <c r="C178" s="140" t="s">
        <v>329</v>
      </c>
      <c r="D178" s="129"/>
      <c r="E178" s="131" t="n">
        <f>G145+1</f>
        <v>45538</v>
      </c>
      <c r="F178" s="139" t="n">
        <v>3</v>
      </c>
      <c r="G178" s="131" t="n">
        <f>E178+F178-1</f>
        <v>45540</v>
      </c>
      <c r="H178" s="165"/>
      <c r="I178" s="165"/>
      <c r="J178" s="165"/>
      <c r="K178" s="165"/>
      <c r="L178" s="142" t="s">
        <v>330</v>
      </c>
      <c r="M178" s="161"/>
      <c r="N178" s="161"/>
      <c r="O178" s="70"/>
      <c r="P178" s="70"/>
    </row>
    <row r="179" s="5" customFormat="1" ht="16.5" customHeight="1">
      <c r="B179" s="129"/>
      <c r="C179" s="140" t="s">
        <v>331</v>
      </c>
      <c r="D179" s="129"/>
      <c r="E179" s="131" t="n">
        <f>E178</f>
        <v>45538</v>
      </c>
      <c r="F179" s="139" t="n">
        <v>3</v>
      </c>
      <c r="G179" s="131" t="n">
        <f>E179+F179-1</f>
        <v>45540</v>
      </c>
      <c r="H179" s="165"/>
      <c r="I179" s="165"/>
      <c r="J179" s="165"/>
      <c r="K179" s="165"/>
      <c r="L179" s="142" t="s">
        <v>264</v>
      </c>
      <c r="M179" s="161"/>
      <c r="N179" s="161"/>
      <c r="O179" s="70"/>
      <c r="P179" s="70"/>
    </row>
    <row r="180" ht="16.5" customHeight="1">
      <c r="C180" s="148" t="s">
        <v>332</v>
      </c>
      <c r="D180" s="191"/>
      <c r="E180" s="196" t="n">
        <f>E178+1</f>
        <v>45539</v>
      </c>
      <c r="F180" s="197" t="n">
        <v>3</v>
      </c>
      <c r="G180" s="196" t="n">
        <f>E180+F180-1</f>
        <v>45541</v>
      </c>
      <c r="H180" s="192" t="n">
        <f>E180-E95</f>
        <v>64</v>
      </c>
      <c r="I180" s="165"/>
      <c r="J180" s="165" t="s">
        <v>811</v>
      </c>
      <c r="K180" s="165" t="s">
        <v>811</v>
      </c>
      <c r="L180" s="140" t="s">
        <v>290</v>
      </c>
      <c r="M180" s="161"/>
      <c r="N180" s="161"/>
    </row>
    <row r="181" s="5" customFormat="1" ht="16.5" customHeight="1">
      <c r="B181" s="129"/>
      <c r="C181" s="140" t="s">
        <v>334</v>
      </c>
      <c r="D181" s="129"/>
      <c r="E181" s="131" t="n">
        <f>G180+1</f>
        <v>45542</v>
      </c>
      <c r="F181" s="139" t="n">
        <v>1</v>
      </c>
      <c r="G181" s="131" t="n">
        <f>E181+F181-1</f>
        <v>45542</v>
      </c>
      <c r="H181" s="165"/>
      <c r="I181" s="165"/>
      <c r="J181" s="165"/>
      <c r="K181" s="165"/>
      <c r="L181" s="142" t="s">
        <v>51</v>
      </c>
      <c r="M181" s="161"/>
      <c r="N181" s="161"/>
      <c r="O181" s="70"/>
      <c r="P181" s="70"/>
    </row>
    <row r="182" s="5" customFormat="1" ht="16.5" customHeight="1">
      <c r="B182" s="129"/>
      <c r="C182" s="140" t="s">
        <v>335</v>
      </c>
      <c r="D182" s="129"/>
      <c r="E182" s="131" t="n">
        <f>G180+1</f>
        <v>45542</v>
      </c>
      <c r="F182" s="139" t="n">
        <v>7</v>
      </c>
      <c r="G182" s="131" t="n">
        <f>E182+F182-1</f>
        <v>45548</v>
      </c>
      <c r="H182" s="165"/>
      <c r="I182" s="165"/>
      <c r="J182" s="165"/>
      <c r="K182" s="165"/>
      <c r="L182" s="142" t="s">
        <v>54</v>
      </c>
      <c r="M182" s="161"/>
      <c r="N182" s="161"/>
      <c r="O182" s="70"/>
      <c r="P182" s="70"/>
    </row>
    <row r="183" s="5" customFormat="1" ht="16.5" customHeight="1">
      <c r="A183" s="129" t="s">
        <v>336</v>
      </c>
      <c r="B183" s="129"/>
      <c r="C183" s="140" t="s">
        <v>337</v>
      </c>
      <c r="D183" s="129"/>
      <c r="E183" s="165"/>
      <c r="F183" s="169"/>
      <c r="G183" s="131" t="n">
        <f>E183+F183-1</f>
        <v>-1</v>
      </c>
      <c r="H183" s="165"/>
      <c r="I183" s="165"/>
      <c r="J183" s="165"/>
      <c r="K183" s="165"/>
      <c r="L183" s="178"/>
      <c r="M183" s="161"/>
      <c r="N183" s="161"/>
      <c r="O183" s="70"/>
      <c r="P183" s="70"/>
    </row>
    <row r="184" s="5" customFormat="1" ht="16.5" customHeight="1">
      <c r="A184" s="129"/>
      <c r="B184" s="140" t="s">
        <v>338</v>
      </c>
      <c r="C184" s="140" t="s">
        <v>338</v>
      </c>
      <c r="D184" s="129"/>
      <c r="E184" s="131" t="n">
        <f>MIN(E185:E189)</f>
        <v>45541</v>
      </c>
      <c r="F184" s="169"/>
      <c r="G184" s="131" t="n">
        <f>MAX(G185:G189)</f>
        <v>45556</v>
      </c>
      <c r="H184" s="165"/>
      <c r="I184" s="165"/>
      <c r="J184" s="165"/>
      <c r="K184" s="165"/>
      <c r="L184" s="178"/>
      <c r="M184" s="161"/>
      <c r="N184" s="161"/>
      <c r="O184" s="70"/>
      <c r="P184" s="70"/>
    </row>
    <row r="185" s="5" customFormat="1" ht="16.5" customHeight="1">
      <c r="A185" s="129"/>
      <c r="B185" s="144"/>
      <c r="C185" s="140" t="s">
        <v>339</v>
      </c>
      <c r="D185" s="129"/>
      <c r="E185" s="131" t="n">
        <f>G178+1</f>
        <v>45541</v>
      </c>
      <c r="F185" s="139" t="n">
        <v>3</v>
      </c>
      <c r="G185" s="131" t="n">
        <f>E185+F185-1</f>
        <v>45543</v>
      </c>
      <c r="H185" s="165"/>
      <c r="I185" s="165"/>
      <c r="J185" s="165"/>
      <c r="K185" s="165"/>
      <c r="L185" s="142" t="s">
        <v>264</v>
      </c>
      <c r="M185" s="161"/>
      <c r="N185" s="161"/>
      <c r="O185" s="70"/>
      <c r="P185" s="70"/>
    </row>
    <row r="186" s="5" customFormat="1" ht="16.5" customHeight="1">
      <c r="A186" s="129"/>
      <c r="B186" s="144"/>
      <c r="C186" s="140" t="s">
        <v>340</v>
      </c>
      <c r="D186" s="129"/>
      <c r="E186" s="131" t="n">
        <f>E185</f>
        <v>45541</v>
      </c>
      <c r="F186" s="139" t="n">
        <v>3</v>
      </c>
      <c r="G186" s="131" t="n">
        <f>E186+F186-1</f>
        <v>45543</v>
      </c>
      <c r="H186" s="165"/>
      <c r="I186" s="165"/>
      <c r="J186" s="165"/>
      <c r="K186" s="165"/>
      <c r="L186" s="142" t="s">
        <v>264</v>
      </c>
      <c r="M186" s="161"/>
      <c r="N186" s="161"/>
      <c r="O186" s="70"/>
      <c r="P186" s="70"/>
    </row>
    <row r="187" s="5" customFormat="1" ht="16.5" customHeight="1">
      <c r="A187" s="129"/>
      <c r="B187" s="144"/>
      <c r="C187" s="140" t="s">
        <v>341</v>
      </c>
      <c r="D187" s="129"/>
      <c r="E187" s="131" t="n">
        <f>E185</f>
        <v>45541</v>
      </c>
      <c r="F187" s="139" t="n">
        <v>3</v>
      </c>
      <c r="G187" s="131" t="n">
        <f>E187+F187-1</f>
        <v>45543</v>
      </c>
      <c r="H187" s="165"/>
      <c r="I187" s="165"/>
      <c r="J187" s="165"/>
      <c r="K187" s="165"/>
      <c r="L187" s="142" t="s">
        <v>264</v>
      </c>
      <c r="M187" s="161"/>
      <c r="N187" s="161"/>
      <c r="O187" s="70"/>
      <c r="P187" s="70"/>
    </row>
    <row r="188" s="5" customFormat="1" ht="16.5" customHeight="1">
      <c r="A188" s="129"/>
      <c r="B188" s="144"/>
      <c r="C188" s="140" t="s">
        <v>342</v>
      </c>
      <c r="D188" s="129"/>
      <c r="E188" s="131" t="n">
        <f>E185</f>
        <v>45541</v>
      </c>
      <c r="F188" s="139" t="n">
        <v>3</v>
      </c>
      <c r="G188" s="131" t="n">
        <f>E188+F188-1</f>
        <v>45543</v>
      </c>
      <c r="H188" s="165"/>
      <c r="I188" s="165"/>
      <c r="J188" s="165"/>
      <c r="K188" s="165"/>
      <c r="L188" s="142" t="s">
        <v>264</v>
      </c>
      <c r="M188" s="161"/>
      <c r="N188" s="161"/>
      <c r="O188" s="70"/>
      <c r="P188" s="70"/>
    </row>
    <row r="189" ht="16.5" customHeight="1">
      <c r="A189" s="129"/>
      <c r="C189" s="148" t="s">
        <v>343</v>
      </c>
      <c r="D189" s="191"/>
      <c r="E189" s="196" t="n">
        <f>G180+1</f>
        <v>45542</v>
      </c>
      <c r="F189" s="197" t="n">
        <v>15</v>
      </c>
      <c r="G189" s="196" t="n">
        <f>E189+F189-1</f>
        <v>45556</v>
      </c>
      <c r="H189" s="165"/>
      <c r="I189" s="165"/>
      <c r="J189" s="165" t="s">
        <v>811</v>
      </c>
      <c r="K189" s="165"/>
      <c r="L189" s="165"/>
      <c r="M189" s="161"/>
      <c r="N189" s="161"/>
    </row>
    <row r="190" s="5" customFormat="1" ht="16.5" customHeight="1">
      <c r="A190" s="129"/>
      <c r="B190" s="164" t="s">
        <v>344</v>
      </c>
      <c r="C190" s="140" t="s">
        <v>344</v>
      </c>
      <c r="D190" s="129"/>
      <c r="E190" s="131" t="n">
        <f>MIN(E191:E192)</f>
        <v>45543</v>
      </c>
      <c r="F190" s="169"/>
      <c r="G190" s="131" t="n">
        <f>MAX(G191:G192)</f>
        <v>45543</v>
      </c>
      <c r="H190" s="165"/>
      <c r="I190" s="165"/>
      <c r="J190" s="165"/>
      <c r="K190" s="165"/>
      <c r="L190" s="178"/>
      <c r="M190" s="161"/>
      <c r="N190" s="161"/>
      <c r="O190" s="70"/>
      <c r="P190" s="70"/>
    </row>
    <row r="191" s="5" customFormat="1" ht="16.5" customHeight="1">
      <c r="A191" s="129"/>
      <c r="B191" s="144"/>
      <c r="C191" s="140" t="s">
        <v>345</v>
      </c>
      <c r="D191" s="129"/>
      <c r="E191" s="131" t="n">
        <f>G185</f>
        <v>45543</v>
      </c>
      <c r="F191" s="139" t="n">
        <v>1</v>
      </c>
      <c r="G191" s="131" t="n">
        <f>E191+F191-1</f>
        <v>45543</v>
      </c>
      <c r="H191" s="165"/>
      <c r="I191" s="165"/>
      <c r="J191" s="165"/>
      <c r="K191" s="165"/>
      <c r="L191" s="142" t="s">
        <v>39</v>
      </c>
      <c r="M191" s="161"/>
      <c r="N191" s="161"/>
      <c r="O191" s="70"/>
      <c r="P191" s="70"/>
    </row>
    <row r="192" s="5" customFormat="1" ht="16.5" customHeight="1">
      <c r="A192" s="129"/>
      <c r="B192" s="147"/>
      <c r="C192" s="140" t="s">
        <v>346</v>
      </c>
      <c r="D192" s="129"/>
      <c r="E192" s="131" t="n">
        <f>E191</f>
        <v>45543</v>
      </c>
      <c r="F192" s="139" t="n">
        <v>1</v>
      </c>
      <c r="G192" s="131" t="n">
        <f>E192+F192-1</f>
        <v>45543</v>
      </c>
      <c r="H192" s="165"/>
      <c r="I192" s="165"/>
      <c r="J192" s="165"/>
      <c r="K192" s="165"/>
      <c r="L192" s="142" t="s">
        <v>39</v>
      </c>
      <c r="M192" s="161"/>
      <c r="N192" s="161"/>
      <c r="O192" s="70"/>
      <c r="P192" s="70"/>
    </row>
    <row r="193" ht="16.5" customHeight="1">
      <c r="A193" s="129"/>
      <c r="B193" s="140" t="s">
        <v>347</v>
      </c>
      <c r="C193" s="140" t="s">
        <v>347</v>
      </c>
      <c r="D193" s="129"/>
      <c r="E193" s="131" t="n">
        <f>E192</f>
        <v>45543</v>
      </c>
      <c r="F193" s="139" t="n">
        <v>1</v>
      </c>
      <c r="G193" s="131" t="n">
        <f>E193+F193-1</f>
        <v>45543</v>
      </c>
      <c r="H193" s="165"/>
      <c r="I193" s="165"/>
      <c r="J193" s="165" t="s">
        <v>811</v>
      </c>
      <c r="K193" s="165"/>
      <c r="L193" s="140" t="s">
        <v>39</v>
      </c>
      <c r="M193" s="161"/>
      <c r="N193" s="161"/>
    </row>
    <row r="194" s="5" customFormat="1" ht="16.5" customHeight="1">
      <c r="A194" s="129"/>
      <c r="B194" s="144"/>
      <c r="C194" s="140" t="s">
        <v>348</v>
      </c>
      <c r="D194" s="129"/>
      <c r="E194" s="131" t="n">
        <f>G193+1</f>
        <v>45544</v>
      </c>
      <c r="F194" s="139" t="n">
        <v>2</v>
      </c>
      <c r="G194" s="131" t="n">
        <f>E194+F194-1</f>
        <v>45545</v>
      </c>
      <c r="H194" s="165"/>
      <c r="I194" s="165"/>
      <c r="J194" s="165"/>
      <c r="K194" s="165"/>
      <c r="L194" s="142" t="s">
        <v>349</v>
      </c>
      <c r="M194" s="161"/>
      <c r="N194" s="161"/>
      <c r="O194" s="70"/>
      <c r="P194" s="70"/>
    </row>
    <row r="195" ht="16.5" customHeight="1">
      <c r="A195" s="129"/>
      <c r="C195" s="148" t="s">
        <v>350</v>
      </c>
      <c r="D195" s="191"/>
      <c r="E195" s="196" t="n">
        <f>MAX(G194+1,G189+1)</f>
        <v>45557</v>
      </c>
      <c r="F195" s="197" t="n">
        <v>3</v>
      </c>
      <c r="G195" s="196" t="n">
        <f>E195+F195-1</f>
        <v>45559</v>
      </c>
      <c r="H195" s="165"/>
      <c r="I195" s="165"/>
      <c r="J195" s="165" t="s">
        <v>811</v>
      </c>
      <c r="K195" s="165"/>
      <c r="L195" s="140" t="s">
        <v>349</v>
      </c>
      <c r="M195" s="161"/>
      <c r="N195" s="161"/>
    </row>
    <row r="196" ht="16.5" customHeight="1">
      <c r="A196" s="129"/>
      <c r="B196" s="129" t="s">
        <v>351</v>
      </c>
      <c r="C196" s="140" t="s">
        <v>352</v>
      </c>
      <c r="D196" s="129"/>
      <c r="E196" s="131" t="n">
        <v>44945</v>
      </c>
      <c r="F196" s="169"/>
      <c r="G196" s="131" t="n">
        <f>E196+F196-1</f>
        <v>44944</v>
      </c>
      <c r="H196" s="165"/>
      <c r="I196" s="165"/>
      <c r="J196" s="165" t="s">
        <v>811</v>
      </c>
      <c r="K196" s="165"/>
      <c r="L196" s="165"/>
      <c r="M196" s="161"/>
      <c r="N196" s="161"/>
    </row>
    <row r="197" s="5" customFormat="1" ht="16.5" customHeight="1">
      <c r="A197" s="129"/>
      <c r="B197" s="129"/>
      <c r="C197" s="140" t="s">
        <v>353</v>
      </c>
      <c r="D197" s="129"/>
      <c r="E197" s="131" t="n">
        <f>E156</f>
        <v>45450</v>
      </c>
      <c r="F197" s="139" t="n">
        <v>60</v>
      </c>
      <c r="G197" s="131" t="n">
        <f>E197+F197-1</f>
        <v>45509</v>
      </c>
      <c r="H197" s="165"/>
      <c r="I197" s="165"/>
      <c r="J197" s="165"/>
      <c r="K197" s="165"/>
      <c r="L197" s="142" t="s">
        <v>231</v>
      </c>
      <c r="M197" s="161"/>
      <c r="N197" s="161"/>
      <c r="O197" s="70"/>
      <c r="P197" s="70"/>
    </row>
    <row r="198" s="5" customFormat="1" ht="16.5" customHeight="1">
      <c r="A198" s="129"/>
      <c r="B198" s="129"/>
      <c r="C198" s="140" t="s">
        <v>354</v>
      </c>
      <c r="D198" s="129"/>
      <c r="E198" s="131" t="n">
        <f>E157</f>
        <v>45457</v>
      </c>
      <c r="F198" s="139" t="n">
        <v>60</v>
      </c>
      <c r="G198" s="131" t="n">
        <f>E198+F198-1</f>
        <v>45516</v>
      </c>
      <c r="H198" s="165"/>
      <c r="I198" s="165"/>
      <c r="J198" s="165"/>
      <c r="K198" s="165"/>
      <c r="L198" s="142" t="s">
        <v>231</v>
      </c>
      <c r="M198" s="161"/>
      <c r="N198" s="161"/>
      <c r="O198" s="70"/>
      <c r="P198" s="70"/>
    </row>
    <row r="199" s="5" customFormat="1" ht="16.5" customHeight="1">
      <c r="A199" s="129"/>
      <c r="B199" s="129"/>
      <c r="C199" s="140" t="s">
        <v>355</v>
      </c>
      <c r="D199" s="129"/>
      <c r="E199" s="131" t="n">
        <f>G195+1</f>
        <v>45560</v>
      </c>
      <c r="F199" s="139" t="n">
        <v>1</v>
      </c>
      <c r="G199" s="131" t="n">
        <f>E199+F199-1</f>
        <v>45560</v>
      </c>
      <c r="H199" s="165"/>
      <c r="I199" s="165"/>
      <c r="J199" s="165"/>
      <c r="K199" s="165"/>
      <c r="L199" s="142" t="s">
        <v>231</v>
      </c>
      <c r="M199" s="161"/>
      <c r="N199" s="161"/>
      <c r="O199" s="70"/>
      <c r="P199" s="70"/>
    </row>
    <row r="200" s="5" customFormat="1" ht="16.5" customHeight="1">
      <c r="A200" s="129"/>
      <c r="B200" s="164" t="s">
        <v>356</v>
      </c>
      <c r="C200" s="140" t="s">
        <v>356</v>
      </c>
      <c r="D200" s="129"/>
      <c r="E200" s="131" t="n">
        <v>45013</v>
      </c>
      <c r="F200" s="169"/>
      <c r="G200" s="131" t="n">
        <f>E200+F200-1</f>
        <v>45012</v>
      </c>
      <c r="H200" s="165"/>
      <c r="I200" s="165"/>
      <c r="J200" s="165"/>
      <c r="K200" s="165"/>
      <c r="L200" s="178"/>
      <c r="M200" s="161"/>
      <c r="N200" s="161"/>
      <c r="O200" s="70"/>
      <c r="P200" s="70"/>
    </row>
    <row r="201" ht="16.5" customHeight="1">
      <c r="A201" s="129"/>
      <c r="C201" s="140" t="s">
        <v>357</v>
      </c>
      <c r="D201" s="129"/>
      <c r="E201" s="131" t="n">
        <f>G199+1</f>
        <v>45561</v>
      </c>
      <c r="F201" s="139" t="n">
        <v>1</v>
      </c>
      <c r="G201" s="131" t="n">
        <f>E201+F201-1</f>
        <v>45561</v>
      </c>
      <c r="H201" s="165"/>
      <c r="I201" s="165"/>
      <c r="J201" s="165" t="s">
        <v>811</v>
      </c>
      <c r="K201" s="165"/>
      <c r="L201" s="140" t="s">
        <v>290</v>
      </c>
      <c r="M201" s="161"/>
      <c r="N201" s="161"/>
    </row>
    <row r="202" ht="16.5" customHeight="1">
      <c r="A202" s="129"/>
      <c r="C202" s="148" t="s">
        <v>356</v>
      </c>
      <c r="D202" s="191"/>
      <c r="E202" s="196" t="n">
        <f>G201+1</f>
        <v>45562</v>
      </c>
      <c r="F202" s="197" t="n">
        <v>5</v>
      </c>
      <c r="G202" s="196" t="n">
        <f>E202+F202-1</f>
        <v>45566</v>
      </c>
      <c r="H202" s="192" t="n">
        <f>E202-E180</f>
        <v>23</v>
      </c>
      <c r="I202" s="165"/>
      <c r="J202" s="165" t="s">
        <v>811</v>
      </c>
      <c r="K202" s="165" t="s">
        <v>811</v>
      </c>
      <c r="L202" s="140" t="s">
        <v>290</v>
      </c>
      <c r="M202" s="161"/>
      <c r="N202" s="161"/>
    </row>
    <row r="203" ht="16.5" customHeight="1">
      <c r="A203" s="129"/>
      <c r="C203" s="140" t="s">
        <v>358</v>
      </c>
      <c r="D203" s="129"/>
      <c r="E203" s="131" t="n">
        <f>G202</f>
        <v>45566</v>
      </c>
      <c r="F203" s="139" t="n">
        <v>1</v>
      </c>
      <c r="G203" s="131" t="n">
        <f>E203+F203-1</f>
        <v>45566</v>
      </c>
      <c r="H203" s="165"/>
      <c r="I203" s="165"/>
      <c r="J203" s="165" t="s">
        <v>811</v>
      </c>
      <c r="K203" s="165"/>
      <c r="L203" s="140" t="s">
        <v>231</v>
      </c>
      <c r="M203" s="161"/>
      <c r="N203" s="161"/>
    </row>
    <row r="204" s="5" customFormat="1" ht="16.5" customHeight="1">
      <c r="A204" s="129"/>
      <c r="B204" s="140" t="s">
        <v>359</v>
      </c>
      <c r="C204" s="140" t="s">
        <v>360</v>
      </c>
      <c r="D204" s="129"/>
      <c r="E204" s="131" t="n">
        <f>MIN(E205:E209)</f>
        <v>45573</v>
      </c>
      <c r="F204" s="169"/>
      <c r="G204" s="131" t="n">
        <f>MAX(G205:G209)</f>
        <v>45584</v>
      </c>
      <c r="H204" s="5"/>
      <c r="I204" s="5"/>
      <c r="J204" s="165"/>
      <c r="K204" s="165"/>
      <c r="L204" s="178"/>
      <c r="M204" s="161"/>
      <c r="N204" s="161"/>
      <c r="O204" s="70"/>
      <c r="P204" s="70"/>
    </row>
    <row r="205" ht="16.5" customHeight="1">
      <c r="A205" s="129"/>
      <c r="C205" s="140" t="s">
        <v>361</v>
      </c>
      <c r="D205" s="129"/>
      <c r="E205" s="131" t="n">
        <f>G203+7</f>
        <v>45573</v>
      </c>
      <c r="F205" s="139" t="n">
        <v>3</v>
      </c>
      <c r="G205" s="131" t="n">
        <f>E205+F205-1</f>
        <v>45575</v>
      </c>
      <c r="H205" s="34"/>
      <c r="I205" s="34"/>
      <c r="J205" s="165" t="s">
        <v>811</v>
      </c>
      <c r="K205" s="165"/>
      <c r="L205" s="140" t="s">
        <v>73</v>
      </c>
      <c r="M205" s="161"/>
      <c r="N205" s="161"/>
    </row>
    <row r="206" ht="16.5" customHeight="1">
      <c r="A206" s="129"/>
      <c r="C206" s="140" t="s">
        <v>362</v>
      </c>
      <c r="D206" s="129"/>
      <c r="E206" s="131" t="n">
        <f>G205+1</f>
        <v>45576</v>
      </c>
      <c r="F206" s="139" t="n">
        <v>7</v>
      </c>
      <c r="G206" s="131" t="n">
        <f>E206+F206-1</f>
        <v>45582</v>
      </c>
      <c r="H206" s="34"/>
      <c r="I206" s="34"/>
      <c r="J206" s="165" t="s">
        <v>811</v>
      </c>
      <c r="K206" s="165"/>
      <c r="L206" s="140" t="s">
        <v>73</v>
      </c>
      <c r="M206" s="161"/>
      <c r="N206" s="161"/>
    </row>
    <row r="207" ht="16.5" customHeight="1">
      <c r="A207" s="129"/>
      <c r="C207" s="140" t="s">
        <v>363</v>
      </c>
      <c r="D207" s="129"/>
      <c r="E207" s="131" t="n">
        <f>G206+1</f>
        <v>45583</v>
      </c>
      <c r="F207" s="139" t="n">
        <v>0</v>
      </c>
      <c r="G207" s="131" t="n">
        <f>E207+F207-1</f>
        <v>45582</v>
      </c>
      <c r="H207" s="34"/>
      <c r="I207" s="34"/>
      <c r="J207" s="165" t="s">
        <v>811</v>
      </c>
      <c r="K207" s="165"/>
      <c r="L207" s="140" t="s">
        <v>264</v>
      </c>
      <c r="M207" s="161"/>
      <c r="N207" s="161"/>
    </row>
    <row r="208" ht="16.5" customHeight="1">
      <c r="A208" s="129"/>
      <c r="C208" s="140" t="s">
        <v>364</v>
      </c>
      <c r="D208" s="129"/>
      <c r="E208" s="131" t="n">
        <f>G207</f>
        <v>45582</v>
      </c>
      <c r="F208" s="139" t="n">
        <v>0</v>
      </c>
      <c r="G208" s="131" t="n">
        <f>E208+F208-1</f>
        <v>45581</v>
      </c>
      <c r="H208" s="34"/>
      <c r="I208" s="34"/>
      <c r="J208" s="165" t="s">
        <v>811</v>
      </c>
      <c r="K208" s="165"/>
      <c r="L208" s="140" t="s">
        <v>73</v>
      </c>
      <c r="M208" s="161"/>
      <c r="N208" s="161"/>
    </row>
    <row r="209" ht="16.5" customHeight="1">
      <c r="A209" s="129"/>
      <c r="C209" s="140" t="s">
        <v>365</v>
      </c>
      <c r="D209" s="129"/>
      <c r="E209" s="131" t="n">
        <f>E205</f>
        <v>45573</v>
      </c>
      <c r="F209" s="139" t="n">
        <v>12</v>
      </c>
      <c r="G209" s="131" t="n">
        <f>E209+F209-1</f>
        <v>45584</v>
      </c>
      <c r="H209" s="34"/>
      <c r="I209" s="34"/>
      <c r="J209" s="165" t="s">
        <v>811</v>
      </c>
      <c r="K209" s="165" t="s">
        <v>278</v>
      </c>
      <c r="L209" s="140" t="s">
        <v>366</v>
      </c>
      <c r="M209" s="161"/>
      <c r="N209" s="161"/>
    </row>
    <row r="210" s="5" customFormat="1" ht="16.5" customHeight="1">
      <c r="A210" s="129"/>
      <c r="B210" s="223" t="s">
        <v>367</v>
      </c>
      <c r="C210" s="223" t="s">
        <v>367</v>
      </c>
      <c r="D210" s="224"/>
      <c r="E210" s="189" t="n">
        <f>MIN(E211:E215)</f>
        <v>45583</v>
      </c>
      <c r="F210" s="225"/>
      <c r="G210" s="189" t="n">
        <f>MAX(G211:G215)</f>
        <v>45599</v>
      </c>
      <c r="H210" s="226"/>
      <c r="I210" s="226"/>
      <c r="J210" s="226"/>
      <c r="K210" s="226"/>
      <c r="L210" s="227"/>
      <c r="M210" s="161"/>
      <c r="N210" s="161"/>
      <c r="O210" s="70"/>
      <c r="P210" s="70"/>
    </row>
    <row r="211" s="5" customFormat="1" ht="16.5" customHeight="1">
      <c r="A211" s="129"/>
      <c r="B211" s="228"/>
      <c r="C211" s="223" t="s">
        <v>339</v>
      </c>
      <c r="D211" s="224"/>
      <c r="E211" s="189" t="n">
        <f>G259+1</f>
        <v>45597</v>
      </c>
      <c r="F211" s="229" t="n">
        <v>3</v>
      </c>
      <c r="G211" s="189" t="n">
        <f>E211+F211-1</f>
        <v>45599</v>
      </c>
      <c r="H211" s="226"/>
      <c r="I211" s="226"/>
      <c r="J211" s="226"/>
      <c r="K211" s="226"/>
      <c r="L211" s="230" t="s">
        <v>264</v>
      </c>
      <c r="M211" s="161"/>
      <c r="N211" s="161"/>
      <c r="O211" s="70"/>
      <c r="P211" s="70"/>
    </row>
    <row r="212" s="5" customFormat="1" ht="16.5" customHeight="1">
      <c r="A212" s="129"/>
      <c r="B212" s="228"/>
      <c r="C212" s="223" t="s">
        <v>340</v>
      </c>
      <c r="D212" s="224"/>
      <c r="E212" s="189" t="n">
        <f>E211</f>
        <v>45597</v>
      </c>
      <c r="F212" s="229" t="n">
        <v>3</v>
      </c>
      <c r="G212" s="189" t="n">
        <f>E212+F212-1</f>
        <v>45599</v>
      </c>
      <c r="H212" s="226"/>
      <c r="I212" s="226"/>
      <c r="J212" s="226"/>
      <c r="K212" s="226"/>
      <c r="L212" s="230" t="s">
        <v>264</v>
      </c>
      <c r="M212" s="161"/>
      <c r="N212" s="161"/>
      <c r="O212" s="70"/>
      <c r="P212" s="70"/>
    </row>
    <row r="213" s="5" customFormat="1" ht="16.5" customHeight="1">
      <c r="A213" s="129"/>
      <c r="B213" s="228"/>
      <c r="C213" s="223" t="s">
        <v>341</v>
      </c>
      <c r="D213" s="224"/>
      <c r="E213" s="189" t="n">
        <f>E211</f>
        <v>45597</v>
      </c>
      <c r="F213" s="229" t="n">
        <v>3</v>
      </c>
      <c r="G213" s="189" t="n">
        <f>E213+F213-1</f>
        <v>45599</v>
      </c>
      <c r="H213" s="226"/>
      <c r="I213" s="226"/>
      <c r="J213" s="226"/>
      <c r="K213" s="226"/>
      <c r="L213" s="230" t="s">
        <v>264</v>
      </c>
      <c r="M213" s="161"/>
      <c r="N213" s="161"/>
      <c r="O213" s="70"/>
      <c r="P213" s="70"/>
    </row>
    <row r="214" s="5" customFormat="1" ht="16.5" customHeight="1">
      <c r="A214" s="129"/>
      <c r="B214" s="228"/>
      <c r="C214" s="223" t="s">
        <v>342</v>
      </c>
      <c r="D214" s="224"/>
      <c r="E214" s="189" t="n">
        <f>E211</f>
        <v>45597</v>
      </c>
      <c r="F214" s="229" t="n">
        <v>3</v>
      </c>
      <c r="G214" s="189" t="n">
        <f>E214+F214-1</f>
        <v>45599</v>
      </c>
      <c r="H214" s="226"/>
      <c r="I214" s="226"/>
      <c r="J214" s="226"/>
      <c r="K214" s="226"/>
      <c r="L214" s="230" t="s">
        <v>264</v>
      </c>
      <c r="M214" s="161"/>
      <c r="N214" s="161"/>
      <c r="O214" s="70"/>
      <c r="P214" s="70"/>
    </row>
    <row r="215" s="5" customFormat="1" ht="16.5" customHeight="1">
      <c r="A215" s="129"/>
      <c r="B215" s="231"/>
      <c r="C215" s="223" t="s">
        <v>343</v>
      </c>
      <c r="D215" s="224"/>
      <c r="E215" s="189" t="n">
        <f>G242+1</f>
        <v>45583</v>
      </c>
      <c r="F215" s="232" t="n">
        <v>12</v>
      </c>
      <c r="G215" s="189" t="n">
        <f>E215+F215-1</f>
        <v>45594</v>
      </c>
      <c r="H215" s="226"/>
      <c r="I215" s="226"/>
      <c r="J215" s="226"/>
      <c r="K215" s="226"/>
      <c r="L215" s="227"/>
      <c r="M215" s="161"/>
      <c r="N215" s="161"/>
      <c r="O215" s="70"/>
      <c r="P215" s="70"/>
    </row>
    <row r="216" s="5" customFormat="1" ht="16.5" customHeight="1">
      <c r="A216" s="129"/>
      <c r="B216" s="164" t="s">
        <v>344</v>
      </c>
      <c r="C216" s="140" t="s">
        <v>344</v>
      </c>
      <c r="D216" s="129"/>
      <c r="E216" s="131" t="n">
        <f>MIN(E217:E218)</f>
        <v>45599</v>
      </c>
      <c r="F216" s="169"/>
      <c r="G216" s="131" t="n">
        <f>MAX(G217:G218)</f>
        <v>45599</v>
      </c>
      <c r="H216" s="165"/>
      <c r="I216" s="165"/>
      <c r="J216" s="165"/>
      <c r="K216" s="165"/>
      <c r="L216" s="178"/>
      <c r="M216" s="161"/>
      <c r="N216" s="161"/>
      <c r="O216" s="70"/>
      <c r="P216" s="70"/>
    </row>
    <row r="217" s="5" customFormat="1" ht="16.5" customHeight="1">
      <c r="A217" s="129"/>
      <c r="B217" s="144"/>
      <c r="C217" s="140" t="s">
        <v>345</v>
      </c>
      <c r="D217" s="129"/>
      <c r="E217" s="131" t="n">
        <f>G211</f>
        <v>45599</v>
      </c>
      <c r="F217" s="139" t="n">
        <v>1</v>
      </c>
      <c r="G217" s="131" t="n">
        <f>E217+F217-1</f>
        <v>45599</v>
      </c>
      <c r="H217" s="165"/>
      <c r="I217" s="165"/>
      <c r="J217" s="165"/>
      <c r="K217" s="165"/>
      <c r="L217" s="142" t="s">
        <v>39</v>
      </c>
      <c r="M217" s="161"/>
      <c r="N217" s="161"/>
      <c r="O217" s="70"/>
      <c r="P217" s="70"/>
    </row>
    <row r="218" s="5" customFormat="1" ht="16.5" customHeight="1">
      <c r="A218" s="129"/>
      <c r="B218" s="147"/>
      <c r="C218" s="140" t="s">
        <v>346</v>
      </c>
      <c r="D218" s="129"/>
      <c r="E218" s="131" t="n">
        <f>E217</f>
        <v>45599</v>
      </c>
      <c r="F218" s="139" t="n">
        <v>1</v>
      </c>
      <c r="G218" s="131" t="n">
        <f>E218+F218-1</f>
        <v>45599</v>
      </c>
      <c r="H218" s="165"/>
      <c r="I218" s="165"/>
      <c r="J218" s="165"/>
      <c r="K218" s="165"/>
      <c r="L218" s="142" t="s">
        <v>39</v>
      </c>
      <c r="M218" s="161"/>
      <c r="N218" s="161"/>
      <c r="O218" s="70"/>
      <c r="P218" s="70"/>
    </row>
    <row r="219" ht="16.5" customHeight="1">
      <c r="A219" s="129"/>
      <c r="B219" s="140" t="s">
        <v>347</v>
      </c>
      <c r="C219" s="140" t="s">
        <v>347</v>
      </c>
      <c r="D219" s="129"/>
      <c r="E219" s="131"/>
      <c r="F219" s="139"/>
      <c r="G219" s="131"/>
      <c r="H219" s="165"/>
      <c r="I219" s="165"/>
      <c r="J219" s="165" t="s">
        <v>811</v>
      </c>
      <c r="K219" s="165"/>
      <c r="L219" s="140" t="s">
        <v>39</v>
      </c>
      <c r="M219" s="161"/>
      <c r="N219" s="161"/>
    </row>
    <row r="220" s="5" customFormat="1" ht="16.5" customHeight="1">
      <c r="A220" s="129"/>
      <c r="B220" s="144"/>
      <c r="C220" s="140" t="s">
        <v>348</v>
      </c>
      <c r="D220" s="129"/>
      <c r="E220" s="131" t="n">
        <f>G219+1</f>
        <v>1</v>
      </c>
      <c r="F220" s="139" t="n">
        <v>2</v>
      </c>
      <c r="G220" s="131" t="n">
        <f>E220+F220-1</f>
        <v>2</v>
      </c>
      <c r="H220" s="165"/>
      <c r="I220" s="165"/>
      <c r="J220" s="165"/>
      <c r="K220" s="165"/>
      <c r="L220" s="142" t="s">
        <v>349</v>
      </c>
      <c r="M220" s="161"/>
      <c r="N220" s="161"/>
      <c r="O220" s="70"/>
      <c r="P220" s="70"/>
    </row>
    <row r="221" ht="16.5" customHeight="1">
      <c r="A221" s="129"/>
      <c r="C221" s="140" t="s">
        <v>350</v>
      </c>
      <c r="D221" s="129"/>
      <c r="E221" s="131" t="n">
        <f>G208+1</f>
        <v>45582</v>
      </c>
      <c r="F221" s="139" t="n">
        <v>3</v>
      </c>
      <c r="G221" s="131" t="n">
        <f>E221+F221-1</f>
        <v>45584</v>
      </c>
      <c r="H221" s="165"/>
      <c r="I221" s="165"/>
      <c r="J221" s="165" t="s">
        <v>811</v>
      </c>
      <c r="K221" s="165"/>
      <c r="L221" s="140" t="s">
        <v>349</v>
      </c>
      <c r="M221" s="161"/>
      <c r="N221" s="161"/>
    </row>
    <row r="222" ht="16.5" customHeight="1">
      <c r="A222" s="129"/>
      <c r="B222" s="129" t="s">
        <v>351</v>
      </c>
      <c r="C222" s="140" t="s">
        <v>352</v>
      </c>
      <c r="D222" s="129"/>
      <c r="E222" s="131" t="n">
        <f>G221+1</f>
        <v>45585</v>
      </c>
      <c r="F222" s="169" t="n">
        <v>1</v>
      </c>
      <c r="G222" s="131" t="n">
        <f>E222+F222-1</f>
        <v>45585</v>
      </c>
      <c r="H222" s="165"/>
      <c r="I222" s="165"/>
      <c r="J222" s="165" t="s">
        <v>811</v>
      </c>
      <c r="K222" s="165"/>
      <c r="L222" s="165"/>
      <c r="M222" s="161"/>
      <c r="N222" s="161"/>
    </row>
    <row r="223" s="5" customFormat="1" ht="16.5" customHeight="1">
      <c r="A223" s="129"/>
      <c r="B223" s="129"/>
      <c r="C223" s="140" t="s">
        <v>353</v>
      </c>
      <c r="D223" s="129"/>
      <c r="E223" s="131" t="n">
        <f>E236</f>
        <v>45570</v>
      </c>
      <c r="F223" s="139" t="n">
        <v>60</v>
      </c>
      <c r="G223" s="131" t="n">
        <f>E223+F223-1</f>
        <v>45629</v>
      </c>
      <c r="H223" s="165"/>
      <c r="I223" s="165"/>
      <c r="J223" s="165"/>
      <c r="K223" s="165"/>
      <c r="L223" s="142" t="s">
        <v>231</v>
      </c>
      <c r="M223" s="161"/>
      <c r="N223" s="161"/>
      <c r="O223" s="70"/>
      <c r="P223" s="70"/>
    </row>
    <row r="224" s="5" customFormat="1" ht="16.5" customHeight="1">
      <c r="A224" s="129"/>
      <c r="B224" s="129"/>
      <c r="C224" s="140" t="s">
        <v>354</v>
      </c>
      <c r="D224" s="129"/>
      <c r="E224" s="131" t="n">
        <f>E237</f>
        <v>45570</v>
      </c>
      <c r="F224" s="139" t="n">
        <v>60</v>
      </c>
      <c r="G224" s="131" t="n">
        <f>E224+F224-1</f>
        <v>45629</v>
      </c>
      <c r="H224" s="165"/>
      <c r="I224" s="165"/>
      <c r="J224" s="165"/>
      <c r="K224" s="165"/>
      <c r="L224" s="142" t="s">
        <v>231</v>
      </c>
      <c r="M224" s="161"/>
      <c r="N224" s="161"/>
      <c r="O224" s="70"/>
      <c r="P224" s="70"/>
    </row>
    <row r="225" s="5" customFormat="1" ht="16.5" customHeight="1">
      <c r="A225" s="129"/>
      <c r="B225" s="129"/>
      <c r="C225" s="140" t="s">
        <v>355</v>
      </c>
      <c r="D225" s="129"/>
      <c r="E225" s="131" t="n">
        <f>G221+1</f>
        <v>45585</v>
      </c>
      <c r="F225" s="139" t="n">
        <v>1</v>
      </c>
      <c r="G225" s="131" t="n">
        <f>E225+F225-1</f>
        <v>45585</v>
      </c>
      <c r="H225" s="165"/>
      <c r="I225" s="165"/>
      <c r="J225" s="165"/>
      <c r="K225" s="165"/>
      <c r="L225" s="142" t="s">
        <v>231</v>
      </c>
      <c r="M225" s="161"/>
      <c r="N225" s="161"/>
      <c r="O225" s="70"/>
      <c r="P225" s="70"/>
    </row>
    <row r="226" s="5" customFormat="1" ht="16.5" customHeight="1">
      <c r="A226" s="129"/>
      <c r="B226" s="164" t="s">
        <v>359</v>
      </c>
      <c r="C226" s="140" t="s">
        <v>356</v>
      </c>
      <c r="D226" s="129"/>
      <c r="E226" s="131" t="n">
        <v>45013</v>
      </c>
      <c r="F226" s="169"/>
      <c r="G226" s="131" t="n">
        <f>E226+F226-1</f>
        <v>45012</v>
      </c>
      <c r="H226" s="165"/>
      <c r="I226" s="165"/>
      <c r="J226" s="165"/>
      <c r="K226" s="165"/>
      <c r="L226" s="178"/>
      <c r="M226" s="161"/>
      <c r="N226" s="161"/>
      <c r="O226" s="70"/>
      <c r="P226" s="70"/>
    </row>
    <row r="227" ht="16.5" customHeight="1">
      <c r="A227" s="129"/>
      <c r="C227" s="140" t="s">
        <v>357</v>
      </c>
      <c r="D227" s="129"/>
      <c r="E227" s="131" t="n">
        <f>G221+1</f>
        <v>45585</v>
      </c>
      <c r="F227" s="139" t="n">
        <v>1</v>
      </c>
      <c r="G227" s="131" t="n">
        <f>E227+F227-1</f>
        <v>45585</v>
      </c>
      <c r="H227" s="165"/>
      <c r="I227" s="165"/>
      <c r="J227" s="165" t="s">
        <v>811</v>
      </c>
      <c r="K227" s="165"/>
      <c r="L227" s="140" t="s">
        <v>290</v>
      </c>
      <c r="M227" s="161"/>
      <c r="N227" s="161"/>
    </row>
    <row r="228" ht="16.5" customHeight="1">
      <c r="A228" s="129"/>
      <c r="C228" s="148" t="s">
        <v>368</v>
      </c>
      <c r="D228" s="191"/>
      <c r="E228" s="196" t="n">
        <f>G227+1</f>
        <v>45586</v>
      </c>
      <c r="F228" s="197" t="n">
        <v>5</v>
      </c>
      <c r="G228" s="196" t="n">
        <f>E228+F228-1</f>
        <v>45590</v>
      </c>
      <c r="H228" s="192" t="n">
        <f>E228-E202</f>
        <v>24</v>
      </c>
      <c r="I228" s="165"/>
      <c r="J228" s="165" t="s">
        <v>811</v>
      </c>
      <c r="K228" s="165" t="s">
        <v>811</v>
      </c>
      <c r="L228" s="140" t="s">
        <v>290</v>
      </c>
      <c r="M228" s="161"/>
      <c r="N228" s="161"/>
    </row>
    <row r="229" ht="16.5" customHeight="1">
      <c r="A229" s="129"/>
      <c r="C229" s="140" t="s">
        <v>358</v>
      </c>
      <c r="D229" s="129"/>
      <c r="E229" s="131" t="n">
        <f>G228</f>
        <v>45590</v>
      </c>
      <c r="F229" s="139" t="n">
        <v>1</v>
      </c>
      <c r="G229" s="131" t="n">
        <f>E229+F229-1</f>
        <v>45590</v>
      </c>
      <c r="H229" s="165"/>
      <c r="I229" s="165"/>
      <c r="J229" s="165" t="s">
        <v>811</v>
      </c>
      <c r="K229" s="165"/>
      <c r="L229" s="140"/>
      <c r="M229" s="161"/>
      <c r="N229" s="161"/>
    </row>
    <row r="230" ht="16.5" customHeight="1">
      <c r="A230" s="129"/>
      <c r="B230" s="140" t="s">
        <v>369</v>
      </c>
      <c r="C230" s="140" t="s">
        <v>373</v>
      </c>
      <c r="D230" s="129"/>
      <c r="E230" s="131" t="n">
        <f>G228+4</f>
        <v>45594</v>
      </c>
      <c r="F230" s="139" t="n">
        <v>7</v>
      </c>
      <c r="G230" s="131" t="n">
        <f>E230+F230-1</f>
        <v>45600</v>
      </c>
      <c r="H230" s="165"/>
      <c r="I230" s="165"/>
      <c r="J230" s="165" t="s">
        <v>811</v>
      </c>
      <c r="K230" s="165" t="s">
        <v>811</v>
      </c>
      <c r="L230" s="140" t="s">
        <v>54</v>
      </c>
      <c r="M230" s="161"/>
      <c r="N230" s="161"/>
    </row>
    <row r="231" s="5" customFormat="1" ht="16.5" customHeight="1">
      <c r="A231" s="129"/>
      <c r="B231" s="164" t="s">
        <v>371</v>
      </c>
      <c r="C231" s="140" t="s">
        <v>371</v>
      </c>
      <c r="D231" s="129"/>
      <c r="E231" s="131" t="n">
        <f>MIN(E232:E239)</f>
        <v>45569</v>
      </c>
      <c r="F231" s="169"/>
      <c r="G231" s="131" t="n">
        <f>E231+F231-1</f>
        <v>45568</v>
      </c>
      <c r="H231" s="165"/>
      <c r="I231" s="165"/>
      <c r="J231" s="165"/>
      <c r="K231" s="165"/>
      <c r="L231" s="178"/>
      <c r="M231" s="161"/>
      <c r="N231" s="161"/>
      <c r="O231" s="70"/>
      <c r="P231" s="70"/>
    </row>
    <row r="232" s="5" customFormat="1" ht="16.5" customHeight="1">
      <c r="A232" s="129"/>
      <c r="B232" s="144"/>
      <c r="C232" s="140" t="s">
        <v>372</v>
      </c>
      <c r="D232" s="129"/>
      <c r="E232" s="131" t="n">
        <f>G202+4</f>
        <v>45570</v>
      </c>
      <c r="F232" s="169"/>
      <c r="G232" s="131" t="n">
        <f>E232+F232-1</f>
        <v>45569</v>
      </c>
      <c r="H232" s="165"/>
      <c r="I232" s="165"/>
      <c r="J232" s="165"/>
      <c r="K232" s="165"/>
      <c r="L232" s="178"/>
      <c r="M232" s="161"/>
      <c r="N232" s="161"/>
      <c r="O232" s="70"/>
      <c r="P232" s="70"/>
    </row>
    <row r="233" ht="16.5" customHeight="1">
      <c r="A233" s="129"/>
      <c r="C233" s="140" t="s">
        <v>373</v>
      </c>
      <c r="D233" s="129"/>
      <c r="E233" s="131" t="n">
        <f>G$202+3</f>
        <v>45569</v>
      </c>
      <c r="F233" s="139" t="n">
        <v>14</v>
      </c>
      <c r="G233" s="131" t="n">
        <f>E233+F233-1</f>
        <v>45582</v>
      </c>
      <c r="H233" s="165"/>
      <c r="I233" s="165"/>
      <c r="J233" s="165" t="s">
        <v>811</v>
      </c>
      <c r="K233" s="165" t="s">
        <v>811</v>
      </c>
      <c r="L233" s="140" t="s">
        <v>54</v>
      </c>
      <c r="M233" s="161"/>
      <c r="N233" s="161"/>
    </row>
    <row r="234" s="5" customFormat="1" ht="16.5" customHeight="1">
      <c r="A234" s="129"/>
      <c r="B234" s="144"/>
      <c r="C234" s="140" t="s">
        <v>374</v>
      </c>
      <c r="D234" s="129"/>
      <c r="E234" s="131" t="n">
        <f>G$202+4</f>
        <v>45570</v>
      </c>
      <c r="F234" s="139" t="n">
        <v>14</v>
      </c>
      <c r="G234" s="131" t="n">
        <f>E234+F234-1</f>
        <v>45583</v>
      </c>
      <c r="H234" s="165"/>
      <c r="I234" s="165"/>
      <c r="J234" s="165"/>
      <c r="K234" s="165"/>
      <c r="L234" s="142" t="s">
        <v>375</v>
      </c>
      <c r="M234" s="161"/>
      <c r="N234" s="161"/>
      <c r="O234" s="70"/>
      <c r="P234" s="70"/>
    </row>
    <row r="235" s="5" customFormat="1" ht="16.5" customHeight="1">
      <c r="A235" s="129"/>
      <c r="B235" s="144"/>
      <c r="C235" s="140" t="s">
        <v>376</v>
      </c>
      <c r="D235" s="129"/>
      <c r="E235" s="131" t="n">
        <f>G$202+4</f>
        <v>45570</v>
      </c>
      <c r="F235" s="139" t="n">
        <v>7</v>
      </c>
      <c r="G235" s="131" t="n">
        <f>E235+F235-1</f>
        <v>45576</v>
      </c>
      <c r="H235" s="165"/>
      <c r="I235" s="165"/>
      <c r="J235" s="165"/>
      <c r="K235" s="165"/>
      <c r="L235" s="142" t="s">
        <v>377</v>
      </c>
      <c r="M235" s="161"/>
      <c r="N235" s="161"/>
      <c r="O235" s="70"/>
      <c r="P235" s="70"/>
    </row>
    <row r="236" s="5" customFormat="1" ht="16.5" customHeight="1">
      <c r="A236" s="129"/>
      <c r="B236" s="144"/>
      <c r="C236" s="140" t="s">
        <v>378</v>
      </c>
      <c r="D236" s="129"/>
      <c r="E236" s="131" t="n">
        <f>G$202+4</f>
        <v>45570</v>
      </c>
      <c r="F236" s="139" t="n">
        <v>20</v>
      </c>
      <c r="G236" s="131" t="n">
        <f>E236+F236-1</f>
        <v>45589</v>
      </c>
      <c r="H236" s="165"/>
      <c r="I236" s="165"/>
      <c r="J236" s="165"/>
      <c r="K236" s="165"/>
      <c r="L236" s="142" t="s">
        <v>65</v>
      </c>
      <c r="M236" s="161"/>
      <c r="N236" s="161"/>
      <c r="O236" s="70"/>
      <c r="P236" s="70"/>
    </row>
    <row r="237" s="5" customFormat="1" ht="16.5" customHeight="1">
      <c r="A237" s="129"/>
      <c r="B237" s="144"/>
      <c r="C237" s="140" t="s">
        <v>379</v>
      </c>
      <c r="D237" s="129"/>
      <c r="E237" s="131" t="n">
        <f>G$202+4</f>
        <v>45570</v>
      </c>
      <c r="F237" s="139" t="n">
        <v>1</v>
      </c>
      <c r="G237" s="131" t="n">
        <f>E237+F237-1</f>
        <v>45570</v>
      </c>
      <c r="H237" s="165"/>
      <c r="I237" s="165"/>
      <c r="J237" s="165"/>
      <c r="K237" s="165"/>
      <c r="L237" s="142" t="s">
        <v>349</v>
      </c>
      <c r="M237" s="161"/>
      <c r="N237" s="161"/>
      <c r="O237" s="70"/>
      <c r="P237" s="70"/>
    </row>
    <row r="238" s="5" customFormat="1" ht="16.5" customHeight="1">
      <c r="A238" s="129"/>
      <c r="B238" s="144"/>
      <c r="C238" s="140" t="s">
        <v>380</v>
      </c>
      <c r="D238" s="129"/>
      <c r="E238" s="131" t="n">
        <f>G$202+4</f>
        <v>45570</v>
      </c>
      <c r="F238" s="139" t="n">
        <v>3</v>
      </c>
      <c r="G238" s="131" t="n">
        <f>E238+F238-1</f>
        <v>45572</v>
      </c>
      <c r="H238" s="165"/>
      <c r="I238" s="165"/>
      <c r="J238" s="165"/>
      <c r="K238" s="165"/>
      <c r="L238" s="142" t="s">
        <v>381</v>
      </c>
      <c r="M238" s="161"/>
      <c r="N238" s="161"/>
      <c r="O238" s="70"/>
      <c r="P238" s="70"/>
    </row>
    <row r="239" s="5" customFormat="1" ht="16.5" customHeight="1">
      <c r="A239" s="129"/>
      <c r="B239" s="144"/>
      <c r="C239" s="140" t="s">
        <v>382</v>
      </c>
      <c r="D239" s="129"/>
      <c r="E239" s="170" t="n">
        <f>E232</f>
        <v>45570</v>
      </c>
      <c r="F239" s="139" t="n">
        <v>3</v>
      </c>
      <c r="G239" s="131" t="n">
        <f>E239+F239-1</f>
        <v>45572</v>
      </c>
      <c r="H239" s="165"/>
      <c r="I239" s="165"/>
      <c r="J239" s="165"/>
      <c r="K239" s="165"/>
      <c r="L239" s="142" t="s">
        <v>54</v>
      </c>
      <c r="M239" s="161"/>
      <c r="N239" s="161"/>
      <c r="O239" s="70"/>
      <c r="P239" s="70"/>
    </row>
    <row r="240" s="5" customFormat="1" ht="16.5" customHeight="1">
      <c r="A240" s="129"/>
      <c r="B240" s="147"/>
      <c r="C240" s="140" t="s">
        <v>383</v>
      </c>
      <c r="D240" s="129"/>
      <c r="E240" s="170" t="n">
        <f>E232</f>
        <v>45570</v>
      </c>
      <c r="F240" s="139" t="n">
        <v>1</v>
      </c>
      <c r="G240" s="131" t="n">
        <f>E240+F240-1</f>
        <v>45570</v>
      </c>
      <c r="H240" s="165"/>
      <c r="I240" s="165"/>
      <c r="J240" s="165"/>
      <c r="K240" s="165"/>
      <c r="L240" s="142" t="s">
        <v>51</v>
      </c>
      <c r="M240" s="161"/>
      <c r="N240" s="161"/>
      <c r="O240" s="70"/>
      <c r="P240" s="70"/>
    </row>
    <row r="241" s="5" customFormat="1" ht="16.5" customHeight="1">
      <c r="A241" s="129"/>
      <c r="B241" s="140" t="s">
        <v>360</v>
      </c>
      <c r="C241" s="140" t="s">
        <v>360</v>
      </c>
      <c r="D241" s="129"/>
      <c r="E241" s="131" t="n">
        <f>MIN(E242:E247)</f>
        <v>45570</v>
      </c>
      <c r="F241" s="169"/>
      <c r="G241" s="131" t="n">
        <f>MAX(G242:G247)</f>
        <v>45594</v>
      </c>
      <c r="H241" s="165"/>
      <c r="I241" s="165"/>
      <c r="J241" s="165"/>
      <c r="K241" s="165"/>
      <c r="L241" s="178"/>
      <c r="M241" s="161"/>
      <c r="N241" s="161"/>
      <c r="O241" s="70"/>
      <c r="P241" s="70"/>
    </row>
    <row r="242" ht="16.5" customHeight="1">
      <c r="A242" s="129"/>
      <c r="C242" s="148" t="s">
        <v>384</v>
      </c>
      <c r="D242" s="191"/>
      <c r="E242" s="196" t="n">
        <f>E233+1</f>
        <v>45570</v>
      </c>
      <c r="F242" s="197" t="n">
        <v>13</v>
      </c>
      <c r="G242" s="196" t="n">
        <f>E242+F242-1</f>
        <v>45582</v>
      </c>
      <c r="H242" s="165"/>
      <c r="I242" s="165"/>
      <c r="J242" s="165" t="s">
        <v>811</v>
      </c>
      <c r="K242" s="165"/>
      <c r="L242" s="140" t="s">
        <v>73</v>
      </c>
      <c r="M242" s="161"/>
      <c r="N242" s="161"/>
    </row>
    <row r="243" ht="16.5" customHeight="1">
      <c r="A243" s="129"/>
      <c r="C243" s="140" t="s">
        <v>385</v>
      </c>
      <c r="D243" s="129"/>
      <c r="E243" s="131" t="n">
        <f>G242+1</f>
        <v>45583</v>
      </c>
      <c r="F243" s="139" t="n">
        <v>12</v>
      </c>
      <c r="G243" s="131" t="n">
        <f>E243+F243-1</f>
        <v>45594</v>
      </c>
      <c r="H243" s="165"/>
      <c r="I243" s="165"/>
      <c r="J243" s="165" t="s">
        <v>811</v>
      </c>
      <c r="K243" s="165"/>
      <c r="L243" s="140" t="s">
        <v>73</v>
      </c>
      <c r="M243" s="161"/>
      <c r="N243" s="161"/>
    </row>
    <row r="244" ht="16.5" customHeight="1">
      <c r="A244" s="129"/>
      <c r="C244" s="140" t="s">
        <v>363</v>
      </c>
      <c r="D244" s="129"/>
      <c r="E244" s="131" t="n">
        <f>G243</f>
        <v>45594</v>
      </c>
      <c r="F244" s="139" t="n">
        <v>0</v>
      </c>
      <c r="G244" s="131" t="n">
        <f>E244+F244-1</f>
        <v>45593</v>
      </c>
      <c r="H244" s="165"/>
      <c r="I244" s="165"/>
      <c r="J244" s="165" t="s">
        <v>811</v>
      </c>
      <c r="K244" s="165"/>
      <c r="L244" s="140" t="s">
        <v>264</v>
      </c>
      <c r="M244" s="161"/>
      <c r="N244" s="161"/>
    </row>
    <row r="245" ht="16.5" customHeight="1">
      <c r="A245" s="129"/>
      <c r="C245" s="140" t="s">
        <v>364</v>
      </c>
      <c r="D245" s="129"/>
      <c r="E245" s="131" t="n">
        <f>G244+1</f>
        <v>45594</v>
      </c>
      <c r="F245" s="139" t="n">
        <v>1</v>
      </c>
      <c r="G245" s="131" t="n">
        <f>E245+F245-1</f>
        <v>45594</v>
      </c>
      <c r="H245" s="165"/>
      <c r="I245" s="165"/>
      <c r="J245" s="165" t="s">
        <v>811</v>
      </c>
      <c r="K245" s="165"/>
      <c r="L245" s="140" t="s">
        <v>73</v>
      </c>
      <c r="M245" s="161"/>
      <c r="N245" s="161"/>
    </row>
    <row r="246" ht="16.5" customHeight="1">
      <c r="A246" s="129"/>
      <c r="C246" s="140" t="s">
        <v>365</v>
      </c>
      <c r="D246" s="129"/>
      <c r="E246" s="131" t="n">
        <f>E235+7</f>
        <v>45577</v>
      </c>
      <c r="F246" s="139" t="n">
        <v>14</v>
      </c>
      <c r="G246" s="131" t="n">
        <f>E246+F246-1</f>
        <v>45590</v>
      </c>
      <c r="H246" s="165"/>
      <c r="I246" s="165"/>
      <c r="J246" s="165" t="s">
        <v>811</v>
      </c>
      <c r="K246" s="165" t="s">
        <v>278</v>
      </c>
      <c r="L246" s="140" t="s">
        <v>366</v>
      </c>
      <c r="M246" s="161"/>
      <c r="N246" s="161"/>
    </row>
    <row r="247" s="5" customFormat="1" ht="16.5" customHeight="1">
      <c r="A247" s="129"/>
      <c r="B247" s="147"/>
      <c r="C247" s="140" t="s">
        <v>387</v>
      </c>
      <c r="D247" s="129"/>
      <c r="E247" s="131" t="n">
        <f>G234+1</f>
        <v>45584</v>
      </c>
      <c r="F247" s="139" t="n">
        <v>7</v>
      </c>
      <c r="G247" s="131" t="n">
        <f>E247+F247-1</f>
        <v>45590</v>
      </c>
      <c r="H247" s="165"/>
      <c r="I247" s="165"/>
      <c r="J247" s="165"/>
      <c r="K247" s="165"/>
      <c r="L247" s="142" t="s">
        <v>388</v>
      </c>
      <c r="M247" s="161"/>
      <c r="N247" s="161"/>
      <c r="O247" s="70"/>
      <c r="P247" s="70"/>
    </row>
    <row r="248" ht="16.5" customHeight="1">
      <c r="A248" s="129"/>
      <c r="B248" s="129" t="s">
        <v>367</v>
      </c>
      <c r="C248" s="140" t="s">
        <v>343</v>
      </c>
      <c r="D248" s="129"/>
      <c r="E248" s="170" t="n">
        <f>E243</f>
        <v>45583</v>
      </c>
      <c r="F248" s="109" t="n">
        <v>12</v>
      </c>
      <c r="G248" s="196" t="n">
        <f>E248+F248-1</f>
        <v>45594</v>
      </c>
      <c r="H248" s="165"/>
      <c r="I248" s="165"/>
      <c r="J248" s="165" t="s">
        <v>811</v>
      </c>
      <c r="K248" s="165"/>
      <c r="L248" s="165"/>
      <c r="M248" s="161"/>
      <c r="N248" s="161"/>
    </row>
    <row r="249" ht="16.5" customHeight="1">
      <c r="A249" s="129"/>
      <c r="B249" s="129" t="s">
        <v>96</v>
      </c>
      <c r="C249" s="140" t="s">
        <v>474</v>
      </c>
      <c r="D249" s="129"/>
      <c r="E249" s="131" t="n">
        <f>MAX(G242,G232)+3</f>
        <v>45585</v>
      </c>
      <c r="F249" s="139" t="n">
        <v>1</v>
      </c>
      <c r="G249" s="131" t="n">
        <f>E249+F249-1</f>
        <v>45585</v>
      </c>
      <c r="H249" s="165"/>
      <c r="I249" s="165"/>
      <c r="J249" s="165" t="s">
        <v>811</v>
      </c>
      <c r="K249" s="165" t="s">
        <v>811</v>
      </c>
      <c r="L249" s="140" t="s">
        <v>390</v>
      </c>
      <c r="M249" s="161"/>
      <c r="N249" s="161"/>
    </row>
    <row r="250" s="5" customFormat="1" ht="16.5" customHeight="1">
      <c r="A250" s="129"/>
      <c r="B250" s="160" t="s">
        <v>391</v>
      </c>
      <c r="C250" s="140" t="s">
        <v>392</v>
      </c>
      <c r="D250" s="129"/>
      <c r="E250" s="170" t="n">
        <f>E$187</f>
        <v>45541</v>
      </c>
      <c r="F250" s="169"/>
      <c r="G250" s="131" t="n">
        <f>E250+F250-1</f>
        <v>45540</v>
      </c>
      <c r="H250" s="165"/>
      <c r="I250" s="165"/>
      <c r="J250" s="165"/>
      <c r="K250" s="165"/>
      <c r="L250" s="178"/>
      <c r="M250" s="161"/>
      <c r="N250" s="161"/>
      <c r="O250" s="70"/>
      <c r="P250" s="70"/>
    </row>
    <row r="251" s="5" customFormat="1" ht="16.5" customHeight="1">
      <c r="A251" s="129"/>
      <c r="B251" s="144"/>
      <c r="C251" s="140" t="s">
        <v>232</v>
      </c>
      <c r="D251" s="129"/>
      <c r="E251" s="170" t="n">
        <f>E$187</f>
        <v>45541</v>
      </c>
      <c r="F251" s="139" t="n">
        <v>7</v>
      </c>
      <c r="G251" s="131" t="n">
        <f>E251+F251-1</f>
        <v>45547</v>
      </c>
      <c r="H251" s="165"/>
      <c r="I251" s="165"/>
      <c r="J251" s="165"/>
      <c r="K251" s="165"/>
      <c r="L251" s="142" t="s">
        <v>381</v>
      </c>
      <c r="M251" s="161"/>
      <c r="N251" s="161"/>
      <c r="O251" s="70"/>
      <c r="P251" s="70"/>
    </row>
    <row r="252" s="5" customFormat="1" ht="16.5" customHeight="1">
      <c r="A252" s="129"/>
      <c r="B252" s="144"/>
      <c r="C252" s="140" t="s">
        <v>393</v>
      </c>
      <c r="D252" s="129"/>
      <c r="E252" s="170" t="n">
        <f>E$187</f>
        <v>45541</v>
      </c>
      <c r="F252" s="139" t="n">
        <v>7</v>
      </c>
      <c r="G252" s="131" t="n">
        <f>E252+F252-1</f>
        <v>45547</v>
      </c>
      <c r="H252" s="165"/>
      <c r="I252" s="165"/>
      <c r="J252" s="165"/>
      <c r="K252" s="165"/>
      <c r="L252" s="142" t="s">
        <v>381</v>
      </c>
      <c r="M252" s="161"/>
      <c r="N252" s="161"/>
      <c r="O252" s="70"/>
      <c r="P252" s="70"/>
    </row>
    <row r="253" s="5" customFormat="1" ht="16.5" customHeight="1">
      <c r="A253" s="129"/>
      <c r="B253" s="144"/>
      <c r="C253" s="140" t="s">
        <v>239</v>
      </c>
      <c r="D253" s="129"/>
      <c r="E253" s="170" t="n">
        <f>E$187</f>
        <v>45541</v>
      </c>
      <c r="F253" s="139" t="n">
        <v>7</v>
      </c>
      <c r="G253" s="131" t="n">
        <f>E253+F253-1</f>
        <v>45547</v>
      </c>
      <c r="H253" s="165"/>
      <c r="I253" s="165"/>
      <c r="J253" s="165"/>
      <c r="K253" s="165"/>
      <c r="L253" s="142" t="s">
        <v>381</v>
      </c>
      <c r="M253" s="161"/>
      <c r="N253" s="161"/>
      <c r="O253" s="70"/>
      <c r="P253" s="70"/>
    </row>
    <row r="254" s="5" customFormat="1" ht="16.5" customHeight="1">
      <c r="A254" s="129"/>
      <c r="B254" s="144"/>
      <c r="C254" s="140" t="s">
        <v>394</v>
      </c>
      <c r="D254" s="129"/>
      <c r="E254" s="170" t="n">
        <f>E$187</f>
        <v>45541</v>
      </c>
      <c r="F254" s="139" t="n">
        <v>7</v>
      </c>
      <c r="G254" s="131" t="n">
        <f>E254+F254-1</f>
        <v>45547</v>
      </c>
      <c r="H254" s="165"/>
      <c r="I254" s="165"/>
      <c r="J254" s="165"/>
      <c r="K254" s="165"/>
      <c r="L254" s="142" t="s">
        <v>381</v>
      </c>
      <c r="M254" s="161"/>
      <c r="N254" s="161"/>
      <c r="O254" s="70"/>
      <c r="P254" s="70"/>
    </row>
    <row r="255" s="5" customFormat="1" ht="16.5" customHeight="1">
      <c r="A255" s="129"/>
      <c r="B255" s="144"/>
      <c r="C255" s="140" t="s">
        <v>395</v>
      </c>
      <c r="D255" s="129"/>
      <c r="E255" s="170" t="n">
        <f>E$187</f>
        <v>45541</v>
      </c>
      <c r="F255" s="139" t="n">
        <v>7</v>
      </c>
      <c r="G255" s="131" t="n">
        <f>E255+F255-1</f>
        <v>45547</v>
      </c>
      <c r="H255" s="165"/>
      <c r="I255" s="165"/>
      <c r="J255" s="165"/>
      <c r="K255" s="165"/>
      <c r="L255" s="142" t="s">
        <v>51</v>
      </c>
      <c r="M255" s="161"/>
      <c r="N255" s="161"/>
      <c r="O255" s="70"/>
      <c r="P255" s="70"/>
    </row>
    <row r="256" s="5" customFormat="1" ht="16.5" customHeight="1">
      <c r="A256" s="129"/>
      <c r="B256" s="144"/>
      <c r="C256" s="140" t="s">
        <v>396</v>
      </c>
      <c r="D256" s="129"/>
      <c r="E256" s="170" t="n">
        <f>E$187</f>
        <v>45541</v>
      </c>
      <c r="F256" s="139" t="n">
        <v>7</v>
      </c>
      <c r="G256" s="131" t="n">
        <f>E256+F256-1</f>
        <v>45547</v>
      </c>
      <c r="H256" s="165"/>
      <c r="I256" s="165"/>
      <c r="J256" s="165"/>
      <c r="K256" s="165"/>
      <c r="L256" s="142" t="s">
        <v>51</v>
      </c>
      <c r="M256" s="161"/>
      <c r="N256" s="161"/>
      <c r="O256" s="70"/>
      <c r="P256" s="70"/>
    </row>
    <row r="257" s="5" customFormat="1" ht="16.5" customHeight="1">
      <c r="A257" s="129"/>
      <c r="B257" s="160" t="s">
        <v>80</v>
      </c>
      <c r="C257" s="140" t="s">
        <v>397</v>
      </c>
      <c r="D257" s="129"/>
      <c r="E257" s="170" t="n">
        <f>E$187</f>
        <v>45541</v>
      </c>
      <c r="F257" s="139" t="n">
        <v>7</v>
      </c>
      <c r="G257" s="131" t="n">
        <f>E257+F257-1</f>
        <v>45547</v>
      </c>
      <c r="H257" s="165"/>
      <c r="I257" s="165"/>
      <c r="J257" s="165"/>
      <c r="K257" s="165"/>
      <c r="L257" s="142" t="s">
        <v>39</v>
      </c>
      <c r="M257" s="161"/>
      <c r="N257" s="161"/>
      <c r="O257" s="70"/>
      <c r="P257" s="70"/>
    </row>
    <row r="258" s="5" customFormat="1" ht="16.5" customHeight="1">
      <c r="A258" s="129"/>
      <c r="B258" s="147"/>
      <c r="C258" s="140" t="s">
        <v>398</v>
      </c>
      <c r="D258" s="129"/>
      <c r="E258" s="170" t="n">
        <f>E$187</f>
        <v>45541</v>
      </c>
      <c r="F258" s="139" t="n">
        <v>7</v>
      </c>
      <c r="G258" s="131" t="n">
        <f>E258+F258-1</f>
        <v>45547</v>
      </c>
      <c r="H258" s="165"/>
      <c r="I258" s="165"/>
      <c r="J258" s="165"/>
      <c r="K258" s="165"/>
      <c r="L258" s="142" t="s">
        <v>381</v>
      </c>
      <c r="M258" s="161"/>
      <c r="N258" s="161"/>
      <c r="O258" s="70"/>
      <c r="P258" s="70"/>
    </row>
    <row r="259" s="5" customFormat="1" ht="16.5" customHeight="1">
      <c r="A259" s="129"/>
      <c r="B259" s="129"/>
      <c r="C259" s="140" t="s">
        <v>399</v>
      </c>
      <c r="D259" s="129"/>
      <c r="E259" s="131" t="n">
        <f>G242+1</f>
        <v>45583</v>
      </c>
      <c r="F259" s="139" t="n">
        <v>14</v>
      </c>
      <c r="G259" s="131" t="n">
        <f>E259+F259-1</f>
        <v>45596</v>
      </c>
      <c r="H259" s="165"/>
      <c r="I259" s="165"/>
      <c r="J259" s="165"/>
      <c r="K259" s="165"/>
      <c r="L259" s="142" t="s">
        <v>73</v>
      </c>
      <c r="M259" s="161"/>
      <c r="N259" s="161"/>
      <c r="O259" s="70"/>
      <c r="P259" s="70"/>
    </row>
    <row r="260" s="5" customFormat="1" ht="16.5" customHeight="1">
      <c r="A260" s="129"/>
      <c r="B260" s="129"/>
      <c r="C260" s="140" t="s">
        <v>400</v>
      </c>
      <c r="D260" s="129"/>
      <c r="E260" s="170" t="n">
        <f>E$187</f>
        <v>45541</v>
      </c>
      <c r="F260" s="139" t="n">
        <v>14</v>
      </c>
      <c r="G260" s="131" t="n">
        <f>E260+F260-1</f>
        <v>45554</v>
      </c>
      <c r="H260" s="165"/>
      <c r="I260" s="165"/>
      <c r="J260" s="165"/>
      <c r="K260" s="165"/>
      <c r="L260" s="142" t="s">
        <v>250</v>
      </c>
      <c r="M260" s="161"/>
      <c r="N260" s="161"/>
      <c r="O260" s="70"/>
      <c r="P260" s="70"/>
    </row>
    <row r="261" s="5" customFormat="1" ht="16.5" customHeight="1">
      <c r="A261" s="129"/>
      <c r="B261" s="160" t="s">
        <v>401</v>
      </c>
      <c r="C261" s="140" t="s">
        <v>402</v>
      </c>
      <c r="D261" s="129"/>
      <c r="E261" s="131" t="n">
        <f>G242+1</f>
        <v>45583</v>
      </c>
      <c r="F261" s="169"/>
      <c r="G261" s="131" t="n">
        <f>E261+F261-1</f>
        <v>45582</v>
      </c>
      <c r="H261" s="165"/>
      <c r="I261" s="165"/>
      <c r="J261" s="165"/>
      <c r="K261" s="165"/>
      <c r="L261" s="178"/>
      <c r="M261" s="161"/>
      <c r="N261" s="161"/>
      <c r="O261" s="70"/>
      <c r="P261" s="70"/>
    </row>
    <row r="262" s="5" customFormat="1" ht="16.5" customHeight="1">
      <c r="A262" s="129"/>
      <c r="B262" s="144"/>
      <c r="C262" s="140" t="s">
        <v>403</v>
      </c>
      <c r="D262" s="129"/>
      <c r="E262" s="131" t="n">
        <f>G242+1</f>
        <v>45583</v>
      </c>
      <c r="F262" s="139" t="n">
        <v>3</v>
      </c>
      <c r="G262" s="131" t="n">
        <f>E262+F262-1</f>
        <v>45585</v>
      </c>
      <c r="H262" s="165"/>
      <c r="I262" s="165"/>
      <c r="J262" s="165"/>
      <c r="K262" s="165"/>
      <c r="L262" s="142" t="s">
        <v>404</v>
      </c>
      <c r="M262" s="161"/>
      <c r="N262" s="161"/>
      <c r="O262" s="70"/>
      <c r="P262" s="70"/>
    </row>
    <row r="263" s="5" customFormat="1" ht="16.5" customHeight="1">
      <c r="A263" s="129"/>
      <c r="B263" s="147"/>
      <c r="C263" s="140" t="s">
        <v>405</v>
      </c>
      <c r="D263" s="129"/>
      <c r="E263" s="131" t="n">
        <f>G262+1</f>
        <v>45586</v>
      </c>
      <c r="F263" s="139" t="n">
        <v>7</v>
      </c>
      <c r="G263" s="131" t="n">
        <f>E263+F263-1</f>
        <v>45592</v>
      </c>
      <c r="H263" s="165"/>
      <c r="I263" s="165"/>
      <c r="J263" s="165"/>
      <c r="K263" s="165"/>
      <c r="L263" s="142" t="s">
        <v>84</v>
      </c>
      <c r="M263" s="161"/>
      <c r="N263" s="161"/>
      <c r="O263" s="70"/>
      <c r="P263" s="70"/>
    </row>
    <row r="264" s="5" customFormat="1" ht="16.5" customHeight="1">
      <c r="A264" s="129"/>
      <c r="B264" s="160" t="s">
        <v>80</v>
      </c>
      <c r="C264" s="140" t="s">
        <v>397</v>
      </c>
      <c r="D264" s="129"/>
      <c r="E264" s="170" t="n">
        <f>E$187</f>
        <v>45541</v>
      </c>
      <c r="F264" s="139" t="n">
        <v>7</v>
      </c>
      <c r="G264" s="131" t="n">
        <f>E264+F264-1</f>
        <v>45547</v>
      </c>
      <c r="H264" s="165"/>
      <c r="I264" s="165"/>
      <c r="J264" s="165"/>
      <c r="K264" s="165"/>
      <c r="L264" s="142" t="s">
        <v>39</v>
      </c>
      <c r="M264" s="161"/>
      <c r="N264" s="161"/>
      <c r="O264" s="70"/>
      <c r="P264" s="70"/>
    </row>
    <row r="265" s="5" customFormat="1" ht="16.5" customHeight="1">
      <c r="A265" s="129"/>
      <c r="B265" s="147"/>
      <c r="C265" s="140" t="s">
        <v>398</v>
      </c>
      <c r="D265" s="129"/>
      <c r="E265" s="170" t="n">
        <f>E$187</f>
        <v>45541</v>
      </c>
      <c r="F265" s="139" t="n">
        <v>7</v>
      </c>
      <c r="G265" s="131" t="n">
        <f>E265+F265-1</f>
        <v>45547</v>
      </c>
      <c r="H265" s="165"/>
      <c r="I265" s="165"/>
      <c r="J265" s="165"/>
      <c r="K265" s="165"/>
      <c r="L265" s="142" t="s">
        <v>381</v>
      </c>
      <c r="M265" s="161"/>
      <c r="N265" s="161"/>
      <c r="O265" s="70"/>
      <c r="P265" s="70"/>
    </row>
    <row r="266" s="5" customFormat="1" ht="16.5" customHeight="1">
      <c r="A266" s="129"/>
      <c r="B266" s="129"/>
      <c r="C266" s="140" t="s">
        <v>399</v>
      </c>
      <c r="D266" s="129"/>
      <c r="E266" s="131" t="n">
        <f>G205+1</f>
        <v>45576</v>
      </c>
      <c r="F266" s="139" t="n">
        <v>14</v>
      </c>
      <c r="G266" s="131" t="n">
        <f>E266+F266-1</f>
        <v>45589</v>
      </c>
      <c r="H266" s="165"/>
      <c r="I266" s="165"/>
      <c r="J266" s="165"/>
      <c r="K266" s="165"/>
      <c r="L266" s="142" t="s">
        <v>73</v>
      </c>
      <c r="M266" s="161"/>
      <c r="N266" s="161"/>
      <c r="O266" s="70"/>
      <c r="P266" s="70"/>
    </row>
    <row r="267" s="5" customFormat="1" ht="16.5" customHeight="1">
      <c r="A267" s="129"/>
      <c r="B267" s="129"/>
      <c r="C267" s="140" t="s">
        <v>400</v>
      </c>
      <c r="D267" s="129"/>
      <c r="E267" s="170" t="n">
        <f>E$187</f>
        <v>45541</v>
      </c>
      <c r="F267" s="139" t="n">
        <v>14</v>
      </c>
      <c r="G267" s="131" t="n">
        <f>E267+F267-1</f>
        <v>45554</v>
      </c>
      <c r="H267" s="165"/>
      <c r="I267" s="165"/>
      <c r="J267" s="165"/>
      <c r="K267" s="165"/>
      <c r="L267" s="142" t="s">
        <v>250</v>
      </c>
      <c r="M267" s="161"/>
      <c r="N267" s="161"/>
      <c r="O267" s="70"/>
      <c r="P267" s="70"/>
    </row>
    <row r="268" s="5" customFormat="1" ht="16.5" customHeight="1">
      <c r="A268" s="129"/>
      <c r="B268" s="144"/>
      <c r="C268" s="140" t="s">
        <v>403</v>
      </c>
      <c r="D268" s="129"/>
      <c r="E268" s="131" t="n">
        <f>G205+1</f>
        <v>45576</v>
      </c>
      <c r="F268" s="139" t="n">
        <v>3</v>
      </c>
      <c r="G268" s="131" t="n">
        <f>E268+F268-1</f>
        <v>45578</v>
      </c>
      <c r="H268" s="165"/>
      <c r="I268" s="165"/>
      <c r="J268" s="165"/>
      <c r="K268" s="165"/>
      <c r="L268" s="142" t="s">
        <v>404</v>
      </c>
      <c r="M268" s="161"/>
      <c r="N268" s="161"/>
      <c r="O268" s="70"/>
      <c r="P268" s="70"/>
    </row>
    <row r="269" s="5" customFormat="1" ht="16.5" customHeight="1">
      <c r="A269" s="129"/>
      <c r="B269" s="147"/>
      <c r="C269" s="140" t="s">
        <v>405</v>
      </c>
      <c r="D269" s="129"/>
      <c r="E269" s="131" t="n">
        <f>G268+1</f>
        <v>45579</v>
      </c>
      <c r="F269" s="139" t="n">
        <v>7</v>
      </c>
      <c r="G269" s="131" t="n">
        <f>E269+F269-1</f>
        <v>45585</v>
      </c>
      <c r="H269" s="165"/>
      <c r="I269" s="165"/>
      <c r="J269" s="165"/>
      <c r="K269" s="165"/>
      <c r="L269" s="142" t="s">
        <v>84</v>
      </c>
      <c r="M269" s="161"/>
      <c r="N269" s="161"/>
      <c r="O269" s="70"/>
      <c r="P269" s="70"/>
    </row>
    <row r="270" s="5" customFormat="1" ht="16.5" customHeight="1">
      <c r="A270" s="160" t="s">
        <v>406</v>
      </c>
      <c r="B270" s="129"/>
      <c r="C270" s="140" t="s">
        <v>407</v>
      </c>
      <c r="D270" s="129"/>
      <c r="E270" s="165"/>
      <c r="F270" s="169"/>
      <c r="G270" s="131" t="n">
        <f>E270+F270-1</f>
        <v>-1</v>
      </c>
      <c r="H270" s="165"/>
      <c r="I270" s="165"/>
      <c r="J270" s="165"/>
      <c r="K270" s="165"/>
      <c r="L270" s="178"/>
      <c r="M270" s="161"/>
      <c r="N270" s="161"/>
      <c r="O270" s="70"/>
      <c r="P270" s="70"/>
    </row>
    <row r="271" s="5" customFormat="1" ht="16.5" customHeight="1">
      <c r="A271" s="160" t="s">
        <v>406</v>
      </c>
      <c r="B271" s="164" t="s">
        <v>367</v>
      </c>
      <c r="C271" s="140" t="s">
        <v>367</v>
      </c>
      <c r="D271" s="129"/>
      <c r="E271" s="132" t="n">
        <f>MIN(E272:E276)</f>
        <v>45595</v>
      </c>
      <c r="F271" s="169"/>
      <c r="G271" s="132" t="n">
        <f>MAX(G272:G276)</f>
        <v>45598</v>
      </c>
      <c r="H271" s="165"/>
      <c r="I271" s="165"/>
      <c r="J271" s="165"/>
      <c r="K271" s="165"/>
      <c r="L271" s="178"/>
      <c r="M271" s="161"/>
      <c r="N271" s="161"/>
      <c r="O271" s="70"/>
      <c r="P271" s="70"/>
    </row>
    <row r="272" s="5" customFormat="1" ht="16.5" customHeight="1">
      <c r="A272" s="160" t="s">
        <v>406</v>
      </c>
      <c r="B272" s="144"/>
      <c r="C272" s="140" t="s">
        <v>408</v>
      </c>
      <c r="D272" s="129"/>
      <c r="E272" s="132" t="n">
        <f>G245+1</f>
        <v>45595</v>
      </c>
      <c r="F272" s="139" t="n">
        <v>1</v>
      </c>
      <c r="G272" s="131" t="n">
        <f>E272+F272-1</f>
        <v>45595</v>
      </c>
      <c r="H272" s="165"/>
      <c r="I272" s="165"/>
      <c r="J272" s="165"/>
      <c r="K272" s="165"/>
      <c r="L272" s="142" t="s">
        <v>264</v>
      </c>
      <c r="M272" s="161"/>
      <c r="N272" s="161"/>
      <c r="O272" s="70"/>
      <c r="P272" s="70"/>
    </row>
    <row r="273" s="5" customFormat="1" ht="16.5" customHeight="1">
      <c r="A273" s="160" t="s">
        <v>406</v>
      </c>
      <c r="B273" s="144"/>
      <c r="C273" s="140" t="s">
        <v>340</v>
      </c>
      <c r="D273" s="129"/>
      <c r="E273" s="132" t="n">
        <f>G272+1</f>
        <v>45596</v>
      </c>
      <c r="F273" s="139" t="n">
        <v>1</v>
      </c>
      <c r="G273" s="131" t="n">
        <f>E273+F273-1</f>
        <v>45596</v>
      </c>
      <c r="H273" s="165"/>
      <c r="I273" s="165"/>
      <c r="J273" s="165"/>
      <c r="K273" s="165"/>
      <c r="L273" s="142" t="s">
        <v>264</v>
      </c>
      <c r="M273" s="161"/>
      <c r="N273" s="161"/>
      <c r="O273" s="70"/>
      <c r="P273" s="70"/>
    </row>
    <row r="274" s="5" customFormat="1" ht="16.5" customHeight="1">
      <c r="A274" s="160" t="s">
        <v>406</v>
      </c>
      <c r="B274" s="144"/>
      <c r="C274" s="140" t="s">
        <v>341</v>
      </c>
      <c r="D274" s="129"/>
      <c r="E274" s="132" t="n">
        <f>G272+1</f>
        <v>45596</v>
      </c>
      <c r="F274" s="139" t="n">
        <v>1</v>
      </c>
      <c r="G274" s="131" t="n">
        <f>E274+F274-1</f>
        <v>45596</v>
      </c>
      <c r="H274" s="165"/>
      <c r="I274" s="165"/>
      <c r="J274" s="165"/>
      <c r="K274" s="165"/>
      <c r="L274" s="142" t="s">
        <v>264</v>
      </c>
      <c r="M274" s="161"/>
      <c r="N274" s="161"/>
      <c r="O274" s="70"/>
      <c r="P274" s="70"/>
    </row>
    <row r="275" s="5" customFormat="1" ht="16.5" customHeight="1">
      <c r="A275" s="160" t="s">
        <v>406</v>
      </c>
      <c r="B275" s="144"/>
      <c r="C275" s="140" t="s">
        <v>342</v>
      </c>
      <c r="D275" s="129"/>
      <c r="E275" s="132" t="n">
        <f>G272+1</f>
        <v>45596</v>
      </c>
      <c r="F275" s="139" t="n">
        <v>1</v>
      </c>
      <c r="G275" s="131" t="n">
        <f>E275+F275-1</f>
        <v>45596</v>
      </c>
      <c r="H275" s="165"/>
      <c r="I275" s="165"/>
      <c r="J275" s="165"/>
      <c r="K275" s="165"/>
      <c r="L275" s="142" t="s">
        <v>264</v>
      </c>
      <c r="M275" s="161"/>
      <c r="N275" s="161"/>
      <c r="O275" s="70"/>
      <c r="P275" s="70"/>
    </row>
    <row r="276" s="5" customFormat="1" ht="16.5" customHeight="1">
      <c r="A276" s="160" t="s">
        <v>406</v>
      </c>
      <c r="B276" s="147"/>
      <c r="C276" s="140" t="s">
        <v>409</v>
      </c>
      <c r="D276" s="129"/>
      <c r="E276" s="132" t="n">
        <f>G272+1</f>
        <v>45596</v>
      </c>
      <c r="F276" s="139" t="n">
        <v>3</v>
      </c>
      <c r="G276" s="131" t="n">
        <f>E276+F276-1</f>
        <v>45598</v>
      </c>
      <c r="H276" s="165"/>
      <c r="I276" s="165"/>
      <c r="J276" s="165"/>
      <c r="K276" s="165"/>
      <c r="L276" s="142" t="s">
        <v>264</v>
      </c>
      <c r="M276" s="161"/>
      <c r="N276" s="161"/>
      <c r="O276" s="70"/>
      <c r="P276" s="70"/>
    </row>
    <row r="277" s="5" customFormat="1" ht="16.5" customHeight="1">
      <c r="A277" s="160" t="s">
        <v>406</v>
      </c>
      <c r="B277" s="140" t="s">
        <v>344</v>
      </c>
      <c r="C277" s="140" t="s">
        <v>344</v>
      </c>
      <c r="D277" s="129"/>
      <c r="E277" s="132" t="n">
        <v>45017</v>
      </c>
      <c r="F277" s="169"/>
      <c r="G277" s="131" t="n">
        <f>E277+F277-1</f>
        <v>45016</v>
      </c>
      <c r="H277" s="165"/>
      <c r="I277" s="165"/>
      <c r="J277" s="165"/>
      <c r="K277" s="165"/>
      <c r="L277" s="178"/>
      <c r="M277" s="161"/>
      <c r="N277" s="161"/>
      <c r="O277" s="70"/>
      <c r="P277" s="70"/>
    </row>
    <row r="278" s="5" customFormat="1" ht="16.5" customHeight="1">
      <c r="A278" s="160" t="s">
        <v>406</v>
      </c>
      <c r="B278" s="144"/>
      <c r="C278" s="140" t="s">
        <v>345</v>
      </c>
      <c r="D278" s="129"/>
      <c r="E278" s="132" t="n">
        <f>G202+1</f>
        <v>45567</v>
      </c>
      <c r="F278" s="139" t="n">
        <v>3</v>
      </c>
      <c r="G278" s="131" t="n">
        <f>E278+F278-1</f>
        <v>45569</v>
      </c>
      <c r="H278" s="165"/>
      <c r="I278" s="165"/>
      <c r="J278" s="165"/>
      <c r="K278" s="165"/>
      <c r="L278" s="142" t="s">
        <v>39</v>
      </c>
      <c r="M278" s="161"/>
      <c r="N278" s="161"/>
      <c r="O278" s="70"/>
      <c r="P278" s="70"/>
    </row>
    <row r="279" s="5" customFormat="1" ht="16.5" customHeight="1">
      <c r="A279" s="160" t="s">
        <v>406</v>
      </c>
      <c r="B279" s="147"/>
      <c r="C279" s="140" t="s">
        <v>410</v>
      </c>
      <c r="D279" s="129"/>
      <c r="E279" s="132" t="n">
        <f>G278+1</f>
        <v>45570</v>
      </c>
      <c r="F279" s="139" t="n">
        <v>1</v>
      </c>
      <c r="G279" s="131" t="n">
        <f>E279+F279-1</f>
        <v>45570</v>
      </c>
      <c r="H279" s="165"/>
      <c r="I279" s="165"/>
      <c r="J279" s="165"/>
      <c r="K279" s="165"/>
      <c r="L279" s="142" t="s">
        <v>39</v>
      </c>
      <c r="M279" s="161"/>
      <c r="N279" s="161"/>
      <c r="O279" s="70"/>
      <c r="P279" s="70"/>
    </row>
    <row r="280" s="5" customFormat="1" ht="16.5" customHeight="1">
      <c r="A280" s="160" t="s">
        <v>406</v>
      </c>
      <c r="B280" s="164" t="s">
        <v>347</v>
      </c>
      <c r="C280" s="140" t="s">
        <v>347</v>
      </c>
      <c r="D280" s="129"/>
      <c r="E280" s="132" t="n">
        <f>G279+1</f>
        <v>45571</v>
      </c>
      <c r="F280" s="139" t="n">
        <v>2</v>
      </c>
      <c r="G280" s="131" t="n">
        <f>E280+F280-1</f>
        <v>45572</v>
      </c>
      <c r="H280" s="165"/>
      <c r="I280" s="165"/>
      <c r="J280" s="165"/>
      <c r="K280" s="165"/>
      <c r="L280" s="142" t="s">
        <v>39</v>
      </c>
      <c r="M280" s="161"/>
      <c r="N280" s="161"/>
      <c r="O280" s="70"/>
      <c r="P280" s="70"/>
    </row>
    <row r="281" s="5" customFormat="1" ht="16.5" customHeight="1">
      <c r="A281" s="160" t="s">
        <v>406</v>
      </c>
      <c r="B281" s="144"/>
      <c r="C281" s="140" t="s">
        <v>411</v>
      </c>
      <c r="D281" s="129"/>
      <c r="E281" s="132" t="n">
        <f>G280+1</f>
        <v>45573</v>
      </c>
      <c r="F281" s="139" t="n">
        <v>1</v>
      </c>
      <c r="G281" s="131" t="n">
        <f>E281+F281-1</f>
        <v>45573</v>
      </c>
      <c r="H281" s="165"/>
      <c r="I281" s="165"/>
      <c r="J281" s="165"/>
      <c r="K281" s="165"/>
      <c r="L281" s="142" t="s">
        <v>349</v>
      </c>
      <c r="M281" s="161"/>
      <c r="N281" s="161"/>
      <c r="O281" s="70"/>
      <c r="P281" s="70"/>
    </row>
    <row r="282" ht="16.5" customHeight="1">
      <c r="A282" s="160" t="s">
        <v>406</v>
      </c>
      <c r="B282" s="129"/>
      <c r="C282" s="140" t="s">
        <v>350</v>
      </c>
      <c r="D282" s="129"/>
      <c r="E282" s="132" t="n">
        <f>G280+1</f>
        <v>45573</v>
      </c>
      <c r="F282" s="139" t="n">
        <v>18</v>
      </c>
      <c r="G282" s="131" t="n">
        <f>E282+F282-1</f>
        <v>45590</v>
      </c>
      <c r="H282" s="165"/>
      <c r="I282" s="165"/>
      <c r="J282" s="165"/>
      <c r="K282" s="165"/>
      <c r="L282" s="140" t="s">
        <v>349</v>
      </c>
      <c r="M282" s="161"/>
      <c r="N282" s="161"/>
    </row>
    <row r="283" ht="16.5" customHeight="1">
      <c r="A283" s="160" t="s">
        <v>406</v>
      </c>
      <c r="C283" s="140" t="s">
        <v>412</v>
      </c>
      <c r="D283" s="129"/>
      <c r="E283" s="132" t="n">
        <f>G245+1</f>
        <v>45595</v>
      </c>
      <c r="F283" s="139" t="n">
        <v>3</v>
      </c>
      <c r="G283" s="131" t="n">
        <f>E283+F283-1</f>
        <v>45597</v>
      </c>
      <c r="H283" s="165"/>
      <c r="I283" s="165"/>
      <c r="J283" s="165" t="s">
        <v>811</v>
      </c>
      <c r="K283" s="165"/>
      <c r="L283" s="140"/>
      <c r="M283" s="161"/>
      <c r="N283" s="161"/>
    </row>
    <row r="284" s="5" customFormat="1" ht="16.5" customHeight="1">
      <c r="A284" s="160" t="s">
        <v>406</v>
      </c>
      <c r="B284" s="164" t="s">
        <v>413</v>
      </c>
      <c r="C284" s="140" t="s">
        <v>413</v>
      </c>
      <c r="D284" s="129"/>
      <c r="E284" s="132" t="n">
        <f>MIN(E285:E287)</f>
        <v>45590</v>
      </c>
      <c r="F284" s="169"/>
      <c r="G284" s="132" t="n">
        <f>MAX(G285:G287)</f>
        <v>45598</v>
      </c>
      <c r="H284" s="5"/>
      <c r="I284" s="5"/>
      <c r="J284" s="165"/>
      <c r="K284" s="165"/>
      <c r="L284" s="178"/>
      <c r="M284" s="161"/>
      <c r="N284" s="161"/>
      <c r="O284" s="70"/>
      <c r="P284" s="70"/>
    </row>
    <row r="285" s="5" customFormat="1" ht="16.5" customHeight="1">
      <c r="A285" s="160" t="s">
        <v>406</v>
      </c>
      <c r="B285" s="144"/>
      <c r="C285" s="140" t="s">
        <v>414</v>
      </c>
      <c r="D285" s="129"/>
      <c r="E285" s="132" t="n">
        <f>G282</f>
        <v>45590</v>
      </c>
      <c r="F285" s="139" t="n">
        <v>2</v>
      </c>
      <c r="G285" s="131" t="n">
        <f>E285+F285-1</f>
        <v>45591</v>
      </c>
      <c r="H285" s="5"/>
      <c r="I285" s="5"/>
      <c r="J285" s="165"/>
      <c r="K285" s="165"/>
      <c r="L285" s="142" t="s">
        <v>381</v>
      </c>
      <c r="M285" s="161"/>
      <c r="N285" s="161"/>
      <c r="O285" s="70"/>
      <c r="P285" s="70"/>
    </row>
    <row r="286" s="5" customFormat="1" ht="16.5" customHeight="1">
      <c r="A286" s="160" t="s">
        <v>406</v>
      </c>
      <c r="B286" s="144"/>
      <c r="C286" s="140" t="s">
        <v>415</v>
      </c>
      <c r="D286" s="129"/>
      <c r="E286" s="132" t="n">
        <f>G282</f>
        <v>45590</v>
      </c>
      <c r="F286" s="139" t="n">
        <v>2</v>
      </c>
      <c r="G286" s="131" t="n">
        <f>E286+F286-1</f>
        <v>45591</v>
      </c>
      <c r="H286" s="5"/>
      <c r="I286" s="5"/>
      <c r="J286" s="165"/>
      <c r="K286" s="165"/>
      <c r="L286" s="142" t="s">
        <v>381</v>
      </c>
      <c r="M286" s="161"/>
      <c r="N286" s="161"/>
      <c r="O286" s="70"/>
      <c r="P286" s="70"/>
    </row>
    <row r="287" ht="16.5" customHeight="1">
      <c r="A287" s="160" t="s">
        <v>406</v>
      </c>
      <c r="C287" s="140" t="s">
        <v>355</v>
      </c>
      <c r="D287" s="129"/>
      <c r="E287" s="132" t="n">
        <f>MAX(G282+1,G283+1)</f>
        <v>45598</v>
      </c>
      <c r="F287" s="139" t="n">
        <v>1</v>
      </c>
      <c r="G287" s="131" t="n">
        <f>E287+F287-1</f>
        <v>45598</v>
      </c>
      <c r="H287" s="165"/>
      <c r="I287" s="165"/>
      <c r="J287" s="165" t="s">
        <v>811</v>
      </c>
      <c r="K287" s="165"/>
      <c r="L287" s="140" t="s">
        <v>381</v>
      </c>
      <c r="M287" s="161"/>
      <c r="N287" s="161"/>
    </row>
    <row r="288" s="5" customFormat="1" ht="16.5" customHeight="1">
      <c r="A288" s="160" t="s">
        <v>406</v>
      </c>
      <c r="B288" s="164" t="s">
        <v>416</v>
      </c>
      <c r="C288" s="140" t="s">
        <v>416</v>
      </c>
      <c r="D288" s="129"/>
      <c r="E288" s="132" t="n">
        <v>45043</v>
      </c>
      <c r="F288" s="169"/>
      <c r="G288" s="131" t="n">
        <f>E288+F288-1</f>
        <v>45042</v>
      </c>
      <c r="H288" s="5"/>
      <c r="I288" s="5"/>
      <c r="J288" s="165"/>
      <c r="K288" s="165"/>
      <c r="L288" s="178"/>
      <c r="M288" s="161"/>
      <c r="N288" s="161"/>
      <c r="O288" s="70"/>
      <c r="P288" s="70"/>
    </row>
    <row r="289" ht="16.5" customHeight="1">
      <c r="A289" s="160" t="s">
        <v>406</v>
      </c>
      <c r="C289" s="140" t="s">
        <v>357</v>
      </c>
      <c r="D289" s="129"/>
      <c r="E289" s="132" t="n">
        <f>E287</f>
        <v>45598</v>
      </c>
      <c r="F289" s="139" t="n">
        <v>1</v>
      </c>
      <c r="G289" s="131" t="n">
        <f>E289+F289-1</f>
        <v>45598</v>
      </c>
      <c r="H289" s="165"/>
      <c r="I289" s="165"/>
      <c r="J289" s="165" t="s">
        <v>811</v>
      </c>
      <c r="K289" s="165"/>
      <c r="L289" s="140" t="s">
        <v>290</v>
      </c>
      <c r="M289" s="161"/>
      <c r="N289" s="161"/>
    </row>
    <row r="290" ht="16.5" customHeight="1">
      <c r="A290" s="160" t="s">
        <v>406</v>
      </c>
      <c r="C290" s="148" t="s">
        <v>416</v>
      </c>
      <c r="D290" s="113"/>
      <c r="E290" s="196" t="n">
        <f>G289+1</f>
        <v>45599</v>
      </c>
      <c r="F290" s="197" t="n">
        <v>5</v>
      </c>
      <c r="G290" s="196" t="n">
        <f>E290+F290-1</f>
        <v>45603</v>
      </c>
      <c r="H290" s="192" t="n">
        <f>E290-E228</f>
        <v>13</v>
      </c>
      <c r="I290" s="165"/>
      <c r="J290" s="165" t="s">
        <v>811</v>
      </c>
      <c r="K290" s="165" t="s">
        <v>811</v>
      </c>
      <c r="L290" s="140" t="s">
        <v>290</v>
      </c>
      <c r="M290" s="161"/>
      <c r="N290" s="177" t="e">
        <f>#REF!-#REF!</f>
        <v>#REF!</v>
      </c>
    </row>
    <row r="291" ht="16.5" customHeight="1">
      <c r="A291" s="160" t="s">
        <v>406</v>
      </c>
      <c r="C291" s="140" t="s">
        <v>358</v>
      </c>
      <c r="D291" s="145"/>
      <c r="E291" s="131" t="n">
        <f>G290</f>
        <v>45603</v>
      </c>
      <c r="F291" s="139" t="n">
        <v>1</v>
      </c>
      <c r="G291" s="131" t="n">
        <f>E291+F291-1</f>
        <v>45603</v>
      </c>
      <c r="H291" s="165"/>
      <c r="I291" s="165"/>
      <c r="J291" s="165" t="s">
        <v>811</v>
      </c>
      <c r="K291" s="165"/>
      <c r="L291" s="140" t="s">
        <v>231</v>
      </c>
      <c r="M291" s="161"/>
      <c r="N291" s="177"/>
    </row>
    <row r="292" s="5" customFormat="1" ht="16.5" customHeight="1">
      <c r="A292" s="160" t="s">
        <v>406</v>
      </c>
      <c r="B292" s="140" t="s">
        <v>418</v>
      </c>
      <c r="C292" s="140" t="s">
        <v>360</v>
      </c>
      <c r="D292" s="129"/>
      <c r="E292" s="131" t="n">
        <f>MIN(E293:E297)</f>
        <v>45604</v>
      </c>
      <c r="F292" s="169"/>
      <c r="G292" s="131" t="n">
        <f>MAX(G293:G297)</f>
        <v>45613</v>
      </c>
      <c r="H292" s="5"/>
      <c r="I292" s="5"/>
      <c r="J292" s="165"/>
      <c r="K292" s="165"/>
      <c r="L292" s="178"/>
      <c r="M292" s="161"/>
      <c r="N292" s="161"/>
      <c r="O292" s="70"/>
      <c r="P292" s="70"/>
    </row>
    <row r="293" ht="16.5" customHeight="1">
      <c r="A293" s="160" t="s">
        <v>406</v>
      </c>
      <c r="C293" s="140" t="s">
        <v>361</v>
      </c>
      <c r="D293" s="129"/>
      <c r="E293" s="131" t="n">
        <f>G291+1</f>
        <v>45604</v>
      </c>
      <c r="F293" s="139" t="n">
        <v>3</v>
      </c>
      <c r="G293" s="131" t="n">
        <f>E293+F293-1</f>
        <v>45606</v>
      </c>
      <c r="H293" s="165"/>
      <c r="I293" s="165"/>
      <c r="J293" s="165" t="s">
        <v>811</v>
      </c>
      <c r="K293" s="165"/>
      <c r="L293" s="140" t="s">
        <v>73</v>
      </c>
      <c r="M293" s="161"/>
      <c r="N293" s="161"/>
    </row>
    <row r="294" ht="16.5" customHeight="1">
      <c r="A294" s="160" t="s">
        <v>406</v>
      </c>
      <c r="C294" s="140" t="s">
        <v>385</v>
      </c>
      <c r="D294" s="129"/>
      <c r="E294" s="131" t="n">
        <f>G293+1</f>
        <v>45607</v>
      </c>
      <c r="F294" s="139" t="n">
        <v>7</v>
      </c>
      <c r="G294" s="131" t="n">
        <f>E294+F294-1</f>
        <v>45613</v>
      </c>
      <c r="H294" s="165"/>
      <c r="I294" s="165"/>
      <c r="J294" s="165" t="s">
        <v>811</v>
      </c>
      <c r="K294" s="165"/>
      <c r="L294" s="140" t="s">
        <v>73</v>
      </c>
      <c r="M294" s="161"/>
      <c r="N294" s="161"/>
    </row>
    <row r="295" ht="16.5" customHeight="1">
      <c r="A295" s="160" t="s">
        <v>406</v>
      </c>
      <c r="C295" s="140" t="s">
        <v>363</v>
      </c>
      <c r="D295" s="129"/>
      <c r="E295" s="131" t="n">
        <f>G294+1</f>
        <v>45614</v>
      </c>
      <c r="F295" s="139" t="n">
        <v>0</v>
      </c>
      <c r="G295" s="131" t="n">
        <f>E295+F295-1</f>
        <v>45613</v>
      </c>
      <c r="H295" s="165"/>
      <c r="I295" s="165"/>
      <c r="J295" s="165" t="s">
        <v>811</v>
      </c>
      <c r="K295" s="165"/>
      <c r="L295" s="140" t="s">
        <v>264</v>
      </c>
      <c r="M295" s="161"/>
      <c r="N295" s="161"/>
    </row>
    <row r="296" ht="16.5" customHeight="1">
      <c r="A296" s="160" t="s">
        <v>406</v>
      </c>
      <c r="C296" s="140" t="s">
        <v>364</v>
      </c>
      <c r="D296" s="129"/>
      <c r="E296" s="131" t="n">
        <f>G295</f>
        <v>45613</v>
      </c>
      <c r="F296" s="139" t="n">
        <v>1</v>
      </c>
      <c r="G296" s="131" t="n">
        <f>E296+F296-1</f>
        <v>45613</v>
      </c>
      <c r="H296" s="165"/>
      <c r="I296" s="165"/>
      <c r="J296" s="165" t="s">
        <v>811</v>
      </c>
      <c r="K296" s="165"/>
      <c r="L296" s="140" t="s">
        <v>73</v>
      </c>
      <c r="M296" s="161"/>
      <c r="N296" s="161"/>
    </row>
    <row r="297" ht="16.5" customHeight="1">
      <c r="A297" s="160" t="s">
        <v>406</v>
      </c>
      <c r="C297" s="140" t="s">
        <v>365</v>
      </c>
      <c r="D297" s="129"/>
      <c r="E297" s="131" t="n">
        <f>E293</f>
        <v>45604</v>
      </c>
      <c r="F297" s="139" t="n">
        <v>10</v>
      </c>
      <c r="G297" s="131" t="n">
        <f>E297+F297-1</f>
        <v>45613</v>
      </c>
      <c r="H297" s="165"/>
      <c r="I297" s="165"/>
      <c r="J297" s="165" t="s">
        <v>811</v>
      </c>
      <c r="K297" s="165" t="s">
        <v>278</v>
      </c>
      <c r="L297" s="140" t="s">
        <v>366</v>
      </c>
      <c r="M297" s="161"/>
      <c r="N297" s="161"/>
    </row>
    <row r="298" s="5" customFormat="1" ht="16.5" customHeight="1">
      <c r="A298" s="160" t="s">
        <v>406</v>
      </c>
      <c r="B298" s="140" t="s">
        <v>367</v>
      </c>
      <c r="C298" s="140" t="s">
        <v>367</v>
      </c>
      <c r="D298" s="129"/>
      <c r="E298" s="131" t="n">
        <f>MIN(E299:E303)</f>
        <v>45607</v>
      </c>
      <c r="F298" s="169"/>
      <c r="G298" s="131" t="n">
        <f>MAX(G299:G303)</f>
        <v>45613</v>
      </c>
      <c r="H298" s="165"/>
      <c r="I298" s="165"/>
      <c r="J298" s="165"/>
      <c r="K298" s="165"/>
      <c r="L298" s="178"/>
      <c r="M298" s="161"/>
      <c r="N298" s="161"/>
      <c r="O298" s="70"/>
      <c r="P298" s="70"/>
    </row>
    <row r="299" s="5" customFormat="1" ht="16.5" customHeight="1">
      <c r="A299" s="160" t="s">
        <v>406</v>
      </c>
      <c r="B299" s="144"/>
      <c r="C299" s="140" t="s">
        <v>339</v>
      </c>
      <c r="D299" s="129"/>
      <c r="E299" s="131" t="n">
        <f>G325+1</f>
        <v>45607</v>
      </c>
      <c r="F299" s="139" t="n">
        <v>3</v>
      </c>
      <c r="G299" s="131" t="n">
        <f>E299+F299-1</f>
        <v>45609</v>
      </c>
      <c r="H299" s="165"/>
      <c r="I299" s="165"/>
      <c r="J299" s="165"/>
      <c r="K299" s="165"/>
      <c r="L299" s="142" t="s">
        <v>264</v>
      </c>
      <c r="M299" s="161"/>
      <c r="N299" s="161"/>
      <c r="O299" s="70"/>
      <c r="P299" s="70"/>
    </row>
    <row r="300" s="5" customFormat="1" ht="16.5" customHeight="1">
      <c r="A300" s="160" t="s">
        <v>406</v>
      </c>
      <c r="B300" s="144"/>
      <c r="C300" s="140" t="s">
        <v>340</v>
      </c>
      <c r="D300" s="129"/>
      <c r="E300" s="131" t="n">
        <f>E299</f>
        <v>45607</v>
      </c>
      <c r="F300" s="139" t="n">
        <v>3</v>
      </c>
      <c r="G300" s="131" t="n">
        <f>E300+F300-1</f>
        <v>45609</v>
      </c>
      <c r="H300" s="165"/>
      <c r="I300" s="165"/>
      <c r="J300" s="165"/>
      <c r="K300" s="165"/>
      <c r="L300" s="142" t="s">
        <v>264</v>
      </c>
      <c r="M300" s="161"/>
      <c r="N300" s="161"/>
      <c r="O300" s="70"/>
      <c r="P300" s="70"/>
    </row>
    <row r="301" s="5" customFormat="1" ht="16.5" customHeight="1">
      <c r="A301" s="160" t="s">
        <v>406</v>
      </c>
      <c r="B301" s="144"/>
      <c r="C301" s="140" t="s">
        <v>341</v>
      </c>
      <c r="D301" s="129"/>
      <c r="E301" s="131" t="n">
        <f>E299</f>
        <v>45607</v>
      </c>
      <c r="F301" s="139" t="n">
        <v>3</v>
      </c>
      <c r="G301" s="131" t="n">
        <f>E301+F301-1</f>
        <v>45609</v>
      </c>
      <c r="H301" s="165"/>
      <c r="I301" s="165"/>
      <c r="J301" s="165"/>
      <c r="K301" s="165"/>
      <c r="L301" s="142" t="s">
        <v>264</v>
      </c>
      <c r="M301" s="161"/>
      <c r="N301" s="161"/>
      <c r="O301" s="70"/>
      <c r="P301" s="70"/>
    </row>
    <row r="302" s="5" customFormat="1" ht="16.5" customHeight="1">
      <c r="A302" s="160" t="s">
        <v>406</v>
      </c>
      <c r="B302" s="144"/>
      <c r="C302" s="140" t="s">
        <v>342</v>
      </c>
      <c r="D302" s="129"/>
      <c r="E302" s="131" t="n">
        <f>E299</f>
        <v>45607</v>
      </c>
      <c r="F302" s="139" t="n">
        <v>3</v>
      </c>
      <c r="G302" s="131" t="n">
        <f>E302+F302-1</f>
        <v>45609</v>
      </c>
      <c r="H302" s="165"/>
      <c r="I302" s="165"/>
      <c r="J302" s="165"/>
      <c r="K302" s="165"/>
      <c r="L302" s="142" t="s">
        <v>264</v>
      </c>
      <c r="M302" s="161"/>
      <c r="N302" s="161"/>
      <c r="O302" s="70"/>
      <c r="P302" s="70"/>
    </row>
    <row r="303" s="5" customFormat="1" ht="16.5" customHeight="1">
      <c r="A303" s="160" t="s">
        <v>406</v>
      </c>
      <c r="B303" s="147"/>
      <c r="C303" s="140" t="s">
        <v>343</v>
      </c>
      <c r="D303" s="129"/>
      <c r="E303" s="131" t="n">
        <f>E294</f>
        <v>45607</v>
      </c>
      <c r="F303" s="109" t="n">
        <v>7</v>
      </c>
      <c r="G303" s="131" t="n">
        <f>E303+F303-1</f>
        <v>45613</v>
      </c>
      <c r="H303" s="165"/>
      <c r="I303" s="165"/>
      <c r="J303" s="165"/>
      <c r="K303" s="165"/>
      <c r="L303" s="178"/>
      <c r="M303" s="161"/>
      <c r="N303" s="161"/>
      <c r="O303" s="70"/>
      <c r="P303" s="70"/>
    </row>
    <row r="304" s="5" customFormat="1" ht="16.5" customHeight="1">
      <c r="A304" s="160" t="s">
        <v>406</v>
      </c>
      <c r="B304" s="164" t="s">
        <v>344</v>
      </c>
      <c r="C304" s="140" t="s">
        <v>344</v>
      </c>
      <c r="D304" s="129"/>
      <c r="E304" s="131" t="n">
        <f>MIN(E305:E306)</f>
        <v>45609</v>
      </c>
      <c r="F304" s="169"/>
      <c r="G304" s="131" t="n">
        <f>MAX(G305:G306)</f>
        <v>45609</v>
      </c>
      <c r="H304" s="165"/>
      <c r="I304" s="165"/>
      <c r="J304" s="165"/>
      <c r="K304" s="165"/>
      <c r="L304" s="178"/>
      <c r="M304" s="161"/>
      <c r="N304" s="161"/>
      <c r="O304" s="70"/>
      <c r="P304" s="70"/>
    </row>
    <row r="305" s="5" customFormat="1" ht="16.5" customHeight="1">
      <c r="A305" s="160" t="s">
        <v>406</v>
      </c>
      <c r="B305" s="144"/>
      <c r="C305" s="140" t="s">
        <v>345</v>
      </c>
      <c r="D305" s="129"/>
      <c r="E305" s="131" t="n">
        <f>G299</f>
        <v>45609</v>
      </c>
      <c r="F305" s="139" t="n">
        <v>1</v>
      </c>
      <c r="G305" s="131" t="n">
        <f>E305+F305-1</f>
        <v>45609</v>
      </c>
      <c r="H305" s="165"/>
      <c r="I305" s="165"/>
      <c r="J305" s="165"/>
      <c r="K305" s="165"/>
      <c r="L305" s="142" t="s">
        <v>39</v>
      </c>
      <c r="M305" s="161"/>
      <c r="N305" s="161"/>
      <c r="O305" s="70"/>
      <c r="P305" s="70"/>
    </row>
    <row r="306" s="5" customFormat="1" ht="16.5" customHeight="1">
      <c r="A306" s="160" t="s">
        <v>406</v>
      </c>
      <c r="B306" s="147"/>
      <c r="C306" s="140" t="s">
        <v>346</v>
      </c>
      <c r="D306" s="129"/>
      <c r="E306" s="131" t="n">
        <f>E305</f>
        <v>45609</v>
      </c>
      <c r="F306" s="139" t="n">
        <v>1</v>
      </c>
      <c r="G306" s="131" t="n">
        <f>E306+F306-1</f>
        <v>45609</v>
      </c>
      <c r="H306" s="165"/>
      <c r="I306" s="165"/>
      <c r="J306" s="165"/>
      <c r="K306" s="165"/>
      <c r="L306" s="142" t="s">
        <v>39</v>
      </c>
      <c r="M306" s="161"/>
      <c r="N306" s="161"/>
      <c r="O306" s="70"/>
      <c r="P306" s="70"/>
    </row>
    <row r="307" ht="16.5" customHeight="1">
      <c r="A307" s="160" t="s">
        <v>406</v>
      </c>
      <c r="B307" s="140" t="s">
        <v>347</v>
      </c>
      <c r="C307" s="140" t="s">
        <v>347</v>
      </c>
      <c r="D307" s="129"/>
      <c r="E307" s="131"/>
      <c r="F307" s="139"/>
      <c r="G307" s="131"/>
      <c r="H307" s="165"/>
      <c r="I307" s="165"/>
      <c r="J307" s="165" t="s">
        <v>811</v>
      </c>
      <c r="K307" s="165"/>
      <c r="L307" s="140" t="s">
        <v>39</v>
      </c>
      <c r="M307" s="161"/>
      <c r="N307" s="161"/>
    </row>
    <row r="308" s="5" customFormat="1" ht="16.5" customHeight="1">
      <c r="A308" s="160" t="s">
        <v>406</v>
      </c>
      <c r="B308" s="144"/>
      <c r="C308" s="140" t="s">
        <v>348</v>
      </c>
      <c r="D308" s="129"/>
      <c r="E308" s="131" t="n">
        <f>G307+1</f>
        <v>1</v>
      </c>
      <c r="F308" s="139" t="n">
        <v>2</v>
      </c>
      <c r="G308" s="131" t="n">
        <f>E308+F308-1</f>
        <v>2</v>
      </c>
      <c r="H308" s="165"/>
      <c r="I308" s="165"/>
      <c r="J308" s="165"/>
      <c r="K308" s="165"/>
      <c r="L308" s="142" t="s">
        <v>349</v>
      </c>
      <c r="M308" s="161"/>
      <c r="N308" s="161"/>
      <c r="O308" s="70"/>
      <c r="P308" s="70"/>
    </row>
    <row r="309" ht="16.5" customHeight="1">
      <c r="A309" s="160" t="s">
        <v>406</v>
      </c>
      <c r="C309" s="140" t="s">
        <v>350</v>
      </c>
      <c r="D309" s="129"/>
      <c r="E309" s="131" t="n">
        <f>MAX(G297+1,G296+1)</f>
        <v>45614</v>
      </c>
      <c r="F309" s="139" t="n">
        <v>3</v>
      </c>
      <c r="G309" s="131" t="n">
        <f>E309+F309-1</f>
        <v>45616</v>
      </c>
      <c r="H309" s="165"/>
      <c r="I309" s="165"/>
      <c r="J309" s="165" t="s">
        <v>811</v>
      </c>
      <c r="K309" s="165"/>
      <c r="L309" s="140" t="s">
        <v>349</v>
      </c>
      <c r="M309" s="161"/>
      <c r="N309" s="161"/>
    </row>
    <row r="310" ht="16.5" customHeight="1">
      <c r="A310" s="160" t="s">
        <v>406</v>
      </c>
      <c r="B310" s="129" t="s">
        <v>351</v>
      </c>
      <c r="C310" s="140" t="s">
        <v>352</v>
      </c>
      <c r="D310" s="129"/>
      <c r="E310" s="131" t="n">
        <f>G309+1</f>
        <v>45617</v>
      </c>
      <c r="F310" s="169"/>
      <c r="G310" s="131" t="n">
        <f>E310+F310-1</f>
        <v>45616</v>
      </c>
      <c r="H310" s="165"/>
      <c r="I310" s="165"/>
      <c r="J310" s="165" t="s">
        <v>811</v>
      </c>
      <c r="K310" s="165"/>
      <c r="L310" s="165"/>
      <c r="M310" s="161"/>
      <c r="N310" s="161"/>
    </row>
    <row r="311" s="5" customFormat="1" ht="16.5" customHeight="1">
      <c r="A311" s="160" t="s">
        <v>406</v>
      </c>
      <c r="B311" s="129"/>
      <c r="C311" s="140" t="s">
        <v>353</v>
      </c>
      <c r="D311" s="129"/>
      <c r="E311" s="131" t="e">
        <f>#REF!</f>
        <v>#REF!</v>
      </c>
      <c r="F311" s="139" t="n">
        <v>60</v>
      </c>
      <c r="G311" s="131" t="e">
        <f>E311+F311-1</f>
        <v>#REF!</v>
      </c>
      <c r="H311" s="165"/>
      <c r="I311" s="165"/>
      <c r="J311" s="165"/>
      <c r="K311" s="165"/>
      <c r="L311" s="142" t="s">
        <v>231</v>
      </c>
      <c r="M311" s="161"/>
      <c r="N311" s="161"/>
      <c r="O311" s="70"/>
      <c r="P311" s="70"/>
    </row>
    <row r="312" s="5" customFormat="1" ht="16.5" customHeight="1">
      <c r="A312" s="160" t="s">
        <v>406</v>
      </c>
      <c r="B312" s="129"/>
      <c r="C312" s="140" t="s">
        <v>354</v>
      </c>
      <c r="D312" s="129"/>
      <c r="E312" s="131" t="e">
        <f>#REF!</f>
        <v>#REF!</v>
      </c>
      <c r="F312" s="139" t="n">
        <v>60</v>
      </c>
      <c r="G312" s="131" t="e">
        <f>E312+F312-1</f>
        <v>#REF!</v>
      </c>
      <c r="H312" s="165"/>
      <c r="I312" s="165"/>
      <c r="J312" s="165"/>
      <c r="K312" s="165"/>
      <c r="L312" s="142" t="s">
        <v>231</v>
      </c>
      <c r="M312" s="161"/>
      <c r="N312" s="161"/>
      <c r="O312" s="70"/>
      <c r="P312" s="70"/>
    </row>
    <row r="313" s="5" customFormat="1" ht="16.5" customHeight="1">
      <c r="A313" s="160" t="s">
        <v>406</v>
      </c>
      <c r="B313" s="129"/>
      <c r="C313" s="140" t="s">
        <v>355</v>
      </c>
      <c r="D313" s="129"/>
      <c r="E313" s="131" t="n">
        <f>G309+1</f>
        <v>45617</v>
      </c>
      <c r="F313" s="139" t="n">
        <v>1</v>
      </c>
      <c r="G313" s="131" t="n">
        <f>E313+F313-1</f>
        <v>45617</v>
      </c>
      <c r="H313" s="165"/>
      <c r="I313" s="165"/>
      <c r="J313" s="165"/>
      <c r="K313" s="165"/>
      <c r="L313" s="142" t="s">
        <v>231</v>
      </c>
      <c r="M313" s="161"/>
      <c r="N313" s="161"/>
      <c r="O313" s="70"/>
      <c r="P313" s="70"/>
    </row>
    <row r="314" s="5" customFormat="1" ht="16.5" customHeight="1">
      <c r="A314" s="160" t="s">
        <v>406</v>
      </c>
      <c r="B314" s="164" t="s">
        <v>421</v>
      </c>
      <c r="C314" s="140" t="s">
        <v>422</v>
      </c>
      <c r="D314" s="129"/>
      <c r="E314" s="131" t="n">
        <v>45013</v>
      </c>
      <c r="F314" s="169"/>
      <c r="G314" s="131" t="n">
        <f>E314+F314-1</f>
        <v>45012</v>
      </c>
      <c r="H314" s="165"/>
      <c r="I314" s="165"/>
      <c r="J314" s="165"/>
      <c r="K314" s="165"/>
      <c r="L314" s="178"/>
      <c r="M314" s="161"/>
      <c r="N314" s="161"/>
      <c r="O314" s="70"/>
      <c r="P314" s="70"/>
    </row>
    <row r="315" ht="16.5" customHeight="1">
      <c r="A315" s="160" t="s">
        <v>406</v>
      </c>
      <c r="C315" s="140" t="s">
        <v>357</v>
      </c>
      <c r="D315" s="129"/>
      <c r="E315" s="131" t="n">
        <f>G309+1</f>
        <v>45617</v>
      </c>
      <c r="F315" s="139" t="n">
        <v>1</v>
      </c>
      <c r="G315" s="131" t="n">
        <f>E315+F315-1</f>
        <v>45617</v>
      </c>
      <c r="H315" s="165"/>
      <c r="I315" s="165"/>
      <c r="J315" s="165" t="s">
        <v>811</v>
      </c>
      <c r="K315" s="165"/>
      <c r="L315" s="140" t="s">
        <v>290</v>
      </c>
      <c r="M315" s="161"/>
      <c r="N315" s="161"/>
    </row>
    <row r="316" ht="16.5" customHeight="1">
      <c r="A316" s="160" t="s">
        <v>406</v>
      </c>
      <c r="C316" s="148" t="s">
        <v>423</v>
      </c>
      <c r="D316" s="191"/>
      <c r="E316" s="196" t="n">
        <f>G315+1</f>
        <v>45618</v>
      </c>
      <c r="F316" s="197" t="n">
        <v>5</v>
      </c>
      <c r="G316" s="196" t="n">
        <f>E316+F316-1</f>
        <v>45622</v>
      </c>
      <c r="H316" s="165"/>
      <c r="I316" s="165"/>
      <c r="J316" s="165" t="s">
        <v>811</v>
      </c>
      <c r="K316" s="165" t="s">
        <v>811</v>
      </c>
      <c r="L316" s="140" t="s">
        <v>290</v>
      </c>
      <c r="M316" s="161"/>
      <c r="N316" s="161"/>
    </row>
    <row r="317" ht="16.5" customHeight="1">
      <c r="A317" s="160" t="s">
        <v>406</v>
      </c>
      <c r="C317" s="140" t="s">
        <v>358</v>
      </c>
      <c r="D317" s="129"/>
      <c r="E317" s="131" t="n">
        <f>G316+1</f>
        <v>45623</v>
      </c>
      <c r="F317" s="139" t="n">
        <v>1</v>
      </c>
      <c r="G317" s="131" t="n">
        <f>E317+F317-1</f>
        <v>45623</v>
      </c>
      <c r="H317" s="165"/>
      <c r="I317" s="165"/>
      <c r="J317" s="165" t="s">
        <v>811</v>
      </c>
      <c r="K317" s="165"/>
      <c r="L317" s="140"/>
      <c r="M317" s="161"/>
      <c r="N317" s="161"/>
    </row>
    <row r="318" ht="16.5" customHeight="1">
      <c r="A318" s="160" t="s">
        <v>406</v>
      </c>
      <c r="B318" s="140" t="s">
        <v>424</v>
      </c>
      <c r="C318" s="140" t="s">
        <v>425</v>
      </c>
      <c r="D318" s="129"/>
      <c r="E318" s="131" t="n">
        <f>G316+1</f>
        <v>45623</v>
      </c>
      <c r="F318" s="139" t="n">
        <v>7</v>
      </c>
      <c r="G318" s="131" t="n">
        <f>E318+F318-1</f>
        <v>45629</v>
      </c>
      <c r="H318" s="165"/>
      <c r="I318" s="165"/>
      <c r="J318" s="165" t="s">
        <v>811</v>
      </c>
      <c r="K318" s="165" t="s">
        <v>811</v>
      </c>
      <c r="L318" s="140" t="s">
        <v>54</v>
      </c>
      <c r="M318" s="161"/>
      <c r="N318" s="161"/>
    </row>
    <row r="319" s="5" customFormat="1" ht="16.5" customHeight="1">
      <c r="A319" s="160" t="s">
        <v>406</v>
      </c>
      <c r="B319" s="164" t="s">
        <v>426</v>
      </c>
      <c r="C319" s="140" t="s">
        <v>426</v>
      </c>
      <c r="D319" s="129"/>
      <c r="E319" s="165"/>
      <c r="F319" s="169"/>
      <c r="G319" s="131" t="n">
        <f>MAX(G320:G327)</f>
        <v>45619</v>
      </c>
      <c r="H319" s="5"/>
      <c r="I319" s="5"/>
      <c r="J319" s="165"/>
      <c r="K319" s="165"/>
      <c r="L319" s="178"/>
      <c r="M319" s="161"/>
      <c r="N319" s="161"/>
      <c r="O319" s="70"/>
      <c r="P319" s="70"/>
    </row>
    <row r="320" s="5" customFormat="1" ht="16.5" customHeight="1">
      <c r="A320" s="160" t="s">
        <v>406</v>
      </c>
      <c r="B320" s="144"/>
      <c r="C320" s="140" t="s">
        <v>427</v>
      </c>
      <c r="D320" s="129"/>
      <c r="E320" s="132" t="n">
        <v>45047</v>
      </c>
      <c r="F320" s="169"/>
      <c r="G320" s="131" t="n">
        <f>MAX(G321:G327)</f>
        <v>45619</v>
      </c>
      <c r="H320" s="5"/>
      <c r="I320" s="5"/>
      <c r="J320" s="165"/>
      <c r="K320" s="165"/>
      <c r="L320" s="178"/>
      <c r="M320" s="161"/>
      <c r="N320" s="161"/>
      <c r="O320" s="70"/>
      <c r="P320" s="70"/>
    </row>
    <row r="321" ht="16.5" customHeight="1">
      <c r="A321" s="160" t="s">
        <v>406</v>
      </c>
      <c r="C321" s="148" t="s">
        <v>428</v>
      </c>
      <c r="D321" s="191"/>
      <c r="E321" s="196" t="n">
        <f>G290+3</f>
        <v>45606</v>
      </c>
      <c r="F321" s="197" t="n">
        <v>14</v>
      </c>
      <c r="G321" s="196" t="n">
        <f>E321+F321-1</f>
        <v>45619</v>
      </c>
      <c r="H321" s="34"/>
      <c r="I321" s="34"/>
      <c r="J321" s="165" t="s">
        <v>811</v>
      </c>
      <c r="K321" s="165"/>
      <c r="L321" s="140" t="s">
        <v>54</v>
      </c>
      <c r="M321" s="161"/>
      <c r="N321" s="161"/>
    </row>
    <row r="322" s="5" customFormat="1" ht="16.5" customHeight="1">
      <c r="A322" s="160" t="s">
        <v>406</v>
      </c>
      <c r="B322" s="144"/>
      <c r="C322" s="140" t="s">
        <v>429</v>
      </c>
      <c r="D322" s="129"/>
      <c r="E322" s="132" t="n">
        <f>G290+1</f>
        <v>45604</v>
      </c>
      <c r="F322" s="139" t="n">
        <v>14</v>
      </c>
      <c r="G322" s="131" t="n">
        <f>E322+F322-1</f>
        <v>45617</v>
      </c>
      <c r="H322" s="5"/>
      <c r="I322" s="5"/>
      <c r="J322" s="165"/>
      <c r="K322" s="165"/>
      <c r="L322" s="142" t="s">
        <v>375</v>
      </c>
      <c r="M322" s="161"/>
      <c r="N322" s="161"/>
      <c r="O322" s="70"/>
      <c r="P322" s="70"/>
    </row>
    <row r="323" s="5" customFormat="1" ht="16.5" customHeight="1">
      <c r="A323" s="160" t="s">
        <v>406</v>
      </c>
      <c r="B323" s="144"/>
      <c r="C323" s="140" t="s">
        <v>430</v>
      </c>
      <c r="D323" s="129"/>
      <c r="E323" s="132" t="n">
        <f>G290+1</f>
        <v>45604</v>
      </c>
      <c r="F323" s="139" t="n">
        <v>10</v>
      </c>
      <c r="G323" s="131" t="n">
        <f>E323+F323-1</f>
        <v>45613</v>
      </c>
      <c r="H323" s="5"/>
      <c r="I323" s="5"/>
      <c r="J323" s="165"/>
      <c r="K323" s="165"/>
      <c r="L323" s="142" t="s">
        <v>377</v>
      </c>
      <c r="M323" s="161"/>
      <c r="N323" s="161"/>
      <c r="O323" s="70"/>
      <c r="P323" s="70"/>
    </row>
    <row r="324" s="5" customFormat="1" ht="16.5" customHeight="1">
      <c r="A324" s="160" t="s">
        <v>406</v>
      </c>
      <c r="B324" s="144"/>
      <c r="C324" s="140" t="s">
        <v>431</v>
      </c>
      <c r="D324" s="129"/>
      <c r="E324" s="132" t="n">
        <f>G290+3</f>
        <v>45606</v>
      </c>
      <c r="F324" s="139" t="n">
        <v>1</v>
      </c>
      <c r="G324" s="131" t="n">
        <f>E324+F324-1</f>
        <v>45606</v>
      </c>
      <c r="H324" s="5"/>
      <c r="I324" s="5"/>
      <c r="J324" s="165"/>
      <c r="K324" s="165"/>
      <c r="L324" s="142" t="s">
        <v>65</v>
      </c>
      <c r="M324" s="161"/>
      <c r="N324" s="161"/>
      <c r="O324" s="70"/>
      <c r="P324" s="70"/>
    </row>
    <row r="325" s="5" customFormat="1" ht="16.5" customHeight="1">
      <c r="A325" s="160" t="s">
        <v>406</v>
      </c>
      <c r="B325" s="144"/>
      <c r="C325" s="140" t="s">
        <v>432</v>
      </c>
      <c r="D325" s="129"/>
      <c r="E325" s="132" t="n">
        <f>G290+3</f>
        <v>45606</v>
      </c>
      <c r="F325" s="139" t="n">
        <v>1</v>
      </c>
      <c r="G325" s="131" t="n">
        <f>E325+F325-1</f>
        <v>45606</v>
      </c>
      <c r="H325" s="5"/>
      <c r="I325" s="5"/>
      <c r="J325" s="165"/>
      <c r="K325" s="165"/>
      <c r="L325" s="142" t="s">
        <v>349</v>
      </c>
      <c r="M325" s="161"/>
      <c r="N325" s="161"/>
      <c r="O325" s="70"/>
      <c r="P325" s="70"/>
    </row>
    <row r="326" s="5" customFormat="1" ht="16.5" customHeight="1">
      <c r="A326" s="160" t="s">
        <v>406</v>
      </c>
      <c r="B326" s="144"/>
      <c r="C326" s="140" t="s">
        <v>433</v>
      </c>
      <c r="D326" s="129"/>
      <c r="E326" s="132" t="n">
        <f>G290+3</f>
        <v>45606</v>
      </c>
      <c r="F326" s="139" t="n">
        <v>3</v>
      </c>
      <c r="G326" s="131" t="n">
        <f>E326+F326-1</f>
        <v>45608</v>
      </c>
      <c r="H326" s="5"/>
      <c r="I326" s="5"/>
      <c r="J326" s="165"/>
      <c r="K326" s="165"/>
      <c r="L326" s="142" t="s">
        <v>381</v>
      </c>
      <c r="M326" s="161"/>
      <c r="N326" s="161"/>
      <c r="O326" s="70"/>
      <c r="P326" s="70"/>
    </row>
    <row r="327" s="5" customFormat="1" ht="16.5" customHeight="1">
      <c r="A327" s="160" t="s">
        <v>406</v>
      </c>
      <c r="B327" s="144"/>
      <c r="C327" s="140" t="s">
        <v>382</v>
      </c>
      <c r="D327" s="129"/>
      <c r="E327" s="132" t="n">
        <f>G290+3</f>
        <v>45606</v>
      </c>
      <c r="F327" s="139" t="n">
        <v>1</v>
      </c>
      <c r="G327" s="131" t="n">
        <f>E327+F327-1</f>
        <v>45606</v>
      </c>
      <c r="H327" s="5"/>
      <c r="I327" s="5"/>
      <c r="J327" s="165"/>
      <c r="K327" s="165"/>
      <c r="L327" s="142" t="s">
        <v>54</v>
      </c>
      <c r="M327" s="161"/>
      <c r="N327" s="161"/>
      <c r="O327" s="70"/>
      <c r="P327" s="70"/>
    </row>
    <row r="328" s="5" customFormat="1" ht="16.5" customHeight="1">
      <c r="A328" s="160" t="s">
        <v>406</v>
      </c>
      <c r="B328" s="147"/>
      <c r="C328" s="140" t="s">
        <v>434</v>
      </c>
      <c r="D328" s="129"/>
      <c r="E328" s="131" t="n">
        <f>G290+3</f>
        <v>45606</v>
      </c>
      <c r="F328" s="139" t="n">
        <v>7</v>
      </c>
      <c r="G328" s="131" t="n">
        <f>E328+F328-1</f>
        <v>45612</v>
      </c>
      <c r="H328" s="5"/>
      <c r="I328" s="5"/>
      <c r="J328" s="165"/>
      <c r="K328" s="165"/>
      <c r="L328" s="142" t="s">
        <v>297</v>
      </c>
      <c r="M328" s="161"/>
      <c r="N328" s="161"/>
      <c r="O328" s="70"/>
      <c r="P328" s="70"/>
    </row>
    <row r="329" s="5" customFormat="1" ht="16.5" customHeight="1">
      <c r="A329" s="160" t="s">
        <v>406</v>
      </c>
      <c r="B329" s="140" t="s">
        <v>435</v>
      </c>
      <c r="C329" s="140" t="s">
        <v>435</v>
      </c>
      <c r="D329" s="129"/>
      <c r="E329" s="131" t="n">
        <f>MIN(E330:E332)</f>
        <v>45598</v>
      </c>
      <c r="F329" s="169"/>
      <c r="G329" s="131" t="n">
        <f>MAX(G330:G332)</f>
        <v>45621</v>
      </c>
      <c r="H329" s="5"/>
      <c r="I329" s="5"/>
      <c r="J329" s="165"/>
      <c r="K329" s="165"/>
      <c r="L329" s="178"/>
      <c r="M329" s="161"/>
      <c r="N329" s="161"/>
      <c r="O329" s="70"/>
      <c r="P329" s="70"/>
    </row>
    <row r="330" s="5" customFormat="1" ht="16.5" customHeight="1">
      <c r="A330" s="160" t="s">
        <v>406</v>
      </c>
      <c r="B330" s="144"/>
      <c r="C330" s="140" t="s">
        <v>436</v>
      </c>
      <c r="D330" s="129"/>
      <c r="E330" s="131" t="n">
        <f>E289</f>
        <v>45598</v>
      </c>
      <c r="F330" s="139" t="n">
        <v>3</v>
      </c>
      <c r="G330" s="131" t="n">
        <f>E330+F330-1</f>
        <v>45600</v>
      </c>
      <c r="H330" s="5"/>
      <c r="I330" s="5"/>
      <c r="J330" s="165"/>
      <c r="K330" s="165"/>
      <c r="L330" s="142" t="s">
        <v>65</v>
      </c>
      <c r="M330" s="161"/>
      <c r="N330" s="161"/>
      <c r="O330" s="70"/>
      <c r="P330" s="70"/>
    </row>
    <row r="331" s="5" customFormat="1" ht="16.5" customHeight="1">
      <c r="A331" s="160" t="s">
        <v>406</v>
      </c>
      <c r="B331" s="144"/>
      <c r="C331" s="140" t="s">
        <v>437</v>
      </c>
      <c r="D331" s="129"/>
      <c r="E331" s="131" t="n">
        <f>G330+1</f>
        <v>45601</v>
      </c>
      <c r="F331" s="139" t="n">
        <v>3</v>
      </c>
      <c r="G331" s="131" t="n">
        <f>E331+F331-1</f>
        <v>45603</v>
      </c>
      <c r="H331" s="5"/>
      <c r="I331" s="5"/>
      <c r="J331" s="165"/>
      <c r="K331" s="165"/>
      <c r="L331" s="142" t="s">
        <v>65</v>
      </c>
      <c r="M331" s="161"/>
      <c r="N331" s="161"/>
      <c r="O331" s="70"/>
      <c r="P331" s="70"/>
    </row>
    <row r="332" ht="16.5" customHeight="1">
      <c r="A332" s="160" t="s">
        <v>406</v>
      </c>
      <c r="C332" s="140" t="s">
        <v>438</v>
      </c>
      <c r="D332" s="129"/>
      <c r="E332" s="131" t="n">
        <f>G331+1</f>
        <v>45604</v>
      </c>
      <c r="F332" s="139" t="n">
        <v>18</v>
      </c>
      <c r="G332" s="131" t="n">
        <f>E332+F332-1</f>
        <v>45621</v>
      </c>
      <c r="H332" s="34"/>
      <c r="I332" s="34"/>
      <c r="J332" s="165" t="s">
        <v>811</v>
      </c>
      <c r="K332" s="165"/>
      <c r="L332" s="140" t="s">
        <v>439</v>
      </c>
      <c r="M332" s="161"/>
      <c r="N332" s="161"/>
    </row>
    <row r="333" s="5" customFormat="1" ht="16.5" customHeight="1">
      <c r="A333" s="160" t="s">
        <v>406</v>
      </c>
      <c r="B333" s="129"/>
      <c r="C333" s="140" t="s">
        <v>440</v>
      </c>
      <c r="D333" s="129"/>
      <c r="E333" s="131" t="n">
        <f>G290</f>
        <v>45603</v>
      </c>
      <c r="F333" s="139" t="n">
        <v>1</v>
      </c>
      <c r="G333" s="131" t="n">
        <f>E333+F333-1</f>
        <v>45603</v>
      </c>
      <c r="H333" s="5"/>
      <c r="I333" s="5"/>
      <c r="J333" s="165"/>
      <c r="K333" s="165"/>
      <c r="L333" s="142" t="s">
        <v>51</v>
      </c>
      <c r="M333" s="161"/>
      <c r="N333" s="161"/>
      <c r="O333" s="70"/>
      <c r="P333" s="70"/>
    </row>
    <row r="334" s="5" customFormat="1" ht="16.5" customHeight="1">
      <c r="A334" s="160" t="s">
        <v>406</v>
      </c>
      <c r="B334" s="129"/>
      <c r="C334" s="140" t="s">
        <v>441</v>
      </c>
      <c r="D334" s="129"/>
      <c r="E334" s="165"/>
      <c r="F334" s="169"/>
      <c r="G334" s="131" t="n">
        <f>MAX(G335:G347)</f>
        <v>45635</v>
      </c>
      <c r="H334" s="5"/>
      <c r="I334" s="5"/>
      <c r="J334" s="165"/>
      <c r="K334" s="165"/>
      <c r="L334" s="178"/>
      <c r="M334" s="161"/>
      <c r="N334" s="161"/>
      <c r="O334" s="70"/>
      <c r="P334" s="70"/>
    </row>
    <row r="335" s="5" customFormat="1" ht="16.5" customHeight="1">
      <c r="A335" s="160" t="s">
        <v>406</v>
      </c>
      <c r="B335" s="129"/>
      <c r="C335" s="140" t="s">
        <v>442</v>
      </c>
      <c r="D335" s="129"/>
      <c r="E335" s="131"/>
      <c r="F335" s="169"/>
      <c r="G335" s="131" t="n">
        <f>MAX(G336:G347)</f>
        <v>45635</v>
      </c>
      <c r="H335" s="5"/>
      <c r="I335" s="5"/>
      <c r="J335" s="165"/>
      <c r="K335" s="165"/>
      <c r="L335" s="178"/>
      <c r="M335" s="161"/>
      <c r="N335" s="161"/>
      <c r="O335" s="70"/>
      <c r="P335" s="70"/>
    </row>
    <row r="336" s="5" customFormat="1" ht="16.5" customHeight="1">
      <c r="A336" s="160" t="s">
        <v>406</v>
      </c>
      <c r="B336" s="160" t="s">
        <v>443</v>
      </c>
      <c r="C336" s="140" t="s">
        <v>444</v>
      </c>
      <c r="D336" s="129"/>
      <c r="E336" s="170" t="n">
        <f>MIN(E337:E341)</f>
        <v>45607</v>
      </c>
      <c r="F336" s="169"/>
      <c r="G336" s="170" t="n">
        <f>MAX(G337:G341)</f>
        <v>45635</v>
      </c>
      <c r="H336" s="5"/>
      <c r="I336" s="5"/>
      <c r="J336" s="165"/>
      <c r="K336" s="165"/>
      <c r="L336" s="178"/>
      <c r="M336" s="161"/>
      <c r="N336" s="161"/>
      <c r="O336" s="70"/>
      <c r="P336" s="70"/>
    </row>
    <row r="337" ht="16.5" customHeight="1">
      <c r="A337" s="160" t="s">
        <v>406</v>
      </c>
      <c r="C337" s="140" t="s">
        <v>445</v>
      </c>
      <c r="D337" s="129"/>
      <c r="E337" s="131" t="n">
        <f>E321+1</f>
        <v>45607</v>
      </c>
      <c r="F337" s="139" t="n">
        <v>13</v>
      </c>
      <c r="G337" s="131" t="n">
        <f>E337+F337-1</f>
        <v>45619</v>
      </c>
      <c r="H337" s="34"/>
      <c r="I337" s="34"/>
      <c r="J337" s="165" t="s">
        <v>811</v>
      </c>
      <c r="K337" s="165"/>
      <c r="L337" s="140" t="s">
        <v>73</v>
      </c>
      <c r="M337" s="161"/>
      <c r="N337" s="161"/>
    </row>
    <row r="338" ht="16.5" customHeight="1">
      <c r="A338" s="160" t="s">
        <v>406</v>
      </c>
      <c r="C338" s="140" t="s">
        <v>446</v>
      </c>
      <c r="D338" s="129"/>
      <c r="E338" s="131" t="n">
        <f>G337+1</f>
        <v>45620</v>
      </c>
      <c r="F338" s="139" t="n">
        <v>10</v>
      </c>
      <c r="G338" s="131" t="n">
        <f>E338+F338-1</f>
        <v>45629</v>
      </c>
      <c r="H338" s="34"/>
      <c r="I338" s="34"/>
      <c r="J338" s="165" t="s">
        <v>811</v>
      </c>
      <c r="K338" s="165"/>
      <c r="L338" s="140" t="s">
        <v>73</v>
      </c>
      <c r="M338" s="161"/>
      <c r="N338" s="161"/>
    </row>
    <row r="339" ht="16.5" customHeight="1">
      <c r="A339" s="160" t="s">
        <v>406</v>
      </c>
      <c r="C339" s="140" t="s">
        <v>363</v>
      </c>
      <c r="D339" s="129"/>
      <c r="E339" s="131" t="n">
        <f>G338+1</f>
        <v>45630</v>
      </c>
      <c r="F339" s="139" t="n">
        <v>5</v>
      </c>
      <c r="G339" s="131" t="n">
        <f>E339+F339-1</f>
        <v>45634</v>
      </c>
      <c r="H339" s="34"/>
      <c r="I339" s="34"/>
      <c r="J339" s="165" t="s">
        <v>811</v>
      </c>
      <c r="K339" s="165"/>
      <c r="L339" s="140"/>
      <c r="M339" s="161"/>
      <c r="N339" s="161"/>
    </row>
    <row r="340" ht="16.5" customHeight="1">
      <c r="A340" s="160" t="s">
        <v>406</v>
      </c>
      <c r="C340" s="140" t="s">
        <v>364</v>
      </c>
      <c r="D340" s="129"/>
      <c r="E340" s="131" t="n">
        <f>G339</f>
        <v>45634</v>
      </c>
      <c r="F340" s="139" t="n">
        <v>1</v>
      </c>
      <c r="G340" s="131" t="n">
        <f>E340+F340-1</f>
        <v>45634</v>
      </c>
      <c r="H340" s="34"/>
      <c r="I340" s="34"/>
      <c r="J340" s="165" t="s">
        <v>811</v>
      </c>
      <c r="K340" s="165"/>
      <c r="L340" s="140" t="s">
        <v>73</v>
      </c>
      <c r="M340" s="161"/>
      <c r="N340" s="161"/>
    </row>
    <row r="341" ht="16.5" customHeight="1">
      <c r="A341" s="160" t="s">
        <v>406</v>
      </c>
      <c r="C341" s="140" t="s">
        <v>448</v>
      </c>
      <c r="D341" s="129"/>
      <c r="E341" s="131" t="n">
        <f>G340+1</f>
        <v>45635</v>
      </c>
      <c r="F341" s="139" t="n">
        <v>1</v>
      </c>
      <c r="G341" s="131" t="n">
        <f>E341+F341-1</f>
        <v>45635</v>
      </c>
      <c r="H341" s="34"/>
      <c r="I341" s="34"/>
      <c r="J341" s="165" t="s">
        <v>811</v>
      </c>
      <c r="K341" s="165"/>
      <c r="L341" s="140" t="s">
        <v>73</v>
      </c>
      <c r="M341" s="161"/>
      <c r="N341" s="161"/>
    </row>
    <row r="342" s="5" customFormat="1" ht="16.5" customHeight="1">
      <c r="A342" s="160" t="s">
        <v>406</v>
      </c>
      <c r="B342" s="140" t="s">
        <v>449</v>
      </c>
      <c r="C342" s="140" t="s">
        <v>449</v>
      </c>
      <c r="D342" s="129"/>
      <c r="E342" s="131" t="n">
        <f>MIN(E343:E345)</f>
        <v>45599</v>
      </c>
      <c r="F342" s="169"/>
      <c r="G342" s="131" t="n">
        <f>MAX(G343:G345)</f>
        <v>45620</v>
      </c>
      <c r="H342" s="5"/>
      <c r="I342" s="5"/>
      <c r="J342" s="165"/>
      <c r="K342" s="165"/>
      <c r="L342" s="178"/>
      <c r="M342" s="161"/>
      <c r="N342" s="161"/>
      <c r="O342" s="70"/>
      <c r="P342" s="70"/>
    </row>
    <row r="343" ht="16.5" customHeight="1">
      <c r="A343" s="160" t="s">
        <v>406</v>
      </c>
      <c r="C343" s="140" t="s">
        <v>450</v>
      </c>
      <c r="D343" s="129"/>
      <c r="E343" s="131" t="n">
        <f>E290</f>
        <v>45599</v>
      </c>
      <c r="F343" s="139" t="n">
        <v>15</v>
      </c>
      <c r="G343" s="131" t="n">
        <f>E343+F343-1</f>
        <v>45613</v>
      </c>
      <c r="H343" s="34"/>
      <c r="I343" s="34"/>
      <c r="J343" s="165" t="s">
        <v>811</v>
      </c>
      <c r="K343" s="165"/>
      <c r="L343" s="140" t="s">
        <v>366</v>
      </c>
      <c r="M343" s="161"/>
      <c r="N343" s="161"/>
    </row>
    <row r="344" ht="16.5" customHeight="1">
      <c r="A344" s="160" t="s">
        <v>406</v>
      </c>
      <c r="C344" s="140" t="s">
        <v>451</v>
      </c>
      <c r="D344" s="129"/>
      <c r="E344" s="131" t="n">
        <f>G343+1</f>
        <v>45614</v>
      </c>
      <c r="F344" s="139" t="n">
        <v>1</v>
      </c>
      <c r="G344" s="131" t="n">
        <f>E344+F344-1</f>
        <v>45614</v>
      </c>
      <c r="H344" s="34"/>
      <c r="I344" s="34"/>
      <c r="J344" s="165" t="s">
        <v>811</v>
      </c>
      <c r="K344" s="165"/>
      <c r="L344" s="140" t="s">
        <v>366</v>
      </c>
      <c r="M344" s="161"/>
      <c r="N344" s="161"/>
    </row>
    <row r="345" s="5" customFormat="1" ht="16.5" customHeight="1">
      <c r="A345" s="160" t="s">
        <v>406</v>
      </c>
      <c r="B345" s="147"/>
      <c r="C345" s="140" t="s">
        <v>452</v>
      </c>
      <c r="D345" s="129"/>
      <c r="E345" s="131" t="n">
        <f>G322+1</f>
        <v>45618</v>
      </c>
      <c r="F345" s="139" t="n">
        <v>3</v>
      </c>
      <c r="G345" s="131" t="n">
        <f>E345+F345-1</f>
        <v>45620</v>
      </c>
      <c r="H345" s="5"/>
      <c r="I345" s="5"/>
      <c r="J345" s="165"/>
      <c r="K345" s="165"/>
      <c r="L345" s="142" t="s">
        <v>388</v>
      </c>
      <c r="M345" s="161"/>
      <c r="N345" s="161"/>
      <c r="O345" s="70"/>
      <c r="P345" s="70"/>
    </row>
    <row r="346" s="5" customFormat="1" ht="16.5" customHeight="1">
      <c r="A346" s="160" t="s">
        <v>406</v>
      </c>
      <c r="B346" s="160" t="s">
        <v>453</v>
      </c>
      <c r="C346" s="140" t="s">
        <v>454</v>
      </c>
      <c r="D346" s="129"/>
      <c r="E346" s="131" t="n">
        <f>G$272+1</f>
        <v>45596</v>
      </c>
      <c r="F346" s="139" t="n">
        <v>10</v>
      </c>
      <c r="G346" s="131" t="n">
        <f>E346+F346-1</f>
        <v>45605</v>
      </c>
      <c r="H346" s="5"/>
      <c r="I346" s="5"/>
      <c r="J346" s="165"/>
      <c r="K346" s="165"/>
      <c r="L346" s="142" t="s">
        <v>455</v>
      </c>
      <c r="M346" s="161"/>
      <c r="N346" s="161"/>
      <c r="O346" s="70"/>
      <c r="P346" s="70"/>
    </row>
    <row r="347" s="5" customFormat="1" ht="16.5" customHeight="1">
      <c r="A347" s="160" t="s">
        <v>406</v>
      </c>
      <c r="B347" s="147"/>
      <c r="C347" s="140" t="s">
        <v>456</v>
      </c>
      <c r="D347" s="129"/>
      <c r="E347" s="131" t="n">
        <f>G$272+1</f>
        <v>45596</v>
      </c>
      <c r="F347" s="139" t="n">
        <v>10</v>
      </c>
      <c r="G347" s="131" t="n">
        <f>E347+F347-1</f>
        <v>45605</v>
      </c>
      <c r="H347" s="5"/>
      <c r="I347" s="5"/>
      <c r="J347" s="165"/>
      <c r="K347" s="165"/>
      <c r="L347" s="142" t="s">
        <v>51</v>
      </c>
      <c r="M347" s="161"/>
      <c r="N347" s="161"/>
      <c r="O347" s="70"/>
      <c r="P347" s="70"/>
    </row>
    <row r="348" s="5" customFormat="1" ht="16.5" customHeight="1">
      <c r="A348" s="160" t="s">
        <v>406</v>
      </c>
      <c r="B348" s="160" t="s">
        <v>457</v>
      </c>
      <c r="C348" s="140" t="s">
        <v>458</v>
      </c>
      <c r="D348" s="129"/>
      <c r="E348" s="131" t="n">
        <f>E336</f>
        <v>45607</v>
      </c>
      <c r="F348" s="139" t="n">
        <v>3</v>
      </c>
      <c r="G348" s="131" t="n">
        <f>E348+F348-1</f>
        <v>45609</v>
      </c>
      <c r="H348" s="5"/>
      <c r="I348" s="5"/>
      <c r="J348" s="165"/>
      <c r="K348" s="165"/>
      <c r="L348" s="142" t="s">
        <v>73</v>
      </c>
      <c r="M348" s="161"/>
      <c r="N348" s="161"/>
      <c r="O348" s="70"/>
      <c r="P348" s="70"/>
    </row>
    <row r="349" s="5" customFormat="1" ht="16.5" customHeight="1">
      <c r="A349" s="160" t="s">
        <v>406</v>
      </c>
      <c r="B349" s="144"/>
      <c r="C349" s="140" t="s">
        <v>459</v>
      </c>
      <c r="D349" s="129"/>
      <c r="E349" s="131" t="n">
        <f>E345</f>
        <v>45618</v>
      </c>
      <c r="F349" s="139" t="n">
        <v>1</v>
      </c>
      <c r="G349" s="131" t="n">
        <f>E349+F349-1</f>
        <v>45618</v>
      </c>
      <c r="H349" s="5"/>
      <c r="I349" s="5"/>
      <c r="J349" s="165"/>
      <c r="K349" s="165"/>
      <c r="L349" s="142" t="s">
        <v>388</v>
      </c>
      <c r="M349" s="161"/>
      <c r="N349" s="161"/>
      <c r="O349" s="70"/>
      <c r="P349" s="70"/>
    </row>
    <row r="350" s="5" customFormat="1" ht="16.5" customHeight="1">
      <c r="A350" s="160" t="s">
        <v>406</v>
      </c>
      <c r="B350" s="147"/>
      <c r="C350" s="140" t="s">
        <v>460</v>
      </c>
      <c r="D350" s="129"/>
      <c r="E350" s="131" t="n">
        <f>G341+3</f>
        <v>45638</v>
      </c>
      <c r="F350" s="139" t="n">
        <v>1</v>
      </c>
      <c r="G350" s="131" t="n">
        <f>E350+F350-1</f>
        <v>45638</v>
      </c>
      <c r="H350" s="5"/>
      <c r="I350" s="5"/>
      <c r="J350" s="165"/>
      <c r="K350" s="165"/>
      <c r="L350" s="142" t="s">
        <v>73</v>
      </c>
      <c r="M350" s="161"/>
      <c r="N350" s="161"/>
      <c r="O350" s="70"/>
      <c r="P350" s="70"/>
    </row>
    <row r="351" ht="16.5" customHeight="1">
      <c r="A351" s="160" t="s">
        <v>406</v>
      </c>
      <c r="B351" s="140" t="s">
        <v>461</v>
      </c>
      <c r="C351" s="140" t="s">
        <v>462</v>
      </c>
      <c r="D351" s="129"/>
      <c r="E351" s="131" t="n">
        <f>G290</f>
        <v>45603</v>
      </c>
      <c r="F351" s="169" t="n">
        <v>15</v>
      </c>
      <c r="G351" s="131" t="n">
        <f>E351+F351-1</f>
        <v>45617</v>
      </c>
      <c r="H351" s="34"/>
      <c r="I351" s="34"/>
      <c r="J351" s="165" t="s">
        <v>811</v>
      </c>
      <c r="K351" s="165"/>
      <c r="L351" s="165" t="s">
        <v>349</v>
      </c>
      <c r="M351" s="161"/>
      <c r="N351" s="161"/>
    </row>
    <row r="352" ht="16.5" customHeight="1">
      <c r="A352" s="160" t="s">
        <v>406</v>
      </c>
      <c r="B352" s="140" t="s">
        <v>463</v>
      </c>
      <c r="C352" s="140" t="s">
        <v>463</v>
      </c>
      <c r="D352" s="129"/>
      <c r="E352" s="131" t="n">
        <f>MIN(E353:E354)</f>
        <v>45606</v>
      </c>
      <c r="F352" s="169"/>
      <c r="G352" s="131" t="n">
        <f>MAX(G353:G354)</f>
        <v>45615</v>
      </c>
      <c r="H352" s="34"/>
      <c r="I352" s="34"/>
      <c r="J352" s="165" t="s">
        <v>811</v>
      </c>
      <c r="K352" s="165"/>
      <c r="L352" s="165"/>
      <c r="M352" s="161"/>
      <c r="N352" s="161"/>
    </row>
    <row r="353" s="5" customFormat="1" ht="16.5" customHeight="1">
      <c r="A353" s="160" t="s">
        <v>406</v>
      </c>
      <c r="B353" s="144"/>
      <c r="C353" s="140" t="s">
        <v>464</v>
      </c>
      <c r="D353" s="129"/>
      <c r="E353" s="131" t="n">
        <f>G290+3</f>
        <v>45606</v>
      </c>
      <c r="F353" s="139" t="n">
        <v>3</v>
      </c>
      <c r="G353" s="131" t="n">
        <f>E353+F353-1</f>
        <v>45608</v>
      </c>
      <c r="H353" s="5"/>
      <c r="I353" s="5"/>
      <c r="J353" s="165"/>
      <c r="K353" s="165"/>
      <c r="L353" s="142" t="s">
        <v>73</v>
      </c>
      <c r="M353" s="161"/>
      <c r="N353" s="161"/>
      <c r="O353" s="70"/>
      <c r="P353" s="70"/>
    </row>
    <row r="354" s="5" customFormat="1" ht="16.5" customHeight="1">
      <c r="A354" s="160" t="s">
        <v>406</v>
      </c>
      <c r="B354" s="147"/>
      <c r="C354" s="140" t="s">
        <v>465</v>
      </c>
      <c r="D354" s="129"/>
      <c r="E354" s="131" t="n">
        <f>G353+1</f>
        <v>45609</v>
      </c>
      <c r="F354" s="139" t="n">
        <v>7</v>
      </c>
      <c r="G354" s="131" t="n">
        <f>E354+F354-1</f>
        <v>45615</v>
      </c>
      <c r="H354" s="5"/>
      <c r="I354" s="5"/>
      <c r="J354" s="165"/>
      <c r="K354" s="165"/>
      <c r="L354" s="142" t="s">
        <v>39</v>
      </c>
      <c r="M354" s="161"/>
      <c r="N354" s="161"/>
      <c r="O354" s="70"/>
      <c r="P354" s="70"/>
    </row>
    <row r="355" ht="16.5" customHeight="1">
      <c r="A355" s="160" t="s">
        <v>406</v>
      </c>
      <c r="B355" s="140" t="s">
        <v>466</v>
      </c>
      <c r="C355" s="140" t="s">
        <v>466</v>
      </c>
      <c r="D355" s="129"/>
      <c r="E355" s="131" t="n">
        <f>MIN(E356:E358)</f>
        <v>45573</v>
      </c>
      <c r="F355" s="169"/>
      <c r="G355" s="131" t="n">
        <f>MAX(G356:G358)</f>
        <v>45642</v>
      </c>
      <c r="H355" s="34"/>
      <c r="I355" s="34"/>
      <c r="J355" s="165" t="s">
        <v>811</v>
      </c>
      <c r="K355" s="165"/>
      <c r="L355" s="165"/>
      <c r="M355" s="161"/>
      <c r="N355" s="161"/>
    </row>
    <row r="356" s="5" customFormat="1" ht="16.5" customHeight="1">
      <c r="A356" s="160" t="s">
        <v>406</v>
      </c>
      <c r="B356" s="144"/>
      <c r="C356" s="140" t="s">
        <v>467</v>
      </c>
      <c r="D356" s="129"/>
      <c r="E356" s="131" t="n">
        <f>G239+1</f>
        <v>45573</v>
      </c>
      <c r="F356" s="139" t="n">
        <v>3</v>
      </c>
      <c r="G356" s="131" t="n">
        <f>E356+F356-1</f>
        <v>45575</v>
      </c>
      <c r="H356" s="5"/>
      <c r="I356" s="5"/>
      <c r="J356" s="165"/>
      <c r="K356" s="165"/>
      <c r="L356" s="142" t="s">
        <v>54</v>
      </c>
      <c r="M356" s="161"/>
      <c r="N356" s="161"/>
      <c r="O356" s="70"/>
      <c r="P356" s="70"/>
    </row>
    <row r="357" s="5" customFormat="1" ht="16.5" customHeight="1">
      <c r="A357" s="160" t="s">
        <v>406</v>
      </c>
      <c r="B357" s="144"/>
      <c r="C357" s="140" t="s">
        <v>468</v>
      </c>
      <c r="D357" s="129"/>
      <c r="E357" s="131" t="n">
        <f>G356+1</f>
        <v>45576</v>
      </c>
      <c r="F357" s="139" t="n">
        <v>60</v>
      </c>
      <c r="G357" s="131" t="n">
        <f>E357+F357-1</f>
        <v>45635</v>
      </c>
      <c r="H357" s="5"/>
      <c r="I357" s="5"/>
      <c r="J357" s="165"/>
      <c r="K357" s="165"/>
      <c r="L357" s="142" t="s">
        <v>54</v>
      </c>
      <c r="M357" s="161"/>
      <c r="N357" s="161"/>
      <c r="O357" s="70"/>
      <c r="P357" s="70"/>
    </row>
    <row r="358" s="5" customFormat="1" ht="16.5" customHeight="1">
      <c r="A358" s="160" t="s">
        <v>406</v>
      </c>
      <c r="B358" s="147"/>
      <c r="C358" s="140" t="s">
        <v>470</v>
      </c>
      <c r="D358" s="145"/>
      <c r="E358" s="131" t="n">
        <f>G357+1</f>
        <v>45636</v>
      </c>
      <c r="F358" s="139" t="n">
        <v>7</v>
      </c>
      <c r="G358" s="131" t="n">
        <f>E358+F358-1</f>
        <v>45642</v>
      </c>
      <c r="H358" s="5"/>
      <c r="I358" s="5"/>
      <c r="J358" s="165"/>
      <c r="K358" s="165" t="s">
        <v>811</v>
      </c>
      <c r="L358" s="142" t="s">
        <v>54</v>
      </c>
      <c r="M358" s="161"/>
      <c r="N358" s="161"/>
      <c r="O358" s="70"/>
      <c r="P358" s="70"/>
    </row>
    <row r="359" s="5" customFormat="1" ht="16.5" customHeight="1">
      <c r="A359" s="160" t="s">
        <v>406</v>
      </c>
      <c r="B359" s="140" t="s">
        <v>392</v>
      </c>
      <c r="C359" s="140" t="s">
        <v>392</v>
      </c>
      <c r="D359" s="129"/>
      <c r="E359" s="165"/>
      <c r="F359" s="169"/>
      <c r="G359" s="131" t="n">
        <f>MAX(G360:G365)</f>
        <v>45620</v>
      </c>
      <c r="H359" s="5"/>
      <c r="I359" s="5"/>
      <c r="J359" s="165"/>
      <c r="K359" s="165"/>
      <c r="L359" s="178"/>
      <c r="M359" s="161"/>
      <c r="N359" s="161"/>
      <c r="O359" s="70"/>
      <c r="P359" s="70"/>
    </row>
    <row r="360" s="5" customFormat="1" ht="16.5" customHeight="1">
      <c r="A360" s="160" t="s">
        <v>406</v>
      </c>
      <c r="B360" s="144"/>
      <c r="C360" s="140" t="s">
        <v>232</v>
      </c>
      <c r="D360" s="129"/>
      <c r="E360" s="131" t="n">
        <f>G290+1</f>
        <v>45604</v>
      </c>
      <c r="F360" s="139" t="n">
        <v>7</v>
      </c>
      <c r="G360" s="131" t="n">
        <f>E360+F360-1</f>
        <v>45610</v>
      </c>
      <c r="H360" s="5"/>
      <c r="I360" s="5"/>
      <c r="J360" s="165"/>
      <c r="K360" s="165"/>
      <c r="L360" s="142" t="s">
        <v>471</v>
      </c>
      <c r="M360" s="161"/>
      <c r="N360" s="161"/>
      <c r="O360" s="70"/>
      <c r="P360" s="70"/>
    </row>
    <row r="361" s="5" customFormat="1" ht="16.5" customHeight="1">
      <c r="A361" s="160" t="s">
        <v>406</v>
      </c>
      <c r="B361" s="144"/>
      <c r="C361" s="140" t="s">
        <v>393</v>
      </c>
      <c r="D361" s="129"/>
      <c r="E361" s="131" t="n">
        <f>G$344+1</f>
        <v>45615</v>
      </c>
      <c r="F361" s="139" t="n">
        <v>2</v>
      </c>
      <c r="G361" s="131" t="n">
        <f>E361+F361-1</f>
        <v>45616</v>
      </c>
      <c r="H361" s="5"/>
      <c r="I361" s="5"/>
      <c r="J361" s="165"/>
      <c r="K361" s="165"/>
      <c r="L361" s="142" t="s">
        <v>471</v>
      </c>
      <c r="M361" s="161"/>
      <c r="N361" s="161"/>
      <c r="O361" s="70"/>
      <c r="P361" s="70"/>
    </row>
    <row r="362" s="5" customFormat="1" ht="16.5" customHeight="1">
      <c r="A362" s="160" t="s">
        <v>406</v>
      </c>
      <c r="B362" s="144"/>
      <c r="C362" s="140" t="s">
        <v>239</v>
      </c>
      <c r="D362" s="129"/>
      <c r="E362" s="131" t="n">
        <f>G$344+1</f>
        <v>45615</v>
      </c>
      <c r="F362" s="139" t="n">
        <v>2</v>
      </c>
      <c r="G362" s="131" t="n">
        <f>E362+F362-1</f>
        <v>45616</v>
      </c>
      <c r="H362" s="5"/>
      <c r="I362" s="5"/>
      <c r="J362" s="165"/>
      <c r="K362" s="165"/>
      <c r="L362" s="142" t="s">
        <v>471</v>
      </c>
      <c r="M362" s="161"/>
      <c r="N362" s="161"/>
      <c r="O362" s="70"/>
      <c r="P362" s="70"/>
    </row>
    <row r="363" s="5" customFormat="1" ht="16.5" customHeight="1">
      <c r="A363" s="160" t="s">
        <v>406</v>
      </c>
      <c r="B363" s="144"/>
      <c r="C363" s="140" t="s">
        <v>394</v>
      </c>
      <c r="D363" s="129"/>
      <c r="E363" s="131" t="n">
        <f>G362+1</f>
        <v>45617</v>
      </c>
      <c r="F363" s="139" t="n">
        <v>2</v>
      </c>
      <c r="G363" s="131" t="n">
        <f>E363+F363-1</f>
        <v>45618</v>
      </c>
      <c r="H363" s="5"/>
      <c r="I363" s="5"/>
      <c r="J363" s="165"/>
      <c r="K363" s="165"/>
      <c r="L363" s="142" t="s">
        <v>471</v>
      </c>
      <c r="M363" s="161"/>
      <c r="N363" s="161"/>
      <c r="O363" s="70"/>
      <c r="P363" s="70"/>
    </row>
    <row r="364" s="5" customFormat="1" ht="16.5" customHeight="1">
      <c r="A364" s="160" t="s">
        <v>406</v>
      </c>
      <c r="B364" s="144"/>
      <c r="C364" s="140" t="s">
        <v>395</v>
      </c>
      <c r="D364" s="129"/>
      <c r="E364" s="131" t="n">
        <f>G363+1</f>
        <v>45619</v>
      </c>
      <c r="F364" s="139" t="n">
        <v>2</v>
      </c>
      <c r="G364" s="131" t="n">
        <f>E364+F364-1</f>
        <v>45620</v>
      </c>
      <c r="H364" s="5"/>
      <c r="I364" s="5"/>
      <c r="J364" s="165"/>
      <c r="K364" s="165"/>
      <c r="L364" s="142" t="s">
        <v>51</v>
      </c>
      <c r="M364" s="161"/>
      <c r="N364" s="161"/>
      <c r="O364" s="70"/>
      <c r="P364" s="70"/>
    </row>
    <row r="365" s="5" customFormat="1" ht="16.5" customHeight="1">
      <c r="A365" s="160" t="s">
        <v>406</v>
      </c>
      <c r="B365" s="147"/>
      <c r="C365" s="140" t="s">
        <v>472</v>
      </c>
      <c r="D365" s="129"/>
      <c r="E365" s="131" t="n">
        <v>45059</v>
      </c>
      <c r="F365" s="139" t="n">
        <v>1</v>
      </c>
      <c r="G365" s="131" t="n">
        <f>E365+F365-1</f>
        <v>45059</v>
      </c>
      <c r="H365" s="5"/>
      <c r="I365" s="5"/>
      <c r="J365" s="165"/>
      <c r="K365" s="165"/>
      <c r="L365" s="142" t="s">
        <v>51</v>
      </c>
      <c r="M365" s="161"/>
      <c r="N365" s="161"/>
      <c r="O365" s="70"/>
      <c r="P365" s="70"/>
    </row>
    <row r="366" ht="16.5" customHeight="1">
      <c r="A366" s="160" t="s">
        <v>406</v>
      </c>
      <c r="C366" s="140" t="s">
        <v>473</v>
      </c>
      <c r="D366" s="129"/>
      <c r="E366" s="131" t="n">
        <f>MAX(G341+1,G335)</f>
        <v>45636</v>
      </c>
      <c r="F366" s="139" t="n">
        <v>1</v>
      </c>
      <c r="G366" s="131" t="n">
        <f>E366+F366-1</f>
        <v>45636</v>
      </c>
      <c r="H366" s="34"/>
      <c r="I366" s="34"/>
      <c r="J366" s="165" t="s">
        <v>811</v>
      </c>
      <c r="K366" s="165"/>
      <c r="L366" s="140" t="s">
        <v>51</v>
      </c>
      <c r="M366" s="161"/>
      <c r="N366" s="161"/>
    </row>
    <row r="367" ht="16.5" customHeight="1">
      <c r="A367" s="160" t="s">
        <v>406</v>
      </c>
      <c r="B367" s="129" t="s">
        <v>96</v>
      </c>
      <c r="C367" s="140" t="s">
        <v>498</v>
      </c>
      <c r="D367" s="129"/>
      <c r="E367" s="131" t="n">
        <f>MAX(G320,G335)+1</f>
        <v>45636</v>
      </c>
      <c r="F367" s="139" t="n">
        <v>1</v>
      </c>
      <c r="G367" s="131" t="n">
        <f>E367+F367-1</f>
        <v>45636</v>
      </c>
      <c r="H367" s="34"/>
      <c r="I367" s="34"/>
      <c r="J367" s="165" t="s">
        <v>811</v>
      </c>
      <c r="K367" s="165" t="s">
        <v>811</v>
      </c>
      <c r="L367" s="140" t="s">
        <v>390</v>
      </c>
      <c r="M367" s="161"/>
      <c r="N367" s="161"/>
    </row>
    <row r="368" s="5" customFormat="1" ht="16.5" customHeight="1">
      <c r="A368" s="160" t="s">
        <v>475</v>
      </c>
      <c r="B368" s="147"/>
      <c r="C368" s="140" t="s">
        <v>475</v>
      </c>
      <c r="D368" s="129"/>
      <c r="E368" s="165"/>
      <c r="F368" s="169"/>
      <c r="G368" s="131" t="n">
        <f>E368+F368-1</f>
        <v>-1</v>
      </c>
      <c r="H368" s="5"/>
      <c r="I368" s="5"/>
      <c r="J368" s="165"/>
      <c r="K368" s="165"/>
      <c r="L368" s="178"/>
      <c r="M368" s="161"/>
      <c r="N368" s="161"/>
      <c r="O368" s="70"/>
      <c r="P368" s="70"/>
    </row>
    <row r="369" s="5" customFormat="1" ht="16.5" customHeight="1">
      <c r="A369" s="144"/>
      <c r="B369" s="160" t="s">
        <v>475</v>
      </c>
      <c r="C369" s="140" t="s">
        <v>476</v>
      </c>
      <c r="D369" s="129"/>
      <c r="E369" s="131" t="n">
        <v>45072</v>
      </c>
      <c r="F369" s="169"/>
      <c r="G369" s="131" t="n">
        <f>E369+F369-1</f>
        <v>45071</v>
      </c>
      <c r="H369" s="5"/>
      <c r="I369" s="5"/>
      <c r="J369" s="165"/>
      <c r="K369" s="165"/>
      <c r="L369" s="178"/>
      <c r="M369" s="161"/>
      <c r="N369" s="161"/>
      <c r="O369" s="70"/>
      <c r="P369" s="70"/>
    </row>
    <row r="370" s="5" customFormat="1" ht="27.75" customHeight="1">
      <c r="A370" s="144"/>
      <c r="B370" s="144"/>
      <c r="C370" s="140" t="s">
        <v>477</v>
      </c>
      <c r="D370" s="129"/>
      <c r="E370" s="131" t="n">
        <f>G335+1</f>
        <v>45636</v>
      </c>
      <c r="F370" s="139" t="n">
        <v>2</v>
      </c>
      <c r="G370" s="131" t="n">
        <f>E370+F370-1</f>
        <v>45637</v>
      </c>
      <c r="H370" s="5"/>
      <c r="I370" s="5"/>
      <c r="J370" s="165"/>
      <c r="K370" s="165"/>
      <c r="L370" s="142" t="s">
        <v>478</v>
      </c>
      <c r="M370" s="161"/>
      <c r="N370" s="161"/>
      <c r="O370" s="70"/>
      <c r="P370" s="70"/>
    </row>
    <row r="371" s="5" customFormat="1" ht="16.5" customHeight="1">
      <c r="A371" s="144"/>
      <c r="B371" s="144"/>
      <c r="C371" s="140" t="s">
        <v>479</v>
      </c>
      <c r="D371" s="129"/>
      <c r="E371" s="131" t="n">
        <f>E370+1</f>
        <v>45637</v>
      </c>
      <c r="F371" s="139" t="n">
        <v>1</v>
      </c>
      <c r="G371" s="131" t="n">
        <f>E371+F371-1</f>
        <v>45637</v>
      </c>
      <c r="H371" s="5"/>
      <c r="I371" s="5"/>
      <c r="J371" s="165"/>
      <c r="K371" s="165"/>
      <c r="L371" s="142" t="s">
        <v>39</v>
      </c>
      <c r="M371" s="161"/>
      <c r="N371" s="161"/>
      <c r="O371" s="70"/>
      <c r="P371" s="70"/>
    </row>
    <row r="372" ht="16.5" customHeight="1">
      <c r="A372" s="129"/>
      <c r="C372" s="140" t="s">
        <v>480</v>
      </c>
      <c r="D372" s="129"/>
      <c r="E372" s="131" t="n">
        <f>G372-F372</f>
        <v>45621</v>
      </c>
      <c r="F372" s="139" t="n">
        <v>14</v>
      </c>
      <c r="G372" s="131" t="n">
        <f>G341</f>
        <v>45635</v>
      </c>
      <c r="H372" s="34"/>
      <c r="I372" s="34"/>
      <c r="J372" s="165" t="s">
        <v>811</v>
      </c>
      <c r="K372" s="165"/>
      <c r="L372" s="140" t="s">
        <v>39</v>
      </c>
      <c r="M372" s="161"/>
      <c r="N372" s="161"/>
    </row>
    <row r="373" ht="16.5" customHeight="1">
      <c r="A373" s="129"/>
      <c r="C373" s="140" t="s">
        <v>482</v>
      </c>
      <c r="D373" s="129"/>
      <c r="E373" s="131" t="n">
        <f>G372+1</f>
        <v>45636</v>
      </c>
      <c r="F373" s="139" t="n">
        <v>3</v>
      </c>
      <c r="G373" s="131" t="n">
        <f>E373+F373-1</f>
        <v>45638</v>
      </c>
      <c r="H373" s="34"/>
      <c r="I373" s="34"/>
      <c r="J373" s="165" t="s">
        <v>811</v>
      </c>
      <c r="K373" s="165"/>
      <c r="L373" s="140" t="s">
        <v>349</v>
      </c>
      <c r="M373" s="161"/>
      <c r="N373" s="161"/>
    </row>
    <row r="374" s="5" customFormat="1" ht="16.5" customHeight="1">
      <c r="A374" s="144"/>
      <c r="B374" s="144"/>
      <c r="C374" s="140" t="s">
        <v>483</v>
      </c>
      <c r="D374" s="129"/>
      <c r="E374" s="131" t="n">
        <f>G$354+1</f>
        <v>45616</v>
      </c>
      <c r="F374" s="139" t="n">
        <v>1</v>
      </c>
      <c r="G374" s="131" t="n">
        <f>E374+F374-1</f>
        <v>45616</v>
      </c>
      <c r="H374" s="5"/>
      <c r="I374" s="5"/>
      <c r="J374" s="165"/>
      <c r="K374" s="165"/>
      <c r="L374" s="142" t="s">
        <v>388</v>
      </c>
      <c r="M374" s="161"/>
      <c r="N374" s="161"/>
      <c r="O374" s="70"/>
      <c r="P374" s="70"/>
    </row>
    <row r="375" s="5" customFormat="1" ht="16.5" customHeight="1">
      <c r="A375" s="144"/>
      <c r="B375" s="144"/>
      <c r="C375" s="140" t="s">
        <v>484</v>
      </c>
      <c r="D375" s="129"/>
      <c r="E375" s="131" t="n">
        <f>G$354+1</f>
        <v>45616</v>
      </c>
      <c r="F375" s="139" t="n">
        <v>1</v>
      </c>
      <c r="G375" s="131" t="n">
        <f>E375+F375-1</f>
        <v>45616</v>
      </c>
      <c r="H375" s="5"/>
      <c r="I375" s="5"/>
      <c r="J375" s="165"/>
      <c r="K375" s="165"/>
      <c r="L375" s="146" t="s">
        <v>388</v>
      </c>
      <c r="M375" s="161"/>
      <c r="N375" s="161"/>
      <c r="O375" s="70"/>
      <c r="P375" s="70"/>
    </row>
    <row r="376" ht="16.5" customHeight="1">
      <c r="A376" s="129"/>
      <c r="C376" s="148" t="s">
        <v>485</v>
      </c>
      <c r="D376" s="113"/>
      <c r="E376" s="196" t="n">
        <f>G373+1</f>
        <v>45639</v>
      </c>
      <c r="F376" s="197" t="n">
        <v>7</v>
      </c>
      <c r="G376" s="196" t="n">
        <f>E376+F376-1</f>
        <v>45645</v>
      </c>
      <c r="H376" s="126" t="n">
        <f>E376-E290</f>
        <v>40</v>
      </c>
      <c r="I376" s="34"/>
      <c r="J376" s="165" t="s">
        <v>811</v>
      </c>
      <c r="K376" s="165" t="s">
        <v>811</v>
      </c>
      <c r="L376" s="140" t="s">
        <v>290</v>
      </c>
      <c r="M376" s="161"/>
      <c r="N376" s="177" t="e">
        <f>#REF!-#REF!</f>
        <v>#REF!</v>
      </c>
    </row>
    <row r="377" ht="16.5" customHeight="1">
      <c r="A377" s="129"/>
      <c r="C377" s="140" t="s">
        <v>486</v>
      </c>
      <c r="D377" s="129"/>
      <c r="E377" s="131" t="n">
        <f>E376+3</f>
        <v>45642</v>
      </c>
      <c r="F377" s="139" t="n">
        <v>7</v>
      </c>
      <c r="G377" s="131" t="n">
        <f>E377+F377-1</f>
        <v>45648</v>
      </c>
      <c r="H377" s="34"/>
      <c r="I377" s="34"/>
      <c r="J377" s="165" t="s">
        <v>811</v>
      </c>
      <c r="K377" s="165" t="s">
        <v>811</v>
      </c>
      <c r="L377" s="140" t="s">
        <v>54</v>
      </c>
      <c r="M377" s="161"/>
      <c r="N377" s="161"/>
    </row>
    <row r="378" s="5" customFormat="1" ht="16.5" customHeight="1">
      <c r="A378" s="144"/>
      <c r="B378" s="144"/>
      <c r="C378" s="140" t="s">
        <v>487</v>
      </c>
      <c r="D378" s="129"/>
      <c r="E378" s="131" t="n">
        <f>G377+1</f>
        <v>45649</v>
      </c>
      <c r="F378" s="139" t="n">
        <v>1</v>
      </c>
      <c r="G378" s="131" t="n">
        <f>E378+F378-1</f>
        <v>45649</v>
      </c>
      <c r="H378" s="5"/>
      <c r="I378" s="5"/>
      <c r="J378" s="165"/>
      <c r="K378" s="165"/>
      <c r="L378" s="142" t="s">
        <v>65</v>
      </c>
      <c r="M378" s="161"/>
      <c r="N378" s="161"/>
      <c r="O378" s="70"/>
      <c r="P378" s="70"/>
    </row>
    <row r="379" ht="16.5" customHeight="1">
      <c r="A379" s="129"/>
      <c r="C379" s="140" t="s">
        <v>1070</v>
      </c>
      <c r="D379" s="129"/>
      <c r="E379" s="131" t="n">
        <f>E377</f>
        <v>45642</v>
      </c>
      <c r="F379" s="139" t="n">
        <v>1</v>
      </c>
      <c r="G379" s="131" t="n">
        <f>E379+F379-1</f>
        <v>45642</v>
      </c>
      <c r="H379" s="34"/>
      <c r="I379" s="34"/>
      <c r="J379" s="165" t="s">
        <v>811</v>
      </c>
      <c r="K379" s="165"/>
      <c r="L379" s="140" t="s">
        <v>51</v>
      </c>
      <c r="M379" s="161"/>
      <c r="N379" s="161"/>
    </row>
    <row r="380" s="5" customFormat="1" ht="16.5" customHeight="1">
      <c r="A380" s="160" t="s">
        <v>489</v>
      </c>
      <c r="B380" s="140" t="s">
        <v>490</v>
      </c>
      <c r="C380" s="140" t="s">
        <v>490</v>
      </c>
      <c r="D380" s="129"/>
      <c r="E380" s="131" t="n">
        <v>45077</v>
      </c>
      <c r="F380" s="169"/>
      <c r="G380" s="131" t="n">
        <f>E380+F380-1</f>
        <v>45076</v>
      </c>
      <c r="H380" s="5"/>
      <c r="I380" s="5"/>
      <c r="J380" s="165"/>
      <c r="K380" s="165"/>
      <c r="L380" s="178"/>
      <c r="M380" s="161"/>
      <c r="N380" s="161"/>
      <c r="O380" s="70"/>
      <c r="P380" s="70"/>
    </row>
    <row r="381" s="5" customFormat="1" ht="16.5" customHeight="1">
      <c r="A381" s="144"/>
      <c r="B381" s="129"/>
      <c r="C381" s="140" t="s">
        <v>491</v>
      </c>
      <c r="D381" s="129"/>
      <c r="E381" s="131" t="n">
        <v>45077</v>
      </c>
      <c r="F381" s="139" t="n">
        <v>3</v>
      </c>
      <c r="G381" s="131" t="n">
        <f>E381+F381-1</f>
        <v>45079</v>
      </c>
      <c r="H381" s="5"/>
      <c r="I381" s="5"/>
      <c r="J381" s="165"/>
      <c r="K381" s="165"/>
      <c r="L381" s="142" t="s">
        <v>73</v>
      </c>
      <c r="M381" s="161"/>
      <c r="N381" s="161"/>
      <c r="O381" s="70"/>
      <c r="P381" s="70"/>
    </row>
    <row r="382" s="5" customFormat="1" ht="16.5" customHeight="1">
      <c r="A382" s="144"/>
      <c r="B382" s="129"/>
      <c r="C382" s="140" t="s">
        <v>492</v>
      </c>
      <c r="D382" s="129"/>
      <c r="E382" s="131" t="n">
        <v>45077</v>
      </c>
      <c r="F382" s="139" t="n">
        <v>1</v>
      </c>
      <c r="G382" s="131" t="n">
        <f>E382+F382-1</f>
        <v>45077</v>
      </c>
      <c r="H382" s="5"/>
      <c r="I382" s="5"/>
      <c r="J382" s="165"/>
      <c r="K382" s="165"/>
      <c r="L382" s="142" t="s">
        <v>65</v>
      </c>
      <c r="M382" s="161"/>
      <c r="N382" s="161"/>
      <c r="O382" s="70"/>
      <c r="P382" s="70"/>
    </row>
    <row r="383" s="5" customFormat="1" ht="16.5" customHeight="1">
      <c r="A383" s="144"/>
      <c r="B383" s="129"/>
      <c r="C383" s="140" t="s">
        <v>493</v>
      </c>
      <c r="D383" s="129"/>
      <c r="E383" s="131" t="n">
        <v>45077</v>
      </c>
      <c r="F383" s="139" t="n">
        <v>1</v>
      </c>
      <c r="G383" s="131" t="n">
        <f>E383+F383-1</f>
        <v>45077</v>
      </c>
      <c r="H383" s="5"/>
      <c r="I383" s="5"/>
      <c r="J383" s="165"/>
      <c r="K383" s="165"/>
      <c r="L383" s="142" t="s">
        <v>494</v>
      </c>
      <c r="M383" s="161"/>
      <c r="N383" s="161"/>
      <c r="O383" s="70"/>
      <c r="P383" s="70"/>
    </row>
    <row r="384" s="5" customFormat="1" ht="16.5" customHeight="1">
      <c r="A384" s="144"/>
      <c r="B384" s="129"/>
      <c r="C384" s="140" t="s">
        <v>495</v>
      </c>
      <c r="D384" s="129"/>
      <c r="E384" s="131" t="n">
        <v>45077</v>
      </c>
      <c r="F384" s="139" t="n">
        <v>1</v>
      </c>
      <c r="G384" s="131" t="n">
        <f>E384+F384-1</f>
        <v>45077</v>
      </c>
      <c r="H384" s="5"/>
      <c r="I384" s="5"/>
      <c r="J384" s="165"/>
      <c r="K384" s="165"/>
      <c r="L384" s="142" t="s">
        <v>297</v>
      </c>
      <c r="M384" s="161"/>
      <c r="N384" s="161"/>
      <c r="O384" s="70"/>
      <c r="P384" s="70"/>
    </row>
    <row r="385" s="5" customFormat="1" ht="16.5" customHeight="1">
      <c r="A385" s="144"/>
      <c r="B385" s="129"/>
      <c r="C385" s="140" t="s">
        <v>496</v>
      </c>
      <c r="D385" s="129"/>
      <c r="E385" s="131" t="n">
        <f>G376+2</f>
        <v>45647</v>
      </c>
      <c r="F385" s="139" t="n">
        <v>1</v>
      </c>
      <c r="G385" s="131" t="n">
        <f>E385+F385-1</f>
        <v>45647</v>
      </c>
      <c r="H385" s="5"/>
      <c r="I385" s="5"/>
      <c r="J385" s="165"/>
      <c r="K385" s="165"/>
      <c r="L385" s="142" t="s">
        <v>388</v>
      </c>
      <c r="M385" s="161"/>
      <c r="N385" s="161"/>
      <c r="O385" s="70"/>
      <c r="P385" s="70"/>
    </row>
    <row r="386" ht="27.75" customHeight="1">
      <c r="A386" s="129"/>
      <c r="C386" s="140" t="s">
        <v>497</v>
      </c>
      <c r="D386" s="129"/>
      <c r="E386" s="131" t="n">
        <f>G376+1</f>
        <v>45646</v>
      </c>
      <c r="F386" s="139" t="n">
        <v>3</v>
      </c>
      <c r="G386" s="131" t="n">
        <f>E386+F386-1</f>
        <v>45648</v>
      </c>
      <c r="H386" s="34"/>
      <c r="I386" s="34"/>
      <c r="J386" s="165" t="s">
        <v>811</v>
      </c>
      <c r="K386" s="165"/>
      <c r="L386" s="140" t="s">
        <v>290</v>
      </c>
      <c r="M386" s="161"/>
      <c r="N386" s="161"/>
    </row>
    <row r="387" s="5" customFormat="1" ht="16.5" customHeight="1">
      <c r="A387" s="144"/>
      <c r="B387" s="160" t="s">
        <v>499</v>
      </c>
      <c r="C387" s="140" t="s">
        <v>500</v>
      </c>
      <c r="D387" s="129"/>
      <c r="E387" s="131"/>
      <c r="F387" s="139" t="n">
        <v>7</v>
      </c>
      <c r="G387" s="131" t="n">
        <f>E387+F387-1</f>
        <v>6</v>
      </c>
      <c r="H387" s="5"/>
      <c r="I387" s="5"/>
      <c r="J387" s="165"/>
      <c r="K387" s="165"/>
      <c r="L387" s="142" t="s">
        <v>39</v>
      </c>
      <c r="M387" s="161"/>
      <c r="N387" s="161"/>
      <c r="O387" s="70"/>
      <c r="P387" s="70"/>
    </row>
    <row r="388" s="5" customFormat="1" ht="16.5" customHeight="1">
      <c r="A388" s="144"/>
      <c r="B388" s="144"/>
      <c r="C388" s="140" t="s">
        <v>501</v>
      </c>
      <c r="D388" s="129"/>
      <c r="E388" s="131"/>
      <c r="F388" s="139" t="n">
        <v>2</v>
      </c>
      <c r="G388" s="131" t="n">
        <f>E388+F388-1</f>
        <v>1</v>
      </c>
      <c r="H388" s="5"/>
      <c r="I388" s="5"/>
      <c r="J388" s="165"/>
      <c r="K388" s="165"/>
      <c r="L388" s="142" t="s">
        <v>250</v>
      </c>
      <c r="M388" s="161"/>
      <c r="N388" s="161"/>
      <c r="O388" s="70"/>
      <c r="P388" s="70"/>
    </row>
    <row r="389" s="5" customFormat="1" ht="16.5" customHeight="1">
      <c r="A389" s="144"/>
      <c r="B389" s="144"/>
      <c r="C389" s="140" t="s">
        <v>502</v>
      </c>
      <c r="D389" s="129"/>
      <c r="E389" s="131"/>
      <c r="F389" s="139" t="n">
        <v>1</v>
      </c>
      <c r="G389" s="131" t="n">
        <f>E389+F389-1</f>
        <v>0</v>
      </c>
      <c r="H389" s="5"/>
      <c r="I389" s="5"/>
      <c r="J389" s="165"/>
      <c r="K389" s="165"/>
      <c r="L389" s="142" t="s">
        <v>504</v>
      </c>
      <c r="M389" s="161"/>
      <c r="N389" s="161"/>
      <c r="O389" s="70"/>
      <c r="P389" s="70"/>
    </row>
    <row r="390" s="5" customFormat="1" ht="16.5" customHeight="1">
      <c r="A390" s="144"/>
      <c r="B390" s="144"/>
      <c r="C390" s="140" t="s">
        <v>505</v>
      </c>
      <c r="D390" s="129"/>
      <c r="E390" s="131"/>
      <c r="F390" s="139" t="n">
        <v>3</v>
      </c>
      <c r="G390" s="131" t="n">
        <f>E390+F390-1</f>
        <v>2</v>
      </c>
      <c r="H390" s="5"/>
      <c r="I390" s="5"/>
      <c r="J390" s="165"/>
      <c r="K390" s="165"/>
      <c r="L390" s="142" t="s">
        <v>264</v>
      </c>
      <c r="M390" s="161"/>
      <c r="N390" s="161"/>
      <c r="O390" s="70"/>
      <c r="P390" s="70"/>
    </row>
    <row r="391" ht="16.5" customHeight="1">
      <c r="A391" s="129"/>
      <c r="B391" s="129" t="s">
        <v>96</v>
      </c>
      <c r="C391" s="140" t="s">
        <v>506</v>
      </c>
      <c r="D391" s="129"/>
      <c r="E391" s="131" t="n">
        <f>MAX(G376,G386)-1</f>
        <v>45647</v>
      </c>
      <c r="F391" s="139" t="n">
        <v>1</v>
      </c>
      <c r="G391" s="131" t="n">
        <f>E391+F391-1</f>
        <v>45647</v>
      </c>
      <c r="H391" s="34"/>
      <c r="I391" s="34"/>
      <c r="J391" s="165" t="s">
        <v>811</v>
      </c>
      <c r="K391" s="165" t="s">
        <v>811</v>
      </c>
      <c r="L391" s="140" t="s">
        <v>390</v>
      </c>
      <c r="M391" s="161"/>
      <c r="N391" s="161"/>
    </row>
    <row r="392" ht="16.5" customHeight="1">
      <c r="A392" s="129"/>
      <c r="B392" s="129" t="s">
        <v>507</v>
      </c>
      <c r="C392" s="140" t="s">
        <v>508</v>
      </c>
      <c r="D392" s="129"/>
      <c r="E392" s="131"/>
      <c r="F392" s="139" t="n">
        <v>1</v>
      </c>
      <c r="G392" s="131" t="n">
        <f>G386</f>
        <v>45648</v>
      </c>
      <c r="H392" s="34"/>
      <c r="I392" s="34"/>
      <c r="J392" s="165" t="s">
        <v>811</v>
      </c>
      <c r="K392" s="165" t="s">
        <v>811</v>
      </c>
      <c r="L392" s="140" t="s">
        <v>290</v>
      </c>
      <c r="M392" s="161"/>
      <c r="N392" s="161"/>
    </row>
    <row r="393" s="5" customFormat="1" ht="16.5" customHeight="1">
      <c r="A393" s="144"/>
      <c r="B393" s="129"/>
      <c r="C393" s="140" t="s">
        <v>509</v>
      </c>
      <c r="D393" s="129"/>
      <c r="E393" s="165"/>
      <c r="F393" s="169"/>
      <c r="G393" s="131" t="n">
        <f>E393+F393-1</f>
        <v>-1</v>
      </c>
      <c r="H393" s="5"/>
      <c r="I393" s="5"/>
      <c r="J393" s="165"/>
      <c r="K393" s="165"/>
      <c r="L393" s="178"/>
      <c r="M393" s="161"/>
      <c r="N393" s="161"/>
      <c r="O393" s="70"/>
      <c r="P393" s="70"/>
    </row>
    <row r="394" s="5" customFormat="1" ht="16.5" customHeight="1">
      <c r="A394" s="144"/>
      <c r="B394" s="164" t="s">
        <v>510</v>
      </c>
      <c r="C394" s="140" t="s">
        <v>510</v>
      </c>
      <c r="D394" s="129"/>
      <c r="E394" s="131" t="n">
        <f>MIN(E395:E399)</f>
        <v>45073</v>
      </c>
      <c r="F394" s="169"/>
      <c r="G394" s="131" t="n">
        <f>MAX(G395:G399)</f>
        <v>45657</v>
      </c>
      <c r="H394" s="5"/>
      <c r="I394" s="5"/>
      <c r="J394" s="165"/>
      <c r="K394" s="165"/>
      <c r="L394" s="178"/>
      <c r="M394" s="161"/>
      <c r="N394" s="161"/>
      <c r="O394" s="70"/>
      <c r="P394" s="70"/>
    </row>
    <row r="395" s="5" customFormat="1" ht="16.5" customHeight="1">
      <c r="A395" s="144"/>
      <c r="B395" s="144"/>
      <c r="C395" s="140" t="s">
        <v>511</v>
      </c>
      <c r="D395" s="129"/>
      <c r="E395" s="131" t="n">
        <v>45073</v>
      </c>
      <c r="F395" s="139" t="n">
        <v>1</v>
      </c>
      <c r="G395" s="131" t="n">
        <f>E395+F395-1</f>
        <v>45073</v>
      </c>
      <c r="H395" s="5"/>
      <c r="I395" s="5"/>
      <c r="J395" s="165"/>
      <c r="K395" s="165"/>
      <c r="L395" s="142" t="s">
        <v>512</v>
      </c>
      <c r="M395" s="161"/>
      <c r="N395" s="161"/>
      <c r="O395" s="70"/>
      <c r="P395" s="70"/>
    </row>
    <row r="396" ht="16.5" customHeight="1">
      <c r="A396" s="129"/>
      <c r="C396" s="140" t="s">
        <v>513</v>
      </c>
      <c r="D396" s="129"/>
      <c r="E396" s="131" t="n">
        <f>G396-F396</f>
        <v>45590</v>
      </c>
      <c r="F396" s="139" t="n">
        <v>60</v>
      </c>
      <c r="G396" s="131" t="n">
        <f>G397</f>
        <v>45650</v>
      </c>
      <c r="H396" s="34"/>
      <c r="I396" s="34"/>
      <c r="J396" s="165" t="s">
        <v>811</v>
      </c>
      <c r="K396" s="165"/>
      <c r="L396" s="140" t="s">
        <v>39</v>
      </c>
      <c r="M396" s="161"/>
      <c r="N396" s="161"/>
    </row>
    <row r="397" ht="16.5" customHeight="1">
      <c r="A397" s="129"/>
      <c r="C397" s="140" t="s">
        <v>514</v>
      </c>
      <c r="D397" s="129"/>
      <c r="E397" s="131" t="n">
        <f>G386+1</f>
        <v>45649</v>
      </c>
      <c r="F397" s="139" t="n">
        <v>2</v>
      </c>
      <c r="G397" s="131" t="n">
        <f>E397+F397-1</f>
        <v>45650</v>
      </c>
      <c r="H397" s="34"/>
      <c r="I397" s="34"/>
      <c r="J397" s="165" t="s">
        <v>811</v>
      </c>
      <c r="K397" s="165"/>
      <c r="L397" s="140" t="s">
        <v>39</v>
      </c>
      <c r="M397" s="161"/>
      <c r="N397" s="161"/>
    </row>
    <row r="398" s="5" customFormat="1" ht="16.5" customHeight="1">
      <c r="A398" s="144"/>
      <c r="B398" s="144"/>
      <c r="C398" s="140" t="s">
        <v>515</v>
      </c>
      <c r="D398" s="129"/>
      <c r="E398" s="131" t="n">
        <v>45076</v>
      </c>
      <c r="F398" s="139" t="n">
        <v>1</v>
      </c>
      <c r="G398" s="131" t="n">
        <f>E398+F398-1</f>
        <v>45076</v>
      </c>
      <c r="H398" s="5"/>
      <c r="I398" s="5"/>
      <c r="J398" s="165"/>
      <c r="K398" s="165"/>
      <c r="L398" s="142" t="s">
        <v>516</v>
      </c>
      <c r="M398" s="161"/>
      <c r="N398" s="161"/>
      <c r="O398" s="70"/>
      <c r="P398" s="70"/>
    </row>
    <row r="399" ht="16.5" customHeight="1">
      <c r="A399" s="129"/>
      <c r="C399" s="140" t="s">
        <v>517</v>
      </c>
      <c r="D399" s="129"/>
      <c r="E399" s="131" t="n">
        <f>G397+1</f>
        <v>45651</v>
      </c>
      <c r="F399" s="139" t="n">
        <v>7</v>
      </c>
      <c r="G399" s="131" t="n">
        <f>E399+F399-1</f>
        <v>45657</v>
      </c>
      <c r="H399" s="34"/>
      <c r="I399" s="34"/>
      <c r="J399" s="165" t="s">
        <v>811</v>
      </c>
      <c r="K399" s="165"/>
      <c r="L399" s="140" t="s">
        <v>39</v>
      </c>
      <c r="M399" s="161"/>
      <c r="N399" s="161"/>
    </row>
    <row r="400" s="5" customFormat="1" ht="16.5" customHeight="1">
      <c r="A400" s="144"/>
      <c r="B400" s="140" t="s">
        <v>518</v>
      </c>
      <c r="C400" s="140" t="s">
        <v>518</v>
      </c>
      <c r="D400" s="129"/>
      <c r="E400" s="165"/>
      <c r="F400" s="169"/>
      <c r="G400" s="131" t="n">
        <f>MAX(G401:G404)</f>
        <v>0</v>
      </c>
      <c r="H400" s="5"/>
      <c r="I400" s="5"/>
      <c r="J400" s="165"/>
      <c r="K400" s="165"/>
      <c r="L400" s="178"/>
      <c r="M400" s="161"/>
      <c r="N400" s="161"/>
      <c r="O400" s="70"/>
      <c r="P400" s="70"/>
    </row>
    <row r="401" s="5" customFormat="1" ht="16.5" customHeight="1">
      <c r="A401" s="144"/>
      <c r="B401" s="144"/>
      <c r="C401" s="140" t="s">
        <v>351</v>
      </c>
      <c r="D401" s="129"/>
      <c r="E401" s="131"/>
      <c r="F401" s="139"/>
      <c r="G401" s="131"/>
      <c r="H401" s="5"/>
      <c r="I401" s="5"/>
      <c r="J401" s="165" t="s">
        <v>811</v>
      </c>
      <c r="K401" s="165"/>
      <c r="L401" s="142" t="s">
        <v>349</v>
      </c>
      <c r="M401" s="161"/>
      <c r="N401" s="161"/>
      <c r="O401" s="70"/>
      <c r="P401" s="70"/>
    </row>
    <row r="402" s="5" customFormat="1" ht="16.5" customHeight="1">
      <c r="A402" s="144"/>
      <c r="B402" s="144"/>
      <c r="C402" s="140" t="s">
        <v>351</v>
      </c>
      <c r="D402" s="129"/>
      <c r="E402" s="131" t="n">
        <f>E401</f>
        <v>0</v>
      </c>
      <c r="F402" s="139" t="n">
        <v>1</v>
      </c>
      <c r="G402" s="131" t="n">
        <f>E402+F402-1</f>
        <v>0</v>
      </c>
      <c r="H402" s="5"/>
      <c r="I402" s="5"/>
      <c r="J402" s="165"/>
      <c r="K402" s="165"/>
      <c r="L402" s="142" t="s">
        <v>381</v>
      </c>
      <c r="M402" s="161"/>
      <c r="N402" s="161"/>
      <c r="O402" s="70"/>
      <c r="P402" s="70"/>
    </row>
    <row r="403" s="5" customFormat="1" ht="16.5" customHeight="1">
      <c r="A403" s="144"/>
      <c r="B403" s="144"/>
      <c r="C403" s="140" t="s">
        <v>1072</v>
      </c>
      <c r="D403" s="129"/>
      <c r="E403" s="131" t="n">
        <f>E401</f>
        <v>0</v>
      </c>
      <c r="F403" s="139" t="n">
        <v>1</v>
      </c>
      <c r="G403" s="131" t="n">
        <f>E403+F403-1</f>
        <v>0</v>
      </c>
      <c r="H403" s="5"/>
      <c r="I403" s="5"/>
      <c r="J403" s="165"/>
      <c r="K403" s="165"/>
      <c r="L403" s="142" t="s">
        <v>381</v>
      </c>
      <c r="M403" s="161"/>
      <c r="N403" s="161"/>
      <c r="O403" s="70"/>
      <c r="P403" s="70"/>
    </row>
    <row r="404" s="5" customFormat="1" ht="16.5" customHeight="1">
      <c r="A404" s="144"/>
      <c r="B404" s="147"/>
      <c r="C404" s="140" t="s">
        <v>1073</v>
      </c>
      <c r="D404" s="129"/>
      <c r="E404" s="131" t="n">
        <f>E401</f>
        <v>0</v>
      </c>
      <c r="F404" s="139" t="n">
        <v>1</v>
      </c>
      <c r="G404" s="131" t="n">
        <f>E404+F404-1</f>
        <v>0</v>
      </c>
      <c r="H404" s="5"/>
      <c r="I404" s="5"/>
      <c r="J404" s="165"/>
      <c r="K404" s="165"/>
      <c r="L404" s="142" t="s">
        <v>381</v>
      </c>
      <c r="M404" s="161"/>
      <c r="N404" s="161"/>
      <c r="O404" s="70"/>
      <c r="P404" s="70"/>
    </row>
    <row r="405" ht="16.5" customHeight="1">
      <c r="A405" s="129"/>
      <c r="B405" s="129" t="s">
        <v>489</v>
      </c>
      <c r="C405" s="140" t="s">
        <v>521</v>
      </c>
      <c r="D405" s="129"/>
      <c r="E405" s="131"/>
      <c r="F405" s="139"/>
      <c r="G405" s="131"/>
      <c r="H405" s="34"/>
      <c r="I405" s="34"/>
      <c r="J405" s="165" t="s">
        <v>811</v>
      </c>
      <c r="K405" s="165"/>
      <c r="L405" s="140" t="s">
        <v>522</v>
      </c>
      <c r="M405" s="161"/>
      <c r="N405" s="161"/>
    </row>
    <row r="406" ht="16.5" customHeight="1">
      <c r="A406" s="129"/>
      <c r="C406" s="148" t="s">
        <v>820</v>
      </c>
      <c r="D406" s="113"/>
      <c r="E406" s="196" t="n">
        <f>G392+7</f>
        <v>45655</v>
      </c>
      <c r="F406" s="197" t="n">
        <v>15</v>
      </c>
      <c r="G406" s="196" t="n">
        <f>E406+F406-1</f>
        <v>45669</v>
      </c>
      <c r="H406" s="126" t="n">
        <f>E406-E376</f>
        <v>16</v>
      </c>
      <c r="I406" s="34"/>
      <c r="J406" s="165" t="s">
        <v>811</v>
      </c>
      <c r="K406" s="165" t="s">
        <v>811</v>
      </c>
      <c r="L406" s="140" t="s">
        <v>516</v>
      </c>
      <c r="M406" s="161"/>
      <c r="N406" s="177" t="e">
        <f>#REF!-#REF!</f>
        <v>#REF!</v>
      </c>
    </row>
    <row r="407" ht="16.5" customHeight="1">
      <c r="A407" s="129"/>
      <c r="C407" s="140" t="s">
        <v>524</v>
      </c>
      <c r="D407" s="129"/>
      <c r="E407" s="131" t="n">
        <f>G406+1</f>
        <v>45670</v>
      </c>
      <c r="F407" s="139" t="n">
        <v>5</v>
      </c>
      <c r="G407" s="131" t="n">
        <f>E407+F407-1</f>
        <v>45674</v>
      </c>
      <c r="H407" s="34"/>
      <c r="I407" s="34"/>
      <c r="J407" s="165" t="s">
        <v>811</v>
      </c>
      <c r="K407" s="165"/>
      <c r="L407" s="140" t="s">
        <v>525</v>
      </c>
      <c r="M407" s="161"/>
      <c r="N407" s="161"/>
    </row>
    <row r="408" ht="16.5" customHeight="1">
      <c r="A408" s="129"/>
      <c r="C408" s="140" t="s">
        <v>526</v>
      </c>
      <c r="D408" s="129"/>
      <c r="E408" s="131" t="n">
        <f>G407+1</f>
        <v>45675</v>
      </c>
      <c r="F408" s="139"/>
      <c r="G408" s="131"/>
      <c r="H408" s="34"/>
      <c r="I408" s="34"/>
      <c r="J408" s="165" t="s">
        <v>811</v>
      </c>
      <c r="K408" s="165"/>
      <c r="L408" s="140" t="s">
        <v>527</v>
      </c>
      <c r="M408" s="161"/>
      <c r="N408" s="161"/>
    </row>
    <row r="409" ht="16.5" customHeight="1">
      <c r="A409" s="129"/>
      <c r="B409" s="129" t="s">
        <v>530</v>
      </c>
      <c r="C409" s="140" t="s">
        <v>531</v>
      </c>
      <c r="D409" s="129"/>
      <c r="E409" s="131" t="n">
        <f>G406+15</f>
        <v>45684</v>
      </c>
      <c r="F409" s="169" t="n">
        <v>1</v>
      </c>
      <c r="G409" s="131" t="n">
        <f>E409+F409-1</f>
        <v>45684</v>
      </c>
      <c r="H409" s="34"/>
      <c r="I409" s="34"/>
      <c r="J409" s="165" t="s">
        <v>811</v>
      </c>
      <c r="K409" s="165" t="s">
        <v>811</v>
      </c>
      <c r="L409" s="140" t="s">
        <v>290</v>
      </c>
      <c r="M409" s="161"/>
      <c r="N409" s="161"/>
    </row>
    <row r="410" s="5" customFormat="1" ht="16.5" customHeight="1">
      <c r="A410" s="34"/>
      <c r="B410" s="54" t="s">
        <v>532</v>
      </c>
      <c r="C410" s="16" t="s">
        <v>533</v>
      </c>
      <c r="D410" s="16"/>
      <c r="E410" s="16" t="n">
        <f>G172+1</f>
        <v>45491</v>
      </c>
      <c r="F410" s="166"/>
      <c r="G410" s="153" t="n">
        <f>E410+F410-1</f>
        <v>45490</v>
      </c>
      <c r="H410" s="34"/>
      <c r="I410" s="34"/>
      <c r="J410" s="157"/>
      <c r="K410" s="157"/>
      <c r="L410" s="117"/>
      <c r="M410" s="175"/>
      <c r="N410" s="70"/>
      <c r="O410" s="70"/>
      <c r="P410" s="70"/>
    </row>
    <row r="411" s="5" customFormat="1" ht="16.5" customHeight="1">
      <c r="A411" s="34"/>
      <c r="B411" s="34"/>
      <c r="C411" s="16" t="s">
        <v>534</v>
      </c>
      <c r="D411" s="16"/>
      <c r="E411" s="16" t="n">
        <f>G410+1</f>
        <v>45491</v>
      </c>
      <c r="F411" s="19" t="n">
        <v>1</v>
      </c>
      <c r="G411" s="153" t="n">
        <f>E411+F411-1</f>
        <v>45491</v>
      </c>
      <c r="H411" s="34"/>
      <c r="I411" s="34"/>
      <c r="J411" s="157"/>
      <c r="K411" s="157"/>
      <c r="L411" s="54" t="s">
        <v>535</v>
      </c>
      <c r="M411" s="174"/>
      <c r="N411" s="70"/>
      <c r="O411" s="70"/>
      <c r="P411" s="70"/>
    </row>
    <row r="412" s="5" customFormat="1" ht="16.5" customHeight="1">
      <c r="A412" s="34"/>
      <c r="B412" s="34"/>
      <c r="C412" s="16" t="s">
        <v>245</v>
      </c>
      <c r="D412" s="16"/>
      <c r="E412" s="16" t="n">
        <f>G411+1</f>
        <v>45492</v>
      </c>
      <c r="F412" s="19" t="n">
        <v>2</v>
      </c>
      <c r="G412" s="153" t="n">
        <f>E412+F412-1</f>
        <v>45493</v>
      </c>
      <c r="H412" s="34"/>
      <c r="I412" s="34"/>
      <c r="J412" s="157"/>
      <c r="K412" s="157"/>
      <c r="L412" s="54" t="s">
        <v>535</v>
      </c>
      <c r="M412" s="174"/>
      <c r="N412" s="70"/>
      <c r="O412" s="70"/>
      <c r="P412" s="70"/>
    </row>
    <row r="413" s="5" customFormat="1" ht="16.5" customHeight="1">
      <c r="A413" s="34"/>
      <c r="B413" s="34"/>
      <c r="C413" s="16" t="s">
        <v>536</v>
      </c>
      <c r="D413" s="16"/>
      <c r="E413" s="16" t="n">
        <f>E162</f>
        <v>45432</v>
      </c>
      <c r="F413" s="19" t="n">
        <v>7</v>
      </c>
      <c r="G413" s="153" t="n">
        <f>E413+F413-1</f>
        <v>45438</v>
      </c>
      <c r="H413" s="34"/>
      <c r="I413" s="34"/>
      <c r="J413" s="157"/>
      <c r="K413" s="157"/>
      <c r="L413" s="54" t="s">
        <v>65</v>
      </c>
      <c r="M413" s="174"/>
      <c r="N413" s="70"/>
      <c r="O413" s="70"/>
      <c r="P413" s="70"/>
    </row>
    <row r="414" s="5" customFormat="1" ht="16.5" customHeight="1">
      <c r="A414" s="34"/>
      <c r="B414" s="34"/>
      <c r="C414" s="16" t="s">
        <v>537</v>
      </c>
      <c r="D414" s="16"/>
      <c r="E414" s="16" t="n">
        <f>G413+1</f>
        <v>45439</v>
      </c>
      <c r="F414" s="19" t="n">
        <v>1</v>
      </c>
      <c r="G414" s="153" t="n">
        <f>E414+F414-1</f>
        <v>45439</v>
      </c>
      <c r="H414" s="34"/>
      <c r="I414" s="34"/>
      <c r="J414" s="157"/>
      <c r="K414" s="157"/>
      <c r="L414" s="54" t="s">
        <v>512</v>
      </c>
      <c r="M414" s="174"/>
      <c r="N414" s="70"/>
      <c r="O414" s="70"/>
      <c r="P414" s="70"/>
    </row>
    <row r="415" s="5" customFormat="1" ht="16.5" customHeight="1">
      <c r="A415" s="34"/>
      <c r="B415" s="34"/>
      <c r="C415" s="117" t="s">
        <v>538</v>
      </c>
      <c r="D415" s="117"/>
      <c r="E415" s="168"/>
      <c r="F415" s="166"/>
      <c r="G415" s="153"/>
      <c r="H415" s="34"/>
      <c r="I415" s="34"/>
      <c r="J415" s="157"/>
      <c r="K415" s="157"/>
      <c r="L415" s="54" t="s">
        <v>516</v>
      </c>
      <c r="M415" s="174"/>
      <c r="N415" s="70"/>
      <c r="O415" s="70"/>
      <c r="P415" s="70"/>
    </row>
    <row r="416" s="5" customFormat="1" ht="16.5" customHeight="1">
      <c r="A416" s="34"/>
      <c r="B416" s="34"/>
      <c r="C416" s="117" t="s">
        <v>539</v>
      </c>
      <c r="D416" s="117"/>
      <c r="E416" s="168"/>
      <c r="F416" s="166"/>
      <c r="G416" s="153"/>
      <c r="H416" s="34"/>
      <c r="I416" s="34"/>
      <c r="J416" s="157"/>
      <c r="K416" s="157"/>
      <c r="L416" s="54" t="s">
        <v>512</v>
      </c>
      <c r="M416" s="174"/>
      <c r="N416" s="70"/>
      <c r="O416" s="70"/>
      <c r="P416" s="70"/>
    </row>
    <row r="417" s="5" customFormat="1" ht="16.5" customHeight="1">
      <c r="A417" s="34"/>
      <c r="B417" s="34"/>
      <c r="C417" s="117" t="s">
        <v>540</v>
      </c>
      <c r="D417" s="117"/>
      <c r="E417" s="168"/>
      <c r="F417" s="166"/>
      <c r="G417" s="153"/>
      <c r="H417" s="34"/>
      <c r="I417" s="34"/>
      <c r="J417" s="157"/>
      <c r="K417" s="157"/>
      <c r="L417" s="54" t="s">
        <v>512</v>
      </c>
      <c r="M417" s="174"/>
      <c r="N417" s="70"/>
      <c r="O417" s="70"/>
      <c r="P417" s="70"/>
    </row>
    <row r="418" s="5" customFormat="1" ht="16.5" customHeight="1">
      <c r="A418" s="34"/>
      <c r="B418" s="34"/>
      <c r="C418" s="16" t="s">
        <v>541</v>
      </c>
      <c r="D418" s="16"/>
      <c r="E418" s="16" t="n">
        <v>45355</v>
      </c>
      <c r="F418" s="19" t="n">
        <v>2</v>
      </c>
      <c r="G418" s="153" t="n">
        <f>E418+F418-1</f>
        <v>45356</v>
      </c>
      <c r="H418" s="34"/>
      <c r="I418" s="34"/>
      <c r="J418" s="157"/>
      <c r="K418" s="157"/>
      <c r="L418" s="54" t="s">
        <v>512</v>
      </c>
      <c r="M418" s="176"/>
      <c r="N418" s="70"/>
      <c r="O418" s="70"/>
      <c r="P418" s="70"/>
    </row>
    <row r="419" s="5" customFormat="1" ht="16.5" customHeight="1">
      <c r="A419" s="34"/>
      <c r="B419" s="54"/>
      <c r="C419" s="54"/>
      <c r="D419" s="34"/>
      <c r="E419" s="16"/>
      <c r="F419" s="19"/>
      <c r="G419" s="153"/>
      <c r="H419" s="34"/>
      <c r="I419" s="34"/>
      <c r="J419" s="157"/>
      <c r="K419" s="157"/>
      <c r="L419" s="110"/>
      <c r="M419" s="104"/>
      <c r="N419" s="70"/>
      <c r="O419" s="70"/>
      <c r="P419" s="70"/>
    </row>
    <row r="420" s="5" customFormat="1" ht="16.5" customHeight="1">
      <c r="A420" s="34"/>
      <c r="B420" s="54"/>
      <c r="C420" s="54"/>
      <c r="D420" s="34"/>
      <c r="E420" s="16"/>
      <c r="F420" s="19"/>
      <c r="G420" s="153"/>
      <c r="H420" s="34"/>
      <c r="I420" s="34"/>
      <c r="J420" s="157"/>
      <c r="K420" s="157"/>
      <c r="L420" s="110"/>
      <c r="M420" s="104"/>
      <c r="N420" s="70"/>
      <c r="O420" s="70"/>
      <c r="P420" s="70"/>
    </row>
    <row r="421" s="5" customFormat="1" ht="16.5" customHeight="1">
      <c r="A421" s="34"/>
      <c r="B421" s="54"/>
      <c r="C421" s="54"/>
      <c r="D421" s="34"/>
      <c r="E421" s="16"/>
      <c r="F421" s="19"/>
      <c r="G421" s="153"/>
      <c r="H421" s="34"/>
      <c r="I421" s="34"/>
      <c r="J421" s="157"/>
      <c r="K421" s="157"/>
      <c r="L421" s="110"/>
      <c r="M421" s="104"/>
      <c r="N421" s="70"/>
      <c r="O421" s="70"/>
      <c r="P421" s="70"/>
    </row>
    <row r="422" s="5" customFormat="1" ht="16.5" customHeight="1">
      <c r="A422" s="34"/>
      <c r="B422" s="54"/>
      <c r="C422" s="54"/>
      <c r="D422" s="34"/>
      <c r="E422" s="16"/>
      <c r="F422" s="19"/>
      <c r="G422" s="153"/>
      <c r="H422" s="34"/>
      <c r="I422" s="34"/>
      <c r="J422" s="157"/>
      <c r="K422" s="157"/>
      <c r="L422" s="110"/>
      <c r="M422" s="104"/>
      <c r="N422" s="70"/>
      <c r="O422" s="70"/>
      <c r="P422" s="70"/>
    </row>
    <row r="423" s="5" customFormat="1" ht="16.5" customHeight="1">
      <c r="A423" s="34"/>
      <c r="B423" s="54"/>
      <c r="C423" s="54"/>
      <c r="D423" s="34"/>
      <c r="E423" s="16"/>
      <c r="F423" s="19"/>
      <c r="G423" s="153"/>
      <c r="H423" s="34"/>
      <c r="I423" s="34"/>
      <c r="J423" s="157"/>
      <c r="K423" s="157"/>
      <c r="L423" s="110"/>
      <c r="M423" s="104"/>
      <c r="N423" s="70"/>
      <c r="O423" s="70"/>
      <c r="P423" s="70"/>
    </row>
    <row r="424" s="5" customFormat="1" ht="16.5" customHeight="1">
      <c r="A424" s="34"/>
      <c r="B424" s="54"/>
      <c r="C424" s="54"/>
      <c r="D424" s="34"/>
      <c r="E424" s="16"/>
      <c r="F424" s="19"/>
      <c r="G424" s="153"/>
      <c r="H424" s="34"/>
      <c r="I424" s="34"/>
      <c r="J424" s="157"/>
      <c r="K424" s="157"/>
      <c r="L424" s="110"/>
      <c r="M424" s="104"/>
      <c r="N424" s="70"/>
      <c r="O424" s="70"/>
      <c r="P424" s="70"/>
    </row>
    <row r="425" s="5" customFormat="1" ht="16.5" customHeight="1">
      <c r="A425" s="34"/>
      <c r="B425" s="54"/>
      <c r="C425" s="54"/>
      <c r="D425" s="34"/>
      <c r="E425" s="16"/>
      <c r="F425" s="19"/>
      <c r="G425" s="153"/>
      <c r="H425" s="34"/>
      <c r="I425" s="34"/>
      <c r="J425" s="157"/>
      <c r="K425" s="157"/>
      <c r="L425" s="110"/>
      <c r="M425" s="104"/>
      <c r="N425" s="70"/>
      <c r="O425" s="70"/>
      <c r="P425" s="70"/>
    </row>
    <row r="426" s="5" customFormat="1" ht="16.5" customHeight="1">
      <c r="A426" s="34"/>
      <c r="B426" s="54"/>
      <c r="C426" s="54"/>
      <c r="D426" s="34"/>
      <c r="E426" s="16"/>
      <c r="F426" s="19"/>
      <c r="G426" s="153"/>
      <c r="H426" s="34"/>
      <c r="I426" s="34"/>
      <c r="J426" s="157"/>
      <c r="K426" s="157"/>
      <c r="L426" s="110"/>
      <c r="M426" s="104"/>
      <c r="N426" s="70"/>
      <c r="O426" s="70"/>
      <c r="P426" s="70"/>
    </row>
    <row r="427" s="5" customFormat="1" ht="16.5" customHeight="1">
      <c r="A427" s="34"/>
      <c r="B427" s="54"/>
      <c r="C427" s="54"/>
      <c r="D427" s="34"/>
      <c r="E427" s="16"/>
      <c r="F427" s="19"/>
      <c r="G427" s="153"/>
      <c r="H427" s="34"/>
      <c r="I427" s="34"/>
      <c r="J427" s="157"/>
      <c r="K427" s="157"/>
      <c r="L427" s="110"/>
      <c r="M427" s="104"/>
      <c r="N427" s="70"/>
      <c r="O427" s="70"/>
      <c r="P427" s="70"/>
    </row>
    <row r="428" s="5" customFormat="1" ht="16.5" customHeight="1">
      <c r="A428" s="34"/>
      <c r="B428" s="54"/>
      <c r="C428" s="54"/>
      <c r="D428" s="34"/>
      <c r="E428" s="16"/>
      <c r="F428" s="19"/>
      <c r="G428" s="153"/>
      <c r="H428" s="34"/>
      <c r="I428" s="34"/>
      <c r="J428" s="157"/>
      <c r="K428" s="157"/>
      <c r="L428" s="110"/>
      <c r="M428" s="104"/>
      <c r="N428" s="70"/>
      <c r="O428" s="70"/>
      <c r="P428" s="70"/>
    </row>
    <row r="429" s="5" customFormat="1" ht="16.5" customHeight="1">
      <c r="A429" s="34"/>
      <c r="B429" s="54"/>
      <c r="C429" s="54"/>
      <c r="D429" s="34"/>
      <c r="E429" s="16"/>
      <c r="F429" s="19"/>
      <c r="G429" s="153"/>
      <c r="H429" s="34"/>
      <c r="I429" s="34"/>
      <c r="J429" s="157"/>
      <c r="K429" s="157"/>
      <c r="L429" s="110"/>
      <c r="M429" s="104"/>
      <c r="N429" s="70"/>
      <c r="O429" s="70"/>
      <c r="P429" s="70"/>
    </row>
    <row r="430" s="5" customFormat="1" ht="16.5" customHeight="1">
      <c r="A430" s="34"/>
      <c r="B430" s="54"/>
      <c r="C430" s="54"/>
      <c r="D430" s="34"/>
      <c r="E430" s="16"/>
      <c r="F430" s="19"/>
      <c r="G430" s="153"/>
      <c r="H430" s="34"/>
      <c r="I430" s="34"/>
      <c r="J430" s="157"/>
      <c r="K430" s="157"/>
      <c r="L430" s="110"/>
      <c r="M430" s="104"/>
      <c r="N430" s="70"/>
      <c r="O430" s="70"/>
      <c r="P430" s="70"/>
    </row>
    <row r="431" s="5" customFormat="1" ht="16.5" customHeight="1">
      <c r="A431" s="34"/>
      <c r="B431" s="54"/>
      <c r="C431" s="54"/>
      <c r="D431" s="34"/>
      <c r="E431" s="16"/>
      <c r="F431" s="19"/>
      <c r="G431" s="153"/>
      <c r="H431" s="34"/>
      <c r="I431" s="34"/>
      <c r="J431" s="157"/>
      <c r="K431" s="157"/>
      <c r="L431" s="110"/>
      <c r="M431" s="104"/>
      <c r="N431" s="70"/>
      <c r="O431" s="70"/>
      <c r="P431" s="70"/>
    </row>
    <row r="432" s="5" customFormat="1" ht="16.5" customHeight="1">
      <c r="A432" s="34"/>
      <c r="B432" s="54"/>
      <c r="C432" s="54"/>
      <c r="D432" s="34"/>
      <c r="E432" s="16"/>
      <c r="F432" s="19"/>
      <c r="G432" s="153"/>
      <c r="H432" s="34"/>
      <c r="I432" s="34"/>
      <c r="J432" s="157"/>
      <c r="K432" s="157"/>
      <c r="L432" s="110"/>
      <c r="M432" s="104"/>
      <c r="N432" s="70"/>
      <c r="O432" s="70"/>
      <c r="P432" s="70"/>
    </row>
    <row r="433" s="5" customFormat="1" ht="16.5" customHeight="1">
      <c r="A433" s="34"/>
      <c r="B433" s="54"/>
      <c r="C433" s="54"/>
      <c r="D433" s="34"/>
      <c r="E433" s="16"/>
      <c r="F433" s="19"/>
      <c r="G433" s="153"/>
      <c r="H433" s="34"/>
      <c r="I433" s="34"/>
      <c r="J433" s="157"/>
      <c r="K433" s="157"/>
      <c r="L433" s="110"/>
      <c r="M433" s="104"/>
      <c r="N433" s="70"/>
      <c r="O433" s="70"/>
      <c r="P433" s="70"/>
    </row>
    <row r="434" s="5" customFormat="1" ht="16.5" customHeight="1">
      <c r="A434" s="34"/>
      <c r="B434" s="54"/>
      <c r="C434" s="54"/>
      <c r="D434" s="34"/>
      <c r="E434" s="16"/>
      <c r="F434" s="19"/>
      <c r="G434" s="153"/>
      <c r="H434" s="34"/>
      <c r="I434" s="34"/>
      <c r="J434" s="157"/>
      <c r="K434" s="157"/>
      <c r="L434" s="110"/>
      <c r="M434" s="104"/>
      <c r="N434" s="70"/>
      <c r="O434" s="70"/>
      <c r="P434" s="70"/>
    </row>
    <row r="435" s="5" customFormat="1" ht="16.5" customHeight="1">
      <c r="A435" s="34"/>
      <c r="B435" s="54"/>
      <c r="C435" s="54"/>
      <c r="D435" s="34"/>
      <c r="E435" s="16"/>
      <c r="F435" s="19"/>
      <c r="G435" s="153"/>
      <c r="H435" s="34"/>
      <c r="I435" s="34"/>
      <c r="J435" s="157"/>
      <c r="K435" s="157"/>
      <c r="L435" s="110"/>
      <c r="M435" s="104"/>
      <c r="N435" s="70"/>
      <c r="O435" s="70"/>
      <c r="P435" s="70"/>
    </row>
    <row r="436" s="5" customFormat="1" ht="16.5" customHeight="1">
      <c r="A436" s="34"/>
      <c r="B436" s="54"/>
      <c r="C436" s="54"/>
      <c r="D436" s="34"/>
      <c r="E436" s="16"/>
      <c r="F436" s="19"/>
      <c r="G436" s="153"/>
      <c r="H436" s="34"/>
      <c r="I436" s="34"/>
      <c r="J436" s="157"/>
      <c r="K436" s="157"/>
      <c r="L436" s="110"/>
      <c r="M436" s="104"/>
      <c r="N436" s="70"/>
      <c r="O436" s="70"/>
      <c r="P436" s="70"/>
    </row>
    <row r="437" s="5" customFormat="1" ht="16.5" customHeight="1">
      <c r="A437" s="34"/>
      <c r="B437" s="54"/>
      <c r="C437" s="54"/>
      <c r="D437" s="34"/>
      <c r="E437" s="16"/>
      <c r="F437" s="19"/>
      <c r="G437" s="153"/>
      <c r="H437" s="34"/>
      <c r="I437" s="34"/>
      <c r="J437" s="157"/>
      <c r="K437" s="157"/>
      <c r="L437" s="110"/>
      <c r="M437" s="104"/>
      <c r="N437" s="70"/>
      <c r="O437" s="70"/>
      <c r="P437" s="70"/>
    </row>
    <row r="438" s="5" customFormat="1" ht="16.5" customHeight="1">
      <c r="A438" s="34"/>
      <c r="B438" s="54"/>
      <c r="C438" s="54"/>
      <c r="D438" s="34"/>
      <c r="E438" s="16"/>
      <c r="F438" s="19"/>
      <c r="G438" s="153"/>
      <c r="H438" s="34"/>
      <c r="I438" s="34"/>
      <c r="J438" s="157"/>
      <c r="K438" s="157"/>
      <c r="L438" s="110"/>
      <c r="M438" s="104"/>
      <c r="N438" s="70"/>
      <c r="O438" s="70"/>
      <c r="P438" s="70"/>
    </row>
    <row r="439" s="5" customFormat="1" ht="16.5" customHeight="1">
      <c r="A439" s="34"/>
      <c r="B439" s="54"/>
      <c r="C439" s="54"/>
      <c r="D439" s="34"/>
      <c r="E439" s="16"/>
      <c r="F439" s="19"/>
      <c r="G439" s="153"/>
      <c r="H439" s="34"/>
      <c r="I439" s="34"/>
      <c r="J439" s="157"/>
      <c r="K439" s="157"/>
      <c r="L439" s="110"/>
      <c r="M439" s="104"/>
      <c r="N439" s="70"/>
      <c r="O439" s="70"/>
      <c r="P439" s="70"/>
    </row>
    <row r="440" s="5" customFormat="1" ht="16.5" customHeight="1">
      <c r="A440" s="34"/>
      <c r="B440" s="54"/>
      <c r="C440" s="54"/>
      <c r="D440" s="34"/>
      <c r="E440" s="16"/>
      <c r="F440" s="19"/>
      <c r="G440" s="153"/>
      <c r="H440" s="34"/>
      <c r="I440" s="34"/>
      <c r="J440" s="157"/>
      <c r="K440" s="157"/>
      <c r="L440" s="110"/>
      <c r="M440" s="104"/>
      <c r="N440" s="70"/>
      <c r="O440" s="70"/>
      <c r="P440" s="70"/>
    </row>
    <row r="441" s="5" customFormat="1" ht="16.5" customHeight="1">
      <c r="A441" s="34"/>
      <c r="B441" s="54"/>
      <c r="C441" s="54"/>
      <c r="D441" s="34"/>
      <c r="E441" s="16"/>
      <c r="F441" s="19"/>
      <c r="G441" s="153"/>
      <c r="H441" s="34"/>
      <c r="I441" s="34"/>
      <c r="J441" s="157"/>
      <c r="K441" s="157"/>
      <c r="L441" s="110"/>
      <c r="M441" s="104"/>
      <c r="N441" s="70"/>
      <c r="O441" s="70"/>
      <c r="P441" s="70"/>
    </row>
    <row r="442" s="5" customFormat="1" ht="16.5" customHeight="1">
      <c r="A442" s="34"/>
      <c r="B442" s="54"/>
      <c r="C442" s="54"/>
      <c r="D442" s="34"/>
      <c r="E442" s="16"/>
      <c r="F442" s="19"/>
      <c r="G442" s="153"/>
      <c r="H442" s="34"/>
      <c r="I442" s="34"/>
      <c r="J442" s="157"/>
      <c r="K442" s="157"/>
      <c r="L442" s="110"/>
      <c r="M442" s="104"/>
      <c r="N442" s="70"/>
      <c r="O442" s="70"/>
      <c r="P442" s="70"/>
    </row>
    <row r="443" s="5" customFormat="1" ht="16.5" customHeight="1">
      <c r="A443" s="34"/>
      <c r="B443" s="54"/>
      <c r="C443" s="54"/>
      <c r="D443" s="34"/>
      <c r="E443" s="16"/>
      <c r="F443" s="19"/>
      <c r="G443" s="153"/>
      <c r="H443" s="34"/>
      <c r="I443" s="34"/>
      <c r="J443" s="157"/>
      <c r="K443" s="157"/>
      <c r="L443" s="110"/>
      <c r="M443" s="104"/>
      <c r="N443" s="70"/>
      <c r="O443" s="70"/>
      <c r="P443" s="70"/>
    </row>
    <row r="444" s="5" customFormat="1" ht="16.5" customHeight="1">
      <c r="A444" s="34"/>
      <c r="B444" s="54"/>
      <c r="C444" s="54"/>
      <c r="D444" s="34"/>
      <c r="E444" s="16"/>
      <c r="F444" s="19"/>
      <c r="G444" s="153"/>
      <c r="H444" s="34"/>
      <c r="I444" s="34"/>
      <c r="J444" s="157"/>
      <c r="K444" s="157"/>
      <c r="L444" s="110"/>
      <c r="M444" s="104"/>
      <c r="N444" s="70"/>
      <c r="O444" s="70"/>
      <c r="P444" s="70"/>
    </row>
    <row r="445" s="5" customFormat="1" ht="16.5" customHeight="1">
      <c r="A445" s="34"/>
      <c r="B445" s="54"/>
      <c r="C445" s="54"/>
      <c r="D445" s="34"/>
      <c r="E445" s="16"/>
      <c r="F445" s="19"/>
      <c r="G445" s="153"/>
      <c r="H445" s="34"/>
      <c r="I445" s="34"/>
      <c r="J445" s="157"/>
      <c r="K445" s="157"/>
      <c r="L445" s="110"/>
      <c r="M445" s="104"/>
      <c r="N445" s="70"/>
      <c r="O445" s="70"/>
      <c r="P445" s="70"/>
    </row>
    <row r="446" s="5" customFormat="1" ht="16.5" customHeight="1">
      <c r="A446" s="34"/>
      <c r="B446" s="54"/>
      <c r="C446" s="54"/>
      <c r="D446" s="34"/>
      <c r="E446" s="16"/>
      <c r="F446" s="19"/>
      <c r="G446" s="153"/>
      <c r="H446" s="34"/>
      <c r="I446" s="34"/>
      <c r="J446" s="157"/>
      <c r="K446" s="157"/>
      <c r="L446" s="110"/>
      <c r="M446" s="104"/>
      <c r="N446" s="70"/>
      <c r="O446" s="70"/>
      <c r="P446" s="70"/>
    </row>
    <row r="447" s="5" customFormat="1" ht="16.5" customHeight="1">
      <c r="A447" s="34"/>
      <c r="B447" s="54"/>
      <c r="C447" s="54"/>
      <c r="D447" s="34"/>
      <c r="E447" s="16"/>
      <c r="F447" s="19"/>
      <c r="G447" s="153"/>
      <c r="H447" s="34"/>
      <c r="I447" s="34"/>
      <c r="J447" s="157"/>
      <c r="K447" s="157"/>
      <c r="L447" s="110"/>
      <c r="M447" s="104"/>
      <c r="N447" s="70"/>
      <c r="O447" s="70"/>
      <c r="P447" s="70"/>
    </row>
    <row r="448" s="5" customFormat="1" ht="16.5" customHeight="1">
      <c r="A448" s="34"/>
      <c r="B448" s="54"/>
      <c r="C448" s="54"/>
      <c r="D448" s="34"/>
      <c r="E448" s="16"/>
      <c r="F448" s="19"/>
      <c r="G448" s="153"/>
      <c r="H448" s="34"/>
      <c r="I448" s="34"/>
      <c r="J448" s="157"/>
      <c r="K448" s="157"/>
      <c r="L448" s="110"/>
      <c r="M448" s="104"/>
      <c r="N448" s="70"/>
      <c r="O448" s="70"/>
      <c r="P448" s="70"/>
    </row>
    <row r="449" s="5" customFormat="1" ht="16.5" customHeight="1">
      <c r="A449" s="34"/>
      <c r="B449" s="54"/>
      <c r="C449" s="54"/>
      <c r="D449" s="34"/>
      <c r="E449" s="16"/>
      <c r="F449" s="19"/>
      <c r="G449" s="153"/>
      <c r="H449" s="34"/>
      <c r="I449" s="34"/>
      <c r="J449" s="157"/>
      <c r="K449" s="157"/>
      <c r="L449" s="110"/>
      <c r="M449" s="104"/>
      <c r="N449" s="70"/>
      <c r="O449" s="70"/>
      <c r="P449" s="70"/>
    </row>
    <row r="450" s="5" customFormat="1" ht="16.5" customHeight="1">
      <c r="A450" s="34"/>
      <c r="B450" s="54"/>
      <c r="C450" s="54"/>
      <c r="D450" s="34"/>
      <c r="E450" s="16"/>
      <c r="F450" s="19"/>
      <c r="G450" s="153"/>
      <c r="H450" s="34"/>
      <c r="I450" s="34"/>
      <c r="J450" s="157"/>
      <c r="K450" s="157"/>
      <c r="L450" s="110"/>
      <c r="M450" s="104"/>
      <c r="N450" s="70"/>
      <c r="O450" s="70"/>
      <c r="P450" s="70"/>
    </row>
    <row r="451" s="5" customFormat="1" ht="16.5" customHeight="1">
      <c r="A451" s="34"/>
      <c r="B451" s="54"/>
      <c r="C451" s="54"/>
      <c r="D451" s="34"/>
      <c r="E451" s="16"/>
      <c r="F451" s="19"/>
      <c r="G451" s="153"/>
      <c r="H451" s="34"/>
      <c r="I451" s="34"/>
      <c r="J451" s="157"/>
      <c r="K451" s="157"/>
      <c r="L451" s="110"/>
      <c r="M451" s="104"/>
      <c r="N451" s="70"/>
      <c r="O451" s="70"/>
      <c r="P451" s="70"/>
    </row>
    <row r="452" s="5" customFormat="1" ht="16.5" customHeight="1">
      <c r="A452" s="34"/>
      <c r="B452" s="54"/>
      <c r="C452" s="54"/>
      <c r="D452" s="34"/>
      <c r="E452" s="16"/>
      <c r="F452" s="19"/>
      <c r="G452" s="153"/>
      <c r="H452" s="34"/>
      <c r="I452" s="34"/>
      <c r="J452" s="157"/>
      <c r="K452" s="157"/>
      <c r="L452" s="110"/>
      <c r="M452" s="104"/>
      <c r="N452" s="70"/>
      <c r="O452" s="70"/>
      <c r="P452" s="70"/>
    </row>
    <row r="453" s="5" customFormat="1" ht="16.5" customHeight="1">
      <c r="A453" s="34"/>
      <c r="B453" s="54"/>
      <c r="C453" s="54"/>
      <c r="D453" s="34"/>
      <c r="E453" s="16"/>
      <c r="F453" s="19"/>
      <c r="G453" s="153"/>
      <c r="H453" s="34"/>
      <c r="I453" s="34"/>
      <c r="J453" s="157"/>
      <c r="K453" s="157"/>
      <c r="L453" s="110"/>
      <c r="M453" s="104"/>
      <c r="N453" s="70"/>
      <c r="O453" s="70"/>
      <c r="P453" s="70"/>
    </row>
    <row r="454" s="5" customFormat="1" ht="16.5" customHeight="1">
      <c r="A454" s="34"/>
      <c r="B454" s="54"/>
      <c r="C454" s="54"/>
      <c r="D454" s="34"/>
      <c r="E454" s="16"/>
      <c r="F454" s="19"/>
      <c r="G454" s="153"/>
      <c r="H454" s="34"/>
      <c r="I454" s="34"/>
      <c r="J454" s="157"/>
      <c r="K454" s="157"/>
      <c r="L454" s="110"/>
      <c r="M454" s="104"/>
      <c r="N454" s="70"/>
      <c r="O454" s="70"/>
      <c r="P454" s="70"/>
    </row>
    <row r="455" s="5" customFormat="1" ht="16.5" customHeight="1">
      <c r="A455" s="34"/>
      <c r="B455" s="54"/>
      <c r="C455" s="54"/>
      <c r="D455" s="34"/>
      <c r="E455" s="16"/>
      <c r="F455" s="19"/>
      <c r="G455" s="153"/>
      <c r="H455" s="34"/>
      <c r="I455" s="34"/>
      <c r="J455" s="157"/>
      <c r="K455" s="157"/>
      <c r="L455" s="110"/>
      <c r="M455" s="104"/>
      <c r="N455" s="70"/>
      <c r="O455" s="70"/>
      <c r="P455" s="70"/>
    </row>
    <row r="456" s="5" customFormat="1" ht="16.5" customHeight="1">
      <c r="A456" s="34"/>
      <c r="B456" s="54"/>
      <c r="C456" s="54"/>
      <c r="D456" s="34"/>
      <c r="E456" s="16"/>
      <c r="F456" s="19"/>
      <c r="G456" s="153"/>
      <c r="H456" s="34"/>
      <c r="I456" s="34"/>
      <c r="J456" s="157"/>
      <c r="K456" s="157"/>
      <c r="L456" s="110"/>
      <c r="M456" s="104"/>
      <c r="N456" s="70"/>
      <c r="O456" s="70"/>
      <c r="P456" s="70"/>
    </row>
    <row r="457" s="5" customFormat="1" ht="16.5" customHeight="1">
      <c r="A457" s="34"/>
      <c r="B457" s="54"/>
      <c r="C457" s="54"/>
      <c r="D457" s="34"/>
      <c r="E457" s="16"/>
      <c r="F457" s="19"/>
      <c r="G457" s="153"/>
      <c r="H457" s="34"/>
      <c r="I457" s="34"/>
      <c r="J457" s="157"/>
      <c r="K457" s="157"/>
      <c r="L457" s="110"/>
      <c r="M457" s="104"/>
      <c r="N457" s="70"/>
      <c r="O457" s="70"/>
      <c r="P457" s="70"/>
    </row>
    <row r="458" s="5" customFormat="1" ht="16.5" customHeight="1">
      <c r="A458" s="34"/>
      <c r="B458" s="54"/>
      <c r="C458" s="54"/>
      <c r="D458" s="34"/>
      <c r="E458" s="16"/>
      <c r="F458" s="19"/>
      <c r="G458" s="153"/>
      <c r="H458" s="34"/>
      <c r="I458" s="34"/>
      <c r="J458" s="157"/>
      <c r="K458" s="157"/>
      <c r="L458" s="110"/>
      <c r="M458" s="104"/>
      <c r="N458" s="70"/>
      <c r="O458" s="70"/>
      <c r="P458" s="70"/>
    </row>
    <row r="459" s="5" customFormat="1" ht="16.5" customHeight="1">
      <c r="A459" s="34"/>
      <c r="B459" s="54"/>
      <c r="C459" s="54"/>
      <c r="D459" s="34"/>
      <c r="E459" s="16"/>
      <c r="F459" s="19"/>
      <c r="G459" s="153"/>
      <c r="H459" s="34"/>
      <c r="I459" s="34"/>
      <c r="J459" s="157"/>
      <c r="K459" s="157"/>
      <c r="L459" s="110"/>
      <c r="M459" s="104"/>
      <c r="N459" s="70"/>
      <c r="O459" s="70"/>
      <c r="P459" s="70"/>
    </row>
    <row r="460" s="5" customFormat="1" ht="16.5" customHeight="1">
      <c r="A460" s="34"/>
      <c r="B460" s="54"/>
      <c r="C460" s="54"/>
      <c r="D460" s="34"/>
      <c r="E460" s="16"/>
      <c r="F460" s="19"/>
      <c r="G460" s="153"/>
      <c r="H460" s="34"/>
      <c r="I460" s="34"/>
      <c r="J460" s="157"/>
      <c r="K460" s="157"/>
      <c r="L460" s="110"/>
      <c r="M460" s="104"/>
      <c r="N460" s="70"/>
      <c r="O460" s="70"/>
      <c r="P460" s="70"/>
    </row>
    <row r="461" s="5" customFormat="1" ht="16.5" customHeight="1">
      <c r="A461" s="34"/>
      <c r="B461" s="54"/>
      <c r="C461" s="54"/>
      <c r="D461" s="34"/>
      <c r="E461" s="16"/>
      <c r="F461" s="19"/>
      <c r="G461" s="153"/>
      <c r="H461" s="34"/>
      <c r="I461" s="34"/>
      <c r="J461" s="157"/>
      <c r="K461" s="157"/>
      <c r="L461" s="110"/>
      <c r="M461" s="104"/>
      <c r="N461" s="70"/>
      <c r="O461" s="70"/>
      <c r="P461" s="70"/>
    </row>
    <row r="462" s="5" customFormat="1" ht="16.5" customHeight="1">
      <c r="A462" s="34"/>
      <c r="B462" s="54"/>
      <c r="C462" s="54"/>
      <c r="D462" s="34"/>
      <c r="E462" s="16"/>
      <c r="F462" s="19"/>
      <c r="G462" s="153"/>
      <c r="H462" s="34"/>
      <c r="I462" s="34"/>
      <c r="J462" s="157"/>
      <c r="K462" s="157"/>
      <c r="L462" s="110"/>
      <c r="M462" s="104"/>
      <c r="N462" s="70"/>
      <c r="O462" s="70"/>
      <c r="P462" s="70"/>
    </row>
    <row r="463" s="5" customFormat="1" ht="16.5" customHeight="1">
      <c r="A463" s="34"/>
      <c r="B463" s="54"/>
      <c r="C463" s="54"/>
      <c r="D463" s="34"/>
      <c r="E463" s="16"/>
      <c r="F463" s="19"/>
      <c r="G463" s="153"/>
      <c r="H463" s="34"/>
      <c r="I463" s="34"/>
      <c r="J463" s="157"/>
      <c r="K463" s="157"/>
      <c r="L463" s="110"/>
      <c r="M463" s="104"/>
      <c r="N463" s="70"/>
      <c r="O463" s="70"/>
      <c r="P463" s="70"/>
    </row>
    <row r="464" s="5" customFormat="1" ht="16.5" customHeight="1">
      <c r="A464" s="34"/>
      <c r="B464" s="54"/>
      <c r="C464" s="54"/>
      <c r="D464" s="34"/>
      <c r="E464" s="16"/>
      <c r="F464" s="19"/>
      <c r="G464" s="153"/>
      <c r="H464" s="34"/>
      <c r="I464" s="34"/>
      <c r="J464" s="157"/>
      <c r="K464" s="157"/>
      <c r="L464" s="110"/>
      <c r="M464" s="104"/>
      <c r="N464" s="70"/>
      <c r="O464" s="70"/>
      <c r="P464" s="70"/>
    </row>
    <row r="465" s="5" customFormat="1" ht="16.5" customHeight="1">
      <c r="A465" s="34"/>
      <c r="B465" s="54"/>
      <c r="C465" s="54"/>
      <c r="D465" s="34"/>
      <c r="E465" s="16"/>
      <c r="F465" s="19"/>
      <c r="G465" s="153"/>
      <c r="H465" s="34"/>
      <c r="I465" s="34"/>
      <c r="J465" s="157"/>
      <c r="K465" s="157"/>
      <c r="L465" s="110"/>
      <c r="M465" s="104"/>
      <c r="N465" s="70"/>
      <c r="O465" s="70"/>
      <c r="P465" s="70"/>
    </row>
    <row r="466" s="5" customFormat="1" ht="16.5" customHeight="1">
      <c r="A466" s="34"/>
      <c r="B466" s="54"/>
      <c r="C466" s="54"/>
      <c r="D466" s="34"/>
      <c r="E466" s="16"/>
      <c r="F466" s="19"/>
      <c r="G466" s="153"/>
      <c r="H466" s="34"/>
      <c r="I466" s="34"/>
      <c r="J466" s="157"/>
      <c r="K466" s="157"/>
      <c r="L466" s="110"/>
      <c r="M466" s="104"/>
      <c r="N466" s="70"/>
      <c r="O466" s="70"/>
      <c r="P466" s="70"/>
    </row>
    <row r="467" s="5" customFormat="1" ht="16.5" customHeight="1">
      <c r="A467" s="34"/>
      <c r="B467" s="54"/>
      <c r="C467" s="54"/>
      <c r="D467" s="34"/>
      <c r="E467" s="16"/>
      <c r="F467" s="19"/>
      <c r="G467" s="153"/>
      <c r="H467" s="34"/>
      <c r="I467" s="34"/>
      <c r="J467" s="157"/>
      <c r="K467" s="157"/>
      <c r="L467" s="110"/>
      <c r="M467" s="104"/>
      <c r="N467" s="70"/>
      <c r="O467" s="70"/>
      <c r="P467" s="70"/>
    </row>
    <row r="468" s="5" customFormat="1" ht="16.5" customHeight="1">
      <c r="A468" s="34"/>
      <c r="B468" s="54"/>
      <c r="C468" s="54"/>
      <c r="D468" s="34"/>
      <c r="E468" s="16"/>
      <c r="F468" s="19"/>
      <c r="G468" s="153"/>
      <c r="H468" s="34"/>
      <c r="I468" s="34"/>
      <c r="J468" s="157"/>
      <c r="K468" s="157"/>
      <c r="L468" s="110"/>
      <c r="M468" s="104"/>
      <c r="N468" s="70"/>
      <c r="O468" s="70"/>
      <c r="P468" s="70"/>
    </row>
    <row r="469" s="5" customFormat="1" ht="16.5" customHeight="1">
      <c r="A469" s="34"/>
      <c r="B469" s="54"/>
      <c r="C469" s="54"/>
      <c r="D469" s="34"/>
      <c r="E469" s="16"/>
      <c r="F469" s="19"/>
      <c r="G469" s="153"/>
      <c r="H469" s="34"/>
      <c r="I469" s="34"/>
      <c r="J469" s="157"/>
      <c r="K469" s="157"/>
      <c r="L469" s="110"/>
      <c r="M469" s="104"/>
      <c r="N469" s="70"/>
      <c r="O469" s="70"/>
      <c r="P469" s="70"/>
    </row>
    <row r="470" s="5" customFormat="1" ht="16.5" customHeight="1">
      <c r="A470" s="34"/>
      <c r="B470" s="54"/>
      <c r="C470" s="54"/>
      <c r="D470" s="34"/>
      <c r="E470" s="16"/>
      <c r="F470" s="19"/>
      <c r="G470" s="153"/>
      <c r="H470" s="34"/>
      <c r="I470" s="34"/>
      <c r="J470" s="157"/>
      <c r="K470" s="157"/>
      <c r="L470" s="110"/>
      <c r="M470" s="104"/>
      <c r="N470" s="70"/>
      <c r="O470" s="70"/>
      <c r="P470" s="70"/>
    </row>
    <row r="471" s="5" customFormat="1" ht="16.5" customHeight="1">
      <c r="A471" s="34"/>
      <c r="B471" s="54"/>
      <c r="C471" s="54"/>
      <c r="D471" s="34"/>
      <c r="E471" s="16"/>
      <c r="F471" s="19"/>
      <c r="G471" s="153"/>
      <c r="H471" s="34"/>
      <c r="I471" s="34"/>
      <c r="J471" s="157"/>
      <c r="K471" s="157"/>
      <c r="L471" s="110"/>
      <c r="M471" s="104"/>
      <c r="N471" s="70"/>
      <c r="O471" s="70"/>
      <c r="P471" s="70"/>
    </row>
    <row r="472" s="5" customFormat="1" ht="16.5" customHeight="1">
      <c r="A472" s="34"/>
      <c r="B472" s="54"/>
      <c r="C472" s="54"/>
      <c r="D472" s="34"/>
      <c r="E472" s="16"/>
      <c r="F472" s="19"/>
      <c r="G472" s="153"/>
      <c r="H472" s="34"/>
      <c r="I472" s="34"/>
      <c r="J472" s="157"/>
      <c r="K472" s="157"/>
      <c r="L472" s="110"/>
      <c r="M472" s="104"/>
      <c r="N472" s="70"/>
      <c r="O472" s="70"/>
      <c r="P472" s="70"/>
    </row>
    <row r="473" s="5" customFormat="1" ht="16.5" customHeight="1">
      <c r="A473" s="34"/>
      <c r="B473" s="54"/>
      <c r="C473" s="54"/>
      <c r="D473" s="34"/>
      <c r="E473" s="16"/>
      <c r="F473" s="19"/>
      <c r="G473" s="153"/>
      <c r="H473" s="34"/>
      <c r="I473" s="34"/>
      <c r="J473" s="157"/>
      <c r="K473" s="157"/>
      <c r="L473" s="110"/>
      <c r="M473" s="104"/>
      <c r="N473" s="70"/>
      <c r="O473" s="70"/>
      <c r="P473" s="70"/>
    </row>
    <row r="474" s="5" customFormat="1" ht="16.5" customHeight="1">
      <c r="A474" s="34"/>
      <c r="B474" s="54"/>
      <c r="C474" s="54"/>
      <c r="D474" s="34"/>
      <c r="E474" s="16"/>
      <c r="F474" s="19"/>
      <c r="G474" s="153"/>
      <c r="H474" s="34"/>
      <c r="I474" s="34"/>
      <c r="J474" s="157"/>
      <c r="K474" s="157"/>
      <c r="L474" s="110"/>
      <c r="M474" s="104"/>
      <c r="N474" s="70"/>
      <c r="O474" s="70"/>
      <c r="P474" s="70"/>
    </row>
    <row r="475" s="5" customFormat="1" ht="16.5" customHeight="1">
      <c r="A475" s="34"/>
      <c r="B475" s="54"/>
      <c r="C475" s="54"/>
      <c r="D475" s="34"/>
      <c r="E475" s="16"/>
      <c r="F475" s="19"/>
      <c r="G475" s="153"/>
      <c r="H475" s="34"/>
      <c r="I475" s="34"/>
      <c r="J475" s="157"/>
      <c r="K475" s="157"/>
      <c r="L475" s="110"/>
      <c r="M475" s="104"/>
      <c r="N475" s="70"/>
      <c r="O475" s="70"/>
      <c r="P475" s="70"/>
    </row>
    <row r="476" s="5" customFormat="1" ht="16.5" customHeight="1">
      <c r="A476" s="34"/>
      <c r="B476" s="54"/>
      <c r="C476" s="54"/>
      <c r="D476" s="34"/>
      <c r="E476" s="16"/>
      <c r="F476" s="19"/>
      <c r="G476" s="153"/>
      <c r="H476" s="34"/>
      <c r="I476" s="34"/>
      <c r="J476" s="157"/>
      <c r="K476" s="157"/>
      <c r="L476" s="110"/>
      <c r="M476" s="104"/>
      <c r="N476" s="70"/>
      <c r="O476" s="70"/>
      <c r="P476" s="70"/>
    </row>
    <row r="477" s="5" customFormat="1" ht="16.5" customHeight="1">
      <c r="A477" s="34"/>
      <c r="B477" s="54"/>
      <c r="C477" s="54"/>
      <c r="D477" s="34"/>
      <c r="E477" s="16"/>
      <c r="F477" s="19"/>
      <c r="G477" s="153"/>
      <c r="H477" s="34"/>
      <c r="I477" s="34"/>
      <c r="J477" s="157"/>
      <c r="K477" s="157"/>
      <c r="L477" s="110"/>
      <c r="M477" s="104"/>
      <c r="N477" s="70"/>
      <c r="O477" s="70"/>
      <c r="P477" s="70"/>
    </row>
    <row r="478" s="5" customFormat="1" ht="16.5" customHeight="1">
      <c r="A478" s="34"/>
      <c r="B478" s="54"/>
      <c r="C478" s="54"/>
      <c r="D478" s="34"/>
      <c r="E478" s="16"/>
      <c r="F478" s="19"/>
      <c r="G478" s="153"/>
      <c r="H478" s="34"/>
      <c r="I478" s="34"/>
      <c r="J478" s="157"/>
      <c r="K478" s="157"/>
      <c r="L478" s="110"/>
      <c r="M478" s="104"/>
      <c r="N478" s="70"/>
      <c r="O478" s="70"/>
      <c r="P478" s="70"/>
    </row>
    <row r="479" s="5" customFormat="1" ht="16.5" customHeight="1">
      <c r="A479" s="34"/>
      <c r="B479" s="54"/>
      <c r="C479" s="54"/>
      <c r="D479" s="34"/>
      <c r="E479" s="16"/>
      <c r="F479" s="19"/>
      <c r="G479" s="153"/>
      <c r="H479" s="34"/>
      <c r="I479" s="34"/>
      <c r="J479" s="157"/>
      <c r="K479" s="157"/>
      <c r="L479" s="110"/>
      <c r="M479" s="104"/>
      <c r="N479" s="70"/>
      <c r="O479" s="70"/>
      <c r="P479" s="70"/>
    </row>
    <row r="480" s="5" customFormat="1" ht="16.5" customHeight="1">
      <c r="A480" s="34"/>
      <c r="B480" s="54"/>
      <c r="C480" s="54"/>
      <c r="D480" s="34"/>
      <c r="E480" s="16"/>
      <c r="F480" s="19"/>
      <c r="G480" s="153"/>
      <c r="H480" s="34"/>
      <c r="I480" s="34"/>
      <c r="J480" s="157"/>
      <c r="K480" s="157"/>
      <c r="L480" s="110"/>
      <c r="M480" s="104"/>
      <c r="N480" s="70"/>
      <c r="O480" s="70"/>
      <c r="P480" s="70"/>
    </row>
    <row r="481" s="5" customFormat="1" ht="16.5" customHeight="1">
      <c r="A481" s="34"/>
      <c r="B481" s="54"/>
      <c r="C481" s="54"/>
      <c r="D481" s="34"/>
      <c r="E481" s="16"/>
      <c r="F481" s="19"/>
      <c r="G481" s="153"/>
      <c r="H481" s="34"/>
      <c r="I481" s="34"/>
      <c r="J481" s="157"/>
      <c r="K481" s="157"/>
      <c r="L481" s="110"/>
      <c r="M481" s="104"/>
      <c r="N481" s="70"/>
      <c r="O481" s="70"/>
      <c r="P481" s="70"/>
    </row>
    <row r="482" s="5" customFormat="1" ht="16.5" customHeight="1">
      <c r="A482" s="34"/>
      <c r="B482" s="54"/>
      <c r="C482" s="54"/>
      <c r="D482" s="34"/>
      <c r="E482" s="16"/>
      <c r="F482" s="19"/>
      <c r="G482" s="153"/>
      <c r="H482" s="34"/>
      <c r="I482" s="34"/>
      <c r="J482" s="157"/>
      <c r="K482" s="157"/>
      <c r="L482" s="110"/>
      <c r="M482" s="104"/>
      <c r="N482" s="70"/>
      <c r="O482" s="70"/>
      <c r="P482" s="70"/>
    </row>
    <row r="483" s="5" customFormat="1" ht="16.5" customHeight="1">
      <c r="A483" s="34"/>
      <c r="B483" s="54"/>
      <c r="C483" s="54"/>
      <c r="D483" s="34"/>
      <c r="E483" s="16"/>
      <c r="F483" s="19"/>
      <c r="G483" s="153"/>
      <c r="H483" s="34"/>
      <c r="I483" s="34"/>
      <c r="J483" s="157"/>
      <c r="K483" s="157"/>
      <c r="L483" s="110"/>
      <c r="M483" s="104"/>
      <c r="N483" s="70"/>
      <c r="O483" s="70"/>
      <c r="P483" s="70"/>
    </row>
    <row r="484" s="5" customFormat="1" ht="16.5" customHeight="1">
      <c r="A484" s="34"/>
      <c r="B484" s="54"/>
      <c r="C484" s="54"/>
      <c r="D484" s="34"/>
      <c r="E484" s="16"/>
      <c r="F484" s="19"/>
      <c r="G484" s="153"/>
      <c r="H484" s="34"/>
      <c r="I484" s="34"/>
      <c r="J484" s="157"/>
      <c r="K484" s="157"/>
      <c r="L484" s="110"/>
      <c r="M484" s="104"/>
      <c r="N484" s="70"/>
      <c r="O484" s="70"/>
      <c r="P484" s="70"/>
    </row>
    <row r="485" s="5" customFormat="1" ht="16.5" customHeight="1">
      <c r="A485" s="34"/>
      <c r="B485" s="54"/>
      <c r="C485" s="54"/>
      <c r="D485" s="34"/>
      <c r="E485" s="16"/>
      <c r="F485" s="19"/>
      <c r="G485" s="153"/>
      <c r="H485" s="34"/>
      <c r="I485" s="34"/>
      <c r="J485" s="157"/>
      <c r="K485" s="157"/>
      <c r="L485" s="110"/>
      <c r="M485" s="104"/>
      <c r="N485" s="70"/>
      <c r="O485" s="70"/>
      <c r="P485" s="70"/>
    </row>
    <row r="486" s="5" customFormat="1" ht="16.5" customHeight="1">
      <c r="A486" s="34"/>
      <c r="B486" s="54"/>
      <c r="C486" s="54"/>
      <c r="D486" s="34"/>
      <c r="E486" s="16"/>
      <c r="F486" s="19"/>
      <c r="G486" s="153"/>
      <c r="H486" s="34"/>
      <c r="I486" s="34"/>
      <c r="J486" s="157"/>
      <c r="K486" s="157"/>
      <c r="L486" s="110"/>
      <c r="M486" s="104"/>
      <c r="N486" s="70"/>
      <c r="O486" s="70"/>
      <c r="P486" s="70"/>
    </row>
    <row r="487" s="5" customFormat="1" ht="16.5" customHeight="1">
      <c r="A487" s="34"/>
      <c r="B487" s="54"/>
      <c r="C487" s="54"/>
      <c r="D487" s="34"/>
      <c r="E487" s="16"/>
      <c r="F487" s="19"/>
      <c r="G487" s="153"/>
      <c r="H487" s="34"/>
      <c r="I487" s="34"/>
      <c r="J487" s="157"/>
      <c r="K487" s="157"/>
      <c r="L487" s="110"/>
      <c r="M487" s="104"/>
      <c r="N487" s="70"/>
      <c r="O487" s="70"/>
      <c r="P487" s="70"/>
    </row>
    <row r="488" s="5" customFormat="1" ht="16.5" customHeight="1">
      <c r="A488" s="34"/>
      <c r="B488" s="54"/>
      <c r="C488" s="54"/>
      <c r="D488" s="34"/>
      <c r="E488" s="16"/>
      <c r="F488" s="19"/>
      <c r="G488" s="153"/>
      <c r="H488" s="34"/>
      <c r="I488" s="34"/>
      <c r="J488" s="157"/>
      <c r="K488" s="157"/>
      <c r="L488" s="110"/>
      <c r="M488" s="104"/>
      <c r="N488" s="70"/>
      <c r="O488" s="70"/>
      <c r="P488" s="70"/>
    </row>
    <row r="489" s="5" customFormat="1" ht="16.5" customHeight="1">
      <c r="A489" s="34"/>
      <c r="B489" s="54"/>
      <c r="C489" s="54"/>
      <c r="D489" s="34"/>
      <c r="E489" s="16"/>
      <c r="F489" s="19"/>
      <c r="G489" s="153"/>
      <c r="H489" s="34"/>
      <c r="I489" s="34"/>
      <c r="J489" s="157"/>
      <c r="K489" s="157"/>
      <c r="L489" s="110"/>
      <c r="M489" s="104"/>
      <c r="N489" s="70"/>
      <c r="O489" s="70"/>
      <c r="P489" s="70"/>
    </row>
    <row r="490" s="5" customFormat="1" ht="16.5" customHeight="1">
      <c r="A490" s="34"/>
      <c r="B490" s="54"/>
      <c r="C490" s="54"/>
      <c r="D490" s="34"/>
      <c r="E490" s="16"/>
      <c r="F490" s="19"/>
      <c r="G490" s="153"/>
      <c r="H490" s="34"/>
      <c r="I490" s="34"/>
      <c r="J490" s="157"/>
      <c r="K490" s="157"/>
      <c r="L490" s="110"/>
      <c r="M490" s="104"/>
      <c r="N490" s="70"/>
      <c r="O490" s="70"/>
      <c r="P490" s="70"/>
    </row>
    <row r="491" s="5" customFormat="1" ht="16.5" customHeight="1">
      <c r="A491" s="34"/>
      <c r="B491" s="54"/>
      <c r="C491" s="54"/>
      <c r="D491" s="34"/>
      <c r="E491" s="16"/>
      <c r="F491" s="19"/>
      <c r="G491" s="153"/>
      <c r="H491" s="34"/>
      <c r="I491" s="34"/>
      <c r="J491" s="157"/>
      <c r="K491" s="157"/>
      <c r="L491" s="110"/>
      <c r="M491" s="104"/>
      <c r="N491" s="70"/>
      <c r="O491" s="70"/>
      <c r="P491" s="70"/>
    </row>
    <row r="492" s="5" customFormat="1" ht="16.5" customHeight="1">
      <c r="A492" s="34"/>
      <c r="B492" s="54"/>
      <c r="C492" s="54"/>
      <c r="D492" s="34"/>
      <c r="E492" s="16"/>
      <c r="F492" s="19"/>
      <c r="G492" s="153"/>
      <c r="H492" s="34"/>
      <c r="I492" s="34"/>
      <c r="J492" s="157"/>
      <c r="K492" s="157"/>
      <c r="L492" s="110"/>
      <c r="M492" s="104"/>
      <c r="N492" s="70"/>
      <c r="O492" s="70"/>
      <c r="P492" s="70"/>
    </row>
    <row r="493" s="5" customFormat="1" ht="16.5" customHeight="1">
      <c r="A493" s="34"/>
      <c r="B493" s="54"/>
      <c r="C493" s="54"/>
      <c r="D493" s="34"/>
      <c r="E493" s="16"/>
      <c r="F493" s="19"/>
      <c r="G493" s="153"/>
      <c r="H493" s="34"/>
      <c r="I493" s="34"/>
      <c r="J493" s="157"/>
      <c r="K493" s="157"/>
      <c r="L493" s="110"/>
      <c r="M493" s="104"/>
      <c r="N493" s="70"/>
      <c r="O493" s="70"/>
      <c r="P493" s="70"/>
    </row>
    <row r="494" s="5" customFormat="1" ht="16.5" customHeight="1">
      <c r="A494" s="34"/>
      <c r="B494" s="54"/>
      <c r="C494" s="54"/>
      <c r="D494" s="34"/>
      <c r="E494" s="16"/>
      <c r="F494" s="19"/>
      <c r="G494" s="153"/>
      <c r="H494" s="34"/>
      <c r="I494" s="34"/>
      <c r="J494" s="157"/>
      <c r="K494" s="157"/>
      <c r="L494" s="110"/>
      <c r="M494" s="104"/>
      <c r="N494" s="70"/>
      <c r="O494" s="70"/>
      <c r="P494" s="70"/>
    </row>
    <row r="495" s="5" customFormat="1" ht="16.5" customHeight="1">
      <c r="A495" s="34"/>
      <c r="B495" s="54"/>
      <c r="C495" s="54"/>
      <c r="D495" s="34"/>
      <c r="E495" s="16"/>
      <c r="F495" s="19"/>
      <c r="G495" s="153"/>
      <c r="H495" s="34"/>
      <c r="I495" s="34"/>
      <c r="J495" s="157"/>
      <c r="K495" s="157"/>
      <c r="L495" s="110"/>
      <c r="M495" s="104"/>
      <c r="N495" s="70"/>
      <c r="O495" s="70"/>
      <c r="P495" s="70"/>
    </row>
    <row r="496" s="5" customFormat="1" ht="16.5" customHeight="1">
      <c r="A496" s="34"/>
      <c r="B496" s="54"/>
      <c r="C496" s="54"/>
      <c r="D496" s="34"/>
      <c r="E496" s="16"/>
      <c r="F496" s="19"/>
      <c r="G496" s="153"/>
      <c r="H496" s="34"/>
      <c r="I496" s="34"/>
      <c r="J496" s="157"/>
      <c r="K496" s="157"/>
      <c r="L496" s="110"/>
      <c r="M496" s="104"/>
      <c r="N496" s="70"/>
      <c r="O496" s="70"/>
      <c r="P496" s="70"/>
    </row>
    <row r="497" s="5" customFormat="1" ht="16.5" customHeight="1">
      <c r="A497" s="34"/>
      <c r="B497" s="54"/>
      <c r="C497" s="54"/>
      <c r="D497" s="34"/>
      <c r="E497" s="16"/>
      <c r="F497" s="19"/>
      <c r="G497" s="153"/>
      <c r="H497" s="34"/>
      <c r="I497" s="34"/>
      <c r="J497" s="157"/>
      <c r="K497" s="157"/>
      <c r="L497" s="110"/>
      <c r="M497" s="104"/>
      <c r="N497" s="70"/>
      <c r="O497" s="70"/>
      <c r="P497" s="70"/>
    </row>
    <row r="498" s="5" customFormat="1" ht="16.5" customHeight="1">
      <c r="A498" s="34"/>
      <c r="B498" s="54"/>
      <c r="C498" s="54"/>
      <c r="D498" s="34"/>
      <c r="E498" s="16"/>
      <c r="F498" s="19"/>
      <c r="G498" s="153"/>
      <c r="H498" s="34"/>
      <c r="I498" s="34"/>
      <c r="J498" s="157"/>
      <c r="K498" s="157"/>
      <c r="L498" s="110"/>
      <c r="M498" s="104"/>
      <c r="N498" s="70"/>
      <c r="O498" s="70"/>
      <c r="P498" s="70"/>
    </row>
    <row r="499" s="5" customFormat="1" ht="16.5" customHeight="1">
      <c r="A499" s="34"/>
      <c r="B499" s="54"/>
      <c r="C499" s="54"/>
      <c r="D499" s="34"/>
      <c r="E499" s="16"/>
      <c r="F499" s="19"/>
      <c r="G499" s="153"/>
      <c r="H499" s="34"/>
      <c r="I499" s="34"/>
      <c r="J499" s="157"/>
      <c r="K499" s="157"/>
      <c r="L499" s="110"/>
      <c r="M499" s="104"/>
      <c r="N499" s="70"/>
      <c r="O499" s="70"/>
      <c r="P499" s="70"/>
    </row>
    <row r="500" s="5" customFormat="1" ht="16.5" customHeight="1">
      <c r="A500" s="34"/>
      <c r="B500" s="54"/>
      <c r="C500" s="54"/>
      <c r="D500" s="34"/>
      <c r="E500" s="16"/>
      <c r="F500" s="19"/>
      <c r="G500" s="153"/>
      <c r="H500" s="34"/>
      <c r="I500" s="34"/>
      <c r="J500" s="157"/>
      <c r="K500" s="157"/>
      <c r="L500" s="110"/>
      <c r="M500" s="104"/>
      <c r="N500" s="70"/>
      <c r="O500" s="70"/>
      <c r="P500" s="70"/>
    </row>
    <row r="501" s="5" customFormat="1" ht="16.5" customHeight="1">
      <c r="A501" s="34"/>
      <c r="B501" s="54"/>
      <c r="C501" s="54"/>
      <c r="D501" s="34"/>
      <c r="E501" s="16"/>
      <c r="F501" s="19"/>
      <c r="G501" s="153"/>
      <c r="H501" s="34"/>
      <c r="I501" s="34"/>
      <c r="J501" s="157"/>
      <c r="K501" s="157"/>
      <c r="L501" s="110"/>
      <c r="M501" s="104"/>
      <c r="N501" s="70"/>
      <c r="O501" s="70"/>
      <c r="P501" s="70"/>
    </row>
    <row r="502" s="5" customFormat="1" ht="16.5" customHeight="1">
      <c r="A502" s="34"/>
      <c r="B502" s="54"/>
      <c r="C502" s="54"/>
      <c r="D502" s="34"/>
      <c r="E502" s="16"/>
      <c r="F502" s="19"/>
      <c r="G502" s="153"/>
      <c r="H502" s="34"/>
      <c r="I502" s="34"/>
      <c r="J502" s="157"/>
      <c r="K502" s="157"/>
      <c r="L502" s="110"/>
      <c r="M502" s="104"/>
      <c r="N502" s="70"/>
      <c r="O502" s="70"/>
      <c r="P502" s="70"/>
    </row>
    <row r="503" s="5" customFormat="1" ht="16.5" customHeight="1">
      <c r="A503" s="34"/>
      <c r="B503" s="54"/>
      <c r="C503" s="54"/>
      <c r="D503" s="34"/>
      <c r="E503" s="16"/>
      <c r="F503" s="19"/>
      <c r="G503" s="153"/>
      <c r="H503" s="34"/>
      <c r="I503" s="34"/>
      <c r="J503" s="157"/>
      <c r="K503" s="157"/>
      <c r="L503" s="110"/>
      <c r="M503" s="104"/>
      <c r="N503" s="70"/>
      <c r="O503" s="70"/>
      <c r="P503" s="70"/>
    </row>
    <row r="504" s="5" customFormat="1" ht="16.5" customHeight="1">
      <c r="A504" s="34"/>
      <c r="B504" s="54"/>
      <c r="C504" s="54"/>
      <c r="D504" s="34"/>
      <c r="E504" s="16"/>
      <c r="F504" s="19"/>
      <c r="G504" s="153"/>
      <c r="H504" s="34"/>
      <c r="I504" s="34"/>
      <c r="J504" s="157"/>
      <c r="K504" s="157"/>
      <c r="L504" s="110"/>
      <c r="M504" s="104"/>
      <c r="N504" s="70"/>
      <c r="O504" s="70"/>
      <c r="P504" s="70"/>
    </row>
    <row r="505" s="5" customFormat="1" ht="16.5" customHeight="1">
      <c r="A505" s="34"/>
      <c r="B505" s="54"/>
      <c r="C505" s="54"/>
      <c r="D505" s="34"/>
      <c r="E505" s="16"/>
      <c r="F505" s="19"/>
      <c r="G505" s="153"/>
      <c r="H505" s="34"/>
      <c r="I505" s="34"/>
      <c r="J505" s="157"/>
      <c r="K505" s="157"/>
      <c r="L505" s="110"/>
      <c r="M505" s="104"/>
      <c r="N505" s="70"/>
      <c r="O505" s="70"/>
      <c r="P505" s="70"/>
    </row>
    <row r="506" s="5" customFormat="1" ht="16.5" customHeight="1">
      <c r="A506" s="34"/>
      <c r="B506" s="54"/>
      <c r="C506" s="54"/>
      <c r="D506" s="34"/>
      <c r="E506" s="16"/>
      <c r="F506" s="19"/>
      <c r="G506" s="153"/>
      <c r="H506" s="34"/>
      <c r="I506" s="34"/>
      <c r="J506" s="157"/>
      <c r="K506" s="157"/>
      <c r="L506" s="110"/>
      <c r="M506" s="104"/>
      <c r="N506" s="70"/>
      <c r="O506" s="70"/>
      <c r="P506" s="70"/>
    </row>
    <row r="507" s="5" customFormat="1" ht="16.5" customHeight="1">
      <c r="A507" s="34"/>
      <c r="B507" s="54"/>
      <c r="C507" s="54"/>
      <c r="D507" s="34"/>
      <c r="E507" s="16"/>
      <c r="F507" s="19"/>
      <c r="G507" s="153"/>
      <c r="H507" s="34"/>
      <c r="I507" s="34"/>
      <c r="J507" s="157"/>
      <c r="K507" s="157"/>
      <c r="L507" s="110"/>
      <c r="M507" s="104"/>
      <c r="N507" s="70"/>
      <c r="O507" s="70"/>
      <c r="P507" s="70"/>
    </row>
    <row r="508" s="5" customFormat="1" ht="16.5" customHeight="1">
      <c r="A508" s="34"/>
      <c r="B508" s="54"/>
      <c r="C508" s="54"/>
      <c r="D508" s="34"/>
      <c r="E508" s="16"/>
      <c r="F508" s="19"/>
      <c r="G508" s="153"/>
      <c r="H508" s="34"/>
      <c r="I508" s="34"/>
      <c r="J508" s="157"/>
      <c r="K508" s="157"/>
      <c r="L508" s="110"/>
      <c r="M508" s="104"/>
      <c r="N508" s="70"/>
      <c r="O508" s="70"/>
      <c r="P508" s="70"/>
    </row>
    <row r="509" s="5" customFormat="1" ht="16.5" customHeight="1">
      <c r="A509" s="34"/>
      <c r="B509" s="54"/>
      <c r="C509" s="54"/>
      <c r="D509" s="34"/>
      <c r="E509" s="16"/>
      <c r="F509" s="19"/>
      <c r="G509" s="153"/>
      <c r="H509" s="34"/>
      <c r="I509" s="34"/>
      <c r="J509" s="157"/>
      <c r="K509" s="157"/>
      <c r="L509" s="110"/>
      <c r="M509" s="104"/>
      <c r="N509" s="70"/>
      <c r="O509" s="70"/>
      <c r="P509" s="70"/>
    </row>
    <row r="510" s="5" customFormat="1" ht="16.5" customHeight="1">
      <c r="A510" s="34"/>
      <c r="B510" s="54"/>
      <c r="C510" s="54"/>
      <c r="D510" s="34"/>
      <c r="E510" s="16"/>
      <c r="F510" s="19"/>
      <c r="G510" s="153"/>
      <c r="H510" s="34"/>
      <c r="I510" s="34"/>
      <c r="J510" s="157"/>
      <c r="K510" s="157"/>
      <c r="L510" s="110"/>
      <c r="M510" s="104"/>
      <c r="N510" s="70"/>
      <c r="O510" s="70"/>
      <c r="P510" s="70"/>
    </row>
    <row r="511" s="5" customFormat="1" ht="16.5" customHeight="1">
      <c r="A511" s="34"/>
      <c r="B511" s="54"/>
      <c r="C511" s="54"/>
      <c r="D511" s="34"/>
      <c r="E511" s="16"/>
      <c r="F511" s="19"/>
      <c r="G511" s="153"/>
      <c r="H511" s="34"/>
      <c r="I511" s="34"/>
      <c r="J511" s="157"/>
      <c r="K511" s="157"/>
      <c r="L511" s="110"/>
      <c r="M511" s="104"/>
      <c r="N511" s="70"/>
      <c r="O511" s="70"/>
      <c r="P511" s="70"/>
    </row>
    <row r="512" s="5" customFormat="1" ht="16.5" customHeight="1">
      <c r="A512" s="34"/>
      <c r="B512" s="54"/>
      <c r="C512" s="54"/>
      <c r="D512" s="34"/>
      <c r="E512" s="16"/>
      <c r="F512" s="19"/>
      <c r="G512" s="153"/>
      <c r="H512" s="34"/>
      <c r="I512" s="34"/>
      <c r="J512" s="157"/>
      <c r="K512" s="157"/>
      <c r="L512" s="110"/>
      <c r="M512" s="104"/>
      <c r="N512" s="70"/>
      <c r="O512" s="70"/>
      <c r="P512" s="70"/>
    </row>
    <row r="513" s="5" customFormat="1" ht="16.5" customHeight="1">
      <c r="A513" s="34"/>
      <c r="B513" s="54"/>
      <c r="C513" s="54"/>
      <c r="D513" s="34"/>
      <c r="E513" s="16"/>
      <c r="F513" s="19"/>
      <c r="G513" s="153"/>
      <c r="H513" s="34"/>
      <c r="I513" s="34"/>
      <c r="J513" s="157"/>
      <c r="K513" s="157"/>
      <c r="L513" s="110"/>
      <c r="M513" s="104"/>
      <c r="N513" s="70"/>
      <c r="O513" s="70"/>
      <c r="P513" s="70"/>
    </row>
    <row r="514" s="5" customFormat="1" ht="16.5" customHeight="1">
      <c r="A514" s="34"/>
      <c r="B514" s="54"/>
      <c r="C514" s="54"/>
      <c r="D514" s="34"/>
      <c r="E514" s="16"/>
      <c r="F514" s="19"/>
      <c r="G514" s="153"/>
      <c r="H514" s="34"/>
      <c r="I514" s="34"/>
      <c r="J514" s="157"/>
      <c r="K514" s="157"/>
      <c r="L514" s="110"/>
      <c r="M514" s="104"/>
      <c r="N514" s="70"/>
      <c r="O514" s="70"/>
      <c r="P514" s="70"/>
    </row>
    <row r="515" s="5" customFormat="1" ht="16.5" customHeight="1">
      <c r="A515" s="34"/>
      <c r="B515" s="54"/>
      <c r="C515" s="54"/>
      <c r="D515" s="34"/>
      <c r="E515" s="16"/>
      <c r="F515" s="19"/>
      <c r="G515" s="153"/>
      <c r="H515" s="34"/>
      <c r="I515" s="34"/>
      <c r="J515" s="157"/>
      <c r="K515" s="157"/>
      <c r="L515" s="110"/>
      <c r="M515" s="104"/>
      <c r="N515" s="70"/>
      <c r="O515" s="70"/>
      <c r="P515" s="70"/>
    </row>
    <row r="516" s="5" customFormat="1" ht="16.5" customHeight="1">
      <c r="A516" s="34"/>
      <c r="B516" s="54"/>
      <c r="C516" s="54"/>
      <c r="D516" s="34"/>
      <c r="E516" s="16"/>
      <c r="F516" s="19"/>
      <c r="G516" s="153"/>
      <c r="H516" s="34"/>
      <c r="I516" s="34"/>
      <c r="J516" s="157"/>
      <c r="K516" s="157"/>
      <c r="L516" s="110"/>
      <c r="M516" s="104"/>
      <c r="N516" s="70"/>
      <c r="O516" s="70"/>
      <c r="P516" s="70"/>
    </row>
    <row r="517" s="5" customFormat="1" ht="16.5" customHeight="1">
      <c r="A517" s="34"/>
      <c r="B517" s="54"/>
      <c r="C517" s="54"/>
      <c r="D517" s="34"/>
      <c r="E517" s="16"/>
      <c r="F517" s="19"/>
      <c r="G517" s="153"/>
      <c r="H517" s="34"/>
      <c r="I517" s="34"/>
      <c r="J517" s="157"/>
      <c r="K517" s="157"/>
      <c r="L517" s="110"/>
      <c r="M517" s="104"/>
      <c r="N517" s="70"/>
      <c r="O517" s="70"/>
      <c r="P517" s="70"/>
    </row>
    <row r="518" s="5" customFormat="1" ht="16.5" customHeight="1">
      <c r="A518" s="34"/>
      <c r="B518" s="54"/>
      <c r="C518" s="54"/>
      <c r="D518" s="34"/>
      <c r="E518" s="16"/>
      <c r="F518" s="19"/>
      <c r="G518" s="153"/>
      <c r="H518" s="34"/>
      <c r="I518" s="34"/>
      <c r="J518" s="157"/>
      <c r="K518" s="157"/>
      <c r="L518" s="110"/>
      <c r="M518" s="104"/>
      <c r="N518" s="70"/>
      <c r="O518" s="70"/>
      <c r="P518" s="70"/>
    </row>
    <row r="519" s="5" customFormat="1" ht="16.5" customHeight="1">
      <c r="A519" s="34"/>
      <c r="B519" s="54"/>
      <c r="C519" s="54"/>
      <c r="D519" s="34"/>
      <c r="E519" s="16"/>
      <c r="F519" s="19"/>
      <c r="G519" s="153"/>
      <c r="H519" s="34"/>
      <c r="I519" s="34"/>
      <c r="J519" s="157"/>
      <c r="K519" s="157"/>
      <c r="L519" s="110"/>
      <c r="M519" s="104"/>
      <c r="N519" s="70"/>
      <c r="O519" s="70"/>
      <c r="P519" s="70"/>
    </row>
    <row r="520" s="5" customFormat="1" ht="16.5" customHeight="1">
      <c r="A520" s="34"/>
      <c r="B520" s="54"/>
      <c r="C520" s="54"/>
      <c r="D520" s="34"/>
      <c r="E520" s="16"/>
      <c r="F520" s="19"/>
      <c r="G520" s="153"/>
      <c r="H520" s="34"/>
      <c r="I520" s="34"/>
      <c r="J520" s="157"/>
      <c r="K520" s="157"/>
      <c r="L520" s="110"/>
      <c r="M520" s="104"/>
      <c r="N520" s="70"/>
      <c r="O520" s="70"/>
      <c r="P520" s="70"/>
    </row>
    <row r="521" s="5" customFormat="1" ht="16.5" customHeight="1">
      <c r="A521" s="34"/>
      <c r="B521" s="54"/>
      <c r="C521" s="54"/>
      <c r="D521" s="34"/>
      <c r="E521" s="16"/>
      <c r="F521" s="19"/>
      <c r="G521" s="153"/>
      <c r="H521" s="34"/>
      <c r="I521" s="34"/>
      <c r="J521" s="157"/>
      <c r="K521" s="157"/>
      <c r="L521" s="110"/>
      <c r="M521" s="104"/>
      <c r="N521" s="70"/>
      <c r="O521" s="70"/>
      <c r="P521" s="70"/>
    </row>
    <row r="522" s="5" customFormat="1" ht="16.5" customHeight="1">
      <c r="A522" s="34"/>
      <c r="B522" s="54"/>
      <c r="C522" s="54"/>
      <c r="D522" s="34"/>
      <c r="E522" s="16"/>
      <c r="F522" s="19"/>
      <c r="G522" s="153"/>
      <c r="H522" s="34"/>
      <c r="I522" s="34"/>
      <c r="J522" s="157"/>
      <c r="K522" s="157"/>
      <c r="L522" s="110"/>
      <c r="M522" s="104"/>
      <c r="N522" s="70"/>
      <c r="O522" s="70"/>
      <c r="P522" s="70"/>
    </row>
    <row r="523" s="5" customFormat="1" ht="16.5" customHeight="1">
      <c r="A523" s="34"/>
      <c r="B523" s="54"/>
      <c r="C523" s="54"/>
      <c r="D523" s="34"/>
      <c r="E523" s="16"/>
      <c r="F523" s="19"/>
      <c r="G523" s="153"/>
      <c r="H523" s="34"/>
      <c r="I523" s="34"/>
      <c r="J523" s="157"/>
      <c r="K523" s="157"/>
      <c r="L523" s="110"/>
      <c r="M523" s="104"/>
      <c r="N523" s="70"/>
      <c r="O523" s="70"/>
      <c r="P523" s="70"/>
    </row>
    <row r="524" s="5" customFormat="1" ht="16.5" customHeight="1">
      <c r="A524" s="34"/>
      <c r="B524" s="54"/>
      <c r="C524" s="54"/>
      <c r="D524" s="34"/>
      <c r="E524" s="16"/>
      <c r="F524" s="19"/>
      <c r="G524" s="153"/>
      <c r="H524" s="34"/>
      <c r="I524" s="34"/>
      <c r="J524" s="157"/>
      <c r="K524" s="157"/>
      <c r="L524" s="110"/>
      <c r="M524" s="104"/>
      <c r="N524" s="70"/>
      <c r="O524" s="70"/>
      <c r="P524" s="70"/>
    </row>
    <row r="525" s="5" customFormat="1" ht="16.5" customHeight="1">
      <c r="A525" s="34"/>
      <c r="B525" s="54"/>
      <c r="C525" s="54"/>
      <c r="D525" s="34"/>
      <c r="E525" s="16"/>
      <c r="F525" s="19"/>
      <c r="G525" s="153"/>
      <c r="H525" s="34"/>
      <c r="I525" s="34"/>
      <c r="J525" s="157"/>
      <c r="K525" s="157"/>
      <c r="L525" s="110"/>
      <c r="M525" s="104"/>
      <c r="N525" s="70"/>
      <c r="O525" s="70"/>
      <c r="P525" s="70"/>
    </row>
    <row r="526" s="5" customFormat="1" ht="16.5" customHeight="1">
      <c r="A526" s="34"/>
      <c r="B526" s="54"/>
      <c r="C526" s="54"/>
      <c r="D526" s="34"/>
      <c r="E526" s="16"/>
      <c r="F526" s="19"/>
      <c r="G526" s="153"/>
      <c r="H526" s="34"/>
      <c r="I526" s="34"/>
      <c r="J526" s="157"/>
      <c r="K526" s="157"/>
      <c r="L526" s="110"/>
      <c r="M526" s="104"/>
      <c r="N526" s="70"/>
      <c r="O526" s="70"/>
      <c r="P526" s="70"/>
    </row>
    <row r="527" s="5" customFormat="1" ht="16.5" customHeight="1">
      <c r="A527" s="34"/>
      <c r="B527" s="54"/>
      <c r="C527" s="54"/>
      <c r="D527" s="34"/>
      <c r="E527" s="16"/>
      <c r="F527" s="19"/>
      <c r="G527" s="153"/>
      <c r="H527" s="34"/>
      <c r="I527" s="34"/>
      <c r="J527" s="157"/>
      <c r="K527" s="157"/>
      <c r="L527" s="110"/>
      <c r="M527" s="104"/>
      <c r="N527" s="70"/>
      <c r="O527" s="70"/>
      <c r="P527" s="70"/>
    </row>
    <row r="528" s="5" customFormat="1" ht="16.5" customHeight="1">
      <c r="A528" s="34"/>
      <c r="B528" s="54"/>
      <c r="C528" s="54"/>
      <c r="D528" s="34"/>
      <c r="E528" s="16"/>
      <c r="F528" s="19"/>
      <c r="G528" s="153"/>
      <c r="H528" s="34"/>
      <c r="I528" s="34"/>
      <c r="J528" s="157"/>
      <c r="K528" s="157"/>
      <c r="L528" s="110"/>
      <c r="M528" s="104"/>
      <c r="N528" s="70"/>
      <c r="O528" s="70"/>
      <c r="P528" s="70"/>
    </row>
    <row r="529" s="5" customFormat="1" ht="16.5" customHeight="1">
      <c r="A529" s="34"/>
      <c r="B529" s="54"/>
      <c r="C529" s="54"/>
      <c r="D529" s="34"/>
      <c r="E529" s="16"/>
      <c r="F529" s="19"/>
      <c r="G529" s="153"/>
      <c r="H529" s="34"/>
      <c r="I529" s="34"/>
      <c r="J529" s="157"/>
      <c r="K529" s="157"/>
      <c r="L529" s="110"/>
      <c r="M529" s="104"/>
      <c r="N529" s="70"/>
      <c r="O529" s="70"/>
      <c r="P529" s="70"/>
    </row>
    <row r="530" s="5" customFormat="1" ht="16.5" customHeight="1">
      <c r="A530" s="34"/>
      <c r="B530" s="54"/>
      <c r="C530" s="54"/>
      <c r="D530" s="34"/>
      <c r="E530" s="16"/>
      <c r="F530" s="19"/>
      <c r="G530" s="153"/>
      <c r="H530" s="34"/>
      <c r="I530" s="34"/>
      <c r="J530" s="157"/>
      <c r="K530" s="157"/>
      <c r="L530" s="110"/>
      <c r="M530" s="104"/>
      <c r="N530" s="70"/>
      <c r="O530" s="70"/>
      <c r="P530" s="70"/>
    </row>
    <row r="531" s="5" customFormat="1" ht="16.5" customHeight="1">
      <c r="A531" s="34"/>
      <c r="B531" s="54"/>
      <c r="C531" s="54"/>
      <c r="D531" s="34"/>
      <c r="E531" s="16"/>
      <c r="F531" s="19"/>
      <c r="G531" s="153"/>
      <c r="H531" s="34"/>
      <c r="I531" s="34"/>
      <c r="J531" s="157"/>
      <c r="K531" s="157"/>
      <c r="L531" s="110"/>
      <c r="M531" s="104"/>
      <c r="N531" s="70"/>
      <c r="O531" s="70"/>
      <c r="P531" s="70"/>
    </row>
    <row r="532" s="5" customFormat="1" ht="16.5" customHeight="1">
      <c r="A532" s="34"/>
      <c r="B532" s="54"/>
      <c r="C532" s="54"/>
      <c r="D532" s="34"/>
      <c r="E532" s="16"/>
      <c r="F532" s="19"/>
      <c r="G532" s="153"/>
      <c r="H532" s="34"/>
      <c r="I532" s="34"/>
      <c r="J532" s="157"/>
      <c r="K532" s="157"/>
      <c r="L532" s="110"/>
      <c r="M532" s="104"/>
      <c r="N532" s="70"/>
      <c r="O532" s="70"/>
      <c r="P532" s="70"/>
    </row>
    <row r="533" s="5" customFormat="1" ht="16.5" customHeight="1">
      <c r="A533" s="34"/>
      <c r="B533" s="54"/>
      <c r="C533" s="54"/>
      <c r="D533" s="34"/>
      <c r="E533" s="16"/>
      <c r="F533" s="19"/>
      <c r="G533" s="153"/>
      <c r="H533" s="34"/>
      <c r="I533" s="34"/>
      <c r="J533" s="157"/>
      <c r="K533" s="157"/>
      <c r="L533" s="110"/>
      <c r="M533" s="104"/>
      <c r="N533" s="70"/>
      <c r="O533" s="70"/>
      <c r="P533" s="70"/>
    </row>
    <row r="534" s="5" customFormat="1" ht="16.5" customHeight="1">
      <c r="A534" s="34"/>
      <c r="B534" s="54"/>
      <c r="C534" s="54"/>
      <c r="D534" s="34"/>
      <c r="E534" s="16"/>
      <c r="F534" s="19"/>
      <c r="G534" s="153"/>
      <c r="H534" s="34"/>
      <c r="I534" s="34"/>
      <c r="J534" s="157"/>
      <c r="K534" s="157"/>
      <c r="L534" s="110"/>
      <c r="M534" s="104"/>
      <c r="N534" s="70"/>
      <c r="O534" s="70"/>
      <c r="P534" s="70"/>
    </row>
    <row r="535" s="5" customFormat="1" ht="16.5" customHeight="1">
      <c r="A535" s="34"/>
      <c r="B535" s="54"/>
      <c r="C535" s="54"/>
      <c r="D535" s="34"/>
      <c r="E535" s="16"/>
      <c r="F535" s="19"/>
      <c r="G535" s="153"/>
      <c r="H535" s="34"/>
      <c r="I535" s="34"/>
      <c r="J535" s="157"/>
      <c r="K535" s="157"/>
      <c r="L535" s="110"/>
      <c r="M535" s="104"/>
      <c r="N535" s="70"/>
      <c r="O535" s="70"/>
      <c r="P535" s="70"/>
    </row>
    <row r="536" s="5" customFormat="1" ht="16.5" customHeight="1">
      <c r="A536" s="34"/>
      <c r="B536" s="54"/>
      <c r="C536" s="54"/>
      <c r="D536" s="34"/>
      <c r="E536" s="16"/>
      <c r="F536" s="19"/>
      <c r="G536" s="153"/>
      <c r="H536" s="34"/>
      <c r="I536" s="34"/>
      <c r="J536" s="157"/>
      <c r="K536" s="157"/>
      <c r="L536" s="110"/>
      <c r="M536" s="104"/>
      <c r="N536" s="70"/>
      <c r="O536" s="70"/>
      <c r="P536" s="70"/>
    </row>
    <row r="537" s="5" customFormat="1" ht="16.5" customHeight="1">
      <c r="A537" s="34"/>
      <c r="B537" s="54"/>
      <c r="C537" s="54"/>
      <c r="D537" s="34"/>
      <c r="E537" s="16"/>
      <c r="F537" s="19"/>
      <c r="G537" s="153"/>
      <c r="H537" s="34"/>
      <c r="I537" s="34"/>
      <c r="J537" s="157"/>
      <c r="K537" s="157"/>
      <c r="L537" s="110"/>
      <c r="M537" s="104"/>
      <c r="N537" s="70"/>
      <c r="O537" s="70"/>
      <c r="P537" s="70"/>
    </row>
    <row r="538" s="5" customFormat="1" ht="16.5" customHeight="1">
      <c r="A538" s="34"/>
      <c r="B538" s="54"/>
      <c r="C538" s="54"/>
      <c r="D538" s="34"/>
      <c r="E538" s="16"/>
      <c r="F538" s="19"/>
      <c r="G538" s="153"/>
      <c r="H538" s="34"/>
      <c r="I538" s="34"/>
      <c r="J538" s="157"/>
      <c r="K538" s="157"/>
      <c r="L538" s="110"/>
      <c r="M538" s="104"/>
      <c r="N538" s="70"/>
      <c r="O538" s="70"/>
      <c r="P538" s="70"/>
    </row>
    <row r="539" s="5" customFormat="1" ht="16.5" customHeight="1">
      <c r="A539" s="34"/>
      <c r="B539" s="54"/>
      <c r="C539" s="54"/>
      <c r="D539" s="34"/>
      <c r="E539" s="16"/>
      <c r="F539" s="19"/>
      <c r="G539" s="153"/>
      <c r="H539" s="34"/>
      <c r="I539" s="34"/>
      <c r="J539" s="157"/>
      <c r="K539" s="157"/>
      <c r="L539" s="110"/>
      <c r="M539" s="104"/>
      <c r="N539" s="70"/>
      <c r="O539" s="70"/>
      <c r="P539" s="70"/>
    </row>
    <row r="540" s="5" customFormat="1" ht="16.5" customHeight="1">
      <c r="A540" s="34"/>
      <c r="B540" s="54"/>
      <c r="C540" s="54"/>
      <c r="D540" s="34"/>
      <c r="E540" s="16"/>
      <c r="F540" s="19"/>
      <c r="G540" s="153"/>
      <c r="H540" s="34"/>
      <c r="I540" s="34"/>
      <c r="J540" s="157"/>
      <c r="K540" s="157"/>
      <c r="L540" s="110"/>
      <c r="M540" s="104"/>
      <c r="N540" s="70"/>
      <c r="O540" s="70"/>
      <c r="P540" s="70"/>
    </row>
    <row r="541" s="5" customFormat="1" ht="16.5" customHeight="1">
      <c r="A541" s="34"/>
      <c r="B541" s="54"/>
      <c r="C541" s="54"/>
      <c r="D541" s="34"/>
      <c r="E541" s="16"/>
      <c r="F541" s="19"/>
      <c r="G541" s="153"/>
      <c r="H541" s="34"/>
      <c r="I541" s="34"/>
      <c r="J541" s="157"/>
      <c r="K541" s="157"/>
      <c r="L541" s="110"/>
      <c r="M541" s="104"/>
      <c r="N541" s="70"/>
      <c r="O541" s="70"/>
      <c r="P541" s="70"/>
    </row>
    <row r="542" s="5" customFormat="1" ht="16.5" customHeight="1">
      <c r="A542" s="34"/>
      <c r="B542" s="54"/>
      <c r="C542" s="54"/>
      <c r="D542" s="34"/>
      <c r="E542" s="16"/>
      <c r="F542" s="19"/>
      <c r="G542" s="153"/>
      <c r="H542" s="34"/>
      <c r="I542" s="34"/>
      <c r="J542" s="157"/>
      <c r="K542" s="157"/>
      <c r="L542" s="110"/>
      <c r="M542" s="104"/>
      <c r="N542" s="70"/>
      <c r="O542" s="70"/>
      <c r="P542" s="70"/>
    </row>
    <row r="543" s="5" customFormat="1" ht="16.5" customHeight="1">
      <c r="A543" s="34"/>
      <c r="B543" s="54"/>
      <c r="C543" s="54"/>
      <c r="D543" s="34"/>
      <c r="E543" s="16"/>
      <c r="F543" s="19"/>
      <c r="G543" s="153"/>
      <c r="H543" s="34"/>
      <c r="I543" s="34"/>
      <c r="J543" s="157"/>
      <c r="K543" s="157"/>
      <c r="L543" s="110"/>
      <c r="M543" s="104"/>
      <c r="N543" s="70"/>
      <c r="O543" s="70"/>
      <c r="P543" s="70"/>
    </row>
    <row r="544" s="5" customFormat="1" ht="16.5" customHeight="1">
      <c r="A544" s="34"/>
      <c r="B544" s="54"/>
      <c r="C544" s="54"/>
      <c r="D544" s="34"/>
      <c r="E544" s="16"/>
      <c r="F544" s="19"/>
      <c r="G544" s="153"/>
      <c r="H544" s="34"/>
      <c r="I544" s="34"/>
      <c r="J544" s="157"/>
      <c r="K544" s="157"/>
      <c r="L544" s="110"/>
      <c r="M544" s="104"/>
      <c r="N544" s="70"/>
      <c r="O544" s="70"/>
      <c r="P544" s="70"/>
    </row>
    <row r="545" s="5" customFormat="1" ht="16.5" customHeight="1">
      <c r="A545" s="34"/>
      <c r="B545" s="54"/>
      <c r="C545" s="54"/>
      <c r="D545" s="34"/>
      <c r="E545" s="16"/>
      <c r="F545" s="19"/>
      <c r="G545" s="153"/>
      <c r="H545" s="34"/>
      <c r="I545" s="34"/>
      <c r="J545" s="157"/>
      <c r="K545" s="157"/>
      <c r="L545" s="110"/>
      <c r="M545" s="104"/>
      <c r="N545" s="70"/>
      <c r="O545" s="70"/>
      <c r="P545" s="70"/>
    </row>
    <row r="546" s="5" customFormat="1" ht="16.5" customHeight="1">
      <c r="A546" s="34"/>
      <c r="B546" s="54"/>
      <c r="C546" s="54"/>
      <c r="D546" s="34"/>
      <c r="E546" s="16"/>
      <c r="F546" s="19"/>
      <c r="G546" s="153"/>
      <c r="H546" s="34"/>
      <c r="I546" s="34"/>
      <c r="J546" s="157"/>
      <c r="K546" s="157"/>
      <c r="L546" s="110"/>
      <c r="M546" s="104"/>
      <c r="N546" s="70"/>
      <c r="O546" s="70"/>
      <c r="P546" s="70"/>
    </row>
    <row r="547" s="5" customFormat="1" ht="16.5" customHeight="1">
      <c r="A547" s="34"/>
      <c r="B547" s="54"/>
      <c r="C547" s="54"/>
      <c r="D547" s="34"/>
      <c r="E547" s="16"/>
      <c r="F547" s="19"/>
      <c r="G547" s="153"/>
      <c r="H547" s="34"/>
      <c r="I547" s="34"/>
      <c r="J547" s="157"/>
      <c r="K547" s="157"/>
      <c r="L547" s="110"/>
      <c r="M547" s="104"/>
      <c r="N547" s="70"/>
      <c r="O547" s="70"/>
      <c r="P547" s="70"/>
    </row>
    <row r="548" s="5" customFormat="1" ht="16.5" customHeight="1">
      <c r="A548" s="34"/>
      <c r="B548" s="54"/>
      <c r="C548" s="54"/>
      <c r="D548" s="34"/>
      <c r="E548" s="16"/>
      <c r="F548" s="19"/>
      <c r="G548" s="153"/>
      <c r="H548" s="34"/>
      <c r="I548" s="34"/>
      <c r="J548" s="157"/>
      <c r="K548" s="157"/>
      <c r="L548" s="110"/>
      <c r="M548" s="104"/>
      <c r="N548" s="70"/>
      <c r="O548" s="70"/>
      <c r="P548" s="70"/>
    </row>
    <row r="549" s="5" customFormat="1" ht="16.5" customHeight="1">
      <c r="A549" s="34"/>
      <c r="B549" s="54"/>
      <c r="C549" s="54"/>
      <c r="D549" s="34"/>
      <c r="E549" s="16"/>
      <c r="F549" s="19"/>
      <c r="G549" s="153"/>
      <c r="H549" s="34"/>
      <c r="I549" s="34"/>
      <c r="J549" s="157"/>
      <c r="K549" s="157"/>
      <c r="L549" s="110"/>
      <c r="M549" s="104"/>
      <c r="N549" s="70"/>
      <c r="O549" s="70"/>
      <c r="P549" s="70"/>
    </row>
    <row r="550" s="5" customFormat="1" ht="16.5" customHeight="1">
      <c r="A550" s="34"/>
      <c r="B550" s="54"/>
      <c r="C550" s="54"/>
      <c r="D550" s="34"/>
      <c r="E550" s="16"/>
      <c r="F550" s="19"/>
      <c r="G550" s="153"/>
      <c r="H550" s="34"/>
      <c r="I550" s="34"/>
      <c r="J550" s="157"/>
      <c r="K550" s="157"/>
      <c r="L550" s="110"/>
      <c r="M550" s="104"/>
      <c r="N550" s="70"/>
      <c r="O550" s="70"/>
      <c r="P550" s="70"/>
    </row>
    <row r="551" s="5" customFormat="1" ht="16.5" customHeight="1">
      <c r="A551" s="34"/>
      <c r="B551" s="54"/>
      <c r="C551" s="54"/>
      <c r="D551" s="34"/>
      <c r="E551" s="16"/>
      <c r="F551" s="19"/>
      <c r="G551" s="153"/>
      <c r="H551" s="34"/>
      <c r="I551" s="34"/>
      <c r="J551" s="157"/>
      <c r="K551" s="157"/>
      <c r="L551" s="110"/>
      <c r="M551" s="104"/>
      <c r="N551" s="70"/>
      <c r="O551" s="70"/>
      <c r="P551" s="70"/>
    </row>
    <row r="552" s="5" customFormat="1" ht="16.5" customHeight="1">
      <c r="A552" s="34"/>
      <c r="B552" s="54"/>
      <c r="C552" s="54"/>
      <c r="D552" s="34"/>
      <c r="E552" s="16"/>
      <c r="F552" s="19"/>
      <c r="G552" s="153"/>
      <c r="H552" s="34"/>
      <c r="I552" s="34"/>
      <c r="J552" s="157"/>
      <c r="K552" s="157"/>
      <c r="L552" s="110"/>
      <c r="M552" s="104"/>
      <c r="N552" s="70"/>
      <c r="O552" s="70"/>
      <c r="P552" s="70"/>
    </row>
    <row r="553" s="5" customFormat="1" ht="16.5" customHeight="1">
      <c r="A553" s="34"/>
      <c r="B553" s="54"/>
      <c r="C553" s="54"/>
      <c r="D553" s="34"/>
      <c r="E553" s="16"/>
      <c r="F553" s="19"/>
      <c r="G553" s="153"/>
      <c r="H553" s="34"/>
      <c r="I553" s="34"/>
      <c r="J553" s="157"/>
      <c r="K553" s="157"/>
      <c r="L553" s="110"/>
      <c r="M553" s="104"/>
      <c r="N553" s="70"/>
      <c r="O553" s="70"/>
      <c r="P553" s="70"/>
    </row>
    <row r="554" s="5" customFormat="1" ht="16.5" customHeight="1">
      <c r="A554" s="34"/>
      <c r="B554" s="54"/>
      <c r="C554" s="54"/>
      <c r="D554" s="34"/>
      <c r="E554" s="16"/>
      <c r="F554" s="19"/>
      <c r="G554" s="153"/>
      <c r="H554" s="34"/>
      <c r="I554" s="34"/>
      <c r="J554" s="157"/>
      <c r="K554" s="157"/>
      <c r="L554" s="110"/>
      <c r="M554" s="104"/>
      <c r="N554" s="70"/>
      <c r="O554" s="70"/>
      <c r="P554" s="70"/>
    </row>
    <row r="555" s="5" customFormat="1" ht="16.5" customHeight="1">
      <c r="A555" s="34"/>
      <c r="B555" s="54"/>
      <c r="C555" s="54"/>
      <c r="D555" s="34"/>
      <c r="E555" s="16"/>
      <c r="F555" s="19"/>
      <c r="G555" s="153"/>
      <c r="H555" s="34"/>
      <c r="I555" s="34"/>
      <c r="J555" s="157"/>
      <c r="K555" s="157"/>
      <c r="L555" s="110"/>
      <c r="M555" s="104"/>
      <c r="N555" s="70"/>
      <c r="O555" s="70"/>
      <c r="P555" s="70"/>
    </row>
    <row r="556" s="5" customFormat="1" ht="16.5" customHeight="1">
      <c r="A556" s="34"/>
      <c r="B556" s="54"/>
      <c r="C556" s="54"/>
      <c r="D556" s="34"/>
      <c r="E556" s="16"/>
      <c r="F556" s="19"/>
      <c r="G556" s="153"/>
      <c r="H556" s="34"/>
      <c r="I556" s="34"/>
      <c r="J556" s="157"/>
      <c r="K556" s="157"/>
      <c r="L556" s="110"/>
      <c r="M556" s="104"/>
      <c r="N556" s="70"/>
      <c r="O556" s="70"/>
      <c r="P556" s="70"/>
    </row>
    <row r="557" s="5" customFormat="1" ht="16.5" customHeight="1">
      <c r="A557" s="34"/>
      <c r="B557" s="54"/>
      <c r="C557" s="54"/>
      <c r="D557" s="34"/>
      <c r="E557" s="16"/>
      <c r="F557" s="19"/>
      <c r="G557" s="153"/>
      <c r="H557" s="34"/>
      <c r="I557" s="34"/>
      <c r="J557" s="157"/>
      <c r="K557" s="157"/>
      <c r="L557" s="110"/>
      <c r="M557" s="104"/>
      <c r="N557" s="70"/>
      <c r="O557" s="70"/>
      <c r="P557" s="70"/>
    </row>
    <row r="558" s="5" customFormat="1" ht="16.5" customHeight="1">
      <c r="A558" s="34"/>
      <c r="B558" s="54"/>
      <c r="C558" s="54"/>
      <c r="D558" s="34"/>
      <c r="E558" s="16"/>
      <c r="F558" s="19"/>
      <c r="G558" s="153"/>
      <c r="H558" s="34"/>
      <c r="I558" s="34"/>
      <c r="J558" s="157"/>
      <c r="K558" s="157"/>
      <c r="L558" s="110"/>
      <c r="M558" s="104"/>
      <c r="N558" s="70"/>
      <c r="O558" s="70"/>
      <c r="P558" s="70"/>
    </row>
    <row r="559" s="5" customFormat="1" ht="16.5" customHeight="1">
      <c r="A559" s="34"/>
      <c r="B559" s="54"/>
      <c r="C559" s="54"/>
      <c r="D559" s="34"/>
      <c r="E559" s="16"/>
      <c r="F559" s="19"/>
      <c r="G559" s="153"/>
      <c r="H559" s="34"/>
      <c r="I559" s="34"/>
      <c r="J559" s="157"/>
      <c r="K559" s="157"/>
      <c r="L559" s="110"/>
      <c r="M559" s="104"/>
      <c r="N559" s="70"/>
      <c r="O559" s="70"/>
      <c r="P559" s="70"/>
    </row>
    <row r="560" s="5" customFormat="1" ht="16.5" customHeight="1">
      <c r="A560" s="34"/>
      <c r="B560" s="54"/>
      <c r="C560" s="54"/>
      <c r="D560" s="34"/>
      <c r="E560" s="16"/>
      <c r="F560" s="19"/>
      <c r="G560" s="153"/>
      <c r="H560" s="34"/>
      <c r="I560" s="34"/>
      <c r="J560" s="157"/>
      <c r="K560" s="157"/>
      <c r="L560" s="110"/>
      <c r="M560" s="104"/>
      <c r="N560" s="70"/>
      <c r="O560" s="70"/>
      <c r="P560" s="70"/>
    </row>
    <row r="561" s="5" customFormat="1" ht="16.5" customHeight="1">
      <c r="A561" s="34"/>
      <c r="B561" s="54"/>
      <c r="C561" s="54"/>
      <c r="D561" s="34"/>
      <c r="E561" s="16"/>
      <c r="F561" s="19"/>
      <c r="G561" s="153"/>
      <c r="H561" s="34"/>
      <c r="I561" s="34"/>
      <c r="J561" s="157"/>
      <c r="K561" s="157"/>
      <c r="L561" s="110"/>
      <c r="M561" s="104"/>
      <c r="N561" s="70"/>
      <c r="O561" s="70"/>
      <c r="P561" s="70"/>
    </row>
    <row r="562" s="5" customFormat="1" ht="16.5" customHeight="1">
      <c r="A562" s="34"/>
      <c r="B562" s="54"/>
      <c r="C562" s="54"/>
      <c r="D562" s="34"/>
      <c r="E562" s="16"/>
      <c r="F562" s="19"/>
      <c r="G562" s="153"/>
      <c r="H562" s="34"/>
      <c r="I562" s="34"/>
      <c r="J562" s="157"/>
      <c r="K562" s="157"/>
      <c r="L562" s="110"/>
      <c r="M562" s="104"/>
      <c r="N562" s="70"/>
      <c r="O562" s="70"/>
      <c r="P562" s="70"/>
    </row>
    <row r="563" s="5" customFormat="1" ht="16.5" customHeight="1">
      <c r="A563" s="34"/>
      <c r="B563" s="54"/>
      <c r="C563" s="54"/>
      <c r="D563" s="34"/>
      <c r="E563" s="16"/>
      <c r="F563" s="19"/>
      <c r="G563" s="153"/>
      <c r="H563" s="34"/>
      <c r="I563" s="34"/>
      <c r="J563" s="157"/>
      <c r="K563" s="157"/>
      <c r="L563" s="110"/>
      <c r="M563" s="104"/>
      <c r="N563" s="70"/>
      <c r="O563" s="70"/>
      <c r="P563" s="70"/>
    </row>
    <row r="564" s="5" customFormat="1" ht="16.5" customHeight="1">
      <c r="A564" s="34"/>
      <c r="B564" s="54"/>
      <c r="C564" s="54"/>
      <c r="D564" s="34"/>
      <c r="E564" s="16"/>
      <c r="F564" s="19"/>
      <c r="G564" s="153"/>
      <c r="H564" s="34"/>
      <c r="I564" s="34"/>
      <c r="J564" s="157"/>
      <c r="K564" s="157"/>
      <c r="L564" s="110"/>
      <c r="M564" s="104"/>
      <c r="N564" s="70"/>
      <c r="O564" s="70"/>
      <c r="P564" s="70"/>
    </row>
    <row r="565" s="5" customFormat="1" ht="16.5" customHeight="1">
      <c r="A565" s="34"/>
      <c r="B565" s="54"/>
      <c r="C565" s="54"/>
      <c r="D565" s="34"/>
      <c r="E565" s="16"/>
      <c r="F565" s="19"/>
      <c r="G565" s="153"/>
      <c r="H565" s="34"/>
      <c r="I565" s="34"/>
      <c r="J565" s="157"/>
      <c r="K565" s="157"/>
      <c r="L565" s="110"/>
      <c r="M565" s="104"/>
      <c r="N565" s="70"/>
      <c r="O565" s="70"/>
      <c r="P565" s="70"/>
    </row>
    <row r="566" s="5" customFormat="1" ht="16.5" customHeight="1">
      <c r="A566" s="34"/>
      <c r="B566" s="54"/>
      <c r="C566" s="54"/>
      <c r="D566" s="34"/>
      <c r="E566" s="16"/>
      <c r="F566" s="19"/>
      <c r="G566" s="153"/>
      <c r="H566" s="34"/>
      <c r="I566" s="34"/>
      <c r="J566" s="157"/>
      <c r="K566" s="157"/>
      <c r="L566" s="110"/>
      <c r="M566" s="104"/>
      <c r="N566" s="70"/>
      <c r="O566" s="70"/>
      <c r="P566" s="70"/>
    </row>
    <row r="567" s="5" customFormat="1" ht="16.5" customHeight="1">
      <c r="A567" s="34"/>
      <c r="B567" s="54"/>
      <c r="C567" s="54"/>
      <c r="D567" s="34"/>
      <c r="E567" s="16"/>
      <c r="F567" s="19"/>
      <c r="G567" s="153"/>
      <c r="H567" s="34"/>
      <c r="I567" s="34"/>
      <c r="J567" s="157"/>
      <c r="K567" s="157"/>
      <c r="L567" s="110"/>
      <c r="M567" s="104"/>
      <c r="N567" s="70"/>
      <c r="O567" s="70"/>
      <c r="P567" s="70"/>
    </row>
    <row r="568" s="5" customFormat="1" ht="16.5" customHeight="1">
      <c r="A568" s="34"/>
      <c r="B568" s="54"/>
      <c r="C568" s="54"/>
      <c r="D568" s="34"/>
      <c r="E568" s="16"/>
      <c r="F568" s="19"/>
      <c r="G568" s="153"/>
      <c r="H568" s="34"/>
      <c r="I568" s="34"/>
      <c r="J568" s="157"/>
      <c r="K568" s="157"/>
      <c r="L568" s="110"/>
      <c r="M568" s="104"/>
      <c r="N568" s="70"/>
      <c r="O568" s="70"/>
      <c r="P568" s="70"/>
    </row>
    <row r="569" s="5" customFormat="1" ht="16.5" customHeight="1">
      <c r="A569" s="34"/>
      <c r="B569" s="54"/>
      <c r="C569" s="54"/>
      <c r="D569" s="34"/>
      <c r="E569" s="16"/>
      <c r="F569" s="19"/>
      <c r="G569" s="153"/>
      <c r="H569" s="34"/>
      <c r="I569" s="34"/>
      <c r="J569" s="157"/>
      <c r="K569" s="157"/>
      <c r="L569" s="110"/>
      <c r="M569" s="104"/>
      <c r="N569" s="70"/>
      <c r="O569" s="70"/>
      <c r="P569" s="70"/>
    </row>
    <row r="570" s="5" customFormat="1" ht="16.5" customHeight="1">
      <c r="A570" s="34"/>
      <c r="B570" s="54"/>
      <c r="C570" s="54"/>
      <c r="D570" s="34"/>
      <c r="E570" s="16"/>
      <c r="F570" s="19"/>
      <c r="G570" s="153"/>
      <c r="H570" s="34"/>
      <c r="I570" s="34"/>
      <c r="J570" s="157"/>
      <c r="K570" s="157"/>
      <c r="L570" s="110"/>
      <c r="M570" s="104"/>
      <c r="N570" s="70"/>
      <c r="O570" s="70"/>
      <c r="P570" s="70"/>
    </row>
    <row r="571" s="5" customFormat="1" ht="16.5" customHeight="1">
      <c r="A571" s="34"/>
      <c r="B571" s="54"/>
      <c r="C571" s="54"/>
      <c r="D571" s="34"/>
      <c r="E571" s="16"/>
      <c r="F571" s="19"/>
      <c r="G571" s="153"/>
      <c r="H571" s="34"/>
      <c r="I571" s="34"/>
      <c r="J571" s="157"/>
      <c r="K571" s="157"/>
      <c r="L571" s="110"/>
      <c r="M571" s="104"/>
      <c r="N571" s="70"/>
      <c r="O571" s="70"/>
      <c r="P571" s="70"/>
    </row>
    <row r="572" s="5" customFormat="1" ht="16.5" customHeight="1">
      <c r="A572" s="34"/>
      <c r="B572" s="54"/>
      <c r="C572" s="54"/>
      <c r="D572" s="34"/>
      <c r="E572" s="16"/>
      <c r="F572" s="19"/>
      <c r="G572" s="153"/>
      <c r="H572" s="34"/>
      <c r="I572" s="34"/>
      <c r="J572" s="157"/>
      <c r="K572" s="157"/>
      <c r="L572" s="110"/>
      <c r="M572" s="104"/>
      <c r="N572" s="70"/>
      <c r="O572" s="70"/>
      <c r="P572" s="70"/>
    </row>
    <row r="573" s="5" customFormat="1" ht="16.5" customHeight="1">
      <c r="A573" s="34"/>
      <c r="B573" s="54"/>
      <c r="C573" s="54"/>
      <c r="D573" s="34"/>
      <c r="E573" s="16"/>
      <c r="F573" s="19"/>
      <c r="G573" s="153"/>
      <c r="H573" s="34"/>
      <c r="I573" s="34"/>
      <c r="J573" s="157"/>
      <c r="K573" s="157"/>
      <c r="L573" s="110"/>
      <c r="M573" s="104"/>
      <c r="N573" s="70"/>
      <c r="O573" s="70"/>
      <c r="P573" s="70"/>
    </row>
    <row r="574" s="5" customFormat="1" ht="16.5" customHeight="1">
      <c r="A574" s="34"/>
      <c r="B574" s="54"/>
      <c r="C574" s="54"/>
      <c r="D574" s="34"/>
      <c r="E574" s="16"/>
      <c r="F574" s="19"/>
      <c r="G574" s="153"/>
      <c r="H574" s="34"/>
      <c r="I574" s="34"/>
      <c r="J574" s="157"/>
      <c r="K574" s="157"/>
      <c r="L574" s="110"/>
      <c r="M574" s="104"/>
      <c r="N574" s="70"/>
      <c r="O574" s="70"/>
      <c r="P574" s="70"/>
    </row>
    <row r="575" s="5" customFormat="1" ht="16.5" customHeight="1">
      <c r="A575" s="34"/>
      <c r="B575" s="54"/>
      <c r="C575" s="54"/>
      <c r="D575" s="34"/>
      <c r="E575" s="16"/>
      <c r="F575" s="19"/>
      <c r="G575" s="153"/>
      <c r="H575" s="34"/>
      <c r="I575" s="34"/>
      <c r="J575" s="157"/>
      <c r="K575" s="157"/>
      <c r="L575" s="110"/>
      <c r="M575" s="104"/>
      <c r="N575" s="70"/>
      <c r="O575" s="70"/>
      <c r="P575" s="70"/>
    </row>
    <row r="576" s="5" customFormat="1" ht="16.5" customHeight="1">
      <c r="A576" s="34"/>
      <c r="B576" s="54"/>
      <c r="C576" s="54"/>
      <c r="D576" s="34"/>
      <c r="E576" s="16"/>
      <c r="F576" s="19"/>
      <c r="G576" s="153"/>
      <c r="H576" s="34"/>
      <c r="I576" s="34"/>
      <c r="J576" s="157"/>
      <c r="K576" s="157"/>
      <c r="L576" s="110"/>
      <c r="M576" s="104"/>
      <c r="N576" s="70"/>
      <c r="O576" s="70"/>
      <c r="P576" s="70"/>
    </row>
    <row r="577" s="5" customFormat="1" ht="16.5" customHeight="1">
      <c r="A577" s="34"/>
      <c r="B577" s="54"/>
      <c r="C577" s="54"/>
      <c r="D577" s="34"/>
      <c r="E577" s="16"/>
      <c r="F577" s="19"/>
      <c r="G577" s="153"/>
      <c r="H577" s="34"/>
      <c r="I577" s="34"/>
      <c r="J577" s="157"/>
      <c r="K577" s="157"/>
      <c r="L577" s="110"/>
      <c r="M577" s="104"/>
      <c r="N577" s="70"/>
      <c r="O577" s="70"/>
      <c r="P577" s="70"/>
    </row>
    <row r="578" s="5" customFormat="1" ht="16.5" customHeight="1">
      <c r="A578" s="34"/>
      <c r="B578" s="54"/>
      <c r="C578" s="54"/>
      <c r="D578" s="34"/>
      <c r="E578" s="16"/>
      <c r="F578" s="19"/>
      <c r="G578" s="153"/>
      <c r="H578" s="34"/>
      <c r="I578" s="34"/>
      <c r="J578" s="157"/>
      <c r="K578" s="157"/>
      <c r="L578" s="110"/>
      <c r="M578" s="104"/>
      <c r="N578" s="70"/>
      <c r="O578" s="70"/>
      <c r="P578" s="70"/>
    </row>
    <row r="579" s="5" customFormat="1" ht="16.5" customHeight="1">
      <c r="A579" s="34"/>
      <c r="B579" s="54"/>
      <c r="C579" s="54"/>
      <c r="D579" s="34"/>
      <c r="E579" s="16"/>
      <c r="F579" s="19"/>
      <c r="G579" s="153"/>
      <c r="H579" s="34"/>
      <c r="I579" s="34"/>
      <c r="J579" s="157"/>
      <c r="K579" s="157"/>
      <c r="L579" s="110"/>
      <c r="M579" s="104"/>
      <c r="N579" s="70"/>
      <c r="O579" s="70"/>
      <c r="P579" s="70"/>
    </row>
    <row r="580" s="5" customFormat="1" ht="16.5" customHeight="1">
      <c r="A580" s="34"/>
      <c r="B580" s="54"/>
      <c r="C580" s="54"/>
      <c r="D580" s="34"/>
      <c r="E580" s="16"/>
      <c r="F580" s="19"/>
      <c r="G580" s="153"/>
      <c r="H580" s="34"/>
      <c r="I580" s="34"/>
      <c r="J580" s="157"/>
      <c r="K580" s="157"/>
      <c r="L580" s="110"/>
      <c r="M580" s="104"/>
      <c r="N580" s="70"/>
      <c r="O580" s="70"/>
      <c r="P580" s="70"/>
    </row>
    <row r="581" s="5" customFormat="1" ht="16.5" customHeight="1">
      <c r="A581" s="34"/>
      <c r="B581" s="54"/>
      <c r="C581" s="54"/>
      <c r="D581" s="34"/>
      <c r="E581" s="16"/>
      <c r="F581" s="19"/>
      <c r="G581" s="153"/>
      <c r="H581" s="34"/>
      <c r="I581" s="34"/>
      <c r="J581" s="157"/>
      <c r="K581" s="157"/>
      <c r="L581" s="110"/>
      <c r="M581" s="104"/>
      <c r="N581" s="70"/>
      <c r="O581" s="70"/>
      <c r="P581" s="70"/>
    </row>
    <row r="582" s="5" customFormat="1" ht="16.5" customHeight="1">
      <c r="A582" s="34"/>
      <c r="B582" s="54"/>
      <c r="C582" s="54"/>
      <c r="D582" s="34"/>
      <c r="E582" s="16"/>
      <c r="F582" s="19"/>
      <c r="G582" s="153"/>
      <c r="H582" s="34"/>
      <c r="I582" s="34"/>
      <c r="J582" s="157"/>
      <c r="K582" s="157"/>
      <c r="L582" s="110"/>
      <c r="M582" s="104"/>
      <c r="N582" s="70"/>
      <c r="O582" s="70"/>
      <c r="P582" s="70"/>
    </row>
    <row r="583" s="5" customFormat="1" ht="16.5" customHeight="1">
      <c r="A583" s="34"/>
      <c r="B583" s="54"/>
      <c r="C583" s="54"/>
      <c r="D583" s="34"/>
      <c r="E583" s="16"/>
      <c r="F583" s="19"/>
      <c r="G583" s="153"/>
      <c r="H583" s="34"/>
      <c r="I583" s="34"/>
      <c r="J583" s="157"/>
      <c r="K583" s="157"/>
      <c r="L583" s="110"/>
      <c r="M583" s="104"/>
      <c r="N583" s="70"/>
      <c r="O583" s="70"/>
      <c r="P583" s="70"/>
    </row>
    <row r="584" s="5" customFormat="1" ht="16.5" customHeight="1">
      <c r="A584" s="34"/>
      <c r="B584" s="54"/>
      <c r="C584" s="54"/>
      <c r="D584" s="34"/>
      <c r="E584" s="16"/>
      <c r="F584" s="19"/>
      <c r="G584" s="153"/>
      <c r="H584" s="34"/>
      <c r="I584" s="34"/>
      <c r="J584" s="157"/>
      <c r="K584" s="157"/>
      <c r="L584" s="110"/>
      <c r="M584" s="104"/>
      <c r="N584" s="70"/>
      <c r="O584" s="70"/>
      <c r="P584" s="70"/>
    </row>
    <row r="585" s="5" customFormat="1" ht="16.5" customHeight="1">
      <c r="A585" s="34"/>
      <c r="B585" s="54"/>
      <c r="C585" s="54"/>
      <c r="D585" s="34"/>
      <c r="E585" s="16"/>
      <c r="F585" s="19"/>
      <c r="G585" s="153"/>
      <c r="H585" s="34"/>
      <c r="I585" s="34"/>
      <c r="J585" s="157"/>
      <c r="K585" s="157"/>
      <c r="L585" s="110"/>
      <c r="M585" s="104"/>
      <c r="N585" s="70"/>
      <c r="O585" s="70"/>
      <c r="P585" s="70"/>
    </row>
    <row r="586" s="5" customFormat="1" ht="16.5" customHeight="1">
      <c r="A586" s="34"/>
      <c r="B586" s="54"/>
      <c r="C586" s="54"/>
      <c r="D586" s="34"/>
      <c r="E586" s="16"/>
      <c r="F586" s="19"/>
      <c r="G586" s="153"/>
      <c r="H586" s="34"/>
      <c r="I586" s="34"/>
      <c r="J586" s="157"/>
      <c r="K586" s="157"/>
      <c r="L586" s="110"/>
      <c r="M586" s="104"/>
      <c r="N586" s="70"/>
      <c r="O586" s="70"/>
      <c r="P586" s="70"/>
    </row>
    <row r="587" s="5" customFormat="1" ht="16.5" customHeight="1">
      <c r="A587" s="34"/>
      <c r="B587" s="54"/>
      <c r="C587" s="54"/>
      <c r="D587" s="34"/>
      <c r="E587" s="16"/>
      <c r="F587" s="19"/>
      <c r="G587" s="153"/>
      <c r="H587" s="34"/>
      <c r="I587" s="34"/>
      <c r="J587" s="157"/>
      <c r="K587" s="157"/>
      <c r="L587" s="110"/>
      <c r="M587" s="104"/>
      <c r="N587" s="70"/>
      <c r="O587" s="70"/>
      <c r="P587" s="70"/>
    </row>
    <row r="588" s="5" customFormat="1" ht="16.5" customHeight="1">
      <c r="A588" s="34"/>
      <c r="B588" s="54"/>
      <c r="C588" s="54"/>
      <c r="D588" s="34"/>
      <c r="E588" s="16"/>
      <c r="F588" s="19"/>
      <c r="G588" s="153"/>
      <c r="H588" s="34"/>
      <c r="I588" s="34"/>
      <c r="J588" s="157"/>
      <c r="K588" s="157"/>
      <c r="L588" s="110"/>
      <c r="M588" s="104"/>
      <c r="N588" s="70"/>
      <c r="O588" s="70"/>
      <c r="P588" s="70"/>
    </row>
    <row r="589" s="5" customFormat="1" ht="16.5" customHeight="1">
      <c r="A589" s="34"/>
      <c r="B589" s="54"/>
      <c r="C589" s="54"/>
      <c r="D589" s="34"/>
      <c r="E589" s="16"/>
      <c r="F589" s="19"/>
      <c r="G589" s="153"/>
      <c r="H589" s="34"/>
      <c r="I589" s="34"/>
      <c r="J589" s="157"/>
      <c r="K589" s="157"/>
      <c r="L589" s="110"/>
      <c r="M589" s="104"/>
      <c r="N589" s="70"/>
      <c r="O589" s="70"/>
      <c r="P589" s="70"/>
    </row>
    <row r="590" s="5" customFormat="1" ht="16.5" customHeight="1">
      <c r="A590" s="34"/>
      <c r="B590" s="54"/>
      <c r="C590" s="54"/>
      <c r="D590" s="34"/>
      <c r="E590" s="16"/>
      <c r="F590" s="19"/>
      <c r="G590" s="153"/>
      <c r="H590" s="34"/>
      <c r="I590" s="34"/>
      <c r="J590" s="157"/>
      <c r="K590" s="157"/>
      <c r="L590" s="110"/>
      <c r="M590" s="104"/>
      <c r="N590" s="70"/>
      <c r="O590" s="70"/>
      <c r="P590" s="70"/>
    </row>
    <row r="591" s="5" customFormat="1" ht="16.5" customHeight="1">
      <c r="A591" s="34"/>
      <c r="B591" s="54"/>
      <c r="C591" s="54"/>
      <c r="D591" s="34"/>
      <c r="E591" s="16"/>
      <c r="F591" s="19"/>
      <c r="G591" s="153"/>
      <c r="H591" s="34"/>
      <c r="I591" s="34"/>
      <c r="J591" s="157"/>
      <c r="K591" s="157"/>
      <c r="L591" s="110"/>
      <c r="M591" s="104"/>
      <c r="N591" s="70"/>
      <c r="O591" s="70"/>
      <c r="P591" s="70"/>
    </row>
    <row r="592" s="5" customFormat="1" ht="16.5" customHeight="1">
      <c r="A592" s="34"/>
      <c r="B592" s="54"/>
      <c r="C592" s="54"/>
      <c r="D592" s="34"/>
      <c r="E592" s="16"/>
      <c r="F592" s="19"/>
      <c r="G592" s="153"/>
      <c r="H592" s="34"/>
      <c r="I592" s="34"/>
      <c r="J592" s="157"/>
      <c r="K592" s="157"/>
      <c r="L592" s="110"/>
      <c r="M592" s="104"/>
      <c r="N592" s="70"/>
      <c r="O592" s="70"/>
      <c r="P592" s="70"/>
    </row>
    <row r="593" s="5" customFormat="1" ht="16.5" customHeight="1">
      <c r="A593" s="34"/>
      <c r="B593" s="54"/>
      <c r="C593" s="54"/>
      <c r="D593" s="34"/>
      <c r="E593" s="16"/>
      <c r="F593" s="19"/>
      <c r="G593" s="153"/>
      <c r="H593" s="34"/>
      <c r="I593" s="34"/>
      <c r="J593" s="157"/>
      <c r="K593" s="157"/>
      <c r="L593" s="110"/>
      <c r="M593" s="104"/>
      <c r="N593" s="70"/>
      <c r="O593" s="70"/>
      <c r="P593" s="70"/>
    </row>
    <row r="594" s="5" customFormat="1" ht="16.5" customHeight="1">
      <c r="A594" s="34"/>
      <c r="B594" s="54"/>
      <c r="C594" s="54"/>
      <c r="D594" s="34"/>
      <c r="E594" s="16"/>
      <c r="F594" s="19"/>
      <c r="G594" s="153"/>
      <c r="H594" s="34"/>
      <c r="I594" s="34"/>
      <c r="J594" s="157"/>
      <c r="K594" s="157"/>
      <c r="L594" s="110"/>
      <c r="M594" s="104"/>
      <c r="N594" s="70"/>
      <c r="O594" s="70"/>
      <c r="P594" s="70"/>
    </row>
    <row r="595" s="5" customFormat="1" ht="16.5" customHeight="1">
      <c r="A595" s="34"/>
      <c r="B595" s="54"/>
      <c r="C595" s="54"/>
      <c r="D595" s="34"/>
      <c r="E595" s="16"/>
      <c r="F595" s="19"/>
      <c r="G595" s="153"/>
      <c r="H595" s="34"/>
      <c r="I595" s="34"/>
      <c r="J595" s="157"/>
      <c r="K595" s="157"/>
      <c r="L595" s="110"/>
      <c r="M595" s="104"/>
      <c r="N595" s="70"/>
      <c r="O595" s="70"/>
      <c r="P595" s="70"/>
    </row>
    <row r="596" s="5" customFormat="1" ht="16.5" customHeight="1">
      <c r="A596" s="34"/>
      <c r="B596" s="54"/>
      <c r="C596" s="54"/>
      <c r="D596" s="34"/>
      <c r="E596" s="16"/>
      <c r="F596" s="19"/>
      <c r="G596" s="153"/>
      <c r="H596" s="34"/>
      <c r="I596" s="34"/>
      <c r="J596" s="157"/>
      <c r="K596" s="157"/>
      <c r="L596" s="110"/>
      <c r="M596" s="104"/>
      <c r="N596" s="70"/>
      <c r="O596" s="70"/>
      <c r="P596" s="70"/>
    </row>
    <row r="597" s="5" customFormat="1" ht="16.5" customHeight="1">
      <c r="A597" s="34"/>
      <c r="B597" s="54"/>
      <c r="C597" s="54"/>
      <c r="D597" s="34"/>
      <c r="E597" s="16"/>
      <c r="F597" s="19"/>
      <c r="G597" s="153"/>
      <c r="H597" s="34"/>
      <c r="I597" s="34"/>
      <c r="J597" s="157"/>
      <c r="K597" s="157"/>
      <c r="L597" s="110"/>
      <c r="M597" s="104"/>
      <c r="N597" s="70"/>
      <c r="O597" s="70"/>
      <c r="P597" s="70"/>
    </row>
    <row r="598" s="5" customFormat="1" ht="16.5" customHeight="1">
      <c r="A598" s="34"/>
      <c r="B598" s="54"/>
      <c r="C598" s="54"/>
      <c r="D598" s="34"/>
      <c r="E598" s="16"/>
      <c r="F598" s="19"/>
      <c r="G598" s="153"/>
      <c r="H598" s="34"/>
      <c r="I598" s="34"/>
      <c r="J598" s="157"/>
      <c r="K598" s="157"/>
      <c r="L598" s="110"/>
      <c r="M598" s="104"/>
      <c r="N598" s="70"/>
      <c r="O598" s="70"/>
      <c r="P598" s="70"/>
    </row>
    <row r="599" s="5" customFormat="1" ht="16.5" customHeight="1">
      <c r="A599" s="34"/>
      <c r="B599" s="54"/>
      <c r="C599" s="54"/>
      <c r="D599" s="34"/>
      <c r="E599" s="16"/>
      <c r="F599" s="19"/>
      <c r="G599" s="153"/>
      <c r="H599" s="34"/>
      <c r="I599" s="34"/>
      <c r="J599" s="157"/>
      <c r="K599" s="157"/>
      <c r="L599" s="110"/>
      <c r="M599" s="104"/>
      <c r="N599" s="70"/>
      <c r="O599" s="70"/>
      <c r="P599" s="70"/>
    </row>
    <row r="600" s="5" customFormat="1" ht="16.5" customHeight="1">
      <c r="A600" s="34"/>
      <c r="B600" s="54"/>
      <c r="C600" s="54"/>
      <c r="D600" s="34"/>
      <c r="E600" s="16"/>
      <c r="F600" s="19"/>
      <c r="G600" s="153"/>
      <c r="H600" s="34"/>
      <c r="I600" s="34"/>
      <c r="J600" s="157"/>
      <c r="K600" s="157"/>
      <c r="L600" s="110"/>
      <c r="M600" s="104"/>
      <c r="N600" s="70"/>
      <c r="O600" s="70"/>
      <c r="P600" s="70"/>
    </row>
    <row r="601" s="5" customFormat="1" ht="16.5" customHeight="1">
      <c r="A601" s="34"/>
      <c r="B601" s="54"/>
      <c r="C601" s="54"/>
      <c r="D601" s="34"/>
      <c r="E601" s="16"/>
      <c r="F601" s="19"/>
      <c r="G601" s="153"/>
      <c r="H601" s="34"/>
      <c r="I601" s="34"/>
      <c r="J601" s="157"/>
      <c r="K601" s="157"/>
      <c r="L601" s="110"/>
      <c r="M601" s="104"/>
      <c r="N601" s="70"/>
      <c r="O601" s="70"/>
      <c r="P601" s="70"/>
    </row>
    <row r="602" s="5" customFormat="1" ht="16.5" customHeight="1">
      <c r="A602" s="34"/>
      <c r="B602" s="54"/>
      <c r="C602" s="54"/>
      <c r="D602" s="34"/>
      <c r="E602" s="16"/>
      <c r="F602" s="19"/>
      <c r="G602" s="153"/>
      <c r="H602" s="34"/>
      <c r="I602" s="34"/>
      <c r="J602" s="157"/>
      <c r="K602" s="157"/>
      <c r="L602" s="110"/>
      <c r="M602" s="104"/>
      <c r="N602" s="70"/>
      <c r="O602" s="70"/>
      <c r="P602" s="70"/>
    </row>
    <row r="603" s="5" customFormat="1" ht="16.5" customHeight="1">
      <c r="A603" s="34"/>
      <c r="B603" s="54"/>
      <c r="C603" s="54"/>
      <c r="D603" s="34"/>
      <c r="E603" s="16"/>
      <c r="F603" s="19"/>
      <c r="G603" s="153"/>
      <c r="H603" s="34"/>
      <c r="I603" s="34"/>
      <c r="J603" s="157"/>
      <c r="K603" s="157"/>
      <c r="L603" s="110"/>
      <c r="M603" s="104"/>
      <c r="N603" s="70"/>
      <c r="O603" s="70"/>
      <c r="P603" s="70"/>
    </row>
    <row r="604" s="5" customFormat="1" ht="16.5" customHeight="1">
      <c r="A604" s="34"/>
      <c r="B604" s="54"/>
      <c r="C604" s="54"/>
      <c r="D604" s="34"/>
      <c r="E604" s="16"/>
      <c r="F604" s="19"/>
      <c r="G604" s="153"/>
      <c r="H604" s="34"/>
      <c r="I604" s="34"/>
      <c r="J604" s="157"/>
      <c r="K604" s="157"/>
      <c r="L604" s="110"/>
      <c r="M604" s="104"/>
      <c r="N604" s="70"/>
      <c r="O604" s="70"/>
      <c r="P604" s="70"/>
    </row>
    <row r="605" s="5" customFormat="1" ht="16.5" customHeight="1">
      <c r="A605" s="34"/>
      <c r="B605" s="54"/>
      <c r="C605" s="54"/>
      <c r="D605" s="34"/>
      <c r="E605" s="16"/>
      <c r="F605" s="19"/>
      <c r="G605" s="153"/>
      <c r="H605" s="34"/>
      <c r="I605" s="34"/>
      <c r="J605" s="157"/>
      <c r="K605" s="157"/>
      <c r="L605" s="110"/>
      <c r="M605" s="104"/>
      <c r="N605" s="70"/>
      <c r="O605" s="70"/>
      <c r="P605" s="70"/>
    </row>
    <row r="606" s="5" customFormat="1" ht="16.5" customHeight="1">
      <c r="A606" s="34"/>
      <c r="B606" s="54"/>
      <c r="C606" s="54"/>
      <c r="D606" s="34"/>
      <c r="E606" s="16"/>
      <c r="F606" s="19"/>
      <c r="G606" s="153"/>
      <c r="H606" s="34"/>
      <c r="I606" s="34"/>
      <c r="J606" s="157"/>
      <c r="K606" s="157"/>
      <c r="L606" s="110"/>
      <c r="M606" s="104"/>
      <c r="N606" s="70"/>
      <c r="O606" s="70"/>
      <c r="P606" s="70"/>
    </row>
    <row r="607" s="5" customFormat="1" ht="16.5" customHeight="1">
      <c r="A607" s="34"/>
      <c r="B607" s="54"/>
      <c r="C607" s="54"/>
      <c r="D607" s="34"/>
      <c r="E607" s="16"/>
      <c r="F607" s="19"/>
      <c r="G607" s="153"/>
      <c r="H607" s="34"/>
      <c r="I607" s="34"/>
      <c r="J607" s="157"/>
      <c r="K607" s="157"/>
      <c r="L607" s="110"/>
      <c r="M607" s="104"/>
      <c r="N607" s="70"/>
      <c r="O607" s="70"/>
      <c r="P607" s="70"/>
    </row>
    <row r="608" s="5" customFormat="1" ht="16.5" customHeight="1">
      <c r="A608" s="34"/>
      <c r="B608" s="54"/>
      <c r="C608" s="54"/>
      <c r="D608" s="34"/>
      <c r="E608" s="16"/>
      <c r="F608" s="19"/>
      <c r="G608" s="153"/>
      <c r="H608" s="34"/>
      <c r="I608" s="34"/>
      <c r="J608" s="157"/>
      <c r="K608" s="157"/>
      <c r="L608" s="110"/>
      <c r="M608" s="104"/>
      <c r="N608" s="70"/>
      <c r="O608" s="70"/>
      <c r="P608" s="70"/>
    </row>
    <row r="609" s="5" customFormat="1" ht="16.5" customHeight="1">
      <c r="A609" s="34"/>
      <c r="B609" s="54"/>
      <c r="C609" s="54"/>
      <c r="D609" s="34"/>
      <c r="E609" s="16"/>
      <c r="F609" s="19"/>
      <c r="G609" s="153"/>
      <c r="H609" s="34"/>
      <c r="I609" s="34"/>
      <c r="J609" s="157"/>
      <c r="K609" s="157"/>
      <c r="L609" s="110"/>
      <c r="M609" s="104"/>
      <c r="N609" s="70"/>
      <c r="O609" s="70"/>
      <c r="P609" s="70"/>
    </row>
    <row r="610" s="5" customFormat="1" ht="16.5" customHeight="1">
      <c r="A610" s="34"/>
      <c r="B610" s="54"/>
      <c r="C610" s="54"/>
      <c r="D610" s="34"/>
      <c r="E610" s="16"/>
      <c r="F610" s="19"/>
      <c r="G610" s="153"/>
      <c r="H610" s="34"/>
      <c r="I610" s="34"/>
      <c r="J610" s="157"/>
      <c r="K610" s="157"/>
      <c r="L610" s="110"/>
      <c r="M610" s="104"/>
      <c r="N610" s="70"/>
      <c r="O610" s="70"/>
      <c r="P610" s="70"/>
    </row>
    <row r="611" s="5" customFormat="1" ht="16.5" customHeight="1">
      <c r="A611" s="34"/>
      <c r="B611" s="54"/>
      <c r="C611" s="54"/>
      <c r="D611" s="34"/>
      <c r="E611" s="16"/>
      <c r="F611" s="19"/>
      <c r="G611" s="153"/>
      <c r="H611" s="34"/>
      <c r="I611" s="34"/>
      <c r="J611" s="157"/>
      <c r="K611" s="157"/>
      <c r="L611" s="110"/>
      <c r="M611" s="104"/>
      <c r="N611" s="70"/>
      <c r="O611" s="70"/>
      <c r="P611" s="70"/>
    </row>
    <row r="612" s="5" customFormat="1" ht="16.5" customHeight="1">
      <c r="A612" s="34"/>
      <c r="B612" s="54"/>
      <c r="C612" s="54"/>
      <c r="D612" s="34"/>
      <c r="E612" s="16"/>
      <c r="F612" s="19"/>
      <c r="G612" s="153"/>
      <c r="H612" s="34"/>
      <c r="I612" s="34"/>
      <c r="J612" s="157"/>
      <c r="K612" s="157"/>
      <c r="L612" s="110"/>
      <c r="M612" s="104"/>
      <c r="N612" s="70"/>
      <c r="O612" s="70"/>
      <c r="P612" s="70"/>
    </row>
    <row r="613" s="5" customFormat="1" ht="16.5" customHeight="1">
      <c r="A613" s="34"/>
      <c r="B613" s="54"/>
      <c r="C613" s="54"/>
      <c r="D613" s="34"/>
      <c r="E613" s="16"/>
      <c r="F613" s="19"/>
      <c r="G613" s="153"/>
      <c r="H613" s="34"/>
      <c r="I613" s="34"/>
      <c r="J613" s="157"/>
      <c r="K613" s="157"/>
      <c r="L613" s="110"/>
      <c r="M613" s="104"/>
      <c r="N613" s="70"/>
      <c r="O613" s="70"/>
      <c r="P613" s="70"/>
    </row>
    <row r="614" s="5" customFormat="1" ht="16.5" customHeight="1">
      <c r="A614" s="34"/>
      <c r="B614" s="54"/>
      <c r="C614" s="54"/>
      <c r="D614" s="34"/>
      <c r="E614" s="16"/>
      <c r="F614" s="19"/>
      <c r="G614" s="153"/>
      <c r="H614" s="34"/>
      <c r="I614" s="34"/>
      <c r="J614" s="157"/>
      <c r="K614" s="157"/>
      <c r="L614" s="110"/>
      <c r="M614" s="104"/>
      <c r="N614" s="70"/>
      <c r="O614" s="70"/>
      <c r="P614" s="70"/>
    </row>
    <row r="615" s="5" customFormat="1" ht="16.5" customHeight="1">
      <c r="A615" s="34"/>
      <c r="B615" s="54"/>
      <c r="C615" s="54"/>
      <c r="D615" s="34"/>
      <c r="E615" s="16"/>
      <c r="F615" s="19"/>
      <c r="G615" s="153"/>
      <c r="H615" s="34"/>
      <c r="I615" s="34"/>
      <c r="J615" s="157"/>
      <c r="K615" s="157"/>
      <c r="L615" s="110"/>
      <c r="M615" s="104"/>
      <c r="N615" s="70"/>
      <c r="O615" s="70"/>
      <c r="P615" s="70"/>
    </row>
    <row r="616" s="5" customFormat="1" ht="16.5" customHeight="1">
      <c r="A616" s="34"/>
      <c r="B616" s="54"/>
      <c r="C616" s="54"/>
      <c r="D616" s="34"/>
      <c r="E616" s="16"/>
      <c r="F616" s="19"/>
      <c r="G616" s="153"/>
      <c r="H616" s="34"/>
      <c r="I616" s="34"/>
      <c r="J616" s="157"/>
      <c r="K616" s="157"/>
      <c r="L616" s="110"/>
      <c r="M616" s="104"/>
      <c r="N616" s="70"/>
      <c r="O616" s="70"/>
      <c r="P616" s="70"/>
    </row>
    <row r="617" s="5" customFormat="1" ht="16.5" customHeight="1">
      <c r="A617" s="34"/>
      <c r="B617" s="54"/>
      <c r="C617" s="54"/>
      <c r="D617" s="34"/>
      <c r="E617" s="16"/>
      <c r="F617" s="19"/>
      <c r="G617" s="153"/>
      <c r="H617" s="34"/>
      <c r="I617" s="34"/>
      <c r="J617" s="157"/>
      <c r="K617" s="157"/>
      <c r="L617" s="110"/>
      <c r="M617" s="104"/>
      <c r="N617" s="70"/>
      <c r="O617" s="70"/>
      <c r="P617" s="70"/>
    </row>
    <row r="618" s="5" customFormat="1" ht="16.5" customHeight="1">
      <c r="A618" s="34"/>
      <c r="B618" s="54"/>
      <c r="C618" s="54"/>
      <c r="D618" s="34"/>
      <c r="E618" s="16"/>
      <c r="F618" s="19"/>
      <c r="G618" s="153"/>
      <c r="H618" s="34"/>
      <c r="I618" s="34"/>
      <c r="J618" s="157"/>
      <c r="K618" s="157"/>
      <c r="L618" s="110"/>
      <c r="M618" s="104"/>
      <c r="N618" s="70"/>
      <c r="O618" s="70"/>
      <c r="P618" s="70"/>
    </row>
    <row r="619" s="5" customFormat="1" ht="16.5" customHeight="1">
      <c r="A619" s="34"/>
      <c r="B619" s="54"/>
      <c r="C619" s="54"/>
      <c r="D619" s="34"/>
      <c r="E619" s="16"/>
      <c r="F619" s="19"/>
      <c r="G619" s="153"/>
      <c r="H619" s="34"/>
      <c r="I619" s="34"/>
      <c r="J619" s="157"/>
      <c r="K619" s="157"/>
      <c r="L619" s="110"/>
      <c r="M619" s="104"/>
      <c r="N619" s="70"/>
      <c r="O619" s="70"/>
      <c r="P619" s="70"/>
    </row>
    <row r="620" s="5" customFormat="1" ht="16.5" customHeight="1">
      <c r="A620" s="34"/>
      <c r="B620" s="54"/>
      <c r="C620" s="54"/>
      <c r="D620" s="34"/>
      <c r="E620" s="16"/>
      <c r="F620" s="19"/>
      <c r="G620" s="153"/>
      <c r="H620" s="34"/>
      <c r="I620" s="34"/>
      <c r="J620" s="157"/>
      <c r="K620" s="157"/>
      <c r="L620" s="110"/>
      <c r="M620" s="104"/>
      <c r="N620" s="70"/>
      <c r="O620" s="70"/>
      <c r="P620" s="70"/>
    </row>
    <row r="621" s="5" customFormat="1" ht="16.5" customHeight="1">
      <c r="A621" s="34"/>
      <c r="B621" s="54"/>
      <c r="C621" s="54"/>
      <c r="D621" s="34"/>
      <c r="E621" s="16"/>
      <c r="F621" s="19"/>
      <c r="G621" s="153"/>
      <c r="H621" s="34"/>
      <c r="I621" s="34"/>
      <c r="J621" s="157"/>
      <c r="K621" s="157"/>
      <c r="L621" s="110"/>
      <c r="M621" s="104"/>
      <c r="N621" s="70"/>
      <c r="O621" s="70"/>
      <c r="P621" s="70"/>
    </row>
    <row r="622" s="5" customFormat="1" ht="16.5" customHeight="1">
      <c r="A622" s="34"/>
      <c r="B622" s="54"/>
      <c r="C622" s="54"/>
      <c r="D622" s="34"/>
      <c r="E622" s="16"/>
      <c r="F622" s="19"/>
      <c r="G622" s="153"/>
      <c r="H622" s="34"/>
      <c r="I622" s="34"/>
      <c r="J622" s="157"/>
      <c r="K622" s="157"/>
      <c r="L622" s="110"/>
      <c r="M622" s="104"/>
      <c r="N622" s="70"/>
      <c r="O622" s="70"/>
      <c r="P622" s="70"/>
    </row>
    <row r="623" s="5" customFormat="1" ht="16.5" customHeight="1">
      <c r="A623" s="34"/>
      <c r="B623" s="54"/>
      <c r="C623" s="54"/>
      <c r="D623" s="34"/>
      <c r="E623" s="16"/>
      <c r="F623" s="19"/>
      <c r="G623" s="153"/>
      <c r="H623" s="34"/>
      <c r="I623" s="34"/>
      <c r="J623" s="157"/>
      <c r="K623" s="157"/>
      <c r="L623" s="110"/>
      <c r="M623" s="104"/>
      <c r="N623" s="70"/>
      <c r="O623" s="70"/>
      <c r="P623" s="70"/>
    </row>
    <row r="624" s="5" customFormat="1" ht="16.5" customHeight="1">
      <c r="A624" s="34"/>
      <c r="B624" s="54"/>
      <c r="C624" s="54"/>
      <c r="D624" s="34"/>
      <c r="E624" s="16"/>
      <c r="F624" s="19"/>
      <c r="G624" s="153"/>
      <c r="H624" s="34"/>
      <c r="I624" s="34"/>
      <c r="J624" s="157"/>
      <c r="K624" s="157"/>
      <c r="L624" s="110"/>
      <c r="M624" s="104"/>
      <c r="N624" s="70"/>
      <c r="O624" s="70"/>
      <c r="P624" s="70"/>
    </row>
    <row r="625" s="5" customFormat="1" ht="16.5" customHeight="1">
      <c r="A625" s="34"/>
      <c r="B625" s="54"/>
      <c r="C625" s="54"/>
      <c r="D625" s="34"/>
      <c r="E625" s="16"/>
      <c r="F625" s="19"/>
      <c r="G625" s="153"/>
      <c r="H625" s="34"/>
      <c r="I625" s="34"/>
      <c r="J625" s="157"/>
      <c r="K625" s="157"/>
      <c r="L625" s="110"/>
      <c r="M625" s="104"/>
      <c r="N625" s="70"/>
      <c r="O625" s="70"/>
      <c r="P625" s="70"/>
    </row>
    <row r="626" s="5" customFormat="1" ht="16.5" customHeight="1">
      <c r="A626" s="34"/>
      <c r="B626" s="54"/>
      <c r="C626" s="54"/>
      <c r="D626" s="34"/>
      <c r="E626" s="16"/>
      <c r="F626" s="19"/>
      <c r="G626" s="153"/>
      <c r="H626" s="34"/>
      <c r="I626" s="34"/>
      <c r="J626" s="157"/>
      <c r="K626" s="157"/>
      <c r="L626" s="110"/>
      <c r="M626" s="104"/>
      <c r="N626" s="70"/>
      <c r="O626" s="70"/>
      <c r="P626" s="70"/>
    </row>
    <row r="627" s="5" customFormat="1" ht="16.5" customHeight="1">
      <c r="A627" s="34"/>
      <c r="B627" s="54"/>
      <c r="C627" s="54"/>
      <c r="D627" s="34"/>
      <c r="E627" s="16"/>
      <c r="F627" s="19"/>
      <c r="G627" s="153"/>
      <c r="H627" s="34"/>
      <c r="I627" s="34"/>
      <c r="J627" s="157"/>
      <c r="K627" s="157"/>
      <c r="L627" s="110"/>
      <c r="M627" s="104"/>
      <c r="N627" s="70"/>
      <c r="O627" s="70"/>
      <c r="P627" s="70"/>
    </row>
    <row r="628" s="5" customFormat="1" ht="16.5" customHeight="1">
      <c r="A628" s="34"/>
      <c r="B628" s="54"/>
      <c r="C628" s="54"/>
      <c r="D628" s="34"/>
      <c r="E628" s="16"/>
      <c r="F628" s="19"/>
      <c r="G628" s="153"/>
      <c r="H628" s="34"/>
      <c r="I628" s="34"/>
      <c r="J628" s="157"/>
      <c r="K628" s="157"/>
      <c r="L628" s="110"/>
      <c r="M628" s="104"/>
      <c r="N628" s="70"/>
      <c r="O628" s="70"/>
      <c r="P628" s="70"/>
    </row>
    <row r="629" s="5" customFormat="1" ht="16.5" customHeight="1">
      <c r="A629" s="34"/>
      <c r="B629" s="54"/>
      <c r="C629" s="54"/>
      <c r="D629" s="34"/>
      <c r="E629" s="16"/>
      <c r="F629" s="19"/>
      <c r="G629" s="153"/>
      <c r="H629" s="34"/>
      <c r="I629" s="34"/>
      <c r="J629" s="157"/>
      <c r="K629" s="157"/>
      <c r="L629" s="110"/>
      <c r="M629" s="104"/>
      <c r="N629" s="70"/>
      <c r="O629" s="70"/>
      <c r="P629" s="70"/>
    </row>
    <row r="630" s="5" customFormat="1" ht="16.5" customHeight="1">
      <c r="A630" s="34"/>
      <c r="B630" s="54"/>
      <c r="C630" s="54"/>
      <c r="D630" s="34"/>
      <c r="E630" s="16"/>
      <c r="F630" s="19"/>
      <c r="G630" s="153"/>
      <c r="H630" s="34"/>
      <c r="I630" s="34"/>
      <c r="J630" s="157"/>
      <c r="K630" s="157"/>
      <c r="L630" s="110"/>
      <c r="M630" s="104"/>
      <c r="N630" s="70"/>
      <c r="O630" s="70"/>
      <c r="P630" s="70"/>
    </row>
    <row r="631" s="5" customFormat="1" ht="16.5" customHeight="1">
      <c r="A631" s="34"/>
      <c r="B631" s="54"/>
      <c r="C631" s="54"/>
      <c r="D631" s="34"/>
      <c r="E631" s="16"/>
      <c r="F631" s="19"/>
      <c r="G631" s="153"/>
      <c r="H631" s="34"/>
      <c r="I631" s="34"/>
      <c r="J631" s="157"/>
      <c r="K631" s="157"/>
      <c r="L631" s="110"/>
      <c r="M631" s="104"/>
      <c r="N631" s="70"/>
      <c r="O631" s="70"/>
      <c r="P631" s="70"/>
    </row>
    <row r="632" s="5" customFormat="1" ht="16.5" customHeight="1">
      <c r="A632" s="34"/>
      <c r="B632" s="54"/>
      <c r="C632" s="54"/>
      <c r="D632" s="34"/>
      <c r="E632" s="16"/>
      <c r="F632" s="19"/>
      <c r="G632" s="153"/>
      <c r="H632" s="34"/>
      <c r="I632" s="34"/>
      <c r="J632" s="157"/>
      <c r="K632" s="157"/>
      <c r="L632" s="110"/>
      <c r="M632" s="104"/>
      <c r="N632" s="70"/>
      <c r="O632" s="70"/>
      <c r="P632" s="70"/>
    </row>
    <row r="633" s="5" customFormat="1" ht="16.5" customHeight="1">
      <c r="A633" s="34"/>
      <c r="B633" s="54"/>
      <c r="C633" s="54"/>
      <c r="D633" s="34"/>
      <c r="E633" s="16"/>
      <c r="F633" s="19"/>
      <c r="G633" s="153"/>
      <c r="H633" s="34"/>
      <c r="I633" s="34"/>
      <c r="J633" s="157"/>
      <c r="K633" s="157"/>
      <c r="L633" s="110"/>
      <c r="M633" s="104"/>
      <c r="N633" s="70"/>
      <c r="O633" s="70"/>
      <c r="P633" s="70"/>
    </row>
    <row r="634" s="5" customFormat="1" ht="16.5" customHeight="1">
      <c r="A634" s="34"/>
      <c r="B634" s="54"/>
      <c r="C634" s="54"/>
      <c r="D634" s="34"/>
      <c r="E634" s="16"/>
      <c r="F634" s="19"/>
      <c r="G634" s="153"/>
      <c r="H634" s="34"/>
      <c r="I634" s="34"/>
      <c r="J634" s="157"/>
      <c r="K634" s="157"/>
      <c r="L634" s="110"/>
      <c r="M634" s="104"/>
      <c r="N634" s="70"/>
      <c r="O634" s="70"/>
      <c r="P634" s="70"/>
    </row>
    <row r="635" s="5" customFormat="1" ht="16.5" customHeight="1">
      <c r="A635" s="34"/>
      <c r="B635" s="54"/>
      <c r="C635" s="54"/>
      <c r="D635" s="34"/>
      <c r="E635" s="16"/>
      <c r="F635" s="19"/>
      <c r="G635" s="153"/>
      <c r="H635" s="34"/>
      <c r="I635" s="34"/>
      <c r="J635" s="157"/>
      <c r="K635" s="157"/>
      <c r="L635" s="110"/>
      <c r="M635" s="104"/>
      <c r="N635" s="70"/>
      <c r="O635" s="70"/>
      <c r="P635" s="70"/>
    </row>
    <row r="636" s="5" customFormat="1" ht="16.5" customHeight="1">
      <c r="A636" s="34"/>
      <c r="B636" s="54"/>
      <c r="C636" s="54"/>
      <c r="D636" s="34"/>
      <c r="E636" s="16"/>
      <c r="F636" s="19"/>
      <c r="G636" s="153"/>
      <c r="H636" s="34"/>
      <c r="I636" s="34"/>
      <c r="J636" s="157"/>
      <c r="K636" s="157"/>
      <c r="L636" s="110"/>
      <c r="M636" s="104"/>
      <c r="N636" s="70"/>
      <c r="O636" s="70"/>
      <c r="P636" s="70"/>
    </row>
    <row r="637" s="5" customFormat="1" ht="16.5" customHeight="1">
      <c r="A637" s="34"/>
      <c r="B637" s="54"/>
      <c r="C637" s="54"/>
      <c r="D637" s="34"/>
      <c r="E637" s="16"/>
      <c r="F637" s="19"/>
      <c r="G637" s="153"/>
      <c r="H637" s="34"/>
      <c r="I637" s="34"/>
      <c r="J637" s="157"/>
      <c r="K637" s="157"/>
      <c r="L637" s="110"/>
      <c r="M637" s="104"/>
      <c r="N637" s="70"/>
      <c r="O637" s="70"/>
      <c r="P637" s="70"/>
    </row>
    <row r="638" s="5" customFormat="1" ht="16.5" customHeight="1">
      <c r="A638" s="34"/>
      <c r="B638" s="54"/>
      <c r="C638" s="54"/>
      <c r="D638" s="34"/>
      <c r="E638" s="16"/>
      <c r="F638" s="19"/>
      <c r="G638" s="153"/>
      <c r="H638" s="34"/>
      <c r="I638" s="34"/>
      <c r="J638" s="157"/>
      <c r="K638" s="157"/>
      <c r="L638" s="110"/>
      <c r="M638" s="104"/>
      <c r="N638" s="70"/>
      <c r="O638" s="70"/>
      <c r="P638" s="70"/>
    </row>
    <row r="639" s="5" customFormat="1" ht="16.5" customHeight="1">
      <c r="A639" s="34"/>
      <c r="B639" s="54"/>
      <c r="C639" s="54"/>
      <c r="D639" s="34"/>
      <c r="E639" s="16"/>
      <c r="F639" s="19"/>
      <c r="G639" s="153"/>
      <c r="H639" s="34"/>
      <c r="I639" s="34"/>
      <c r="J639" s="157"/>
      <c r="K639" s="157"/>
      <c r="L639" s="110"/>
      <c r="M639" s="104"/>
      <c r="N639" s="70"/>
      <c r="O639" s="70"/>
      <c r="P639" s="70"/>
    </row>
    <row r="640" s="5" customFormat="1" ht="16.5" customHeight="1">
      <c r="A640" s="34"/>
      <c r="B640" s="54"/>
      <c r="C640" s="54"/>
      <c r="D640" s="34"/>
      <c r="E640" s="16"/>
      <c r="F640" s="19"/>
      <c r="G640" s="153"/>
      <c r="H640" s="34"/>
      <c r="I640" s="34"/>
      <c r="J640" s="157"/>
      <c r="K640" s="157"/>
      <c r="L640" s="110"/>
      <c r="M640" s="104"/>
      <c r="N640" s="70"/>
      <c r="O640" s="70"/>
      <c r="P640" s="70"/>
    </row>
    <row r="641" s="5" customFormat="1" ht="16.5" customHeight="1">
      <c r="A641" s="34"/>
      <c r="B641" s="54"/>
      <c r="C641" s="54"/>
      <c r="D641" s="34"/>
      <c r="E641" s="16"/>
      <c r="F641" s="19"/>
      <c r="G641" s="153"/>
      <c r="H641" s="34"/>
      <c r="I641" s="34"/>
      <c r="J641" s="157"/>
      <c r="K641" s="157"/>
      <c r="L641" s="110"/>
      <c r="M641" s="104"/>
      <c r="N641" s="70"/>
      <c r="O641" s="70"/>
      <c r="P641" s="70"/>
    </row>
    <row r="642" s="5" customFormat="1" ht="16.5" customHeight="1">
      <c r="A642" s="34"/>
      <c r="B642" s="54"/>
      <c r="C642" s="54"/>
      <c r="D642" s="34"/>
      <c r="E642" s="16"/>
      <c r="F642" s="19"/>
      <c r="G642" s="153"/>
      <c r="H642" s="34"/>
      <c r="I642" s="34"/>
      <c r="J642" s="157"/>
      <c r="K642" s="157"/>
      <c r="L642" s="110"/>
      <c r="M642" s="104"/>
      <c r="N642" s="70"/>
      <c r="O642" s="70"/>
      <c r="P642" s="70"/>
    </row>
    <row r="643" s="5" customFormat="1" ht="16.5" customHeight="1">
      <c r="A643" s="34"/>
      <c r="B643" s="54"/>
      <c r="C643" s="54"/>
      <c r="D643" s="34"/>
      <c r="E643" s="16"/>
      <c r="F643" s="19"/>
      <c r="G643" s="153"/>
      <c r="H643" s="34"/>
      <c r="I643" s="34"/>
      <c r="J643" s="157"/>
      <c r="K643" s="157"/>
      <c r="L643" s="110"/>
      <c r="M643" s="104"/>
      <c r="N643" s="70"/>
      <c r="O643" s="70"/>
      <c r="P643" s="70"/>
    </row>
    <row r="644" s="5" customFormat="1" ht="16.5" customHeight="1">
      <c r="A644" s="34"/>
      <c r="B644" s="54"/>
      <c r="C644" s="54"/>
      <c r="D644" s="34"/>
      <c r="E644" s="16"/>
      <c r="F644" s="19"/>
      <c r="G644" s="153"/>
      <c r="H644" s="34"/>
      <c r="I644" s="34"/>
      <c r="J644" s="157"/>
      <c r="K644" s="157"/>
      <c r="L644" s="110"/>
      <c r="M644" s="104"/>
      <c r="N644" s="70"/>
      <c r="O644" s="70"/>
      <c r="P644" s="70"/>
    </row>
    <row r="645" s="5" customFormat="1" ht="16.5" customHeight="1">
      <c r="A645" s="34"/>
      <c r="B645" s="54"/>
      <c r="C645" s="54"/>
      <c r="D645" s="34"/>
      <c r="E645" s="16"/>
      <c r="F645" s="19"/>
      <c r="G645" s="153"/>
      <c r="H645" s="34"/>
      <c r="I645" s="34"/>
      <c r="J645" s="157"/>
      <c r="K645" s="157"/>
      <c r="L645" s="110"/>
      <c r="M645" s="104"/>
      <c r="N645" s="70"/>
      <c r="O645" s="70"/>
      <c r="P645" s="70"/>
    </row>
    <row r="646" s="5" customFormat="1" ht="16.5" customHeight="1">
      <c r="A646" s="34"/>
      <c r="B646" s="54"/>
      <c r="C646" s="54"/>
      <c r="D646" s="34"/>
      <c r="E646" s="16"/>
      <c r="F646" s="19"/>
      <c r="G646" s="153"/>
      <c r="H646" s="34"/>
      <c r="I646" s="34"/>
      <c r="J646" s="157"/>
      <c r="K646" s="157"/>
      <c r="L646" s="110"/>
      <c r="M646" s="104"/>
      <c r="N646" s="70"/>
      <c r="O646" s="70"/>
      <c r="P646" s="70"/>
    </row>
    <row r="647" s="5" customFormat="1" ht="16.5" customHeight="1">
      <c r="A647" s="34"/>
      <c r="B647" s="54"/>
      <c r="C647" s="54"/>
      <c r="D647" s="34"/>
      <c r="E647" s="16"/>
      <c r="F647" s="19"/>
      <c r="G647" s="153"/>
      <c r="H647" s="34"/>
      <c r="I647" s="34"/>
      <c r="J647" s="157"/>
      <c r="K647" s="157"/>
      <c r="L647" s="110"/>
      <c r="M647" s="104"/>
      <c r="N647" s="70"/>
      <c r="O647" s="70"/>
      <c r="P647" s="70"/>
    </row>
    <row r="648" s="5" customFormat="1" ht="16.5" customHeight="1">
      <c r="A648" s="34"/>
      <c r="B648" s="54"/>
      <c r="C648" s="54"/>
      <c r="D648" s="34"/>
      <c r="E648" s="16"/>
      <c r="F648" s="19"/>
      <c r="G648" s="153"/>
      <c r="H648" s="34"/>
      <c r="I648" s="34"/>
      <c r="J648" s="157"/>
      <c r="K648" s="157"/>
      <c r="L648" s="110"/>
      <c r="M648" s="104"/>
      <c r="N648" s="70"/>
      <c r="O648" s="70"/>
      <c r="P648" s="70"/>
    </row>
    <row r="649" s="5" customFormat="1" ht="16.5" customHeight="1">
      <c r="A649" s="34"/>
      <c r="B649" s="54"/>
      <c r="C649" s="54"/>
      <c r="D649" s="34"/>
      <c r="E649" s="16"/>
      <c r="F649" s="19"/>
      <c r="G649" s="153"/>
      <c r="H649" s="34"/>
      <c r="I649" s="34"/>
      <c r="J649" s="157"/>
      <c r="K649" s="157"/>
      <c r="L649" s="110"/>
      <c r="M649" s="104"/>
      <c r="N649" s="70"/>
      <c r="O649" s="70"/>
      <c r="P649" s="70"/>
    </row>
    <row r="650" s="5" customFormat="1" ht="16.5" customHeight="1">
      <c r="A650" s="34"/>
      <c r="B650" s="54"/>
      <c r="C650" s="54"/>
      <c r="D650" s="34"/>
      <c r="E650" s="16"/>
      <c r="F650" s="19"/>
      <c r="G650" s="153"/>
      <c r="H650" s="34"/>
      <c r="I650" s="34"/>
      <c r="J650" s="157"/>
      <c r="K650" s="157"/>
      <c r="L650" s="110"/>
      <c r="M650" s="104"/>
      <c r="N650" s="70"/>
      <c r="O650" s="70"/>
      <c r="P650" s="70"/>
    </row>
    <row r="651" s="5" customFormat="1" ht="16.5" customHeight="1">
      <c r="A651" s="34"/>
      <c r="B651" s="54"/>
      <c r="C651" s="54"/>
      <c r="D651" s="34"/>
      <c r="E651" s="16"/>
      <c r="F651" s="19"/>
      <c r="G651" s="153"/>
      <c r="H651" s="34"/>
      <c r="I651" s="34"/>
      <c r="J651" s="157"/>
      <c r="K651" s="157"/>
      <c r="L651" s="110"/>
      <c r="M651" s="104"/>
      <c r="N651" s="70"/>
      <c r="O651" s="70"/>
      <c r="P651" s="70"/>
    </row>
    <row r="652" s="5" customFormat="1" ht="16.5" customHeight="1">
      <c r="A652" s="34"/>
      <c r="B652" s="54"/>
      <c r="C652" s="54"/>
      <c r="D652" s="34"/>
      <c r="E652" s="16"/>
      <c r="F652" s="19"/>
      <c r="G652" s="153"/>
      <c r="H652" s="34"/>
      <c r="I652" s="34"/>
      <c r="J652" s="157"/>
      <c r="K652" s="157"/>
      <c r="L652" s="110"/>
      <c r="M652" s="104"/>
      <c r="N652" s="70"/>
      <c r="O652" s="70"/>
      <c r="P652" s="70"/>
    </row>
    <row r="653" s="5" customFormat="1" ht="16.5" customHeight="1">
      <c r="A653" s="34"/>
      <c r="B653" s="54"/>
      <c r="C653" s="54"/>
      <c r="D653" s="34"/>
      <c r="E653" s="16"/>
      <c r="F653" s="19"/>
      <c r="G653" s="153"/>
      <c r="H653" s="34"/>
      <c r="I653" s="34"/>
      <c r="J653" s="157"/>
      <c r="K653" s="157"/>
      <c r="L653" s="110"/>
      <c r="M653" s="104"/>
      <c r="N653" s="70"/>
      <c r="O653" s="70"/>
      <c r="P653" s="70"/>
    </row>
    <row r="654" s="5" customFormat="1" ht="16.5" customHeight="1">
      <c r="A654" s="34"/>
      <c r="B654" s="54"/>
      <c r="C654" s="54"/>
      <c r="D654" s="34"/>
      <c r="E654" s="16"/>
      <c r="F654" s="19"/>
      <c r="G654" s="153"/>
      <c r="H654" s="34"/>
      <c r="I654" s="34"/>
      <c r="J654" s="157"/>
      <c r="K654" s="157"/>
      <c r="L654" s="110"/>
      <c r="M654" s="104"/>
      <c r="N654" s="70"/>
      <c r="O654" s="70"/>
      <c r="P654" s="70"/>
    </row>
    <row r="655" s="5" customFormat="1" ht="16.5" customHeight="1">
      <c r="A655" s="34"/>
      <c r="B655" s="54"/>
      <c r="C655" s="54"/>
      <c r="D655" s="34"/>
      <c r="E655" s="16"/>
      <c r="F655" s="19"/>
      <c r="G655" s="153"/>
      <c r="H655" s="34"/>
      <c r="I655" s="34"/>
      <c r="J655" s="157"/>
      <c r="K655" s="157"/>
      <c r="L655" s="110"/>
      <c r="M655" s="104"/>
      <c r="N655" s="70"/>
      <c r="O655" s="70"/>
      <c r="P655" s="70"/>
    </row>
    <row r="656" s="5" customFormat="1" ht="16.5" customHeight="1">
      <c r="A656" s="34"/>
      <c r="B656" s="54"/>
      <c r="C656" s="54"/>
      <c r="D656" s="34"/>
      <c r="E656" s="16"/>
      <c r="F656" s="19"/>
      <c r="G656" s="153"/>
      <c r="H656" s="34"/>
      <c r="I656" s="34"/>
      <c r="J656" s="157"/>
      <c r="K656" s="157"/>
      <c r="L656" s="110"/>
      <c r="M656" s="104"/>
      <c r="N656" s="70"/>
      <c r="O656" s="70"/>
      <c r="P656" s="70"/>
    </row>
    <row r="657" s="5" customFormat="1" ht="16.5" customHeight="1">
      <c r="A657" s="34"/>
      <c r="B657" s="54"/>
      <c r="C657" s="54"/>
      <c r="D657" s="34"/>
      <c r="E657" s="16"/>
      <c r="F657" s="19"/>
      <c r="G657" s="153"/>
      <c r="H657" s="34"/>
      <c r="I657" s="34"/>
      <c r="J657" s="157"/>
      <c r="K657" s="157"/>
      <c r="L657" s="110"/>
      <c r="M657" s="104"/>
      <c r="N657" s="70"/>
      <c r="O657" s="70"/>
      <c r="P657" s="70"/>
    </row>
    <row r="658" s="5" customFormat="1" ht="16.5" customHeight="1">
      <c r="A658" s="34"/>
      <c r="B658" s="54"/>
      <c r="C658" s="54"/>
      <c r="D658" s="34"/>
      <c r="E658" s="16"/>
      <c r="F658" s="19"/>
      <c r="G658" s="153"/>
      <c r="H658" s="34"/>
      <c r="I658" s="34"/>
      <c r="J658" s="157"/>
      <c r="K658" s="157"/>
      <c r="L658" s="110"/>
      <c r="M658" s="104"/>
      <c r="N658" s="70"/>
      <c r="O658" s="70"/>
      <c r="P658" s="70"/>
    </row>
    <row r="659" s="5" customFormat="1" ht="16.5" customHeight="1">
      <c r="A659" s="34"/>
      <c r="B659" s="54"/>
      <c r="C659" s="54"/>
      <c r="D659" s="34"/>
      <c r="E659" s="16"/>
      <c r="F659" s="19"/>
      <c r="G659" s="153"/>
      <c r="H659" s="34"/>
      <c r="I659" s="34"/>
      <c r="J659" s="157"/>
      <c r="K659" s="157"/>
      <c r="L659" s="110"/>
      <c r="M659" s="104"/>
      <c r="N659" s="70"/>
      <c r="O659" s="70"/>
      <c r="P659" s="70"/>
    </row>
    <row r="660" s="5" customFormat="1" ht="16.5" customHeight="1">
      <c r="A660" s="34"/>
      <c r="B660" s="54"/>
      <c r="C660" s="54"/>
      <c r="D660" s="34"/>
      <c r="E660" s="16"/>
      <c r="F660" s="19"/>
      <c r="G660" s="153"/>
      <c r="H660" s="34"/>
      <c r="I660" s="34"/>
      <c r="J660" s="157"/>
      <c r="K660" s="157"/>
      <c r="L660" s="110"/>
      <c r="M660" s="104"/>
      <c r="N660" s="70"/>
      <c r="O660" s="70"/>
      <c r="P660" s="70"/>
    </row>
    <row r="661" s="5" customFormat="1" ht="16.5" customHeight="1">
      <c r="A661" s="34"/>
      <c r="B661" s="54"/>
      <c r="C661" s="54"/>
      <c r="D661" s="34"/>
      <c r="E661" s="16"/>
      <c r="F661" s="19"/>
      <c r="G661" s="153"/>
      <c r="H661" s="34"/>
      <c r="I661" s="34"/>
      <c r="J661" s="157"/>
      <c r="K661" s="157"/>
      <c r="L661" s="110"/>
      <c r="M661" s="104"/>
      <c r="N661" s="70"/>
      <c r="O661" s="70"/>
      <c r="P661" s="70"/>
    </row>
    <row r="662" s="5" customFormat="1" ht="16.5" customHeight="1">
      <c r="A662" s="34"/>
      <c r="B662" s="54"/>
      <c r="C662" s="54"/>
      <c r="D662" s="34"/>
      <c r="E662" s="16"/>
      <c r="F662" s="19"/>
      <c r="G662" s="153"/>
      <c r="H662" s="34"/>
      <c r="I662" s="34"/>
      <c r="J662" s="157"/>
      <c r="K662" s="157"/>
      <c r="L662" s="110"/>
      <c r="M662" s="104"/>
      <c r="N662" s="70"/>
      <c r="O662" s="70"/>
      <c r="P662" s="70"/>
    </row>
    <row r="663" s="5" customFormat="1" ht="16.5" customHeight="1">
      <c r="A663" s="34"/>
      <c r="B663" s="54"/>
      <c r="C663" s="54"/>
      <c r="D663" s="34"/>
      <c r="E663" s="16"/>
      <c r="F663" s="19"/>
      <c r="G663" s="153"/>
      <c r="H663" s="34"/>
      <c r="I663" s="34"/>
      <c r="J663" s="157"/>
      <c r="K663" s="157"/>
      <c r="L663" s="110"/>
      <c r="M663" s="104"/>
      <c r="N663" s="70"/>
      <c r="O663" s="70"/>
      <c r="P663" s="70"/>
    </row>
    <row r="664" s="5" customFormat="1" ht="16.5" customHeight="1">
      <c r="A664" s="34"/>
      <c r="B664" s="54"/>
      <c r="C664" s="54"/>
      <c r="D664" s="34"/>
      <c r="E664" s="16"/>
      <c r="F664" s="19"/>
      <c r="G664" s="153"/>
      <c r="H664" s="34"/>
      <c r="I664" s="34"/>
      <c r="J664" s="157"/>
      <c r="K664" s="157"/>
      <c r="L664" s="110"/>
      <c r="M664" s="104"/>
      <c r="N664" s="70"/>
      <c r="O664" s="70"/>
      <c r="P664" s="70"/>
    </row>
    <row r="665" s="5" customFormat="1" ht="16.5" customHeight="1">
      <c r="A665" s="34"/>
      <c r="B665" s="54"/>
      <c r="C665" s="54"/>
      <c r="D665" s="34"/>
      <c r="E665" s="16"/>
      <c r="F665" s="19"/>
      <c r="G665" s="153"/>
      <c r="H665" s="34"/>
      <c r="I665" s="34"/>
      <c r="J665" s="157"/>
      <c r="K665" s="157"/>
      <c r="L665" s="110"/>
      <c r="M665" s="104"/>
      <c r="N665" s="70"/>
      <c r="O665" s="70"/>
      <c r="P665" s="70"/>
    </row>
    <row r="666" s="5" customFormat="1" ht="16.5" customHeight="1">
      <c r="A666" s="34"/>
      <c r="B666" s="54"/>
      <c r="C666" s="54"/>
      <c r="D666" s="34"/>
      <c r="E666" s="16"/>
      <c r="F666" s="19"/>
      <c r="G666" s="153"/>
      <c r="H666" s="34"/>
      <c r="I666" s="34"/>
      <c r="J666" s="157"/>
      <c r="K666" s="157"/>
      <c r="L666" s="110"/>
      <c r="M666" s="104"/>
      <c r="N666" s="70"/>
      <c r="O666" s="70"/>
      <c r="P666" s="70"/>
    </row>
    <row r="667" s="5" customFormat="1" ht="16.5" customHeight="1">
      <c r="A667" s="34"/>
      <c r="B667" s="54"/>
      <c r="C667" s="54"/>
      <c r="D667" s="34"/>
      <c r="E667" s="16"/>
      <c r="F667" s="19"/>
      <c r="G667" s="153"/>
      <c r="H667" s="34"/>
      <c r="I667" s="34"/>
      <c r="J667" s="157"/>
      <c r="K667" s="157"/>
      <c r="L667" s="110"/>
      <c r="M667" s="104"/>
      <c r="N667" s="70"/>
      <c r="O667" s="70"/>
      <c r="P667" s="70"/>
    </row>
    <row r="668" s="5" customFormat="1" ht="16.5" customHeight="1">
      <c r="A668" s="34"/>
      <c r="B668" s="54"/>
      <c r="C668" s="54"/>
      <c r="D668" s="34"/>
      <c r="E668" s="16"/>
      <c r="F668" s="19"/>
      <c r="G668" s="153"/>
      <c r="H668" s="34"/>
      <c r="I668" s="34"/>
      <c r="J668" s="157"/>
      <c r="K668" s="157"/>
      <c r="L668" s="110"/>
      <c r="M668" s="104"/>
      <c r="N668" s="70"/>
      <c r="O668" s="70"/>
      <c r="P668" s="70"/>
    </row>
    <row r="669" s="5" customFormat="1" ht="16.5" customHeight="1">
      <c r="A669" s="34"/>
      <c r="B669" s="54"/>
      <c r="C669" s="54"/>
      <c r="D669" s="34"/>
      <c r="E669" s="16"/>
      <c r="F669" s="19"/>
      <c r="G669" s="153"/>
      <c r="H669" s="34"/>
      <c r="I669" s="34"/>
      <c r="J669" s="157"/>
      <c r="K669" s="157"/>
      <c r="L669" s="110"/>
      <c r="M669" s="104"/>
      <c r="N669" s="70"/>
      <c r="O669" s="70"/>
      <c r="P669" s="70"/>
    </row>
    <row r="670" s="5" customFormat="1" ht="16.5" customHeight="1">
      <c r="A670" s="34"/>
      <c r="B670" s="54"/>
      <c r="C670" s="54"/>
      <c r="D670" s="34"/>
      <c r="E670" s="16"/>
      <c r="F670" s="19"/>
      <c r="G670" s="153"/>
      <c r="H670" s="34"/>
      <c r="I670" s="34"/>
      <c r="J670" s="157"/>
      <c r="K670" s="157"/>
      <c r="L670" s="110"/>
      <c r="M670" s="104"/>
      <c r="N670" s="70"/>
      <c r="O670" s="70"/>
      <c r="P670" s="70"/>
    </row>
    <row r="671" s="5" customFormat="1" ht="16.5" customHeight="1">
      <c r="A671" s="34"/>
      <c r="B671" s="54"/>
      <c r="C671" s="54"/>
      <c r="D671" s="34"/>
      <c r="E671" s="16"/>
      <c r="F671" s="19"/>
      <c r="G671" s="153"/>
      <c r="H671" s="34"/>
      <c r="I671" s="34"/>
      <c r="J671" s="157"/>
      <c r="K671" s="157"/>
      <c r="L671" s="110"/>
      <c r="M671" s="104"/>
      <c r="N671" s="70"/>
      <c r="O671" s="70"/>
      <c r="P671" s="70"/>
    </row>
    <row r="672" s="5" customFormat="1" ht="16.5" customHeight="1">
      <c r="A672" s="34"/>
      <c r="B672" s="54"/>
      <c r="C672" s="54"/>
      <c r="D672" s="34"/>
      <c r="E672" s="16"/>
      <c r="F672" s="19"/>
      <c r="G672" s="153"/>
      <c r="H672" s="34"/>
      <c r="I672" s="34"/>
      <c r="J672" s="157"/>
      <c r="K672" s="157"/>
      <c r="L672" s="110"/>
      <c r="M672" s="104"/>
      <c r="N672" s="70"/>
      <c r="O672" s="70"/>
      <c r="P672" s="70"/>
    </row>
    <row r="673" s="5" customFormat="1" ht="16.5" customHeight="1">
      <c r="A673" s="34"/>
      <c r="B673" s="54"/>
      <c r="C673" s="54"/>
      <c r="D673" s="34"/>
      <c r="E673" s="16"/>
      <c r="F673" s="19"/>
      <c r="G673" s="153"/>
      <c r="H673" s="34"/>
      <c r="I673" s="34"/>
      <c r="J673" s="157"/>
      <c r="K673" s="157"/>
      <c r="L673" s="110"/>
      <c r="M673" s="104"/>
      <c r="N673" s="70"/>
      <c r="O673" s="70"/>
      <c r="P673" s="70"/>
    </row>
    <row r="674" s="5" customFormat="1" ht="16.5" customHeight="1">
      <c r="A674" s="34"/>
      <c r="B674" s="54"/>
      <c r="C674" s="54"/>
      <c r="D674" s="34"/>
      <c r="E674" s="16"/>
      <c r="F674" s="19"/>
      <c r="G674" s="153"/>
      <c r="H674" s="34"/>
      <c r="I674" s="34"/>
      <c r="J674" s="157"/>
      <c r="K674" s="157"/>
      <c r="L674" s="110"/>
      <c r="M674" s="104"/>
      <c r="N674" s="70"/>
      <c r="O674" s="70"/>
      <c r="P674" s="70"/>
    </row>
    <row r="675" s="5" customFormat="1" ht="16.5" customHeight="1">
      <c r="A675" s="34"/>
      <c r="B675" s="54"/>
      <c r="C675" s="54"/>
      <c r="D675" s="34"/>
      <c r="E675" s="16"/>
      <c r="F675" s="19"/>
      <c r="G675" s="153"/>
      <c r="H675" s="34"/>
      <c r="I675" s="34"/>
      <c r="J675" s="157"/>
      <c r="K675" s="157"/>
      <c r="L675" s="110"/>
      <c r="M675" s="104"/>
      <c r="N675" s="70"/>
      <c r="O675" s="70"/>
      <c r="P675" s="70"/>
    </row>
    <row r="676" s="5" customFormat="1" ht="16.5" customHeight="1">
      <c r="A676" s="34"/>
      <c r="B676" s="54"/>
      <c r="C676" s="54"/>
      <c r="D676" s="34"/>
      <c r="E676" s="16"/>
      <c r="F676" s="19"/>
      <c r="G676" s="153"/>
      <c r="H676" s="34"/>
      <c r="I676" s="34"/>
      <c r="J676" s="157"/>
      <c r="K676" s="157"/>
      <c r="L676" s="110"/>
      <c r="M676" s="104"/>
      <c r="N676" s="70"/>
      <c r="O676" s="70"/>
      <c r="P676" s="70"/>
    </row>
    <row r="677" s="5" customFormat="1" ht="16.5" customHeight="1">
      <c r="A677" s="34"/>
      <c r="B677" s="54"/>
      <c r="C677" s="54"/>
      <c r="D677" s="34"/>
      <c r="E677" s="16"/>
      <c r="F677" s="19"/>
      <c r="G677" s="153"/>
      <c r="H677" s="34"/>
      <c r="I677" s="34"/>
      <c r="J677" s="157"/>
      <c r="K677" s="157"/>
      <c r="L677" s="110"/>
      <c r="M677" s="104"/>
      <c r="N677" s="70"/>
      <c r="O677" s="70"/>
      <c r="P677" s="70"/>
    </row>
    <row r="678" s="5" customFormat="1" ht="16.5" customHeight="1">
      <c r="A678" s="34"/>
      <c r="B678" s="54"/>
      <c r="C678" s="54"/>
      <c r="D678" s="34"/>
      <c r="E678" s="16"/>
      <c r="F678" s="19"/>
      <c r="G678" s="153"/>
      <c r="H678" s="34"/>
      <c r="I678" s="34"/>
      <c r="J678" s="157"/>
      <c r="K678" s="157"/>
      <c r="L678" s="110"/>
      <c r="M678" s="104"/>
      <c r="N678" s="70"/>
      <c r="O678" s="70"/>
      <c r="P678" s="70"/>
    </row>
    <row r="679" s="5" customFormat="1" ht="16.5" customHeight="1">
      <c r="A679" s="34"/>
      <c r="B679" s="54"/>
      <c r="C679" s="54"/>
      <c r="D679" s="34"/>
      <c r="E679" s="16"/>
      <c r="F679" s="19"/>
      <c r="G679" s="153"/>
      <c r="H679" s="34"/>
      <c r="I679" s="34"/>
      <c r="J679" s="157"/>
      <c r="K679" s="157"/>
      <c r="L679" s="110"/>
      <c r="M679" s="104"/>
      <c r="N679" s="70"/>
      <c r="O679" s="70"/>
      <c r="P679" s="70"/>
    </row>
    <row r="680" s="5" customFormat="1" ht="16.5" customHeight="1">
      <c r="A680" s="34"/>
      <c r="B680" s="54"/>
      <c r="C680" s="54"/>
      <c r="D680" s="34"/>
      <c r="E680" s="16"/>
      <c r="F680" s="19"/>
      <c r="G680" s="153"/>
      <c r="H680" s="34"/>
      <c r="I680" s="34"/>
      <c r="J680" s="157"/>
      <c r="K680" s="157"/>
      <c r="L680" s="110"/>
      <c r="M680" s="104"/>
      <c r="N680" s="70"/>
      <c r="O680" s="70"/>
      <c r="P680" s="70"/>
    </row>
    <row r="681" s="5" customFormat="1" ht="16.5" customHeight="1">
      <c r="A681" s="34"/>
      <c r="B681" s="54"/>
      <c r="C681" s="54"/>
      <c r="D681" s="34"/>
      <c r="E681" s="16"/>
      <c r="F681" s="19"/>
      <c r="G681" s="153"/>
      <c r="H681" s="34"/>
      <c r="I681" s="34"/>
      <c r="J681" s="157"/>
      <c r="K681" s="157"/>
      <c r="L681" s="110"/>
      <c r="M681" s="104"/>
      <c r="N681" s="70"/>
      <c r="O681" s="70"/>
      <c r="P681" s="70"/>
    </row>
    <row r="682" s="5" customFormat="1" ht="16.5" customHeight="1">
      <c r="A682" s="34"/>
      <c r="B682" s="54"/>
      <c r="C682" s="54"/>
      <c r="D682" s="34"/>
      <c r="E682" s="16"/>
      <c r="F682" s="19"/>
      <c r="G682" s="153"/>
      <c r="H682" s="34"/>
      <c r="I682" s="34"/>
      <c r="J682" s="157"/>
      <c r="K682" s="157"/>
      <c r="L682" s="110"/>
      <c r="M682" s="104"/>
      <c r="N682" s="70"/>
      <c r="O682" s="70"/>
      <c r="P682" s="70"/>
    </row>
    <row r="683" s="5" customFormat="1" ht="16.5" customHeight="1">
      <c r="A683" s="34"/>
      <c r="B683" s="54"/>
      <c r="C683" s="54"/>
      <c r="D683" s="34"/>
      <c r="E683" s="16"/>
      <c r="F683" s="19"/>
      <c r="G683" s="153"/>
      <c r="H683" s="34"/>
      <c r="I683" s="34"/>
      <c r="J683" s="157"/>
      <c r="K683" s="157"/>
      <c r="L683" s="110"/>
      <c r="M683" s="104"/>
      <c r="N683" s="70"/>
      <c r="O683" s="70"/>
      <c r="P683" s="70"/>
    </row>
    <row r="684" s="5" customFormat="1" ht="16.5" customHeight="1">
      <c r="A684" s="34"/>
      <c r="B684" s="54"/>
      <c r="C684" s="54"/>
      <c r="D684" s="34"/>
      <c r="E684" s="16"/>
      <c r="F684" s="19"/>
      <c r="G684" s="153"/>
      <c r="H684" s="34"/>
      <c r="I684" s="34"/>
      <c r="J684" s="157"/>
      <c r="K684" s="157"/>
      <c r="L684" s="110"/>
      <c r="M684" s="104"/>
      <c r="N684" s="70"/>
      <c r="O684" s="70"/>
      <c r="P684" s="70"/>
    </row>
    <row r="685" s="5" customFormat="1" ht="16.5" customHeight="1">
      <c r="A685" s="34"/>
      <c r="B685" s="54"/>
      <c r="C685" s="54"/>
      <c r="D685" s="34"/>
      <c r="E685" s="16"/>
      <c r="F685" s="19"/>
      <c r="G685" s="153"/>
      <c r="H685" s="34"/>
      <c r="I685" s="34"/>
      <c r="J685" s="157"/>
      <c r="K685" s="157"/>
      <c r="L685" s="110"/>
      <c r="M685" s="104"/>
      <c r="N685" s="70"/>
      <c r="O685" s="70"/>
      <c r="P685" s="70"/>
    </row>
    <row r="686" s="5" customFormat="1" ht="16.5" customHeight="1">
      <c r="A686" s="34"/>
      <c r="B686" s="54"/>
      <c r="C686" s="54"/>
      <c r="D686" s="34"/>
      <c r="E686" s="16"/>
      <c r="F686" s="19"/>
      <c r="G686" s="153"/>
      <c r="H686" s="34"/>
      <c r="I686" s="34"/>
      <c r="J686" s="157"/>
      <c r="K686" s="157"/>
      <c r="L686" s="110"/>
      <c r="M686" s="104"/>
      <c r="N686" s="70"/>
      <c r="O686" s="70"/>
      <c r="P686" s="70"/>
    </row>
    <row r="687" s="5" customFormat="1" ht="16.5" customHeight="1">
      <c r="A687" s="34"/>
      <c r="B687" s="54"/>
      <c r="C687" s="54"/>
      <c r="D687" s="34"/>
      <c r="E687" s="16"/>
      <c r="F687" s="19"/>
      <c r="G687" s="153"/>
      <c r="H687" s="34"/>
      <c r="I687" s="34"/>
      <c r="J687" s="157"/>
      <c r="K687" s="157"/>
      <c r="L687" s="110"/>
      <c r="M687" s="104"/>
      <c r="N687" s="70"/>
      <c r="O687" s="70"/>
      <c r="P687" s="70"/>
    </row>
    <row r="688" s="5" customFormat="1" ht="16.5" customHeight="1">
      <c r="A688" s="34"/>
      <c r="B688" s="54"/>
      <c r="C688" s="54"/>
      <c r="D688" s="34"/>
      <c r="E688" s="16"/>
      <c r="F688" s="19"/>
      <c r="G688" s="153"/>
      <c r="H688" s="34"/>
      <c r="I688" s="34"/>
      <c r="J688" s="157"/>
      <c r="K688" s="157"/>
      <c r="L688" s="110"/>
      <c r="M688" s="104"/>
      <c r="N688" s="70"/>
      <c r="O688" s="70"/>
      <c r="P688" s="70"/>
    </row>
    <row r="689" s="5" customFormat="1" ht="16.5" customHeight="1">
      <c r="A689" s="34"/>
      <c r="B689" s="54"/>
      <c r="C689" s="54"/>
      <c r="D689" s="34"/>
      <c r="E689" s="16"/>
      <c r="F689" s="19"/>
      <c r="G689" s="153"/>
      <c r="H689" s="34"/>
      <c r="I689" s="34"/>
      <c r="J689" s="157"/>
      <c r="K689" s="157"/>
      <c r="L689" s="110"/>
      <c r="M689" s="104"/>
      <c r="N689" s="70"/>
      <c r="O689" s="70"/>
      <c r="P689" s="70"/>
    </row>
    <row r="690" s="5" customFormat="1" ht="16.5" customHeight="1">
      <c r="A690" s="34"/>
      <c r="B690" s="54"/>
      <c r="C690" s="54"/>
      <c r="D690" s="34"/>
      <c r="E690" s="16"/>
      <c r="F690" s="19"/>
      <c r="G690" s="153"/>
      <c r="H690" s="34"/>
      <c r="I690" s="34"/>
      <c r="J690" s="157"/>
      <c r="K690" s="157"/>
      <c r="L690" s="110"/>
      <c r="M690" s="104"/>
      <c r="N690" s="70"/>
      <c r="O690" s="70"/>
      <c r="P690" s="70"/>
    </row>
    <row r="691" s="5" customFormat="1" ht="16.5" customHeight="1">
      <c r="A691" s="34"/>
      <c r="B691" s="54"/>
      <c r="C691" s="54"/>
      <c r="D691" s="34"/>
      <c r="E691" s="16"/>
      <c r="F691" s="19"/>
      <c r="G691" s="153"/>
      <c r="H691" s="34"/>
      <c r="I691" s="34"/>
      <c r="J691" s="157"/>
      <c r="K691" s="157"/>
      <c r="L691" s="110"/>
      <c r="M691" s="104"/>
      <c r="N691" s="70"/>
      <c r="O691" s="70"/>
      <c r="P691" s="70"/>
    </row>
    <row r="692" s="5" customFormat="1" ht="16.5" customHeight="1">
      <c r="A692" s="34"/>
      <c r="B692" s="54"/>
      <c r="C692" s="54"/>
      <c r="D692" s="34"/>
      <c r="E692" s="16"/>
      <c r="F692" s="19"/>
      <c r="G692" s="153"/>
      <c r="H692" s="34"/>
      <c r="I692" s="34"/>
      <c r="J692" s="157"/>
      <c r="K692" s="157"/>
      <c r="L692" s="110"/>
      <c r="M692" s="104"/>
      <c r="N692" s="70"/>
      <c r="O692" s="70"/>
      <c r="P692" s="70"/>
    </row>
    <row r="693" s="5" customFormat="1" ht="16.5" customHeight="1">
      <c r="A693" s="34"/>
      <c r="B693" s="54"/>
      <c r="C693" s="54"/>
      <c r="D693" s="34"/>
      <c r="E693" s="16"/>
      <c r="F693" s="19"/>
      <c r="G693" s="153"/>
      <c r="H693" s="34"/>
      <c r="I693" s="34"/>
      <c r="J693" s="157"/>
      <c r="K693" s="157"/>
      <c r="L693" s="110"/>
      <c r="M693" s="104"/>
      <c r="N693" s="70"/>
      <c r="O693" s="70"/>
      <c r="P693" s="70"/>
    </row>
    <row r="694" s="5" customFormat="1" ht="16.5" customHeight="1">
      <c r="A694" s="34"/>
      <c r="B694" s="54"/>
      <c r="C694" s="54"/>
      <c r="D694" s="34"/>
      <c r="E694" s="16"/>
      <c r="F694" s="19"/>
      <c r="G694" s="153"/>
      <c r="H694" s="34"/>
      <c r="I694" s="34"/>
      <c r="J694" s="157"/>
      <c r="K694" s="157"/>
      <c r="L694" s="110"/>
      <c r="M694" s="104"/>
      <c r="N694" s="70"/>
      <c r="O694" s="70"/>
      <c r="P694" s="70"/>
    </row>
    <row r="695" s="5" customFormat="1" ht="16.5" customHeight="1">
      <c r="A695" s="34"/>
      <c r="B695" s="54"/>
      <c r="C695" s="54"/>
      <c r="D695" s="34"/>
      <c r="E695" s="16"/>
      <c r="F695" s="19"/>
      <c r="G695" s="153"/>
      <c r="H695" s="34"/>
      <c r="I695" s="34"/>
      <c r="J695" s="157"/>
      <c r="K695" s="157"/>
      <c r="L695" s="110"/>
      <c r="M695" s="104"/>
      <c r="N695" s="70"/>
      <c r="O695" s="70"/>
      <c r="P695" s="70"/>
    </row>
    <row r="696" s="5" customFormat="1" ht="16.5" customHeight="1">
      <c r="A696" s="34"/>
      <c r="B696" s="54"/>
      <c r="C696" s="54"/>
      <c r="D696" s="34"/>
      <c r="E696" s="16"/>
      <c r="F696" s="19"/>
      <c r="G696" s="153"/>
      <c r="H696" s="34"/>
      <c r="I696" s="34"/>
      <c r="J696" s="157"/>
      <c r="K696" s="157"/>
      <c r="L696" s="110"/>
      <c r="M696" s="104"/>
      <c r="N696" s="70"/>
      <c r="O696" s="70"/>
      <c r="P696" s="70"/>
    </row>
    <row r="697" s="5" customFormat="1" ht="16.5" customHeight="1">
      <c r="A697" s="34"/>
      <c r="B697" s="54"/>
      <c r="C697" s="54"/>
      <c r="D697" s="34"/>
      <c r="E697" s="16"/>
      <c r="F697" s="19"/>
      <c r="G697" s="153"/>
      <c r="H697" s="34"/>
      <c r="I697" s="34"/>
      <c r="J697" s="157"/>
      <c r="K697" s="157"/>
      <c r="L697" s="110"/>
      <c r="M697" s="104"/>
      <c r="N697" s="70"/>
      <c r="O697" s="70"/>
      <c r="P697" s="70"/>
    </row>
    <row r="698" s="5" customFormat="1" ht="16.5" customHeight="1">
      <c r="A698" s="34"/>
      <c r="B698" s="54"/>
      <c r="C698" s="54"/>
      <c r="D698" s="34"/>
      <c r="E698" s="16"/>
      <c r="F698" s="19"/>
      <c r="G698" s="153"/>
      <c r="H698" s="34"/>
      <c r="I698" s="34"/>
      <c r="J698" s="157"/>
      <c r="K698" s="157"/>
      <c r="L698" s="110"/>
      <c r="M698" s="104"/>
      <c r="N698" s="70"/>
      <c r="O698" s="70"/>
      <c r="P698" s="70"/>
    </row>
    <row r="699" s="5" customFormat="1" ht="16.5" customHeight="1">
      <c r="A699" s="34"/>
      <c r="B699" s="54"/>
      <c r="C699" s="54"/>
      <c r="D699" s="34"/>
      <c r="E699" s="16"/>
      <c r="F699" s="19"/>
      <c r="G699" s="153"/>
      <c r="H699" s="34"/>
      <c r="I699" s="34"/>
      <c r="J699" s="157"/>
      <c r="K699" s="157"/>
      <c r="L699" s="110"/>
      <c r="M699" s="104"/>
      <c r="N699" s="70"/>
      <c r="O699" s="70"/>
      <c r="P699" s="70"/>
    </row>
    <row r="700" s="5" customFormat="1" ht="16.5" customHeight="1">
      <c r="A700" s="34"/>
      <c r="B700" s="54"/>
      <c r="C700" s="54"/>
      <c r="D700" s="34"/>
      <c r="E700" s="16"/>
      <c r="F700" s="19"/>
      <c r="G700" s="153"/>
      <c r="H700" s="34"/>
      <c r="I700" s="34"/>
      <c r="J700" s="157"/>
      <c r="K700" s="157"/>
      <c r="L700" s="110"/>
      <c r="M700" s="104"/>
      <c r="N700" s="70"/>
      <c r="O700" s="70"/>
      <c r="P700" s="70"/>
    </row>
    <row r="701" s="5" customFormat="1" ht="16.5" customHeight="1">
      <c r="A701" s="34"/>
      <c r="B701" s="54"/>
      <c r="C701" s="54"/>
      <c r="D701" s="34"/>
      <c r="E701" s="16"/>
      <c r="F701" s="19"/>
      <c r="G701" s="153"/>
      <c r="H701" s="34"/>
      <c r="I701" s="34"/>
      <c r="J701" s="157"/>
      <c r="K701" s="157"/>
      <c r="L701" s="110"/>
      <c r="M701" s="104"/>
      <c r="N701" s="70"/>
      <c r="O701" s="70"/>
      <c r="P701" s="70"/>
    </row>
    <row r="702" s="5" customFormat="1" ht="16.5" customHeight="1">
      <c r="A702" s="34"/>
      <c r="B702" s="54"/>
      <c r="C702" s="54"/>
      <c r="D702" s="34"/>
      <c r="E702" s="16"/>
      <c r="F702" s="19"/>
      <c r="G702" s="153"/>
      <c r="H702" s="34"/>
      <c r="I702" s="34"/>
      <c r="J702" s="157"/>
      <c r="K702" s="157"/>
      <c r="L702" s="110"/>
      <c r="M702" s="104"/>
      <c r="N702" s="70"/>
      <c r="O702" s="70"/>
      <c r="P702" s="70"/>
    </row>
    <row r="703" s="5" customFormat="1" ht="16.5" customHeight="1">
      <c r="A703" s="34"/>
      <c r="B703" s="54"/>
      <c r="C703" s="54"/>
      <c r="D703" s="34"/>
      <c r="E703" s="16"/>
      <c r="F703" s="19"/>
      <c r="G703" s="153"/>
      <c r="H703" s="34"/>
      <c r="I703" s="34"/>
      <c r="J703" s="157"/>
      <c r="K703" s="157"/>
      <c r="L703" s="110"/>
      <c r="M703" s="104"/>
      <c r="N703" s="70"/>
      <c r="O703" s="70"/>
      <c r="P703" s="70"/>
    </row>
    <row r="704" s="5" customFormat="1" ht="16.5" customHeight="1">
      <c r="A704" s="34"/>
      <c r="B704" s="54"/>
      <c r="C704" s="54"/>
      <c r="D704" s="34"/>
      <c r="E704" s="16"/>
      <c r="F704" s="19"/>
      <c r="G704" s="153"/>
      <c r="H704" s="34"/>
      <c r="I704" s="34"/>
      <c r="J704" s="157"/>
      <c r="K704" s="157"/>
      <c r="L704" s="110"/>
      <c r="M704" s="104"/>
      <c r="N704" s="70"/>
      <c r="O704" s="70"/>
      <c r="P704" s="70"/>
    </row>
    <row r="705" s="5" customFormat="1" ht="16.5" customHeight="1">
      <c r="A705" s="34"/>
      <c r="B705" s="54"/>
      <c r="C705" s="54"/>
      <c r="D705" s="34"/>
      <c r="E705" s="16"/>
      <c r="F705" s="19"/>
      <c r="G705" s="153"/>
      <c r="H705" s="34"/>
      <c r="I705" s="34"/>
      <c r="J705" s="157"/>
      <c r="K705" s="157"/>
      <c r="L705" s="110"/>
      <c r="M705" s="104"/>
      <c r="N705" s="70"/>
      <c r="O705" s="70"/>
      <c r="P705" s="70"/>
    </row>
    <row r="706" s="5" customFormat="1" ht="16.5" customHeight="1">
      <c r="A706" s="34"/>
      <c r="B706" s="54"/>
      <c r="C706" s="54"/>
      <c r="D706" s="34"/>
      <c r="E706" s="16"/>
      <c r="F706" s="19"/>
      <c r="G706" s="153"/>
      <c r="H706" s="34"/>
      <c r="I706" s="34"/>
      <c r="J706" s="157"/>
      <c r="K706" s="157"/>
      <c r="L706" s="110"/>
      <c r="M706" s="104"/>
      <c r="N706" s="70"/>
      <c r="O706" s="70"/>
      <c r="P706" s="70"/>
    </row>
    <row r="707" s="5" customFormat="1" ht="16.5" customHeight="1">
      <c r="A707" s="34"/>
      <c r="B707" s="54"/>
      <c r="C707" s="54"/>
      <c r="D707" s="34"/>
      <c r="E707" s="16"/>
      <c r="F707" s="19"/>
      <c r="G707" s="153"/>
      <c r="H707" s="34"/>
      <c r="I707" s="34"/>
      <c r="J707" s="157"/>
      <c r="K707" s="157"/>
      <c r="L707" s="110"/>
      <c r="M707" s="104"/>
      <c r="N707" s="70"/>
      <c r="O707" s="70"/>
      <c r="P707" s="70"/>
    </row>
    <row r="708" s="5" customFormat="1" ht="16.5" customHeight="1">
      <c r="A708" s="34"/>
      <c r="B708" s="54"/>
      <c r="C708" s="54"/>
      <c r="D708" s="34"/>
      <c r="E708" s="16"/>
      <c r="F708" s="19"/>
      <c r="G708" s="153"/>
      <c r="H708" s="34"/>
      <c r="I708" s="34"/>
      <c r="J708" s="157"/>
      <c r="K708" s="157"/>
      <c r="L708" s="110"/>
      <c r="M708" s="104"/>
      <c r="N708" s="70"/>
      <c r="O708" s="70"/>
      <c r="P708" s="70"/>
    </row>
    <row r="709" s="5" customFormat="1" ht="16.5" customHeight="1">
      <c r="A709" s="34"/>
      <c r="B709" s="54"/>
      <c r="C709" s="54"/>
      <c r="D709" s="34"/>
      <c r="E709" s="16"/>
      <c r="F709" s="19"/>
      <c r="G709" s="153"/>
      <c r="H709" s="34"/>
      <c r="I709" s="34"/>
      <c r="J709" s="157"/>
      <c r="K709" s="157"/>
      <c r="L709" s="110"/>
      <c r="M709" s="104"/>
      <c r="N709" s="70"/>
      <c r="O709" s="70"/>
      <c r="P709" s="70"/>
    </row>
    <row r="710" s="5" customFormat="1" ht="16.5" customHeight="1">
      <c r="A710" s="34"/>
      <c r="B710" s="54"/>
      <c r="C710" s="54"/>
      <c r="D710" s="34"/>
      <c r="E710" s="16"/>
      <c r="F710" s="19"/>
      <c r="G710" s="153"/>
      <c r="H710" s="34"/>
      <c r="I710" s="34"/>
      <c r="J710" s="157"/>
      <c r="K710" s="157"/>
      <c r="L710" s="110"/>
      <c r="M710" s="104"/>
      <c r="N710" s="70"/>
      <c r="O710" s="70"/>
      <c r="P710" s="70"/>
    </row>
    <row r="711" s="5" customFormat="1" ht="16.5" customHeight="1">
      <c r="A711" s="34"/>
      <c r="B711" s="54"/>
      <c r="C711" s="54"/>
      <c r="D711" s="34"/>
      <c r="E711" s="16"/>
      <c r="F711" s="19"/>
      <c r="G711" s="153"/>
      <c r="H711" s="34"/>
      <c r="I711" s="34"/>
      <c r="J711" s="157"/>
      <c r="K711" s="157"/>
      <c r="L711" s="110"/>
      <c r="M711" s="104"/>
      <c r="N711" s="70"/>
      <c r="O711" s="70"/>
      <c r="P711" s="70"/>
    </row>
    <row r="712" s="5" customFormat="1" ht="16.5" customHeight="1">
      <c r="A712" s="34"/>
      <c r="B712" s="54"/>
      <c r="C712" s="54"/>
      <c r="D712" s="34"/>
      <c r="E712" s="16"/>
      <c r="F712" s="19"/>
      <c r="G712" s="153"/>
      <c r="H712" s="34"/>
      <c r="I712" s="34"/>
      <c r="J712" s="157"/>
      <c r="K712" s="157"/>
      <c r="L712" s="110"/>
      <c r="M712" s="104"/>
      <c r="N712" s="70"/>
      <c r="O712" s="70"/>
      <c r="P712" s="70"/>
    </row>
    <row r="713" s="5" customFormat="1" ht="16.5" customHeight="1">
      <c r="A713" s="34"/>
      <c r="B713" s="54"/>
      <c r="C713" s="54"/>
      <c r="D713" s="34"/>
      <c r="E713" s="16"/>
      <c r="F713" s="19"/>
      <c r="G713" s="153"/>
      <c r="H713" s="34"/>
      <c r="I713" s="34"/>
      <c r="J713" s="157"/>
      <c r="K713" s="157"/>
      <c r="L713" s="110"/>
      <c r="M713" s="104"/>
      <c r="N713" s="70"/>
      <c r="O713" s="70"/>
      <c r="P713" s="70"/>
    </row>
    <row r="714" s="5" customFormat="1" ht="16.5" customHeight="1">
      <c r="A714" s="34"/>
      <c r="B714" s="54"/>
      <c r="C714" s="54"/>
      <c r="D714" s="34"/>
      <c r="E714" s="16"/>
      <c r="F714" s="19"/>
      <c r="G714" s="153"/>
      <c r="H714" s="34"/>
      <c r="I714" s="34"/>
      <c r="J714" s="157"/>
      <c r="K714" s="157"/>
      <c r="L714" s="110"/>
      <c r="M714" s="104"/>
      <c r="N714" s="70"/>
      <c r="O714" s="70"/>
      <c r="P714" s="70"/>
    </row>
    <row r="715" s="5" customFormat="1" ht="16.5" customHeight="1">
      <c r="A715" s="34"/>
      <c r="B715" s="54"/>
      <c r="C715" s="54"/>
      <c r="D715" s="34"/>
      <c r="E715" s="16"/>
      <c r="F715" s="19"/>
      <c r="G715" s="153"/>
      <c r="H715" s="34"/>
      <c r="I715" s="34"/>
      <c r="J715" s="157"/>
      <c r="K715" s="157"/>
      <c r="L715" s="110"/>
      <c r="M715" s="104"/>
      <c r="N715" s="70"/>
      <c r="O715" s="70"/>
      <c r="P715" s="70"/>
    </row>
    <row r="716" s="5" customFormat="1" ht="16.5" customHeight="1">
      <c r="A716" s="34"/>
      <c r="B716" s="54"/>
      <c r="C716" s="54"/>
      <c r="D716" s="34"/>
      <c r="E716" s="16"/>
      <c r="F716" s="19"/>
      <c r="G716" s="153"/>
      <c r="H716" s="34"/>
      <c r="I716" s="34"/>
      <c r="J716" s="157"/>
      <c r="K716" s="157"/>
      <c r="L716" s="110"/>
      <c r="M716" s="104"/>
      <c r="N716" s="70"/>
      <c r="O716" s="70"/>
      <c r="P716" s="70"/>
    </row>
    <row r="717" s="5" customFormat="1" ht="16.5" customHeight="1">
      <c r="A717" s="34"/>
      <c r="B717" s="54"/>
      <c r="C717" s="54"/>
      <c r="D717" s="34"/>
      <c r="E717" s="16"/>
      <c r="F717" s="19"/>
      <c r="G717" s="153"/>
      <c r="H717" s="34"/>
      <c r="I717" s="34"/>
      <c r="J717" s="157"/>
      <c r="K717" s="157"/>
      <c r="L717" s="110"/>
      <c r="M717" s="104"/>
      <c r="N717" s="70"/>
      <c r="O717" s="70"/>
      <c r="P717" s="70"/>
    </row>
    <row r="718" s="5" customFormat="1" ht="16.5" customHeight="1">
      <c r="A718" s="34"/>
      <c r="B718" s="54"/>
      <c r="C718" s="54"/>
      <c r="D718" s="34"/>
      <c r="E718" s="16"/>
      <c r="F718" s="19"/>
      <c r="G718" s="153"/>
      <c r="H718" s="34"/>
      <c r="I718" s="34"/>
      <c r="J718" s="157"/>
      <c r="K718" s="157"/>
      <c r="L718" s="110"/>
      <c r="M718" s="104"/>
      <c r="N718" s="70"/>
      <c r="O718" s="70"/>
      <c r="P718" s="70"/>
    </row>
    <row r="719" s="5" customFormat="1" ht="16.5" customHeight="1">
      <c r="A719" s="34"/>
      <c r="B719" s="54"/>
      <c r="C719" s="54"/>
      <c r="D719" s="34"/>
      <c r="E719" s="16"/>
      <c r="F719" s="19"/>
      <c r="G719" s="153"/>
      <c r="H719" s="34"/>
      <c r="I719" s="34"/>
      <c r="J719" s="157"/>
      <c r="K719" s="157"/>
      <c r="L719" s="110"/>
      <c r="M719" s="104"/>
      <c r="N719" s="70"/>
      <c r="O719" s="70"/>
      <c r="P719" s="70"/>
    </row>
    <row r="720" s="5" customFormat="1" ht="16.5" customHeight="1">
      <c r="A720" s="34"/>
      <c r="B720" s="54"/>
      <c r="C720" s="54"/>
      <c r="D720" s="34"/>
      <c r="E720" s="16"/>
      <c r="F720" s="19"/>
      <c r="G720" s="153"/>
      <c r="H720" s="34"/>
      <c r="I720" s="34"/>
      <c r="J720" s="157"/>
      <c r="K720" s="157"/>
      <c r="L720" s="110"/>
      <c r="M720" s="104"/>
      <c r="N720" s="70"/>
      <c r="O720" s="70"/>
      <c r="P720" s="70"/>
    </row>
    <row r="721" s="5" customFormat="1" ht="16.5" customHeight="1">
      <c r="A721" s="34"/>
      <c r="B721" s="54"/>
      <c r="C721" s="54"/>
      <c r="D721" s="34"/>
      <c r="E721" s="16"/>
      <c r="F721" s="19"/>
      <c r="G721" s="153"/>
      <c r="H721" s="34"/>
      <c r="I721" s="34"/>
      <c r="J721" s="157"/>
      <c r="K721" s="157"/>
      <c r="L721" s="110"/>
      <c r="M721" s="104"/>
      <c r="N721" s="70"/>
      <c r="O721" s="70"/>
      <c r="P721" s="70"/>
    </row>
    <row r="722" s="5" customFormat="1" ht="16.5" customHeight="1">
      <c r="A722" s="34"/>
      <c r="B722" s="54"/>
      <c r="C722" s="54"/>
      <c r="D722" s="34"/>
      <c r="E722" s="16"/>
      <c r="F722" s="19"/>
      <c r="G722" s="153"/>
      <c r="H722" s="34"/>
      <c r="I722" s="34"/>
      <c r="J722" s="157"/>
      <c r="K722" s="157"/>
      <c r="L722" s="110"/>
      <c r="M722" s="104"/>
      <c r="N722" s="70"/>
      <c r="O722" s="70"/>
      <c r="P722" s="70"/>
    </row>
    <row r="723" s="5" customFormat="1" ht="16.5" customHeight="1">
      <c r="A723" s="34"/>
      <c r="B723" s="54"/>
      <c r="C723" s="54"/>
      <c r="D723" s="34"/>
      <c r="E723" s="16"/>
      <c r="F723" s="19"/>
      <c r="G723" s="153"/>
      <c r="H723" s="34"/>
      <c r="I723" s="34"/>
      <c r="J723" s="157"/>
      <c r="K723" s="157"/>
      <c r="L723" s="110"/>
      <c r="M723" s="104"/>
      <c r="N723" s="70"/>
      <c r="O723" s="70"/>
      <c r="P723" s="70"/>
    </row>
    <row r="724" s="5" customFormat="1" ht="16.5" customHeight="1">
      <c r="A724" s="34"/>
      <c r="B724" s="54"/>
      <c r="C724" s="54"/>
      <c r="D724" s="34"/>
      <c r="E724" s="16"/>
      <c r="F724" s="19"/>
      <c r="G724" s="153"/>
      <c r="H724" s="34"/>
      <c r="I724" s="34"/>
      <c r="J724" s="157"/>
      <c r="K724" s="157"/>
      <c r="L724" s="110"/>
      <c r="M724" s="104"/>
      <c r="N724" s="70"/>
      <c r="O724" s="70"/>
      <c r="P724" s="70"/>
    </row>
    <row r="725" s="5" customFormat="1" ht="16.5" customHeight="1">
      <c r="A725" s="34"/>
      <c r="B725" s="54"/>
      <c r="C725" s="54"/>
      <c r="D725" s="34"/>
      <c r="E725" s="16"/>
      <c r="F725" s="19"/>
      <c r="G725" s="153"/>
      <c r="H725" s="34"/>
      <c r="I725" s="34"/>
      <c r="J725" s="157"/>
      <c r="K725" s="157"/>
      <c r="L725" s="110"/>
      <c r="M725" s="104"/>
      <c r="N725" s="70"/>
      <c r="O725" s="70"/>
      <c r="P725" s="70"/>
    </row>
    <row r="726" s="5" customFormat="1" ht="16.5" customHeight="1">
      <c r="A726" s="34"/>
      <c r="B726" s="54"/>
      <c r="C726" s="54"/>
      <c r="D726" s="34"/>
      <c r="E726" s="16"/>
      <c r="F726" s="19"/>
      <c r="G726" s="153"/>
      <c r="H726" s="34"/>
      <c r="I726" s="34"/>
      <c r="J726" s="157"/>
      <c r="K726" s="157"/>
      <c r="L726" s="110"/>
      <c r="M726" s="104"/>
      <c r="N726" s="70"/>
      <c r="O726" s="70"/>
      <c r="P726" s="70"/>
    </row>
    <row r="727" s="5" customFormat="1" ht="16.5" customHeight="1">
      <c r="A727" s="34"/>
      <c r="B727" s="54"/>
      <c r="C727" s="54"/>
      <c r="D727" s="34"/>
      <c r="E727" s="16"/>
      <c r="F727" s="19"/>
      <c r="G727" s="153"/>
      <c r="H727" s="34"/>
      <c r="I727" s="34"/>
      <c r="J727" s="157"/>
      <c r="K727" s="157"/>
      <c r="L727" s="110"/>
      <c r="M727" s="104"/>
      <c r="N727" s="70"/>
      <c r="O727" s="70"/>
      <c r="P727" s="70"/>
    </row>
    <row r="728" s="5" customFormat="1" ht="16.5" customHeight="1">
      <c r="A728" s="34"/>
      <c r="B728" s="54"/>
      <c r="C728" s="54"/>
      <c r="D728" s="34"/>
      <c r="E728" s="16"/>
      <c r="F728" s="19"/>
      <c r="G728" s="153"/>
      <c r="H728" s="34"/>
      <c r="I728" s="34"/>
      <c r="J728" s="157"/>
      <c r="K728" s="157"/>
      <c r="L728" s="110"/>
      <c r="M728" s="104"/>
      <c r="N728" s="70"/>
      <c r="O728" s="70"/>
      <c r="P728" s="70"/>
    </row>
    <row r="729" s="5" customFormat="1" ht="16.5" customHeight="1">
      <c r="A729" s="34"/>
      <c r="B729" s="54"/>
      <c r="C729" s="54"/>
      <c r="D729" s="34"/>
      <c r="E729" s="16"/>
      <c r="F729" s="19"/>
      <c r="G729" s="153"/>
      <c r="H729" s="34"/>
      <c r="I729" s="34"/>
      <c r="J729" s="157"/>
      <c r="K729" s="157"/>
      <c r="L729" s="110"/>
      <c r="M729" s="104"/>
      <c r="N729" s="70"/>
      <c r="O729" s="70"/>
      <c r="P729" s="70"/>
    </row>
    <row r="730" s="5" customFormat="1" ht="16.5" customHeight="1">
      <c r="A730" s="34"/>
      <c r="B730" s="54"/>
      <c r="C730" s="54"/>
      <c r="D730" s="34"/>
      <c r="E730" s="16"/>
      <c r="F730" s="19"/>
      <c r="G730" s="153"/>
      <c r="H730" s="34"/>
      <c r="I730" s="34"/>
      <c r="J730" s="157"/>
      <c r="K730" s="157"/>
      <c r="L730" s="110"/>
      <c r="M730" s="104"/>
      <c r="N730" s="70"/>
      <c r="O730" s="70"/>
      <c r="P730" s="70"/>
    </row>
    <row r="731" s="5" customFormat="1" ht="16.5" customHeight="1">
      <c r="A731" s="34"/>
      <c r="B731" s="54"/>
      <c r="C731" s="54"/>
      <c r="D731" s="34"/>
      <c r="E731" s="16"/>
      <c r="F731" s="19"/>
      <c r="G731" s="153"/>
      <c r="H731" s="34"/>
      <c r="I731" s="34"/>
      <c r="J731" s="157"/>
      <c r="K731" s="157"/>
      <c r="L731" s="110"/>
      <c r="M731" s="104"/>
      <c r="N731" s="70"/>
      <c r="O731" s="70"/>
      <c r="P731" s="70"/>
    </row>
    <row r="732" s="5" customFormat="1" ht="16.5" customHeight="1">
      <c r="A732" s="34"/>
      <c r="B732" s="54"/>
      <c r="C732" s="54"/>
      <c r="D732" s="34"/>
      <c r="E732" s="16"/>
      <c r="F732" s="19"/>
      <c r="G732" s="153"/>
      <c r="H732" s="34"/>
      <c r="I732" s="34"/>
      <c r="J732" s="157"/>
      <c r="K732" s="157"/>
      <c r="L732" s="110"/>
      <c r="M732" s="104"/>
      <c r="N732" s="70"/>
      <c r="O732" s="70"/>
      <c r="P732" s="70"/>
    </row>
    <row r="733" s="5" customFormat="1" ht="16.5" customHeight="1">
      <c r="A733" s="34"/>
      <c r="B733" s="54"/>
      <c r="C733" s="54"/>
      <c r="D733" s="34"/>
      <c r="E733" s="16"/>
      <c r="F733" s="19"/>
      <c r="G733" s="153"/>
      <c r="H733" s="34"/>
      <c r="I733" s="34"/>
      <c r="J733" s="157"/>
      <c r="K733" s="157"/>
      <c r="L733" s="110"/>
      <c r="M733" s="104"/>
      <c r="N733" s="70"/>
      <c r="O733" s="70"/>
      <c r="P733" s="70"/>
    </row>
    <row r="734" s="5" customFormat="1" ht="16.5" customHeight="1">
      <c r="A734" s="34"/>
      <c r="B734" s="54"/>
      <c r="C734" s="54"/>
      <c r="D734" s="34"/>
      <c r="E734" s="16"/>
      <c r="F734" s="19"/>
      <c r="G734" s="153"/>
      <c r="H734" s="34"/>
      <c r="I734" s="34"/>
      <c r="J734" s="157"/>
      <c r="K734" s="157"/>
      <c r="L734" s="110"/>
      <c r="M734" s="104"/>
      <c r="N734" s="70"/>
      <c r="O734" s="70"/>
      <c r="P734" s="70"/>
    </row>
    <row r="735" s="5" customFormat="1" ht="16.5" customHeight="1">
      <c r="A735" s="34"/>
      <c r="B735" s="54"/>
      <c r="C735" s="54"/>
      <c r="D735" s="34"/>
      <c r="E735" s="16"/>
      <c r="F735" s="19"/>
      <c r="G735" s="153"/>
      <c r="H735" s="34"/>
      <c r="I735" s="34"/>
      <c r="J735" s="157"/>
      <c r="K735" s="157"/>
      <c r="L735" s="110"/>
      <c r="M735" s="104"/>
      <c r="N735" s="70"/>
      <c r="O735" s="70"/>
      <c r="P735" s="70"/>
    </row>
    <row r="736" s="5" customFormat="1" ht="16.5" customHeight="1">
      <c r="A736" s="34"/>
      <c r="B736" s="54"/>
      <c r="C736" s="54"/>
      <c r="D736" s="34"/>
      <c r="E736" s="16"/>
      <c r="F736" s="19"/>
      <c r="G736" s="153"/>
      <c r="H736" s="34"/>
      <c r="I736" s="34"/>
      <c r="J736" s="157"/>
      <c r="K736" s="157"/>
      <c r="L736" s="110"/>
      <c r="M736" s="104"/>
      <c r="N736" s="70"/>
      <c r="O736" s="70"/>
      <c r="P736" s="70"/>
    </row>
    <row r="737" s="5" customFormat="1" ht="16.5" customHeight="1">
      <c r="A737" s="34"/>
      <c r="B737" s="54"/>
      <c r="C737" s="54"/>
      <c r="D737" s="34"/>
      <c r="E737" s="16"/>
      <c r="F737" s="19"/>
      <c r="G737" s="153"/>
      <c r="H737" s="34"/>
      <c r="I737" s="34"/>
      <c r="J737" s="157"/>
      <c r="K737" s="157"/>
      <c r="L737" s="110"/>
      <c r="M737" s="104"/>
      <c r="N737" s="70"/>
      <c r="O737" s="70"/>
      <c r="P737" s="70"/>
    </row>
    <row r="738" s="5" customFormat="1" ht="16.5" customHeight="1">
      <c r="A738" s="34"/>
      <c r="B738" s="54"/>
      <c r="C738" s="54"/>
      <c r="D738" s="34"/>
      <c r="E738" s="16"/>
      <c r="F738" s="19"/>
      <c r="G738" s="153"/>
      <c r="H738" s="34"/>
      <c r="I738" s="34"/>
      <c r="J738" s="157"/>
      <c r="K738" s="157"/>
      <c r="L738" s="110"/>
      <c r="M738" s="104"/>
      <c r="N738" s="70"/>
      <c r="O738" s="70"/>
      <c r="P738" s="70"/>
    </row>
    <row r="739" s="5" customFormat="1" ht="16.5" customHeight="1">
      <c r="A739" s="34"/>
      <c r="B739" s="54"/>
      <c r="C739" s="54"/>
      <c r="D739" s="34"/>
      <c r="E739" s="16"/>
      <c r="F739" s="19"/>
      <c r="G739" s="153"/>
      <c r="H739" s="34"/>
      <c r="I739" s="34"/>
      <c r="J739" s="157"/>
      <c r="K739" s="157"/>
      <c r="L739" s="110"/>
      <c r="M739" s="104"/>
      <c r="N739" s="70"/>
      <c r="O739" s="70"/>
      <c r="P739" s="70"/>
    </row>
    <row r="740" s="5" customFormat="1" ht="16.5" customHeight="1">
      <c r="A740" s="34"/>
      <c r="B740" s="54"/>
      <c r="C740" s="54"/>
      <c r="D740" s="34"/>
      <c r="E740" s="16"/>
      <c r="F740" s="19"/>
      <c r="G740" s="153"/>
      <c r="H740" s="34"/>
      <c r="I740" s="34"/>
      <c r="J740" s="157"/>
      <c r="K740" s="157"/>
      <c r="L740" s="110"/>
      <c r="M740" s="104"/>
      <c r="N740" s="70"/>
      <c r="O740" s="70"/>
      <c r="P740" s="70"/>
    </row>
    <row r="741" s="5" customFormat="1" ht="16.5" customHeight="1">
      <c r="A741" s="34"/>
      <c r="B741" s="54"/>
      <c r="C741" s="54"/>
      <c r="D741" s="34"/>
      <c r="E741" s="16"/>
      <c r="F741" s="19"/>
      <c r="G741" s="153"/>
      <c r="H741" s="34"/>
      <c r="I741" s="34"/>
      <c r="J741" s="157"/>
      <c r="K741" s="157"/>
      <c r="L741" s="110"/>
      <c r="M741" s="104"/>
      <c r="N741" s="70"/>
      <c r="O741" s="70"/>
      <c r="P741" s="70"/>
    </row>
    <row r="742" s="5" customFormat="1" ht="16.5" customHeight="1">
      <c r="A742" s="34"/>
      <c r="B742" s="54"/>
      <c r="C742" s="54"/>
      <c r="D742" s="34"/>
      <c r="E742" s="16"/>
      <c r="F742" s="19"/>
      <c r="G742" s="153"/>
      <c r="H742" s="34"/>
      <c r="I742" s="34"/>
      <c r="J742" s="157"/>
      <c r="K742" s="157"/>
      <c r="L742" s="110"/>
      <c r="M742" s="104"/>
      <c r="N742" s="70"/>
      <c r="O742" s="70"/>
      <c r="P742" s="70"/>
    </row>
    <row r="743" s="5" customFormat="1" ht="16.5" customHeight="1">
      <c r="A743" s="34"/>
      <c r="B743" s="54"/>
      <c r="C743" s="54"/>
      <c r="D743" s="34"/>
      <c r="E743" s="16"/>
      <c r="F743" s="19"/>
      <c r="G743" s="153"/>
      <c r="H743" s="34"/>
      <c r="I743" s="34"/>
      <c r="J743" s="157"/>
      <c r="K743" s="157"/>
      <c r="L743" s="110"/>
      <c r="M743" s="104"/>
      <c r="N743" s="70"/>
      <c r="O743" s="70"/>
      <c r="P743" s="70"/>
    </row>
    <row r="744" s="5" customFormat="1" ht="16.5" customHeight="1">
      <c r="A744" s="34"/>
      <c r="B744" s="54"/>
      <c r="C744" s="54"/>
      <c r="D744" s="34"/>
      <c r="E744" s="16"/>
      <c r="F744" s="19"/>
      <c r="G744" s="153"/>
      <c r="H744" s="34"/>
      <c r="I744" s="34"/>
      <c r="J744" s="157"/>
      <c r="K744" s="157"/>
      <c r="L744" s="110"/>
      <c r="M744" s="104"/>
      <c r="N744" s="70"/>
      <c r="O744" s="70"/>
      <c r="P744" s="70"/>
    </row>
    <row r="745" s="5" customFormat="1" ht="16.5" customHeight="1">
      <c r="A745" s="34"/>
      <c r="B745" s="54"/>
      <c r="C745" s="54"/>
      <c r="D745" s="34"/>
      <c r="E745" s="16"/>
      <c r="F745" s="19"/>
      <c r="G745" s="153"/>
      <c r="H745" s="34"/>
      <c r="I745" s="34"/>
      <c r="J745" s="157"/>
      <c r="K745" s="157"/>
      <c r="L745" s="110"/>
      <c r="M745" s="104"/>
      <c r="N745" s="70"/>
      <c r="O745" s="70"/>
      <c r="P745" s="70"/>
    </row>
    <row r="746" s="5" customFormat="1" ht="16.5" customHeight="1">
      <c r="A746" s="34"/>
      <c r="B746" s="54"/>
      <c r="C746" s="54"/>
      <c r="D746" s="34"/>
      <c r="E746" s="16"/>
      <c r="F746" s="19"/>
      <c r="G746" s="153"/>
      <c r="H746" s="34"/>
      <c r="I746" s="34"/>
      <c r="J746" s="157"/>
      <c r="K746" s="157"/>
      <c r="L746" s="110"/>
      <c r="M746" s="104"/>
      <c r="N746" s="70"/>
      <c r="O746" s="70"/>
      <c r="P746" s="70"/>
    </row>
    <row r="747" s="5" customFormat="1" ht="16.5" customHeight="1">
      <c r="A747" s="34"/>
      <c r="B747" s="54"/>
      <c r="C747" s="54"/>
      <c r="D747" s="34"/>
      <c r="E747" s="16"/>
      <c r="F747" s="19"/>
      <c r="G747" s="153"/>
      <c r="H747" s="34"/>
      <c r="I747" s="34"/>
      <c r="J747" s="157"/>
      <c r="K747" s="157"/>
      <c r="L747" s="110"/>
      <c r="M747" s="104"/>
      <c r="N747" s="70"/>
      <c r="O747" s="70"/>
      <c r="P747" s="70"/>
    </row>
    <row r="748" s="5" customFormat="1" ht="16.5" customHeight="1">
      <c r="A748" s="34"/>
      <c r="B748" s="54"/>
      <c r="C748" s="54"/>
      <c r="D748" s="34"/>
      <c r="E748" s="16"/>
      <c r="F748" s="19"/>
      <c r="G748" s="153"/>
      <c r="H748" s="34"/>
      <c r="I748" s="34"/>
      <c r="J748" s="157"/>
      <c r="K748" s="157"/>
      <c r="L748" s="110"/>
      <c r="M748" s="104"/>
      <c r="N748" s="70"/>
      <c r="O748" s="70"/>
      <c r="P748" s="70"/>
    </row>
    <row r="749" s="5" customFormat="1" ht="16.5" customHeight="1">
      <c r="A749" s="34"/>
      <c r="B749" s="54"/>
      <c r="C749" s="54"/>
      <c r="D749" s="34"/>
      <c r="E749" s="16"/>
      <c r="F749" s="19"/>
      <c r="G749" s="153"/>
      <c r="H749" s="34"/>
      <c r="I749" s="34"/>
      <c r="J749" s="157"/>
      <c r="K749" s="157"/>
      <c r="L749" s="110"/>
      <c r="M749" s="104"/>
      <c r="N749" s="70"/>
      <c r="O749" s="70"/>
      <c r="P749" s="70"/>
    </row>
    <row r="750" s="5" customFormat="1" ht="16.5" customHeight="1">
      <c r="A750" s="34"/>
      <c r="B750" s="54"/>
      <c r="C750" s="54"/>
      <c r="D750" s="34"/>
      <c r="E750" s="16"/>
      <c r="F750" s="19"/>
      <c r="G750" s="153"/>
      <c r="H750" s="34"/>
      <c r="I750" s="34"/>
      <c r="J750" s="157"/>
      <c r="K750" s="157"/>
      <c r="L750" s="110"/>
      <c r="M750" s="104"/>
      <c r="N750" s="70"/>
      <c r="O750" s="70"/>
      <c r="P750" s="70"/>
    </row>
    <row r="751" s="5" customFormat="1" ht="16.5" customHeight="1">
      <c r="A751" s="34"/>
      <c r="B751" s="54"/>
      <c r="C751" s="54"/>
      <c r="D751" s="34"/>
      <c r="E751" s="16"/>
      <c r="F751" s="19"/>
      <c r="G751" s="153"/>
      <c r="H751" s="34"/>
      <c r="I751" s="34"/>
      <c r="J751" s="157"/>
      <c r="K751" s="157"/>
      <c r="L751" s="110"/>
      <c r="M751" s="104"/>
      <c r="N751" s="70"/>
      <c r="O751" s="70"/>
      <c r="P751" s="70"/>
    </row>
    <row r="752" s="5" customFormat="1" ht="16.5" customHeight="1">
      <c r="A752" s="34"/>
      <c r="B752" s="54"/>
      <c r="C752" s="54"/>
      <c r="D752" s="34"/>
      <c r="E752" s="16"/>
      <c r="F752" s="19"/>
      <c r="G752" s="153"/>
      <c r="H752" s="34"/>
      <c r="I752" s="34"/>
      <c r="J752" s="157"/>
      <c r="K752" s="157"/>
      <c r="L752" s="110"/>
      <c r="M752" s="104"/>
      <c r="N752" s="70"/>
      <c r="O752" s="70"/>
      <c r="P752" s="70"/>
    </row>
  </sheetData>
  <autoFilter ref="A2:XFD1048576"/>
  <mergeCells count="80">
    <mergeCell ref="E1:G1"/>
    <mergeCell ref="B292:B297"/>
    <mergeCell ref="B310:B313"/>
    <mergeCell ref="B298:B303"/>
    <mergeCell ref="B304:B306"/>
    <mergeCell ref="B307:B309"/>
    <mergeCell ref="B314:B317"/>
    <mergeCell ref="B204:B209"/>
    <mergeCell ref="B222:B225"/>
    <mergeCell ref="B210:B215"/>
    <mergeCell ref="B216:B218"/>
    <mergeCell ref="B219:B221"/>
    <mergeCell ref="B226:B229"/>
    <mergeCell ref="B11:B13"/>
    <mergeCell ref="B38:B41"/>
    <mergeCell ref="B115:B118"/>
    <mergeCell ref="B126:B129"/>
    <mergeCell ref="B131:B136"/>
    <mergeCell ref="B137:B147"/>
    <mergeCell ref="B4:B10"/>
    <mergeCell ref="B78:B88"/>
    <mergeCell ref="B148:B149"/>
    <mergeCell ref="B44:B45"/>
    <mergeCell ref="B46:B57"/>
    <mergeCell ref="B89:B103"/>
    <mergeCell ref="B152:B173"/>
    <mergeCell ref="B177:B182"/>
    <mergeCell ref="A183:A263"/>
    <mergeCell ref="B196:B199"/>
    <mergeCell ref="B380:B386"/>
    <mergeCell ref="B184:B189"/>
    <mergeCell ref="B190:B192"/>
    <mergeCell ref="B193:B195"/>
    <mergeCell ref="B231:B240"/>
    <mergeCell ref="B241:B247"/>
    <mergeCell ref="B14:B28"/>
    <mergeCell ref="B250:B256"/>
    <mergeCell ref="B257:B258"/>
    <mergeCell ref="B261:B263"/>
    <mergeCell ref="B271:B276"/>
    <mergeCell ref="B277:B279"/>
    <mergeCell ref="B284:B287"/>
    <mergeCell ref="B329:B332"/>
    <mergeCell ref="B336:B341"/>
    <mergeCell ref="B342:B345"/>
    <mergeCell ref="B346:B347"/>
    <mergeCell ref="B29:B32"/>
    <mergeCell ref="B348:B350"/>
    <mergeCell ref="B352:B354"/>
    <mergeCell ref="B355:B358"/>
    <mergeCell ref="B359:B365"/>
    <mergeCell ref="B369:B379"/>
    <mergeCell ref="B400:B404"/>
    <mergeCell ref="A368:A379"/>
    <mergeCell ref="A380:A409"/>
    <mergeCell ref="B405:B408"/>
    <mergeCell ref="B280:B283"/>
    <mergeCell ref="B33:B36"/>
    <mergeCell ref="B394:B399"/>
    <mergeCell ref="B319:B328"/>
    <mergeCell ref="B387:B390"/>
    <mergeCell ref="B288:B291"/>
    <mergeCell ref="B200:B203"/>
    <mergeCell ref="B107:B113"/>
    <mergeCell ref="B104:B106"/>
    <mergeCell ref="A3:A42"/>
    <mergeCell ref="A43:A57"/>
    <mergeCell ref="B59:B67"/>
    <mergeCell ref="A58:A113"/>
    <mergeCell ref="A114:A150"/>
    <mergeCell ref="B410:B418"/>
    <mergeCell ref="A152:A173"/>
    <mergeCell ref="B174:B176"/>
    <mergeCell ref="A174:A182"/>
    <mergeCell ref="A264:A269"/>
    <mergeCell ref="B68:B69"/>
    <mergeCell ref="B264:B265"/>
    <mergeCell ref="B268:B269"/>
    <mergeCell ref="B70:B77"/>
    <mergeCell ref="B119:B125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D3" activePane="bottomRight" state="frozen" xSplit="3" ySplit="2"/>
    </sheetView>
  </sheetViews>
  <sheetFormatPr baseColWidth="10" defaultColWidth="9.9990234375" defaultRowHeight="16.5" customHeight="1"/>
  <cols>
    <col min="1" max="1" width="9.2548828125" customWidth="1"/>
    <col min="2" max="2" width="16.875" customWidth="1" style="129"/>
    <col min="3" max="3" width="28.1103515625" customWidth="1" style="129"/>
    <col min="4" max="4" width="23.923828125" customWidth="1"/>
    <col min="5" max="5" width="12.287109375" customWidth="1" style="81"/>
    <col min="6" max="6" width="7.125" customWidth="1" style="68"/>
    <col min="7" max="7" width="11.37890625" customWidth="1" style="70"/>
    <col min="8" max="9" width="18.9990234375" style="70"/>
    <col min="12" max="12" width="19.822265625" customWidth="1"/>
    <col min="13" max="13" width="18.966796875" customWidth="1"/>
    <col min="14" max="16" width="21.849609375" customWidth="1" style="70"/>
  </cols>
  <sheetData>
    <row r="1" ht="16.5" customHeight="1">
      <c r="E1" s="202" t="s">
        <v>804</v>
      </c>
      <c r="F1" s="17"/>
      <c r="G1" s="107"/>
      <c r="L1" s="72"/>
      <c r="M1" s="72"/>
      <c r="N1" s="87"/>
      <c r="O1" s="87"/>
      <c r="P1" s="87"/>
    </row>
    <row r="2" s="5" customFormat="1" ht="20.78571428571429" customHeight="1">
      <c r="B2" s="129" t="s">
        <v>1</v>
      </c>
      <c r="C2" s="129" t="s">
        <v>2</v>
      </c>
      <c r="D2" s="34" t="s">
        <v>3</v>
      </c>
      <c r="E2" s="81" t="s">
        <v>4</v>
      </c>
      <c r="F2" s="68" t="s">
        <v>5</v>
      </c>
      <c r="G2" s="70" t="s">
        <v>6</v>
      </c>
      <c r="H2" s="70"/>
      <c r="I2" s="70" t="s">
        <v>806</v>
      </c>
      <c r="J2" s="34" t="s">
        <v>807</v>
      </c>
      <c r="K2" s="34" t="s">
        <v>808</v>
      </c>
      <c r="L2" s="72" t="s">
        <v>7</v>
      </c>
      <c r="M2" s="72" t="s">
        <v>8</v>
      </c>
      <c r="N2" s="87" t="s">
        <v>9</v>
      </c>
      <c r="O2" s="87" t="s">
        <v>10</v>
      </c>
      <c r="P2" s="87" t="s">
        <v>11</v>
      </c>
    </row>
    <row r="3" s="52" customFormat="1" ht="16.5" customHeight="1">
      <c r="A3" s="181" t="s">
        <v>12</v>
      </c>
      <c r="B3" s="65"/>
      <c r="C3" s="65" t="s">
        <v>13</v>
      </c>
      <c r="D3" s="65"/>
      <c r="E3" s="65"/>
      <c r="F3" s="67"/>
      <c r="G3" s="65"/>
      <c r="H3" s="65"/>
      <c r="I3" s="65"/>
      <c r="J3" s="66"/>
      <c r="K3" s="66"/>
      <c r="L3" s="66"/>
      <c r="M3" s="66"/>
      <c r="N3" s="88"/>
      <c r="O3" s="88"/>
      <c r="P3" s="88"/>
    </row>
    <row r="4" s="5" customFormat="1" ht="16.5" customHeight="1">
      <c r="A4" s="75"/>
      <c r="B4" s="79" t="s">
        <v>14</v>
      </c>
      <c r="C4" s="71" t="s">
        <v>15</v>
      </c>
      <c r="D4" s="71"/>
      <c r="E4" s="47" t="n">
        <f>MIN(E5:E8)</f>
        <v>45399</v>
      </c>
      <c r="F4" s="61"/>
      <c r="G4" s="47" t="n">
        <f>E4+F4-1</f>
        <v>45398</v>
      </c>
      <c r="H4" s="47"/>
      <c r="I4" s="47"/>
      <c r="J4" s="48"/>
      <c r="K4" s="48"/>
      <c r="L4" s="46" t="s">
        <v>16</v>
      </c>
      <c r="M4" s="48"/>
      <c r="N4" s="89"/>
      <c r="O4" s="89"/>
      <c r="P4" s="89"/>
    </row>
    <row r="5" s="5" customFormat="1" ht="16.5" customHeight="1">
      <c r="A5" s="75"/>
      <c r="B5" s="74"/>
      <c r="C5" s="16" t="s">
        <v>15</v>
      </c>
      <c r="D5" s="34"/>
      <c r="E5" s="59" t="n">
        <v>45399</v>
      </c>
      <c r="F5" s="49" t="n">
        <v>9</v>
      </c>
      <c r="G5" s="47" t="n">
        <f>E5+F5-1</f>
        <v>45407</v>
      </c>
      <c r="H5" s="47"/>
      <c r="I5" s="47"/>
      <c r="J5" s="48"/>
      <c r="K5" s="48"/>
      <c r="L5" s="46" t="s">
        <v>16</v>
      </c>
      <c r="M5" s="46"/>
      <c r="N5" s="46"/>
      <c r="O5" s="46"/>
      <c r="P5" s="46"/>
    </row>
    <row r="6" s="5" customFormat="1" ht="16.5" customHeight="1">
      <c r="A6" s="75"/>
      <c r="B6" s="74"/>
      <c r="C6" s="64" t="s">
        <v>17</v>
      </c>
      <c r="D6" s="64" t="s">
        <v>18</v>
      </c>
      <c r="E6" s="14" t="n">
        <f>G5+1</f>
        <v>45408</v>
      </c>
      <c r="F6" s="49" t="n">
        <v>1</v>
      </c>
      <c r="G6" s="47" t="n">
        <f>E6+F6-1</f>
        <v>45408</v>
      </c>
      <c r="H6" s="47"/>
      <c r="I6" s="47"/>
      <c r="J6" s="48"/>
      <c r="K6" s="48"/>
      <c r="L6" s="46" t="s">
        <v>19</v>
      </c>
      <c r="M6" s="46"/>
      <c r="N6" s="46"/>
      <c r="O6" s="46"/>
      <c r="P6" s="46"/>
    </row>
    <row r="7" ht="16.5" customHeight="1">
      <c r="C7" s="187" t="s">
        <v>20</v>
      </c>
      <c r="D7" s="64" t="s">
        <v>21</v>
      </c>
      <c r="E7" s="122" t="n">
        <f>G6+1</f>
        <v>45409</v>
      </c>
      <c r="F7" s="19" t="n">
        <v>3</v>
      </c>
      <c r="G7" s="16" t="n">
        <f>E7+F7-1</f>
        <v>45411</v>
      </c>
      <c r="H7" s="16"/>
      <c r="I7" s="16" t="n">
        <v>45412</v>
      </c>
      <c r="J7" s="117" t="s">
        <v>811</v>
      </c>
      <c r="K7" s="117" t="s">
        <v>811</v>
      </c>
      <c r="L7" s="54" t="s">
        <v>16</v>
      </c>
      <c r="M7" s="54"/>
      <c r="N7" s="54"/>
      <c r="O7" s="54"/>
      <c r="P7" s="54"/>
    </row>
    <row r="8" s="5" customFormat="1" ht="16.5" customHeight="1">
      <c r="A8" s="75"/>
      <c r="B8" s="75"/>
      <c r="C8" s="71" t="s">
        <v>22</v>
      </c>
      <c r="D8" s="50" t="s">
        <v>23</v>
      </c>
      <c r="E8" s="51" t="n">
        <f>G7+1</f>
        <v>45412</v>
      </c>
      <c r="F8" s="49" t="n">
        <v>12</v>
      </c>
      <c r="G8" s="47" t="n">
        <f>E8+F8-1</f>
        <v>45423</v>
      </c>
      <c r="H8" s="47"/>
      <c r="I8" s="47"/>
      <c r="J8" s="48"/>
      <c r="K8" s="48"/>
      <c r="L8" s="46" t="s">
        <v>24</v>
      </c>
      <c r="M8" s="46"/>
      <c r="N8" s="46"/>
      <c r="O8" s="46"/>
      <c r="P8" s="46"/>
    </row>
    <row r="9" s="5" customFormat="1" ht="16.5" customHeight="1">
      <c r="A9" s="75"/>
      <c r="B9" s="75"/>
      <c r="C9" s="71" t="s">
        <v>25</v>
      </c>
      <c r="D9" s="50"/>
      <c r="E9" s="51" t="n">
        <f>G24+1</f>
        <v>45429</v>
      </c>
      <c r="F9" s="49" t="n">
        <v>4</v>
      </c>
      <c r="G9" s="47" t="n">
        <f>E9+F9-1</f>
        <v>45432</v>
      </c>
      <c r="H9" s="47"/>
      <c r="I9" s="47"/>
      <c r="J9" s="48"/>
      <c r="K9" s="48"/>
      <c r="L9" s="46" t="s">
        <v>16</v>
      </c>
      <c r="M9" s="71" t="s">
        <v>26</v>
      </c>
      <c r="N9" s="46" t="s">
        <v>278</v>
      </c>
      <c r="O9" s="46"/>
      <c r="P9" s="46"/>
    </row>
    <row r="10" s="5" customFormat="1" ht="16.5" customHeight="1">
      <c r="A10" s="75"/>
      <c r="B10" s="75"/>
      <c r="C10" s="50" t="s">
        <v>27</v>
      </c>
      <c r="D10" s="50"/>
      <c r="E10" s="51" t="n">
        <f>G37+1</f>
        <v>45428</v>
      </c>
      <c r="F10" s="49" t="n">
        <v>5</v>
      </c>
      <c r="G10" s="47" t="n">
        <f>E10+F10-1</f>
        <v>45432</v>
      </c>
      <c r="H10" s="47"/>
      <c r="I10" s="47"/>
      <c r="J10" s="48"/>
      <c r="K10" s="48"/>
      <c r="L10" s="46" t="s">
        <v>16</v>
      </c>
      <c r="M10" s="71" t="s">
        <v>28</v>
      </c>
      <c r="N10" s="46" t="s">
        <v>29</v>
      </c>
      <c r="O10" s="46"/>
      <c r="P10" s="46"/>
    </row>
    <row r="11" s="5" customFormat="1" ht="27.75" customHeight="1">
      <c r="A11" s="75"/>
      <c r="B11" s="79" t="s">
        <v>30</v>
      </c>
      <c r="C11" s="71" t="s">
        <v>31</v>
      </c>
      <c r="D11" s="47"/>
      <c r="E11" s="47"/>
      <c r="F11" s="49"/>
      <c r="G11" s="47" t="n">
        <v>45420</v>
      </c>
      <c r="H11" s="47"/>
      <c r="I11" s="47"/>
      <c r="J11" s="48"/>
      <c r="K11" s="48"/>
      <c r="L11" s="46" t="s">
        <v>32</v>
      </c>
      <c r="M11" s="48"/>
      <c r="N11" s="89"/>
      <c r="O11" s="89"/>
      <c r="P11" s="89"/>
    </row>
    <row r="12" s="5" customFormat="1" ht="16.5" customHeight="1">
      <c r="A12" s="75"/>
      <c r="B12" s="75"/>
      <c r="C12" s="71" t="s">
        <v>33</v>
      </c>
      <c r="D12" s="47"/>
      <c r="E12" s="47"/>
      <c r="F12" s="49"/>
      <c r="G12" s="47" t="n">
        <v>45420</v>
      </c>
      <c r="H12" s="47"/>
      <c r="I12" s="47"/>
      <c r="J12" s="48"/>
      <c r="K12" s="48"/>
      <c r="L12" s="46" t="s">
        <v>34</v>
      </c>
      <c r="M12" s="46"/>
      <c r="N12" s="46"/>
      <c r="O12" s="46"/>
      <c r="P12" s="46"/>
    </row>
    <row r="13" s="5" customFormat="1" ht="16.5" customHeight="1">
      <c r="A13" s="75"/>
      <c r="B13" s="75"/>
      <c r="C13" s="71" t="s">
        <v>35</v>
      </c>
      <c r="D13" s="47"/>
      <c r="E13" s="47"/>
      <c r="F13" s="49"/>
      <c r="G13" s="47" t="n">
        <v>45426</v>
      </c>
      <c r="H13" s="47"/>
      <c r="I13" s="47"/>
      <c r="J13" s="48"/>
      <c r="K13" s="48"/>
      <c r="L13" s="46" t="s">
        <v>34</v>
      </c>
      <c r="M13" s="46"/>
      <c r="N13" s="5"/>
      <c r="O13" s="5"/>
      <c r="P13" s="5"/>
    </row>
    <row r="14" s="5" customFormat="1" ht="16.5" customHeight="1">
      <c r="A14" s="75"/>
      <c r="B14" s="79" t="s">
        <v>36</v>
      </c>
      <c r="C14" s="71" t="s">
        <v>37</v>
      </c>
      <c r="D14" s="47"/>
      <c r="E14" s="47" t="n">
        <f>MIN(E15:E28)</f>
        <v>45406</v>
      </c>
      <c r="F14" s="61"/>
      <c r="G14" s="47" t="n">
        <f>MAX(G15:G28)</f>
        <v>45457</v>
      </c>
      <c r="H14" s="47"/>
      <c r="I14" s="47"/>
      <c r="J14" s="48"/>
      <c r="K14" s="48"/>
      <c r="L14" s="48" t="s">
        <v>34</v>
      </c>
      <c r="M14" s="48"/>
      <c r="N14" s="46"/>
      <c r="O14" s="46"/>
      <c r="P14" s="46"/>
    </row>
    <row r="15" s="5" customFormat="1" ht="16.5" customHeight="1">
      <c r="A15" s="75"/>
      <c r="B15" s="75"/>
      <c r="C15" s="47" t="s">
        <v>38</v>
      </c>
      <c r="D15" s="47"/>
      <c r="E15" s="51" t="n">
        <f>G7+1</f>
        <v>45412</v>
      </c>
      <c r="F15" s="49" t="n">
        <v>9</v>
      </c>
      <c r="G15" s="47" t="n">
        <f>E15+F15-1</f>
        <v>45420</v>
      </c>
      <c r="H15" s="47"/>
      <c r="I15" s="47"/>
      <c r="J15" s="48"/>
      <c r="K15" s="48"/>
      <c r="L15" s="46" t="s">
        <v>39</v>
      </c>
      <c r="M15" s="46"/>
      <c r="N15" s="46" t="s">
        <v>40</v>
      </c>
      <c r="O15" s="46"/>
      <c r="P15" s="46"/>
    </row>
    <row r="16" ht="68.25" customHeight="1">
      <c r="C16" s="131" t="s">
        <v>41</v>
      </c>
      <c r="D16" s="16"/>
      <c r="E16" s="16" t="n">
        <f>G15+1</f>
        <v>45421</v>
      </c>
      <c r="F16" s="19" t="n">
        <v>7</v>
      </c>
      <c r="G16" s="16" t="n">
        <f>E16+F16-1</f>
        <v>45427</v>
      </c>
      <c r="H16" s="16"/>
      <c r="I16" s="16"/>
      <c r="J16" s="117" t="s">
        <v>811</v>
      </c>
      <c r="K16" s="117"/>
      <c r="L16" s="54" t="s">
        <v>42</v>
      </c>
      <c r="M16" s="538" t="s">
        <v>1074</v>
      </c>
      <c r="N16" s="539" t="s">
        <v>44</v>
      </c>
      <c r="O16" s="123"/>
      <c r="P16" s="123"/>
    </row>
    <row r="17" s="5" customFormat="1" ht="16.5" customHeight="1">
      <c r="A17" s="75"/>
      <c r="B17" s="75"/>
      <c r="C17" s="46" t="s">
        <v>45</v>
      </c>
      <c r="D17" s="47"/>
      <c r="E17" s="47"/>
      <c r="F17" s="49"/>
      <c r="G17" s="47" t="n">
        <f>G15</f>
        <v>45420</v>
      </c>
      <c r="H17" s="47"/>
      <c r="I17" s="47" t="n">
        <v>45421</v>
      </c>
      <c r="J17" s="48"/>
      <c r="K17" s="48"/>
      <c r="L17" s="48" t="s">
        <v>34</v>
      </c>
      <c r="M17" s="48"/>
      <c r="N17" s="89" t="s">
        <v>278</v>
      </c>
      <c r="O17" s="89"/>
      <c r="P17" s="89"/>
    </row>
    <row r="18" s="5" customFormat="1" ht="16.5" customHeight="1">
      <c r="A18" s="75"/>
      <c r="B18" s="75"/>
      <c r="C18" s="47" t="s">
        <v>46</v>
      </c>
      <c r="D18" s="47"/>
      <c r="E18" s="47" t="n">
        <f>E16+3</f>
        <v>45424</v>
      </c>
      <c r="F18" s="49" t="n">
        <v>2</v>
      </c>
      <c r="G18" s="47" t="n">
        <f>E18+F18-1</f>
        <v>45425</v>
      </c>
      <c r="H18" s="47"/>
      <c r="I18" s="47"/>
      <c r="J18" s="48"/>
      <c r="K18" s="48"/>
      <c r="L18" s="48" t="s">
        <v>47</v>
      </c>
      <c r="M18" s="48"/>
      <c r="N18" s="89"/>
      <c r="O18" s="89"/>
      <c r="P18" s="89"/>
    </row>
    <row r="19" s="5" customFormat="1" ht="16.5" customHeight="1">
      <c r="A19" s="75"/>
      <c r="B19" s="75"/>
      <c r="C19" s="83" t="s">
        <v>48</v>
      </c>
      <c r="D19" s="47"/>
      <c r="E19" s="47" t="n">
        <f>G18+1</f>
        <v>45426</v>
      </c>
      <c r="F19" s="49" t="n">
        <v>3</v>
      </c>
      <c r="G19" s="47" t="n">
        <f>E19+F19-1</f>
        <v>45428</v>
      </c>
      <c r="H19" s="47"/>
      <c r="I19" s="47"/>
      <c r="J19" s="48"/>
      <c r="K19" s="48"/>
      <c r="L19" s="48" t="s">
        <v>34</v>
      </c>
      <c r="M19" s="48"/>
      <c r="N19" s="89"/>
      <c r="O19" s="89"/>
      <c r="P19" s="89"/>
    </row>
    <row r="20" s="5" customFormat="1" ht="38.60526315789475" customHeight="1">
      <c r="A20" s="75"/>
      <c r="B20" s="75"/>
      <c r="C20" s="50" t="s">
        <v>49</v>
      </c>
      <c r="D20" s="50" t="s">
        <v>50</v>
      </c>
      <c r="E20" s="47" t="n">
        <f>G16+1</f>
        <v>45428</v>
      </c>
      <c r="F20" s="49" t="n">
        <v>1</v>
      </c>
      <c r="G20" s="47" t="n">
        <f>E20+F20-1</f>
        <v>45428</v>
      </c>
      <c r="H20" s="47"/>
      <c r="I20" s="47"/>
      <c r="J20" s="48"/>
      <c r="K20" s="48"/>
      <c r="L20" s="46" t="s">
        <v>51</v>
      </c>
      <c r="M20" s="46"/>
      <c r="N20" s="46"/>
      <c r="O20" s="46"/>
      <c r="P20" s="46"/>
    </row>
    <row r="21" s="5" customFormat="1" ht="16.5" customHeight="1">
      <c r="A21" s="75"/>
      <c r="B21" s="75"/>
      <c r="C21" s="50" t="s">
        <v>52</v>
      </c>
      <c r="D21" s="50" t="s">
        <v>53</v>
      </c>
      <c r="E21" s="47" t="n">
        <v>45418</v>
      </c>
      <c r="F21" s="49" t="n">
        <v>2</v>
      </c>
      <c r="G21" s="47" t="n">
        <f>E21+F21-1</f>
        <v>45419</v>
      </c>
      <c r="H21" s="47"/>
      <c r="I21" s="47"/>
      <c r="J21" s="48"/>
      <c r="K21" s="48"/>
      <c r="L21" s="46" t="s">
        <v>54</v>
      </c>
      <c r="M21" s="46"/>
      <c r="N21" s="46"/>
      <c r="O21" s="46"/>
      <c r="P21" s="46"/>
    </row>
    <row r="22" s="5" customFormat="1" ht="16.5" customHeight="1">
      <c r="A22" s="75"/>
      <c r="B22" s="75"/>
      <c r="C22" s="50" t="s">
        <v>55</v>
      </c>
      <c r="D22" s="50" t="s">
        <v>56</v>
      </c>
      <c r="E22" s="47" t="n">
        <f>G21+1</f>
        <v>45420</v>
      </c>
      <c r="F22" s="49" t="n">
        <v>1</v>
      </c>
      <c r="G22" s="47" t="n">
        <f>E22+F22-1</f>
        <v>45420</v>
      </c>
      <c r="H22" s="47"/>
      <c r="I22" s="47"/>
      <c r="J22" s="48"/>
      <c r="K22" s="48"/>
      <c r="L22" s="46" t="s">
        <v>54</v>
      </c>
      <c r="M22" s="46"/>
      <c r="N22" s="46"/>
      <c r="O22" s="46"/>
      <c r="P22" s="46"/>
    </row>
    <row r="23" s="5" customFormat="1" ht="16.5" customHeight="1">
      <c r="A23" s="75"/>
      <c r="B23" s="75"/>
      <c r="C23" s="50" t="s">
        <v>57</v>
      </c>
      <c r="D23" s="50" t="s">
        <v>58</v>
      </c>
      <c r="E23" s="47" t="n">
        <v>45437</v>
      </c>
      <c r="F23" s="49" t="n">
        <v>21</v>
      </c>
      <c r="G23" s="47" t="n">
        <f>E23+F23-1</f>
        <v>45457</v>
      </c>
      <c r="H23" s="47"/>
      <c r="I23" s="47"/>
      <c r="J23" s="48"/>
      <c r="K23" s="48"/>
      <c r="L23" s="46" t="s">
        <v>54</v>
      </c>
      <c r="M23" s="46"/>
      <c r="N23" s="46"/>
      <c r="O23" s="46"/>
      <c r="P23" s="46"/>
    </row>
    <row r="24" s="5" customFormat="1" ht="27.75" customHeight="1">
      <c r="A24" s="75"/>
      <c r="B24" s="75"/>
      <c r="C24" s="50" t="s">
        <v>59</v>
      </c>
      <c r="D24" s="57" t="s">
        <v>60</v>
      </c>
      <c r="E24" s="47" t="n">
        <f>G18+1</f>
        <v>45426</v>
      </c>
      <c r="F24" s="49" t="n">
        <v>3</v>
      </c>
      <c r="G24" s="47" t="n">
        <f>E24+F24-1</f>
        <v>45428</v>
      </c>
      <c r="H24" s="47"/>
      <c r="I24" s="47"/>
      <c r="J24" s="48"/>
      <c r="K24" s="48"/>
      <c r="L24" s="46" t="s">
        <v>54</v>
      </c>
      <c r="M24" s="46"/>
      <c r="N24" s="46" t="s">
        <v>61</v>
      </c>
      <c r="O24" s="46"/>
      <c r="P24" s="46"/>
    </row>
    <row r="25" ht="27.75" customHeight="1">
      <c r="C25" s="187" t="s">
        <v>62</v>
      </c>
      <c r="E25" s="16" t="n">
        <f>E24</f>
        <v>45426</v>
      </c>
      <c r="F25" s="19" t="n">
        <v>7</v>
      </c>
      <c r="G25" s="16" t="n">
        <f>E25+F25-1</f>
        <v>45432</v>
      </c>
      <c r="H25" s="64" t="s">
        <v>812</v>
      </c>
      <c r="I25" s="16"/>
      <c r="J25" s="117" t="s">
        <v>811</v>
      </c>
      <c r="K25" s="117" t="s">
        <v>811</v>
      </c>
      <c r="L25" s="54" t="s">
        <v>54</v>
      </c>
      <c r="M25" s="54"/>
      <c r="N25" s="54" t="s">
        <v>63</v>
      </c>
      <c r="O25" s="54"/>
      <c r="P25" s="54"/>
    </row>
    <row r="26" s="5" customFormat="1" ht="16.5" customHeight="1">
      <c r="A26" s="75"/>
      <c r="B26" s="75"/>
      <c r="C26" s="57" t="s">
        <v>64</v>
      </c>
      <c r="D26" s="34"/>
      <c r="E26" s="59" t="n">
        <f>G24+1</f>
        <v>45429</v>
      </c>
      <c r="F26" s="49" t="n">
        <v>5</v>
      </c>
      <c r="G26" s="47" t="n">
        <f>E26+F26-1</f>
        <v>45433</v>
      </c>
      <c r="H26" s="47"/>
      <c r="I26" s="47"/>
      <c r="J26" s="48"/>
      <c r="K26" s="48"/>
      <c r="L26" s="46" t="s">
        <v>65</v>
      </c>
      <c r="M26" s="46"/>
      <c r="N26" s="46"/>
      <c r="O26" s="46"/>
      <c r="P26" s="46"/>
    </row>
    <row r="27" s="5" customFormat="1" ht="16.5" customHeight="1">
      <c r="A27" s="75"/>
      <c r="B27" s="75"/>
      <c r="C27" s="57" t="s">
        <v>66</v>
      </c>
      <c r="D27" s="73" t="s">
        <v>66</v>
      </c>
      <c r="E27" s="59" t="n">
        <v>45406</v>
      </c>
      <c r="F27" s="61" t="n">
        <v>15</v>
      </c>
      <c r="G27" s="47" t="n">
        <f>E27+F27-1</f>
        <v>45420</v>
      </c>
      <c r="H27" s="47"/>
      <c r="I27" s="47"/>
      <c r="J27" s="48"/>
      <c r="K27" s="48"/>
      <c r="L27" s="46" t="s">
        <v>65</v>
      </c>
      <c r="M27" s="48"/>
      <c r="N27" s="89"/>
      <c r="O27" s="89"/>
      <c r="P27" s="89"/>
    </row>
    <row r="28" ht="16.5" customHeight="1">
      <c r="C28" s="187" t="s">
        <v>67</v>
      </c>
      <c r="D28" s="64" t="s">
        <v>68</v>
      </c>
      <c r="E28" s="16" t="n">
        <f>G16+1</f>
        <v>45428</v>
      </c>
      <c r="F28" s="166" t="n">
        <v>2</v>
      </c>
      <c r="G28" s="16" t="n">
        <f>E28+F28-1</f>
        <v>45429</v>
      </c>
      <c r="H28" s="16"/>
      <c r="I28" s="16"/>
      <c r="J28" s="117" t="s">
        <v>811</v>
      </c>
      <c r="K28" s="117"/>
      <c r="L28" s="54" t="s">
        <v>65</v>
      </c>
      <c r="M28" s="117"/>
      <c r="N28" s="130"/>
      <c r="O28" s="130"/>
      <c r="P28" s="130"/>
    </row>
    <row r="29" s="5" customFormat="1" ht="16.5" customHeight="1">
      <c r="A29" s="75"/>
      <c r="B29" s="77" t="s">
        <v>69</v>
      </c>
      <c r="C29" s="64" t="s">
        <v>70</v>
      </c>
      <c r="D29" s="34"/>
      <c r="E29" s="59" t="n">
        <f>G15+1</f>
        <v>45421</v>
      </c>
      <c r="F29" s="61" t="n">
        <v>10</v>
      </c>
      <c r="G29" s="47" t="n">
        <f>E29+F29-1</f>
        <v>45430</v>
      </c>
      <c r="H29" s="47"/>
      <c r="I29" s="47"/>
      <c r="J29" s="48"/>
      <c r="K29" s="48"/>
      <c r="L29" s="48" t="s">
        <v>39</v>
      </c>
      <c r="M29" s="48"/>
      <c r="N29" s="89"/>
      <c r="O29" s="89"/>
      <c r="P29" s="89"/>
    </row>
    <row r="30" s="5" customFormat="1" ht="16.5" customHeight="1">
      <c r="A30" s="75"/>
      <c r="B30" s="74"/>
      <c r="C30" s="63" t="s">
        <v>71</v>
      </c>
      <c r="D30" s="63" t="s">
        <v>72</v>
      </c>
      <c r="E30" s="47" t="n">
        <f>E15+1</f>
        <v>45413</v>
      </c>
      <c r="F30" s="49" t="n">
        <v>7</v>
      </c>
      <c r="G30" s="47" t="n">
        <f>E30+F30-1</f>
        <v>45419</v>
      </c>
      <c r="H30" s="47"/>
      <c r="I30" s="47"/>
      <c r="J30" s="48" t="s">
        <v>278</v>
      </c>
      <c r="K30" s="48" t="s">
        <v>278</v>
      </c>
      <c r="L30" s="46" t="s">
        <v>73</v>
      </c>
      <c r="M30" s="46"/>
      <c r="N30" s="46"/>
      <c r="O30" s="46"/>
      <c r="P30" s="46"/>
    </row>
    <row r="31" s="5" customFormat="1" ht="16.5" customHeight="1">
      <c r="A31" s="75"/>
      <c r="B31" s="74"/>
      <c r="C31" s="47" t="s">
        <v>74</v>
      </c>
      <c r="D31" s="47" t="s">
        <v>74</v>
      </c>
      <c r="E31" s="47" t="n">
        <f>E30</f>
        <v>45413</v>
      </c>
      <c r="F31" s="49" t="n">
        <v>7</v>
      </c>
      <c r="G31" s="47" t="n">
        <f>E31+F31-1</f>
        <v>45419</v>
      </c>
      <c r="H31" s="47"/>
      <c r="I31" s="47"/>
      <c r="J31" s="48"/>
      <c r="K31" s="48"/>
      <c r="L31" s="46" t="s">
        <v>75</v>
      </c>
      <c r="M31" s="46"/>
      <c r="N31" s="71"/>
      <c r="O31" s="71"/>
      <c r="P31" s="71"/>
    </row>
    <row r="32" s="5" customFormat="1" ht="27.75" customHeight="1">
      <c r="A32" s="75"/>
      <c r="B32" s="78"/>
      <c r="C32" s="50" t="s">
        <v>76</v>
      </c>
      <c r="D32" s="50" t="s">
        <v>77</v>
      </c>
      <c r="E32" s="47" t="n">
        <f>G30+1</f>
        <v>45420</v>
      </c>
      <c r="F32" s="49" t="n">
        <v>10</v>
      </c>
      <c r="G32" s="47" t="n">
        <f>E32+F32-1</f>
        <v>45429</v>
      </c>
      <c r="H32" s="47"/>
      <c r="I32" s="47"/>
      <c r="J32" s="48"/>
      <c r="K32" s="48"/>
      <c r="L32" s="46" t="s">
        <v>39</v>
      </c>
      <c r="M32" s="46" t="s">
        <v>78</v>
      </c>
      <c r="N32" s="46"/>
      <c r="O32" s="46"/>
      <c r="P32" s="46"/>
    </row>
    <row r="33" s="5" customFormat="1" ht="16.5" customHeight="1">
      <c r="A33" s="75"/>
      <c r="B33" s="79" t="s">
        <v>79</v>
      </c>
      <c r="C33" s="47" t="s">
        <v>80</v>
      </c>
      <c r="D33" s="47" t="s">
        <v>278</v>
      </c>
      <c r="E33" s="47" t="n">
        <v>45361</v>
      </c>
      <c r="F33" s="61"/>
      <c r="G33" s="47" t="n">
        <f>E33+F33-1</f>
        <v>45360</v>
      </c>
      <c r="H33" s="47"/>
      <c r="I33" s="47"/>
      <c r="J33" s="48"/>
      <c r="K33" s="48"/>
      <c r="L33" s="46" t="s">
        <v>39</v>
      </c>
      <c r="M33" s="48"/>
      <c r="N33" s="89"/>
      <c r="O33" s="89"/>
      <c r="P33" s="89"/>
    </row>
    <row r="34" s="5" customFormat="1" ht="16.5" customHeight="1">
      <c r="A34" s="75"/>
      <c r="B34" s="75"/>
      <c r="C34" s="47" t="s">
        <v>81</v>
      </c>
      <c r="D34" s="47"/>
      <c r="E34" s="47" t="n">
        <v>45406</v>
      </c>
      <c r="F34" s="49" t="n">
        <v>6</v>
      </c>
      <c r="G34" s="47" t="n">
        <f>E34+F34-1</f>
        <v>45411</v>
      </c>
      <c r="H34" s="47"/>
      <c r="I34" s="47"/>
      <c r="J34" s="48"/>
      <c r="K34" s="48"/>
      <c r="L34" s="46" t="s">
        <v>39</v>
      </c>
      <c r="M34" s="46"/>
      <c r="N34" s="46"/>
      <c r="O34" s="46"/>
      <c r="P34" s="46"/>
    </row>
    <row r="35" s="5" customFormat="1" ht="16.5" customHeight="1">
      <c r="A35" s="75"/>
      <c r="B35" s="75"/>
      <c r="C35" s="47" t="s">
        <v>82</v>
      </c>
      <c r="D35" s="47"/>
      <c r="E35" s="47" t="n">
        <v>45407</v>
      </c>
      <c r="F35" s="49" t="n">
        <v>6</v>
      </c>
      <c r="G35" s="47" t="n">
        <f>E35+F35-1</f>
        <v>45412</v>
      </c>
      <c r="H35" s="47"/>
      <c r="I35" s="47"/>
      <c r="J35" s="48"/>
      <c r="K35" s="48"/>
      <c r="L35" s="46" t="s">
        <v>39</v>
      </c>
      <c r="M35" s="46"/>
      <c r="N35" s="46"/>
      <c r="O35" s="46"/>
      <c r="P35" s="46"/>
    </row>
    <row r="36" s="5" customFormat="1" ht="16.5" customHeight="1">
      <c r="A36" s="75"/>
      <c r="B36" s="76"/>
      <c r="C36" s="47" t="s">
        <v>83</v>
      </c>
      <c r="D36" s="47" t="s">
        <v>278</v>
      </c>
      <c r="E36" s="47" t="n">
        <f>G34+1</f>
        <v>45412</v>
      </c>
      <c r="F36" s="49" t="n">
        <v>14</v>
      </c>
      <c r="G36" s="47" t="n">
        <f>E36+F36-1</f>
        <v>45425</v>
      </c>
      <c r="H36" s="47"/>
      <c r="I36" s="47"/>
      <c r="J36" s="48"/>
      <c r="K36" s="48"/>
      <c r="L36" s="46" t="s">
        <v>84</v>
      </c>
      <c r="M36" s="46"/>
      <c r="N36" s="46"/>
      <c r="O36" s="46"/>
      <c r="P36" s="46"/>
    </row>
    <row r="37" ht="41.25" customHeight="1">
      <c r="B37" s="140" t="s">
        <v>85</v>
      </c>
      <c r="C37" s="131" t="s">
        <v>86</v>
      </c>
      <c r="D37" s="16" t="s">
        <v>87</v>
      </c>
      <c r="E37" s="16" t="n">
        <f>E18+1</f>
        <v>45425</v>
      </c>
      <c r="F37" s="19" t="n">
        <v>3</v>
      </c>
      <c r="G37" s="16" t="n">
        <f>E37+F37-1</f>
        <v>45427</v>
      </c>
      <c r="H37" s="16"/>
      <c r="I37" s="16"/>
      <c r="J37" s="117" t="s">
        <v>811</v>
      </c>
      <c r="K37" s="117"/>
      <c r="L37" s="54" t="s">
        <v>88</v>
      </c>
      <c r="M37" s="16"/>
      <c r="N37" s="54" t="s">
        <v>89</v>
      </c>
      <c r="O37" s="54"/>
      <c r="P37" s="54"/>
    </row>
    <row r="38" s="5" customFormat="1" ht="16.5" customHeight="1">
      <c r="A38" s="75"/>
      <c r="B38" s="79" t="s">
        <v>90</v>
      </c>
      <c r="C38" s="50" t="s">
        <v>91</v>
      </c>
      <c r="D38" s="50"/>
      <c r="E38" s="47" t="n">
        <f>E24+1</f>
        <v>45427</v>
      </c>
      <c r="F38" s="49" t="n">
        <v>6</v>
      </c>
      <c r="G38" s="47" t="n">
        <f>E38+F38-1</f>
        <v>45432</v>
      </c>
      <c r="H38" s="47"/>
      <c r="I38" s="47"/>
      <c r="J38" s="48"/>
      <c r="K38" s="48"/>
      <c r="L38" s="46"/>
      <c r="M38" s="46"/>
      <c r="N38" s="46"/>
      <c r="O38" s="46"/>
      <c r="P38" s="46"/>
    </row>
    <row r="39" s="5" customFormat="1" ht="27.75" customHeight="1">
      <c r="A39" s="75"/>
      <c r="B39" s="75"/>
      <c r="C39" s="57" t="s">
        <v>92</v>
      </c>
      <c r="D39" s="47"/>
      <c r="E39" s="47" t="n">
        <f>G19+1</f>
        <v>45429</v>
      </c>
      <c r="F39" s="49" t="n">
        <v>7</v>
      </c>
      <c r="G39" s="83" t="n">
        <f>E39+F39-1</f>
        <v>45435</v>
      </c>
      <c r="H39" s="47"/>
      <c r="I39" s="47"/>
      <c r="J39" s="48"/>
      <c r="K39" s="48"/>
      <c r="L39" s="46"/>
      <c r="M39" s="46"/>
      <c r="N39" s="46" t="s">
        <v>93</v>
      </c>
      <c r="O39" s="46"/>
      <c r="P39" s="46"/>
    </row>
    <row r="40" s="5" customFormat="1" ht="27.75" customHeight="1">
      <c r="A40" s="75"/>
      <c r="B40" s="75"/>
      <c r="C40" s="57" t="s">
        <v>94</v>
      </c>
      <c r="D40" s="47"/>
      <c r="E40" s="47" t="n">
        <f>E39</f>
        <v>45429</v>
      </c>
      <c r="F40" s="49" t="n">
        <v>14</v>
      </c>
      <c r="G40" s="83" t="n">
        <f>E40+F40-1</f>
        <v>45442</v>
      </c>
      <c r="H40" s="47"/>
      <c r="I40" s="47"/>
      <c r="J40" s="48"/>
      <c r="K40" s="48"/>
      <c r="L40" s="46"/>
      <c r="M40" s="46"/>
      <c r="N40" s="46" t="s">
        <v>93</v>
      </c>
      <c r="O40" s="46"/>
      <c r="P40" s="46"/>
    </row>
    <row r="41" s="5" customFormat="1" ht="27.75" customHeight="1">
      <c r="A41" s="75"/>
      <c r="B41" s="75"/>
      <c r="C41" s="57" t="s">
        <v>95</v>
      </c>
      <c r="D41" s="47"/>
      <c r="E41" s="47" t="n">
        <f>G39+1</f>
        <v>45436</v>
      </c>
      <c r="F41" s="49" t="n">
        <v>7</v>
      </c>
      <c r="G41" s="83" t="n">
        <f>E41+F41-1</f>
        <v>45442</v>
      </c>
      <c r="H41" s="47"/>
      <c r="I41" s="47"/>
      <c r="J41" s="48"/>
      <c r="K41" s="48"/>
      <c r="L41" s="46"/>
      <c r="M41" s="46"/>
      <c r="N41" s="46" t="s">
        <v>93</v>
      </c>
      <c r="O41" s="46"/>
      <c r="P41" s="46"/>
    </row>
    <row r="42" ht="41.25" customHeight="1">
      <c r="B42" s="140" t="s">
        <v>96</v>
      </c>
      <c r="C42" s="187" t="s">
        <v>97</v>
      </c>
      <c r="D42" s="64"/>
      <c r="E42" s="16" t="n">
        <f>G25</f>
        <v>45432</v>
      </c>
      <c r="F42" s="19" t="n">
        <v>1</v>
      </c>
      <c r="G42" s="16" t="n">
        <f>E42+F42-1</f>
        <v>45432</v>
      </c>
      <c r="H42" s="16"/>
      <c r="I42" s="16"/>
      <c r="J42" s="117" t="s">
        <v>811</v>
      </c>
      <c r="K42" s="117" t="s">
        <v>811</v>
      </c>
      <c r="L42" s="54" t="s">
        <v>24</v>
      </c>
      <c r="M42" s="54"/>
      <c r="N42" s="54" t="s">
        <v>98</v>
      </c>
      <c r="O42" s="54"/>
      <c r="P42" s="54"/>
    </row>
    <row r="43" s="52" customFormat="1" ht="16.5" customHeight="1">
      <c r="A43" s="186" t="s">
        <v>99</v>
      </c>
      <c r="B43" s="69" t="n">
        <v>3.5</v>
      </c>
      <c r="C43" s="55" t="s">
        <v>101</v>
      </c>
      <c r="D43" s="55"/>
      <c r="E43" s="55" t="n">
        <v>45306</v>
      </c>
      <c r="F43" s="62"/>
      <c r="G43" s="55" t="n">
        <f>E43+F43-1</f>
        <v>45305</v>
      </c>
      <c r="H43" s="56"/>
      <c r="I43" s="56"/>
      <c r="J43" s="56"/>
      <c r="K43" s="56"/>
      <c r="L43" s="56"/>
      <c r="M43" s="56"/>
      <c r="N43" s="90"/>
      <c r="O43" s="90"/>
      <c r="P43" s="90"/>
    </row>
    <row r="44" s="5" customFormat="1" ht="41.25" customHeight="1">
      <c r="A44" s="75"/>
      <c r="B44" s="79" t="s">
        <v>102</v>
      </c>
      <c r="C44" s="57" t="s">
        <v>103</v>
      </c>
      <c r="D44" s="71"/>
      <c r="E44" s="47"/>
      <c r="F44" s="61"/>
      <c r="G44" s="47" t="n">
        <v>45421</v>
      </c>
      <c r="H44" s="47"/>
      <c r="I44" s="47"/>
      <c r="J44" s="48"/>
      <c r="K44" s="48"/>
      <c r="L44" s="46" t="s">
        <v>16</v>
      </c>
      <c r="M44" s="48"/>
      <c r="N44" s="46" t="s">
        <v>104</v>
      </c>
      <c r="O44" s="46"/>
      <c r="P44" s="46"/>
    </row>
    <row r="45" s="5" customFormat="1" ht="16.5" customHeight="1">
      <c r="A45" s="75"/>
      <c r="B45" s="75"/>
      <c r="C45" s="57" t="s">
        <v>105</v>
      </c>
      <c r="D45" s="71"/>
      <c r="E45" s="47" t="n">
        <f>G44+1</f>
        <v>45422</v>
      </c>
      <c r="F45" s="61" t="n">
        <v>2</v>
      </c>
      <c r="G45" s="47" t="n">
        <f>E45+F45-1</f>
        <v>45423</v>
      </c>
      <c r="H45" s="47"/>
      <c r="I45" s="47"/>
      <c r="J45" s="48"/>
      <c r="K45" s="48"/>
      <c r="L45" s="46" t="s">
        <v>16</v>
      </c>
      <c r="M45" s="48"/>
      <c r="N45" s="46"/>
      <c r="O45" s="46"/>
      <c r="P45" s="46"/>
    </row>
    <row r="46" s="5" customFormat="1" ht="16.5" customHeight="1">
      <c r="A46" s="75"/>
      <c r="B46" s="79" t="s">
        <v>1066</v>
      </c>
      <c r="C46" s="33" t="s">
        <v>107</v>
      </c>
      <c r="D46" s="33"/>
      <c r="E46" s="35" t="n">
        <f>G45+2</f>
        <v>45425</v>
      </c>
      <c r="F46" s="37" t="n">
        <v>3</v>
      </c>
      <c r="G46" s="47" t="n">
        <f>E46+F46-1</f>
        <v>45427</v>
      </c>
      <c r="H46" s="35"/>
      <c r="I46" s="35"/>
      <c r="J46" s="36"/>
      <c r="K46" s="36"/>
      <c r="L46" s="38" t="s">
        <v>16</v>
      </c>
      <c r="M46" s="48"/>
      <c r="N46" s="46"/>
      <c r="O46" s="46"/>
      <c r="P46" s="46"/>
    </row>
    <row r="47" ht="16.5" customHeight="1">
      <c r="C47" s="188" t="s">
        <v>108</v>
      </c>
      <c r="D47" s="40"/>
      <c r="E47" s="39" t="n">
        <f>G46+1</f>
        <v>45428</v>
      </c>
      <c r="F47" s="155" t="n">
        <v>2</v>
      </c>
      <c r="G47" s="16" t="n">
        <f>E47+F47-1</f>
        <v>45429</v>
      </c>
      <c r="H47" s="39"/>
      <c r="I47" s="39"/>
      <c r="J47" s="156" t="s">
        <v>811</v>
      </c>
      <c r="K47" s="156"/>
      <c r="L47" s="163" t="s">
        <v>16</v>
      </c>
      <c r="M47" s="54"/>
      <c r="N47" s="54"/>
      <c r="O47" s="54"/>
      <c r="P47" s="54"/>
    </row>
    <row r="48" s="5" customFormat="1" ht="16.5" customHeight="1">
      <c r="A48" s="75"/>
      <c r="B48" s="75"/>
      <c r="C48" s="111" t="s">
        <v>109</v>
      </c>
      <c r="D48" s="40"/>
      <c r="E48" s="41" t="n">
        <f>G46+1</f>
        <v>45428</v>
      </c>
      <c r="F48" s="42" t="n">
        <v>3</v>
      </c>
      <c r="G48" s="112" t="n">
        <f>E48+F48-1</f>
        <v>45430</v>
      </c>
      <c r="H48" s="35"/>
      <c r="I48" s="35"/>
      <c r="J48" s="36"/>
      <c r="K48" s="36"/>
      <c r="L48" s="38" t="s">
        <v>16</v>
      </c>
      <c r="M48" s="46"/>
      <c r="N48" s="46"/>
      <c r="O48" s="46"/>
      <c r="P48" s="46"/>
    </row>
    <row r="49" ht="16.5" customHeight="1">
      <c r="C49" s="188" t="s">
        <v>110</v>
      </c>
      <c r="D49" s="43"/>
      <c r="E49" s="167" t="n">
        <f>G48+1</f>
        <v>45431</v>
      </c>
      <c r="F49" s="155" t="n">
        <v>7</v>
      </c>
      <c r="G49" s="39" t="n">
        <f>E49+F49-1</f>
        <v>45437</v>
      </c>
      <c r="H49" s="39"/>
      <c r="I49" s="39"/>
      <c r="J49" s="156" t="s">
        <v>811</v>
      </c>
      <c r="K49" s="156"/>
      <c r="L49" s="163" t="s">
        <v>19</v>
      </c>
      <c r="M49" s="54" t="s">
        <v>111</v>
      </c>
      <c r="N49" s="54"/>
      <c r="O49" s="54"/>
      <c r="P49" s="54"/>
    </row>
    <row r="50" s="5" customFormat="1" ht="16.5" customHeight="1">
      <c r="A50" s="75"/>
      <c r="B50" s="75"/>
      <c r="C50" s="45" t="s">
        <v>112</v>
      </c>
      <c r="D50" s="45"/>
      <c r="E50" s="58"/>
      <c r="F50" s="42"/>
      <c r="G50" s="135" t="n">
        <v>45431</v>
      </c>
      <c r="H50" s="35"/>
      <c r="I50" s="35"/>
      <c r="J50" s="36"/>
      <c r="K50" s="36"/>
      <c r="L50" s="38" t="s">
        <v>16</v>
      </c>
      <c r="M50" s="46"/>
      <c r="N50" s="46"/>
      <c r="O50" s="46"/>
      <c r="P50" s="46"/>
    </row>
    <row r="51" ht="16.5" customHeight="1">
      <c r="C51" s="188" t="s">
        <v>113</v>
      </c>
      <c r="D51" s="43"/>
      <c r="E51" s="167" t="n">
        <f>G49+1</f>
        <v>45438</v>
      </c>
      <c r="F51" s="155" t="n">
        <v>1</v>
      </c>
      <c r="G51" s="39" t="n">
        <f>E51+F51-1</f>
        <v>45438</v>
      </c>
      <c r="H51" s="39"/>
      <c r="I51" s="39"/>
      <c r="J51" s="156" t="s">
        <v>811</v>
      </c>
      <c r="K51" s="156"/>
      <c r="L51" s="163" t="s">
        <v>24</v>
      </c>
      <c r="M51" s="54"/>
      <c r="N51" s="54"/>
      <c r="O51" s="54"/>
      <c r="P51" s="54"/>
    </row>
    <row r="52" ht="16.5" customHeight="1">
      <c r="C52" s="185" t="s">
        <v>114</v>
      </c>
      <c r="D52" s="190"/>
      <c r="E52" s="195" t="n">
        <f>G51+1</f>
        <v>45439</v>
      </c>
      <c r="F52" s="198" t="n">
        <v>7</v>
      </c>
      <c r="G52" s="199" t="n">
        <f>E52+F52-1</f>
        <v>45445</v>
      </c>
      <c r="H52" s="39"/>
      <c r="I52" s="39"/>
      <c r="J52" s="156" t="s">
        <v>811</v>
      </c>
      <c r="K52" s="156" t="s">
        <v>811</v>
      </c>
      <c r="L52" s="163" t="s">
        <v>16</v>
      </c>
      <c r="M52" s="54"/>
      <c r="N52" s="54"/>
      <c r="O52" s="54"/>
      <c r="P52" s="54"/>
    </row>
    <row r="53" ht="16.5" customHeight="1">
      <c r="C53" s="188" t="s">
        <v>115</v>
      </c>
      <c r="D53" s="43"/>
      <c r="E53" s="167" t="n">
        <f>G52+1</f>
        <v>45446</v>
      </c>
      <c r="F53" s="155" t="n">
        <v>8</v>
      </c>
      <c r="G53" s="171" t="n">
        <f>E53+F53-1</f>
        <v>45453</v>
      </c>
      <c r="H53" s="39"/>
      <c r="I53" s="39"/>
      <c r="J53" s="156" t="s">
        <v>811</v>
      </c>
      <c r="K53" s="156"/>
      <c r="L53" s="163" t="s">
        <v>84</v>
      </c>
      <c r="M53" s="54"/>
      <c r="N53" s="54"/>
      <c r="O53" s="54"/>
      <c r="P53" s="54"/>
    </row>
    <row r="54" ht="16.5" customHeight="1">
      <c r="C54" s="185" t="s">
        <v>116</v>
      </c>
      <c r="D54" s="190"/>
      <c r="E54" s="195" t="n">
        <f>G65+1</f>
        <v>45454</v>
      </c>
      <c r="F54" s="198" t="n">
        <v>4</v>
      </c>
      <c r="G54" s="199" t="n">
        <f>E54+F54-1</f>
        <v>45457</v>
      </c>
      <c r="H54" s="39"/>
      <c r="I54" s="39"/>
      <c r="J54" s="156" t="s">
        <v>811</v>
      </c>
      <c r="K54" s="156"/>
      <c r="L54" s="163" t="s">
        <v>16</v>
      </c>
      <c r="M54" s="54" t="s">
        <v>1067</v>
      </c>
      <c r="N54" s="54"/>
      <c r="O54" s="54"/>
      <c r="P54" s="54"/>
    </row>
    <row r="55" s="5" customFormat="1" ht="16.5" customHeight="1">
      <c r="A55" s="75"/>
      <c r="B55" s="75"/>
      <c r="C55" s="45" t="s">
        <v>1068</v>
      </c>
      <c r="D55" s="45"/>
      <c r="E55" s="58" t="n">
        <f>E54+4</f>
        <v>45458</v>
      </c>
      <c r="F55" s="42" t="n">
        <v>2</v>
      </c>
      <c r="G55" s="35" t="n">
        <f>E55+F55-1</f>
        <v>45459</v>
      </c>
      <c r="H55" s="35"/>
      <c r="I55" s="35"/>
      <c r="J55" s="36"/>
      <c r="K55" s="36"/>
      <c r="L55" s="38" t="s">
        <v>16</v>
      </c>
      <c r="M55" s="46"/>
      <c r="N55" s="46"/>
      <c r="O55" s="46"/>
      <c r="P55" s="46"/>
    </row>
    <row r="56" ht="16.5" customHeight="1">
      <c r="C56" s="187" t="s">
        <v>59</v>
      </c>
      <c r="D56" s="64" t="s">
        <v>60</v>
      </c>
      <c r="E56" s="16" t="n">
        <f>G55+1</f>
        <v>45460</v>
      </c>
      <c r="F56" s="19" t="n">
        <v>3</v>
      </c>
      <c r="G56" s="16" t="n">
        <f>E56+F56-1</f>
        <v>45462</v>
      </c>
      <c r="H56" s="16"/>
      <c r="I56" s="16"/>
      <c r="J56" s="117" t="s">
        <v>811</v>
      </c>
      <c r="K56" s="117"/>
      <c r="L56" s="54" t="s">
        <v>54</v>
      </c>
      <c r="M56" s="54"/>
      <c r="N56" s="54"/>
      <c r="O56" s="54"/>
      <c r="P56" s="54"/>
    </row>
    <row r="57" ht="16.5" customHeight="1">
      <c r="C57" s="187" t="s">
        <v>62</v>
      </c>
      <c r="D57" s="64"/>
      <c r="E57" s="16" t="n">
        <f>E56</f>
        <v>45460</v>
      </c>
      <c r="F57" s="19" t="n">
        <v>7</v>
      </c>
      <c r="G57" s="16" t="n">
        <f>E57+F57-1</f>
        <v>45466</v>
      </c>
      <c r="H57" s="16"/>
      <c r="I57" s="16"/>
      <c r="J57" s="117" t="s">
        <v>811</v>
      </c>
      <c r="K57" s="117" t="s">
        <v>811</v>
      </c>
      <c r="L57" s="54" t="s">
        <v>54</v>
      </c>
      <c r="M57" s="54"/>
      <c r="N57" s="54"/>
      <c r="O57" s="54"/>
      <c r="P57" s="54"/>
    </row>
    <row r="58" s="52" customFormat="1" ht="16.5" customHeight="1">
      <c r="A58" s="186" t="s">
        <v>121</v>
      </c>
      <c r="B58" s="69" t="n">
        <v>4</v>
      </c>
      <c r="C58" s="55" t="s">
        <v>123</v>
      </c>
      <c r="D58" s="55"/>
      <c r="E58" s="55" t="n">
        <v>45306</v>
      </c>
      <c r="F58" s="62"/>
      <c r="G58" s="55" t="n">
        <f>E58+F58-1</f>
        <v>45305</v>
      </c>
      <c r="H58" s="56"/>
      <c r="I58" s="56"/>
      <c r="J58" s="56"/>
      <c r="K58" s="56"/>
      <c r="L58" s="56"/>
      <c r="M58" s="56"/>
      <c r="N58" s="90"/>
      <c r="O58" s="90"/>
      <c r="P58" s="90"/>
    </row>
    <row r="59" s="5" customFormat="1" ht="16.5" customHeight="1">
      <c r="A59" s="75"/>
      <c r="B59" s="79" t="s">
        <v>124</v>
      </c>
      <c r="C59" s="47" t="s">
        <v>125</v>
      </c>
      <c r="D59" s="47"/>
      <c r="E59" s="47"/>
      <c r="F59" s="61"/>
      <c r="G59" s="47"/>
      <c r="H59" s="47"/>
      <c r="I59" s="47"/>
      <c r="J59" s="48"/>
      <c r="K59" s="48"/>
      <c r="L59" s="46" t="s">
        <v>126</v>
      </c>
      <c r="M59" s="48"/>
      <c r="N59" s="89"/>
      <c r="O59" s="89"/>
      <c r="P59" s="89"/>
    </row>
    <row r="60" s="5" customFormat="1" ht="27.75" customHeight="1">
      <c r="A60" s="75"/>
      <c r="B60" s="75"/>
      <c r="C60" s="50" t="s">
        <v>127</v>
      </c>
      <c r="D60" s="50"/>
      <c r="E60" s="47"/>
      <c r="F60" s="49"/>
      <c r="G60" s="83" t="n">
        <f>G50</f>
        <v>45431</v>
      </c>
      <c r="H60" s="47"/>
      <c r="I60" s="47"/>
      <c r="J60" s="48"/>
      <c r="K60" s="48"/>
      <c r="L60" s="46" t="s">
        <v>128</v>
      </c>
      <c r="M60" s="46"/>
      <c r="N60" s="46" t="s">
        <v>129</v>
      </c>
      <c r="O60" s="46"/>
      <c r="P60" s="46"/>
    </row>
    <row r="61" ht="16.5" customHeight="1">
      <c r="C61" s="187" t="s">
        <v>130</v>
      </c>
      <c r="D61" s="64" t="s">
        <v>131</v>
      </c>
      <c r="E61" s="16" t="n">
        <f>G47</f>
        <v>45429</v>
      </c>
      <c r="F61" s="19" t="n">
        <v>5</v>
      </c>
      <c r="G61" s="16" t="n">
        <f>E61+F61-1</f>
        <v>45433</v>
      </c>
      <c r="H61" s="16"/>
      <c r="I61" s="16"/>
      <c r="J61" s="117" t="s">
        <v>811</v>
      </c>
      <c r="K61" s="117"/>
      <c r="L61" s="54" t="s">
        <v>126</v>
      </c>
      <c r="M61" s="54"/>
      <c r="N61" s="54"/>
      <c r="O61" s="54"/>
      <c r="P61" s="54"/>
    </row>
    <row r="62" ht="16.5" customHeight="1">
      <c r="C62" s="187" t="s">
        <v>132</v>
      </c>
      <c r="D62" s="64" t="s">
        <v>133</v>
      </c>
      <c r="E62" s="16" t="n">
        <f>G61+1</f>
        <v>45434</v>
      </c>
      <c r="F62" s="19" t="n">
        <v>1</v>
      </c>
      <c r="G62" s="16" t="n">
        <f>E62+F62-1</f>
        <v>45434</v>
      </c>
      <c r="H62" s="16"/>
      <c r="I62" s="16"/>
      <c r="J62" s="117" t="s">
        <v>811</v>
      </c>
      <c r="K62" s="117"/>
      <c r="L62" s="54" t="s">
        <v>134</v>
      </c>
      <c r="M62" s="54"/>
      <c r="N62" s="54"/>
      <c r="O62" s="54"/>
      <c r="P62" s="54"/>
    </row>
    <row r="63" ht="16.5" customHeight="1">
      <c r="C63" s="187" t="s">
        <v>135</v>
      </c>
      <c r="D63" s="64" t="s">
        <v>136</v>
      </c>
      <c r="E63" s="16" t="n">
        <f>MAX(G62+1,G50)</f>
        <v>45435</v>
      </c>
      <c r="F63" s="19" t="n">
        <v>5</v>
      </c>
      <c r="G63" s="16" t="n">
        <f>E63+F63-1</f>
        <v>45439</v>
      </c>
      <c r="H63" s="16"/>
      <c r="I63" s="16"/>
      <c r="J63" s="117" t="s">
        <v>811</v>
      </c>
      <c r="K63" s="117"/>
      <c r="L63" s="54" t="s">
        <v>126</v>
      </c>
      <c r="M63" s="54"/>
      <c r="N63" s="54"/>
      <c r="O63" s="54"/>
      <c r="P63" s="54"/>
    </row>
    <row r="64" s="5" customFormat="1" ht="16.5" customHeight="1">
      <c r="A64" s="75"/>
      <c r="B64" s="75"/>
      <c r="C64" s="50" t="s">
        <v>137</v>
      </c>
      <c r="D64" s="50" t="s">
        <v>138</v>
      </c>
      <c r="E64" s="53" t="n">
        <v>45423</v>
      </c>
      <c r="F64" s="49" t="n">
        <v>21</v>
      </c>
      <c r="G64" s="47" t="n">
        <f>E64+F64-1</f>
        <v>45443</v>
      </c>
      <c r="H64" s="47"/>
      <c r="I64" s="47"/>
      <c r="J64" s="48"/>
      <c r="K64" s="48"/>
      <c r="L64" s="46" t="s">
        <v>126</v>
      </c>
      <c r="M64" s="46"/>
      <c r="N64" s="46" t="s">
        <v>139</v>
      </c>
      <c r="O64" s="46"/>
      <c r="P64" s="46"/>
    </row>
    <row r="65" ht="16.5" customHeight="1">
      <c r="C65" s="131" t="s">
        <v>140</v>
      </c>
      <c r="D65" s="16" t="s">
        <v>141</v>
      </c>
      <c r="E65" s="16" t="n">
        <f>G63+1</f>
        <v>45440</v>
      </c>
      <c r="F65" s="19" t="n">
        <v>14</v>
      </c>
      <c r="G65" s="16" t="n">
        <f>E65+F65-1</f>
        <v>45453</v>
      </c>
      <c r="H65" s="16"/>
      <c r="I65" s="16"/>
      <c r="J65" s="117" t="s">
        <v>811</v>
      </c>
      <c r="K65" s="117" t="s">
        <v>811</v>
      </c>
      <c r="L65" s="54" t="s">
        <v>142</v>
      </c>
      <c r="M65" s="54"/>
      <c r="N65" s="54"/>
      <c r="O65" s="54"/>
      <c r="P65" s="54"/>
    </row>
    <row r="66" s="5" customFormat="1" ht="16.5" customHeight="1">
      <c r="A66" s="75"/>
      <c r="B66" s="76"/>
      <c r="C66" s="50" t="s">
        <v>143</v>
      </c>
      <c r="D66" s="50"/>
      <c r="E66" s="47" t="n">
        <f>G62+1</f>
        <v>45435</v>
      </c>
      <c r="F66" s="49" t="n">
        <v>7</v>
      </c>
      <c r="G66" s="47" t="n">
        <f>F66+E66</f>
        <v>45442</v>
      </c>
      <c r="H66" s="47"/>
      <c r="I66" s="47"/>
      <c r="J66" s="48"/>
      <c r="K66" s="48"/>
      <c r="L66" s="46" t="s">
        <v>144</v>
      </c>
      <c r="M66" s="46"/>
      <c r="N66" s="46"/>
      <c r="O66" s="46"/>
      <c r="P66" s="46"/>
    </row>
    <row r="67" s="5" customFormat="1" ht="16.5" customHeight="1">
      <c r="A67" s="75"/>
      <c r="B67" s="76"/>
      <c r="C67" s="50" t="s">
        <v>144</v>
      </c>
      <c r="D67" s="50" t="s">
        <v>145</v>
      </c>
      <c r="E67" s="47" t="n">
        <f>G65+1</f>
        <v>45454</v>
      </c>
      <c r="F67" s="49" t="n">
        <v>21</v>
      </c>
      <c r="G67" s="47" t="n">
        <f>E67+F67-1</f>
        <v>45474</v>
      </c>
      <c r="H67" s="47"/>
      <c r="I67" s="47"/>
      <c r="J67" s="48"/>
      <c r="K67" s="48"/>
      <c r="L67" s="46" t="s">
        <v>144</v>
      </c>
      <c r="M67" s="46"/>
      <c r="N67" s="46"/>
      <c r="O67" s="46"/>
      <c r="P67" s="46"/>
    </row>
    <row r="68" s="5" customFormat="1" ht="28.166666666666668" customHeight="1">
      <c r="A68" s="75"/>
      <c r="B68" s="79" t="s">
        <v>146</v>
      </c>
      <c r="C68" s="46" t="s">
        <v>147</v>
      </c>
      <c r="D68" s="47"/>
      <c r="E68" s="47"/>
      <c r="F68" s="61"/>
      <c r="G68" s="47"/>
      <c r="H68" s="47"/>
      <c r="I68" s="47"/>
      <c r="J68" s="48"/>
      <c r="K68" s="48"/>
      <c r="L68" s="46" t="s">
        <v>34</v>
      </c>
      <c r="M68" s="48"/>
      <c r="N68" s="89"/>
      <c r="O68" s="89"/>
      <c r="P68" s="89"/>
    </row>
    <row r="69" s="5" customFormat="1" ht="16.5" customHeight="1">
      <c r="A69" s="75"/>
      <c r="B69" s="76"/>
      <c r="C69" s="46" t="s">
        <v>148</v>
      </c>
      <c r="D69" s="47"/>
      <c r="E69" s="47"/>
      <c r="F69" s="61"/>
      <c r="G69" s="47"/>
      <c r="H69" s="47"/>
      <c r="I69" s="47"/>
      <c r="J69" s="48"/>
      <c r="K69" s="48"/>
      <c r="L69" s="46" t="s">
        <v>34</v>
      </c>
      <c r="M69" s="48"/>
      <c r="N69" s="89"/>
      <c r="O69" s="89"/>
      <c r="P69" s="89"/>
    </row>
    <row r="70" s="5" customFormat="1" ht="16.5" customHeight="1">
      <c r="A70" s="75"/>
      <c r="B70" s="79" t="s">
        <v>149</v>
      </c>
      <c r="C70" s="47" t="s">
        <v>150</v>
      </c>
      <c r="D70" s="47"/>
      <c r="E70" s="47" t="n">
        <v>45397</v>
      </c>
      <c r="F70" s="61" t="n">
        <v>34</v>
      </c>
      <c r="G70" s="47" t="n">
        <f>E70+F70-1</f>
        <v>45430</v>
      </c>
      <c r="H70" s="47"/>
      <c r="I70" s="47"/>
      <c r="J70" s="48"/>
      <c r="K70" s="48"/>
      <c r="L70" s="48"/>
      <c r="M70" s="48"/>
      <c r="N70" s="89"/>
      <c r="O70" s="89"/>
      <c r="P70" s="89"/>
    </row>
    <row r="71" ht="16.5" customHeight="1">
      <c r="C71" s="187" t="s">
        <v>151</v>
      </c>
      <c r="D71" s="64" t="s">
        <v>152</v>
      </c>
      <c r="E71" s="16" t="n">
        <f>G70+1</f>
        <v>45431</v>
      </c>
      <c r="F71" s="19" t="n">
        <v>12</v>
      </c>
      <c r="G71" s="16" t="n">
        <f>E71+F71-1</f>
        <v>45442</v>
      </c>
      <c r="H71" s="16"/>
      <c r="I71" s="16"/>
      <c r="J71" s="117" t="s">
        <v>811</v>
      </c>
      <c r="K71" s="117" t="s">
        <v>811</v>
      </c>
      <c r="L71" s="54" t="s">
        <v>149</v>
      </c>
      <c r="M71" s="54"/>
      <c r="N71" s="54"/>
      <c r="O71" s="54"/>
      <c r="P71" s="54"/>
    </row>
    <row r="72" s="5" customFormat="1" ht="16.5" customHeight="1">
      <c r="A72" s="75"/>
      <c r="B72" s="75"/>
      <c r="C72" s="50" t="s">
        <v>153</v>
      </c>
      <c r="D72" s="50"/>
      <c r="E72" s="47" t="n">
        <f>G71+1</f>
        <v>45443</v>
      </c>
      <c r="F72" s="49" t="n">
        <v>1</v>
      </c>
      <c r="G72" s="47" t="n">
        <f>E72+F72-1</f>
        <v>45443</v>
      </c>
      <c r="H72" s="47"/>
      <c r="I72" s="47"/>
      <c r="J72" s="48"/>
      <c r="K72" s="48"/>
      <c r="L72" s="46"/>
      <c r="M72" s="46"/>
      <c r="N72" s="46"/>
      <c r="O72" s="46"/>
      <c r="P72" s="46"/>
    </row>
    <row r="73" ht="16.5" customHeight="1">
      <c r="C73" s="187" t="s">
        <v>154</v>
      </c>
      <c r="D73" s="64" t="s">
        <v>152</v>
      </c>
      <c r="E73" s="16" t="n">
        <f>G71+1</f>
        <v>45443</v>
      </c>
      <c r="F73" s="19" t="n">
        <v>7</v>
      </c>
      <c r="G73" s="16" t="n">
        <f>E73+F73-1</f>
        <v>45449</v>
      </c>
      <c r="H73" s="16"/>
      <c r="I73" s="16"/>
      <c r="J73" s="117" t="s">
        <v>811</v>
      </c>
      <c r="K73" s="117" t="s">
        <v>811</v>
      </c>
      <c r="L73" s="54" t="s">
        <v>149</v>
      </c>
      <c r="M73" s="54"/>
      <c r="N73" s="54"/>
      <c r="O73" s="54"/>
      <c r="P73" s="54"/>
    </row>
    <row r="74" s="5" customFormat="1" ht="16.5" customHeight="1">
      <c r="A74" s="75"/>
      <c r="B74" s="75"/>
      <c r="C74" s="50" t="s">
        <v>155</v>
      </c>
      <c r="D74" s="50" t="s">
        <v>156</v>
      </c>
      <c r="E74" s="47" t="n">
        <f>G71+1</f>
        <v>45443</v>
      </c>
      <c r="F74" s="49" t="n">
        <v>8</v>
      </c>
      <c r="G74" s="47" t="n">
        <f>E74+F74-1</f>
        <v>45450</v>
      </c>
      <c r="H74" s="47"/>
      <c r="I74" s="47"/>
      <c r="J74" s="48"/>
      <c r="K74" s="48"/>
      <c r="L74" s="46" t="s">
        <v>157</v>
      </c>
      <c r="M74" s="46"/>
      <c r="N74" s="46"/>
      <c r="O74" s="46"/>
      <c r="P74" s="46"/>
    </row>
    <row r="75" s="5" customFormat="1" ht="16.5" customHeight="1">
      <c r="A75" s="75"/>
      <c r="B75" s="75"/>
      <c r="C75" s="47" t="s">
        <v>158</v>
      </c>
      <c r="D75" s="47" t="s">
        <v>278</v>
      </c>
      <c r="E75" s="47" t="n">
        <f>G74+1</f>
        <v>45451</v>
      </c>
      <c r="F75" s="49" t="n">
        <v>9</v>
      </c>
      <c r="G75" s="47" t="n">
        <f>E75+F75-1</f>
        <v>45459</v>
      </c>
      <c r="H75" s="47"/>
      <c r="I75" s="47"/>
      <c r="J75" s="48"/>
      <c r="K75" s="48"/>
      <c r="L75" s="46" t="s">
        <v>149</v>
      </c>
      <c r="M75" s="46"/>
      <c r="N75" s="46"/>
      <c r="O75" s="46"/>
      <c r="P75" s="46"/>
    </row>
    <row r="76" s="5" customFormat="1" ht="16.5" customHeight="1">
      <c r="A76" s="75"/>
      <c r="B76" s="75"/>
      <c r="C76" s="50" t="s">
        <v>159</v>
      </c>
      <c r="D76" s="50" t="s">
        <v>160</v>
      </c>
      <c r="E76" s="47" t="n">
        <f>G75+1</f>
        <v>45460</v>
      </c>
      <c r="F76" s="49" t="n">
        <v>7</v>
      </c>
      <c r="G76" s="47" t="n">
        <f>E76+F76-1</f>
        <v>45466</v>
      </c>
      <c r="H76" s="47"/>
      <c r="I76" s="47"/>
      <c r="J76" s="48"/>
      <c r="K76" s="48"/>
      <c r="L76" s="46" t="s">
        <v>157</v>
      </c>
      <c r="M76" s="46"/>
      <c r="N76" s="46"/>
      <c r="O76" s="46"/>
      <c r="P76" s="46"/>
    </row>
    <row r="77" s="5" customFormat="1" ht="16.5" customHeight="1">
      <c r="A77" s="75"/>
      <c r="B77" s="76"/>
      <c r="C77" s="50" t="s">
        <v>161</v>
      </c>
      <c r="D77" s="50" t="s">
        <v>162</v>
      </c>
      <c r="E77" s="47" t="n">
        <f>G76+1</f>
        <v>45467</v>
      </c>
      <c r="F77" s="49" t="n">
        <v>1</v>
      </c>
      <c r="G77" s="47" t="n">
        <f>E77+F77-1</f>
        <v>45467</v>
      </c>
      <c r="H77" s="47"/>
      <c r="I77" s="47"/>
      <c r="J77" s="48"/>
      <c r="K77" s="48"/>
      <c r="L77" s="46" t="s">
        <v>157</v>
      </c>
      <c r="M77" s="46"/>
      <c r="N77" s="46"/>
      <c r="O77" s="46"/>
      <c r="P77" s="46"/>
    </row>
    <row r="78" s="5" customFormat="1" ht="16.5" customHeight="1">
      <c r="A78" s="75"/>
      <c r="B78" s="79" t="s">
        <v>163</v>
      </c>
      <c r="C78" s="47" t="s">
        <v>164</v>
      </c>
      <c r="D78" s="47"/>
      <c r="E78" s="47" t="n">
        <f>MIN(E79:E88)</f>
        <v>45462</v>
      </c>
      <c r="F78" s="49" t="n">
        <f>G78-E78</f>
        <v>36</v>
      </c>
      <c r="G78" s="47" t="n">
        <f>MAX(G79:G88)</f>
        <v>45498</v>
      </c>
      <c r="H78" s="47"/>
      <c r="I78" s="47"/>
      <c r="J78" s="48"/>
      <c r="K78" s="48"/>
      <c r="L78" s="48"/>
      <c r="M78" s="48"/>
      <c r="N78" s="89"/>
      <c r="O78" s="89"/>
      <c r="P78" s="89"/>
    </row>
    <row r="79" ht="16.5" customHeight="1">
      <c r="C79" s="187" t="s">
        <v>165</v>
      </c>
      <c r="D79" s="64"/>
      <c r="E79" s="16" t="n">
        <f>MAX(G71+1,G56)</f>
        <v>45462</v>
      </c>
      <c r="F79" s="19" t="n">
        <v>5</v>
      </c>
      <c r="G79" s="16" t="n">
        <f>E79+F79-1</f>
        <v>45466</v>
      </c>
      <c r="H79" s="16"/>
      <c r="I79" s="16"/>
      <c r="J79" s="117" t="s">
        <v>811</v>
      </c>
      <c r="K79" s="117" t="s">
        <v>811</v>
      </c>
      <c r="L79" s="54" t="s">
        <v>16</v>
      </c>
      <c r="M79" s="54"/>
      <c r="N79" s="54"/>
      <c r="O79" s="54"/>
      <c r="P79" s="54"/>
    </row>
    <row r="80" ht="16.5" customHeight="1">
      <c r="C80" s="131" t="s">
        <v>17</v>
      </c>
      <c r="D80" s="16"/>
      <c r="E80" s="16" t="n">
        <f>G79+1</f>
        <v>45467</v>
      </c>
      <c r="F80" s="19" t="n">
        <v>1</v>
      </c>
      <c r="G80" s="16" t="n">
        <f>E80+F80-1</f>
        <v>45467</v>
      </c>
      <c r="H80" s="16"/>
      <c r="I80" s="16"/>
      <c r="J80" s="117" t="s">
        <v>811</v>
      </c>
      <c r="K80" s="117"/>
      <c r="L80" s="54" t="s">
        <v>24</v>
      </c>
      <c r="M80" s="54"/>
      <c r="N80" s="54"/>
      <c r="O80" s="54"/>
      <c r="P80" s="54"/>
    </row>
    <row r="81" ht="16.5" customHeight="1">
      <c r="C81" s="119" t="s">
        <v>20</v>
      </c>
      <c r="D81" s="123" t="s">
        <v>168</v>
      </c>
      <c r="E81" s="172" t="n">
        <f>G80+1</f>
        <v>45468</v>
      </c>
      <c r="F81" s="184" t="n">
        <v>2</v>
      </c>
      <c r="G81" s="172" t="n">
        <f>E81+F81-1</f>
        <v>45469</v>
      </c>
      <c r="H81" s="214"/>
      <c r="I81" s="16"/>
      <c r="J81" s="117" t="s">
        <v>811</v>
      </c>
      <c r="K81" s="117" t="s">
        <v>811</v>
      </c>
      <c r="L81" s="54" t="s">
        <v>16</v>
      </c>
      <c r="M81" s="54"/>
      <c r="N81" s="54" t="s">
        <v>216</v>
      </c>
      <c r="O81" s="54"/>
      <c r="P81" s="54"/>
    </row>
    <row r="82" s="5" customFormat="1" ht="16.5" customHeight="1">
      <c r="A82" s="75"/>
      <c r="B82" s="75"/>
      <c r="C82" s="50" t="s">
        <v>170</v>
      </c>
      <c r="D82" s="50" t="s">
        <v>171</v>
      </c>
      <c r="E82" s="47" t="n">
        <f>E81+1</f>
        <v>45469</v>
      </c>
      <c r="F82" s="49" t="n">
        <v>7</v>
      </c>
      <c r="G82" s="47" t="n">
        <f>E82+F82-1</f>
        <v>45475</v>
      </c>
      <c r="H82" s="47"/>
      <c r="I82" s="47"/>
      <c r="J82" s="48"/>
      <c r="K82" s="48"/>
      <c r="L82" s="46" t="s">
        <v>24</v>
      </c>
      <c r="M82" s="46"/>
      <c r="N82" s="46"/>
      <c r="O82" s="46"/>
      <c r="P82" s="46"/>
    </row>
    <row r="83" s="5" customFormat="1" ht="16.5" customHeight="1">
      <c r="A83" s="75"/>
      <c r="B83" s="75"/>
      <c r="C83" s="50" t="s">
        <v>172</v>
      </c>
      <c r="D83" s="50" t="s">
        <v>173</v>
      </c>
      <c r="E83" s="47" t="n">
        <f>G81+1</f>
        <v>45470</v>
      </c>
      <c r="F83" s="49" t="n">
        <v>7</v>
      </c>
      <c r="G83" s="47" t="n">
        <f>E83+F83-1</f>
        <v>45476</v>
      </c>
      <c r="H83" s="47"/>
      <c r="I83" s="47"/>
      <c r="J83" s="48"/>
      <c r="K83" s="48"/>
      <c r="L83" s="46" t="s">
        <v>16</v>
      </c>
      <c r="M83" s="46"/>
      <c r="N83" s="46"/>
      <c r="O83" s="46"/>
      <c r="P83" s="46"/>
    </row>
    <row r="84" s="5" customFormat="1" ht="16.5" customHeight="1">
      <c r="A84" s="75"/>
      <c r="B84" s="75"/>
      <c r="C84" s="50" t="s">
        <v>174</v>
      </c>
      <c r="D84" s="50" t="s">
        <v>175</v>
      </c>
      <c r="E84" s="47" t="n">
        <f>G83+1</f>
        <v>45477</v>
      </c>
      <c r="F84" s="49" t="n">
        <v>7</v>
      </c>
      <c r="G84" s="47" t="n">
        <f>E84+F84-1</f>
        <v>45483</v>
      </c>
      <c r="H84" s="121"/>
      <c r="I84" s="47"/>
      <c r="J84" s="48"/>
      <c r="K84" s="48"/>
      <c r="L84" s="46" t="s">
        <v>16</v>
      </c>
      <c r="M84" s="46"/>
      <c r="N84" s="46"/>
      <c r="O84" s="46"/>
      <c r="P84" s="46"/>
    </row>
    <row r="85" s="5" customFormat="1" ht="16.5" customHeight="1">
      <c r="A85" s="75"/>
      <c r="B85" s="75"/>
      <c r="C85" s="50" t="s">
        <v>176</v>
      </c>
      <c r="D85" s="50" t="s">
        <v>177</v>
      </c>
      <c r="E85" s="47" t="n">
        <f>G84+1</f>
        <v>45484</v>
      </c>
      <c r="F85" s="49" t="n">
        <v>3</v>
      </c>
      <c r="G85" s="47" t="n">
        <f>E85+F85-1</f>
        <v>45486</v>
      </c>
      <c r="H85" s="47"/>
      <c r="I85" s="47"/>
      <c r="J85" s="48"/>
      <c r="K85" s="48"/>
      <c r="L85" s="46" t="s">
        <v>16</v>
      </c>
      <c r="M85" s="46"/>
      <c r="N85" s="46"/>
      <c r="O85" s="46"/>
      <c r="P85" s="46"/>
    </row>
    <row r="86" s="5" customFormat="1" ht="16.5" customHeight="1">
      <c r="A86" s="75"/>
      <c r="B86" s="75"/>
      <c r="C86" s="50" t="s">
        <v>178</v>
      </c>
      <c r="D86" s="50" t="s">
        <v>179</v>
      </c>
      <c r="E86" s="47" t="n">
        <f>G121+1</f>
        <v>45486</v>
      </c>
      <c r="F86" s="49" t="n">
        <v>5</v>
      </c>
      <c r="G86" s="47" t="n">
        <f>E86+F86-1</f>
        <v>45490</v>
      </c>
      <c r="H86" s="47"/>
      <c r="I86" s="47"/>
      <c r="J86" s="48"/>
      <c r="K86" s="48"/>
      <c r="L86" s="46" t="s">
        <v>16</v>
      </c>
      <c r="M86" s="46"/>
      <c r="N86" s="46"/>
      <c r="O86" s="46"/>
      <c r="P86" s="46"/>
    </row>
    <row r="87" s="5" customFormat="1" ht="16.5" customHeight="1">
      <c r="A87" s="75"/>
      <c r="B87" s="75"/>
      <c r="C87" s="50" t="s">
        <v>180</v>
      </c>
      <c r="D87" s="50" t="s">
        <v>179</v>
      </c>
      <c r="E87" s="47" t="n">
        <f>G101+1</f>
        <v>45489</v>
      </c>
      <c r="F87" s="49" t="n">
        <v>3</v>
      </c>
      <c r="G87" s="47" t="n">
        <f>E87+F87-1</f>
        <v>45491</v>
      </c>
      <c r="H87" s="71"/>
      <c r="I87" s="71"/>
      <c r="J87" s="26"/>
      <c r="K87" s="26"/>
      <c r="L87" s="79" t="s">
        <v>16</v>
      </c>
      <c r="M87" s="46"/>
      <c r="N87" s="46"/>
      <c r="O87" s="46"/>
      <c r="P87" s="46"/>
    </row>
    <row r="88" s="5" customFormat="1" ht="41.25" customHeight="1">
      <c r="A88" s="75"/>
      <c r="B88" s="75"/>
      <c r="C88" s="50" t="s">
        <v>181</v>
      </c>
      <c r="E88" s="47" t="n">
        <f>G87+1</f>
        <v>45492</v>
      </c>
      <c r="F88" s="49" t="n">
        <v>7</v>
      </c>
      <c r="G88" s="152" t="n">
        <f>E88+F88-1</f>
        <v>45498</v>
      </c>
      <c r="H88" s="34"/>
      <c r="I88" s="34"/>
      <c r="J88" s="34"/>
      <c r="K88" s="34"/>
      <c r="L88" s="34" t="s">
        <v>16</v>
      </c>
      <c r="M88" s="15"/>
      <c r="N88" s="46" t="s">
        <v>182</v>
      </c>
      <c r="O88" s="46"/>
      <c r="P88" s="46"/>
    </row>
    <row r="89" s="5" customFormat="1" ht="16.5" customHeight="1">
      <c r="A89" s="75"/>
      <c r="B89" s="79" t="s">
        <v>183</v>
      </c>
      <c r="C89" s="47" t="s">
        <v>184</v>
      </c>
      <c r="D89" s="47"/>
      <c r="E89" s="47" t="n">
        <f>MIN(E91:E102)</f>
        <v>45430</v>
      </c>
      <c r="F89" s="49" t="n">
        <f>G89-E89</f>
        <v>62</v>
      </c>
      <c r="G89" s="47" t="n">
        <f>MAX(G90:G102)</f>
        <v>45492</v>
      </c>
      <c r="H89" s="28"/>
      <c r="I89" s="28"/>
      <c r="J89" s="29"/>
      <c r="K89" s="29"/>
      <c r="L89" s="29"/>
      <c r="M89" s="48"/>
      <c r="N89" s="89"/>
      <c r="O89" s="89"/>
      <c r="P89" s="89"/>
    </row>
    <row r="90" s="5" customFormat="1" ht="16.5" customHeight="1">
      <c r="A90" s="75"/>
      <c r="B90" s="75"/>
      <c r="C90" s="50" t="s">
        <v>185</v>
      </c>
      <c r="D90" s="47"/>
      <c r="E90" s="47" t="n">
        <f>MIN(E91:E94)</f>
        <v>45430</v>
      </c>
      <c r="F90" s="49"/>
      <c r="G90" s="47" t="n">
        <f>MAX(G91:G94)</f>
        <v>45477</v>
      </c>
      <c r="H90" s="47"/>
      <c r="I90" s="47"/>
      <c r="J90" s="48"/>
      <c r="K90" s="48"/>
      <c r="L90" s="46"/>
      <c r="M90" s="46"/>
      <c r="N90" s="46"/>
      <c r="O90" s="46"/>
      <c r="P90" s="46"/>
    </row>
    <row r="91" ht="16.5" customHeight="1">
      <c r="C91" s="131" t="s">
        <v>186</v>
      </c>
      <c r="D91" s="16" t="s">
        <v>278</v>
      </c>
      <c r="E91" s="16" t="n">
        <f>G81+1</f>
        <v>45470</v>
      </c>
      <c r="F91" s="19" t="n">
        <v>8</v>
      </c>
      <c r="G91" s="16" t="n">
        <f>E91+F91-1</f>
        <v>45477</v>
      </c>
      <c r="H91" s="16"/>
      <c r="I91" s="16"/>
      <c r="J91" s="117" t="s">
        <v>811</v>
      </c>
      <c r="K91" s="117" t="s">
        <v>811</v>
      </c>
      <c r="L91" s="54" t="s">
        <v>39</v>
      </c>
      <c r="M91" s="54"/>
      <c r="N91" s="54"/>
      <c r="O91" s="54"/>
      <c r="P91" s="54"/>
    </row>
    <row r="92" s="5" customFormat="1" ht="27.75" customHeight="1">
      <c r="A92" s="75"/>
      <c r="B92" s="75"/>
      <c r="C92" s="50" t="s">
        <v>188</v>
      </c>
      <c r="D92" s="50"/>
      <c r="E92" s="158" t="n">
        <v>45430</v>
      </c>
      <c r="F92" s="154" t="n">
        <v>45</v>
      </c>
      <c r="G92" s="47" t="n">
        <f>E92+F92-1</f>
        <v>45474</v>
      </c>
      <c r="H92" s="47"/>
      <c r="I92" s="47"/>
      <c r="J92" s="48"/>
      <c r="K92" s="48"/>
      <c r="L92" s="46" t="s">
        <v>39</v>
      </c>
      <c r="M92" s="46"/>
      <c r="N92" s="93" t="s">
        <v>189</v>
      </c>
      <c r="O92" s="46"/>
      <c r="P92" s="46"/>
    </row>
    <row r="93" s="5" customFormat="1" ht="27.75" customHeight="1">
      <c r="A93" s="75"/>
      <c r="B93" s="75"/>
      <c r="C93" s="50" t="s">
        <v>190</v>
      </c>
      <c r="D93" s="50"/>
      <c r="E93" s="47" t="n">
        <f>G93-F93</f>
        <v>45453</v>
      </c>
      <c r="F93" s="49" t="n">
        <v>21</v>
      </c>
      <c r="G93" s="47" t="n">
        <f>G92</f>
        <v>45474</v>
      </c>
      <c r="H93" s="47"/>
      <c r="I93" s="47"/>
      <c r="J93" s="48"/>
      <c r="K93" s="48"/>
      <c r="L93" s="46" t="s">
        <v>39</v>
      </c>
      <c r="M93" s="46"/>
      <c r="N93" s="540" t="s">
        <v>191</v>
      </c>
      <c r="O93" s="93"/>
      <c r="P93" s="93"/>
    </row>
    <row r="94" s="5" customFormat="1" ht="16.5" customHeight="1">
      <c r="A94" s="75"/>
      <c r="B94" s="75"/>
      <c r="C94" s="50" t="s">
        <v>192</v>
      </c>
      <c r="D94" s="50"/>
      <c r="E94" s="47" t="n">
        <f>G94-F94</f>
        <v>45460</v>
      </c>
      <c r="F94" s="49" t="n">
        <v>14</v>
      </c>
      <c r="G94" s="47" t="n">
        <f>G92</f>
        <v>45474</v>
      </c>
      <c r="H94" s="47"/>
      <c r="I94" s="47"/>
      <c r="J94" s="48"/>
      <c r="K94" s="48"/>
      <c r="L94" s="46" t="s">
        <v>39</v>
      </c>
      <c r="M94" s="46"/>
      <c r="N94" s="46"/>
      <c r="O94" s="46"/>
      <c r="P94" s="46"/>
    </row>
    <row r="95" ht="16.5" customHeight="1">
      <c r="C95" s="119" t="s">
        <v>41</v>
      </c>
      <c r="D95" s="123" t="s">
        <v>194</v>
      </c>
      <c r="E95" s="172" t="n">
        <f>MAX(G91+1,G64+1)</f>
        <v>45478</v>
      </c>
      <c r="F95" s="184" t="n">
        <v>7</v>
      </c>
      <c r="G95" s="172" t="n">
        <f>E95+F95-1</f>
        <v>45484</v>
      </c>
      <c r="H95" s="214" t="n">
        <f>E95-E54</f>
        <v>24</v>
      </c>
      <c r="I95" s="16"/>
      <c r="J95" s="117" t="s">
        <v>811</v>
      </c>
      <c r="K95" s="117"/>
      <c r="L95" s="54" t="s">
        <v>88</v>
      </c>
      <c r="M95" s="54"/>
      <c r="N95" s="54"/>
      <c r="O95" s="54"/>
      <c r="P95" s="54"/>
    </row>
    <row r="96" s="5" customFormat="1" ht="27.75" customHeight="1">
      <c r="A96" s="75"/>
      <c r="B96" s="75"/>
      <c r="C96" s="47" t="s">
        <v>196</v>
      </c>
      <c r="D96" s="541" t="s">
        <v>197</v>
      </c>
      <c r="E96" s="47" t="n">
        <f>G95+1</f>
        <v>45485</v>
      </c>
      <c r="F96" s="49" t="n">
        <v>1</v>
      </c>
      <c r="G96" s="47" t="n">
        <f>E96+F96-1</f>
        <v>45485</v>
      </c>
      <c r="H96" s="47"/>
      <c r="I96" s="47"/>
      <c r="J96" s="48"/>
      <c r="K96" s="48"/>
      <c r="L96" s="46" t="s">
        <v>198</v>
      </c>
      <c r="M96" s="46"/>
      <c r="N96" s="46"/>
      <c r="O96" s="46"/>
      <c r="P96" s="46"/>
    </row>
    <row r="97" s="5" customFormat="1" ht="16.5" customHeight="1">
      <c r="A97" s="75"/>
      <c r="B97" s="75"/>
      <c r="C97" s="47" t="s">
        <v>199</v>
      </c>
      <c r="D97" s="47"/>
      <c r="E97" s="47" t="n">
        <f>G96+1</f>
        <v>45486</v>
      </c>
      <c r="F97" s="49" t="n">
        <v>2</v>
      </c>
      <c r="G97" s="47" t="n">
        <f>E97+F97-1</f>
        <v>45487</v>
      </c>
      <c r="H97" s="47"/>
      <c r="I97" s="47"/>
      <c r="J97" s="48"/>
      <c r="K97" s="48"/>
      <c r="L97" s="46" t="s">
        <v>51</v>
      </c>
      <c r="M97" s="46"/>
      <c r="N97" s="46"/>
      <c r="O97" s="46"/>
      <c r="P97" s="46"/>
    </row>
    <row r="98" s="5" customFormat="1" ht="16.5" customHeight="1">
      <c r="A98" s="75"/>
      <c r="B98" s="75"/>
      <c r="C98" s="47" t="s">
        <v>200</v>
      </c>
      <c r="D98" s="47"/>
      <c r="E98" s="47" t="n">
        <f>MIN(E99:E103)</f>
        <v>45473</v>
      </c>
      <c r="F98" s="49" t="n">
        <f>G98-E98</f>
        <v>19</v>
      </c>
      <c r="G98" s="47" t="n">
        <f>MAX(G99:G103)</f>
        <v>45492</v>
      </c>
      <c r="H98" s="47"/>
      <c r="I98" s="47"/>
      <c r="J98" s="48"/>
      <c r="K98" s="48"/>
      <c r="L98" s="48"/>
      <c r="M98" s="48"/>
      <c r="N98" s="89"/>
      <c r="O98" s="89"/>
      <c r="P98" s="89"/>
    </row>
    <row r="99" s="5" customFormat="1" ht="16.5" customHeight="1">
      <c r="A99" s="75"/>
      <c r="B99" s="75"/>
      <c r="C99" s="50" t="s">
        <v>201</v>
      </c>
      <c r="D99" s="50" t="s">
        <v>202</v>
      </c>
      <c r="E99" s="47" t="n">
        <f>G97-14</f>
        <v>45473</v>
      </c>
      <c r="F99" s="49" t="n">
        <v>7</v>
      </c>
      <c r="G99" s="47" t="n">
        <f>E99+F99-1</f>
        <v>45479</v>
      </c>
      <c r="H99" s="47"/>
      <c r="I99" s="47"/>
      <c r="J99" s="48"/>
      <c r="K99" s="48"/>
      <c r="L99" s="46" t="s">
        <v>54</v>
      </c>
      <c r="M99" s="46"/>
      <c r="N99" s="46"/>
      <c r="O99" s="46"/>
      <c r="P99" s="46"/>
    </row>
    <row r="100" s="5" customFormat="1" ht="16.5" customHeight="1">
      <c r="A100" s="75"/>
      <c r="B100" s="75"/>
      <c r="C100" s="47" t="s">
        <v>203</v>
      </c>
      <c r="D100" s="47" t="s">
        <v>278</v>
      </c>
      <c r="E100" s="47" t="n">
        <f>G99+1</f>
        <v>45480</v>
      </c>
      <c r="F100" s="49" t="n">
        <v>2</v>
      </c>
      <c r="G100" s="47" t="n">
        <f>E100+F100-1</f>
        <v>45481</v>
      </c>
      <c r="H100" s="47"/>
      <c r="I100" s="47"/>
      <c r="J100" s="48"/>
      <c r="K100" s="48"/>
      <c r="L100" s="46" t="s">
        <v>54</v>
      </c>
      <c r="M100" s="46"/>
      <c r="N100" s="46"/>
      <c r="O100" s="46"/>
      <c r="P100" s="46"/>
    </row>
    <row r="101" ht="16.5" customHeight="1">
      <c r="C101" s="47" t="s">
        <v>1069</v>
      </c>
      <c r="D101" s="16"/>
      <c r="E101" s="16" t="n">
        <f>G95+1</f>
        <v>45485</v>
      </c>
      <c r="F101" s="19" t="n">
        <v>4</v>
      </c>
      <c r="G101" s="16" t="n">
        <f>E101+F101-1</f>
        <v>45488</v>
      </c>
      <c r="H101" s="16"/>
      <c r="I101" s="16"/>
      <c r="J101" s="117" t="s">
        <v>811</v>
      </c>
      <c r="K101" s="117"/>
      <c r="L101" s="54" t="s">
        <v>54</v>
      </c>
      <c r="M101" s="54"/>
      <c r="N101" s="54"/>
      <c r="O101" s="54"/>
      <c r="P101" s="54"/>
    </row>
    <row r="102" ht="16.5" customHeight="1">
      <c r="C102" s="47" t="s">
        <v>205</v>
      </c>
      <c r="D102" s="16"/>
      <c r="E102" s="16" t="n">
        <f>E101+3</f>
        <v>45488</v>
      </c>
      <c r="F102" s="19" t="n">
        <v>2</v>
      </c>
      <c r="G102" s="16" t="n">
        <f>E102+F102-1</f>
        <v>45489</v>
      </c>
      <c r="H102" s="16"/>
      <c r="I102" s="16"/>
      <c r="J102" s="117" t="s">
        <v>811</v>
      </c>
      <c r="K102" s="117"/>
      <c r="L102" s="54" t="s">
        <v>65</v>
      </c>
      <c r="M102" s="54"/>
      <c r="N102" s="54"/>
      <c r="O102" s="54"/>
      <c r="P102" s="54"/>
    </row>
    <row r="103" ht="41.25" customHeight="1">
      <c r="C103" s="47" t="s">
        <v>206</v>
      </c>
      <c r="D103" s="47"/>
      <c r="E103" s="16" t="n">
        <f>G101+1</f>
        <v>45489</v>
      </c>
      <c r="F103" s="19" t="n">
        <v>3</v>
      </c>
      <c r="G103" s="16" t="n">
        <f>F103+E103</f>
        <v>45492</v>
      </c>
      <c r="H103" s="16"/>
      <c r="I103" s="16"/>
      <c r="J103" s="117" t="s">
        <v>811</v>
      </c>
      <c r="K103" s="117" t="s">
        <v>811</v>
      </c>
      <c r="L103" s="54" t="s">
        <v>207</v>
      </c>
      <c r="M103" s="54"/>
      <c r="N103" s="54" t="s">
        <v>208</v>
      </c>
      <c r="O103" s="54"/>
      <c r="P103" s="54"/>
    </row>
    <row r="104" s="5" customFormat="1" ht="27.75" customHeight="1">
      <c r="A104" s="75"/>
      <c r="B104" s="79" t="s">
        <v>209</v>
      </c>
      <c r="C104" s="47" t="s">
        <v>210</v>
      </c>
      <c r="D104" s="47"/>
      <c r="E104" s="47" t="n">
        <f>E101+1</f>
        <v>45486</v>
      </c>
      <c r="F104" s="61" t="n">
        <v>3</v>
      </c>
      <c r="G104" s="47" t="n">
        <f>E104+F104-1</f>
        <v>45488</v>
      </c>
      <c r="H104" s="47"/>
      <c r="I104" s="47"/>
      <c r="J104" s="48"/>
      <c r="K104" s="48"/>
      <c r="L104" s="48"/>
      <c r="M104" s="48"/>
      <c r="N104" s="86" t="s">
        <v>211</v>
      </c>
      <c r="O104" s="86"/>
      <c r="P104" s="86"/>
    </row>
    <row r="105" s="5" customFormat="1" ht="16.5" customHeight="1">
      <c r="A105" s="75"/>
      <c r="B105" s="75"/>
      <c r="C105" s="47" t="s">
        <v>212</v>
      </c>
      <c r="D105" s="47"/>
      <c r="E105" s="47" t="n">
        <f>G104+1</f>
        <v>45489</v>
      </c>
      <c r="F105" s="49" t="n">
        <v>7</v>
      </c>
      <c r="G105" s="47" t="n">
        <f>E105+F105-1</f>
        <v>45495</v>
      </c>
      <c r="H105" s="47"/>
      <c r="I105" s="47"/>
      <c r="J105" s="48"/>
      <c r="K105" s="48"/>
      <c r="L105" s="46" t="s">
        <v>34</v>
      </c>
      <c r="M105" s="46"/>
      <c r="N105" s="21" t="s">
        <v>213</v>
      </c>
      <c r="O105" s="21"/>
      <c r="P105" s="21"/>
    </row>
    <row r="106" s="5" customFormat="1" ht="16.5" customHeight="1">
      <c r="A106" s="75"/>
      <c r="B106" s="75"/>
      <c r="C106" s="47" t="s">
        <v>214</v>
      </c>
      <c r="D106" s="47"/>
      <c r="E106" s="47" t="n">
        <f>G105+1</f>
        <v>45496</v>
      </c>
      <c r="F106" s="49" t="n">
        <v>7</v>
      </c>
      <c r="G106" s="47" t="n">
        <f>E106+F106-1</f>
        <v>45502</v>
      </c>
      <c r="H106" s="47"/>
      <c r="I106" s="47"/>
      <c r="J106" s="48"/>
      <c r="K106" s="48"/>
      <c r="L106" s="46" t="s">
        <v>34</v>
      </c>
      <c r="M106" s="46"/>
      <c r="N106" s="46"/>
      <c r="O106" s="46"/>
      <c r="P106" s="46"/>
    </row>
    <row r="107" s="5" customFormat="1" ht="16.5" customHeight="1">
      <c r="A107" s="75"/>
      <c r="B107" s="54" t="s">
        <v>215</v>
      </c>
      <c r="C107" s="59" t="s">
        <v>164</v>
      </c>
      <c r="D107" s="47"/>
      <c r="E107" s="47" t="n">
        <f>MIN(E108:E113)</f>
        <v>45489</v>
      </c>
      <c r="F107" s="49" t="n">
        <f>G107-E107</f>
        <v>13</v>
      </c>
      <c r="G107" s="47" t="n">
        <f>MAX(G108:G113)</f>
        <v>45502</v>
      </c>
      <c r="H107" s="47"/>
      <c r="I107" s="47"/>
      <c r="J107" s="48"/>
      <c r="K107" s="48"/>
      <c r="L107" s="48"/>
      <c r="M107" s="48"/>
      <c r="N107" s="89"/>
      <c r="O107" s="89"/>
      <c r="P107" s="89"/>
    </row>
    <row r="108" ht="16.5" customHeight="1">
      <c r="C108" s="59" t="s">
        <v>165</v>
      </c>
      <c r="D108" s="64"/>
      <c r="E108" s="16" t="n">
        <f>G101+1</f>
        <v>45489</v>
      </c>
      <c r="F108" s="19" t="n">
        <v>2</v>
      </c>
      <c r="G108" s="16" t="n">
        <f>E108+F108-1</f>
        <v>45490</v>
      </c>
      <c r="H108" s="16"/>
      <c r="I108" s="16"/>
      <c r="J108" s="117" t="s">
        <v>811</v>
      </c>
      <c r="K108" s="117" t="s">
        <v>811</v>
      </c>
      <c r="L108" s="54" t="s">
        <v>16</v>
      </c>
      <c r="M108" s="54"/>
      <c r="N108" s="54"/>
      <c r="O108" s="54"/>
      <c r="P108" s="54"/>
    </row>
    <row r="109" s="5" customFormat="1" ht="16.5" customHeight="1">
      <c r="A109" s="75"/>
      <c r="B109" s="34"/>
      <c r="C109" s="59" t="s">
        <v>17</v>
      </c>
      <c r="D109" s="47"/>
      <c r="E109" s="47" t="n">
        <f>G108+1</f>
        <v>45491</v>
      </c>
      <c r="F109" s="49" t="n">
        <v>1</v>
      </c>
      <c r="G109" s="47" t="n">
        <f>E109+F109-1</f>
        <v>45491</v>
      </c>
      <c r="H109" s="47"/>
      <c r="I109" s="47"/>
      <c r="J109" s="48"/>
      <c r="K109" s="48"/>
      <c r="L109" s="46" t="s">
        <v>24</v>
      </c>
      <c r="M109" s="46"/>
      <c r="N109" s="46"/>
      <c r="O109" s="46"/>
      <c r="P109" s="46"/>
    </row>
    <row r="110" ht="16.5" customHeight="1">
      <c r="C110" s="59" t="s">
        <v>20</v>
      </c>
      <c r="D110" s="64" t="s">
        <v>168</v>
      </c>
      <c r="E110" s="16" t="n">
        <f>G109+1</f>
        <v>45492</v>
      </c>
      <c r="F110" s="19" t="n">
        <v>1</v>
      </c>
      <c r="G110" s="16" t="n">
        <f>E110+F110-1</f>
        <v>45492</v>
      </c>
      <c r="H110" s="16"/>
      <c r="I110" s="16"/>
      <c r="J110" s="117" t="s">
        <v>811</v>
      </c>
      <c r="K110" s="117" t="s">
        <v>811</v>
      </c>
      <c r="L110" s="54" t="s">
        <v>16</v>
      </c>
      <c r="M110" s="54"/>
      <c r="N110" s="54" t="s">
        <v>216</v>
      </c>
      <c r="O110" s="54"/>
      <c r="P110" s="54"/>
    </row>
    <row r="111" s="5" customFormat="1" ht="16.5" customHeight="1">
      <c r="A111" s="75"/>
      <c r="B111" s="34"/>
      <c r="C111" s="159" t="s">
        <v>217</v>
      </c>
      <c r="D111" s="50"/>
      <c r="E111" s="47" t="n">
        <f>G110+1</f>
        <v>45493</v>
      </c>
      <c r="F111" s="49" t="n">
        <v>6</v>
      </c>
      <c r="G111" s="47" t="n">
        <f>E111+F111-1</f>
        <v>45498</v>
      </c>
      <c r="H111" s="47"/>
      <c r="I111" s="47"/>
      <c r="J111" s="48"/>
      <c r="K111" s="48"/>
      <c r="L111" s="46"/>
      <c r="M111" s="46"/>
      <c r="N111" s="46"/>
      <c r="O111" s="46"/>
      <c r="P111" s="46"/>
    </row>
    <row r="112" s="5" customFormat="1" ht="16.5" customHeight="1">
      <c r="A112" s="75"/>
      <c r="B112" s="34"/>
      <c r="C112" s="159" t="s">
        <v>218</v>
      </c>
      <c r="D112" s="50"/>
      <c r="E112" s="47" t="n">
        <f>G111+1</f>
        <v>45499</v>
      </c>
      <c r="F112" s="49" t="n">
        <v>4</v>
      </c>
      <c r="G112" s="47" t="n">
        <f>E112+F112-1</f>
        <v>45502</v>
      </c>
      <c r="H112" s="47"/>
      <c r="I112" s="47"/>
      <c r="J112" s="48"/>
      <c r="K112" s="48"/>
      <c r="L112" s="46"/>
      <c r="M112" s="46"/>
      <c r="N112" s="46"/>
      <c r="O112" s="46"/>
      <c r="P112" s="46"/>
    </row>
    <row r="113" s="5" customFormat="1" ht="16.5" customHeight="1">
      <c r="A113" s="75"/>
      <c r="B113" s="34"/>
      <c r="C113" s="159" t="s">
        <v>219</v>
      </c>
      <c r="D113" s="50"/>
      <c r="E113" s="47"/>
      <c r="F113" s="49"/>
      <c r="G113" s="47"/>
      <c r="H113" s="47"/>
      <c r="I113" s="47"/>
      <c r="J113" s="48"/>
      <c r="K113" s="48"/>
      <c r="L113" s="46"/>
      <c r="M113" s="46"/>
      <c r="N113" s="46"/>
      <c r="O113" s="46"/>
      <c r="P113" s="46"/>
    </row>
    <row r="114" s="5" customFormat="1" ht="27.75" customHeight="1">
      <c r="A114" s="5" t="s">
        <v>220</v>
      </c>
      <c r="B114" s="50" t="s">
        <v>57</v>
      </c>
      <c r="C114" s="50" t="s">
        <v>57</v>
      </c>
      <c r="D114" s="50" t="s">
        <v>58</v>
      </c>
      <c r="E114" s="47" t="n">
        <v>45437</v>
      </c>
      <c r="F114" s="49" t="n">
        <v>40</v>
      </c>
      <c r="G114" s="47" t="n">
        <f>E114+F114-1</f>
        <v>45476</v>
      </c>
      <c r="H114" s="47"/>
      <c r="I114" s="47"/>
      <c r="J114" s="48"/>
      <c r="K114" s="48"/>
      <c r="L114" s="46" t="s">
        <v>54</v>
      </c>
      <c r="M114" s="46"/>
      <c r="N114" s="21" t="s">
        <v>221</v>
      </c>
      <c r="O114" s="21"/>
      <c r="P114" s="21"/>
    </row>
    <row r="115" s="5" customFormat="1" ht="16.5" customHeight="1">
      <c r="B115" s="79" t="s">
        <v>222</v>
      </c>
      <c r="C115" s="47" t="s">
        <v>223</v>
      </c>
      <c r="D115" s="47"/>
      <c r="E115" s="47" t="n">
        <f>MIN(E116:E118)</f>
        <v>45478</v>
      </c>
      <c r="F115" s="49" t="n">
        <f>G115-E115+1</f>
        <v>14</v>
      </c>
      <c r="G115" s="47" t="n">
        <f>MAX(G116:G118)</f>
        <v>45491</v>
      </c>
      <c r="H115" s="47"/>
      <c r="I115" s="47"/>
      <c r="J115" s="48"/>
      <c r="K115" s="48"/>
      <c r="L115" s="48"/>
      <c r="M115" s="48"/>
      <c r="N115" s="89"/>
      <c r="O115" s="89"/>
      <c r="P115" s="89"/>
    </row>
    <row r="116" s="5" customFormat="1" ht="16.5" customHeight="1">
      <c r="B116" s="75"/>
      <c r="C116" s="50" t="s">
        <v>224</v>
      </c>
      <c r="D116" s="50" t="s">
        <v>225</v>
      </c>
      <c r="E116" s="51" t="n">
        <f>E95</f>
        <v>45478</v>
      </c>
      <c r="F116" s="49" t="n">
        <v>3</v>
      </c>
      <c r="G116" s="47" t="n">
        <f>E116+F116-1</f>
        <v>45480</v>
      </c>
      <c r="H116" s="47"/>
      <c r="I116" s="47"/>
      <c r="J116" s="48"/>
      <c r="K116" s="48"/>
      <c r="L116" s="46" t="s">
        <v>16</v>
      </c>
      <c r="M116" s="46"/>
      <c r="N116" s="46"/>
      <c r="O116" s="46"/>
      <c r="P116" s="46"/>
    </row>
    <row r="117" s="5" customFormat="1" ht="16.5" customHeight="1">
      <c r="B117" s="75"/>
      <c r="C117" s="50" t="s">
        <v>226</v>
      </c>
      <c r="D117" s="50" t="s">
        <v>74</v>
      </c>
      <c r="E117" s="47" t="n">
        <f>E116</f>
        <v>45478</v>
      </c>
      <c r="F117" s="49" t="n">
        <v>10</v>
      </c>
      <c r="G117" s="47" t="n">
        <f>E117+F117-1</f>
        <v>45487</v>
      </c>
      <c r="H117" s="47"/>
      <c r="I117" s="47"/>
      <c r="J117" s="48" t="s">
        <v>278</v>
      </c>
      <c r="K117" s="48" t="s">
        <v>278</v>
      </c>
      <c r="L117" s="46" t="s">
        <v>227</v>
      </c>
      <c r="M117" s="46"/>
      <c r="N117" s="46"/>
      <c r="O117" s="46"/>
      <c r="P117" s="46"/>
    </row>
    <row r="118" s="5" customFormat="1" ht="16.5" customHeight="1">
      <c r="B118" s="76"/>
      <c r="C118" s="50" t="s">
        <v>76</v>
      </c>
      <c r="D118" s="50" t="s">
        <v>228</v>
      </c>
      <c r="E118" s="47" t="n">
        <f>E116</f>
        <v>45478</v>
      </c>
      <c r="F118" s="49" t="n">
        <v>14</v>
      </c>
      <c r="G118" s="47" t="n">
        <f>E118+F118-1</f>
        <v>45491</v>
      </c>
      <c r="H118" s="47"/>
      <c r="I118" s="47"/>
      <c r="J118" s="48"/>
      <c r="K118" s="48"/>
      <c r="L118" s="46" t="s">
        <v>39</v>
      </c>
      <c r="M118" s="46"/>
      <c r="N118" s="46"/>
      <c r="O118" s="46"/>
      <c r="P118" s="46"/>
    </row>
    <row r="119" s="5" customFormat="1" ht="16.5" customHeight="1">
      <c r="B119" s="79" t="s">
        <v>229</v>
      </c>
      <c r="C119" s="47" t="s">
        <v>230</v>
      </c>
      <c r="D119" s="47"/>
      <c r="E119" s="47" t="n">
        <f>MIN(E120:E125)</f>
        <v>45479</v>
      </c>
      <c r="F119" s="61"/>
      <c r="G119" s="47" t="n">
        <f>MAX(G120:G125)</f>
        <v>45487</v>
      </c>
      <c r="H119" s="47"/>
      <c r="I119" s="47"/>
      <c r="J119" s="48"/>
      <c r="K119" s="48"/>
      <c r="L119" s="48" t="s">
        <v>231</v>
      </c>
      <c r="M119" s="48"/>
      <c r="N119" s="89"/>
      <c r="O119" s="89"/>
      <c r="P119" s="89"/>
    </row>
    <row r="120" s="5" customFormat="1" ht="16.5" customHeight="1">
      <c r="B120" s="75"/>
      <c r="C120" s="50" t="s">
        <v>232</v>
      </c>
      <c r="D120" s="50" t="s">
        <v>233</v>
      </c>
      <c r="E120" s="47" t="n">
        <f>E116+1</f>
        <v>45479</v>
      </c>
      <c r="F120" s="49" t="n">
        <v>5</v>
      </c>
      <c r="G120" s="47" t="n">
        <f>E120+F120-1</f>
        <v>45483</v>
      </c>
      <c r="H120" s="47"/>
      <c r="I120" s="47"/>
      <c r="J120" s="48"/>
      <c r="K120" s="48"/>
      <c r="L120" s="48" t="s">
        <v>231</v>
      </c>
      <c r="M120" s="46"/>
      <c r="N120" s="46"/>
      <c r="O120" s="46"/>
      <c r="P120" s="46"/>
    </row>
    <row r="121" s="5" customFormat="1" ht="16.5" customHeight="1">
      <c r="B121" s="75"/>
      <c r="C121" s="50" t="s">
        <v>234</v>
      </c>
      <c r="D121" s="50" t="s">
        <v>235</v>
      </c>
      <c r="E121" s="47" t="n">
        <f>MAX(E120,E95+3)</f>
        <v>45481</v>
      </c>
      <c r="F121" s="49" t="n">
        <v>5</v>
      </c>
      <c r="G121" s="47" t="n">
        <f>E121+F121-1</f>
        <v>45485</v>
      </c>
      <c r="H121" s="47"/>
      <c r="I121" s="47"/>
      <c r="J121" s="48"/>
      <c r="K121" s="48"/>
      <c r="L121" s="48" t="s">
        <v>231</v>
      </c>
      <c r="M121" s="46"/>
      <c r="N121" s="46"/>
      <c r="O121" s="46"/>
      <c r="P121" s="46"/>
    </row>
    <row r="122" s="5" customFormat="1" ht="16.5" customHeight="1">
      <c r="B122" s="75"/>
      <c r="C122" s="48" t="s">
        <v>236</v>
      </c>
      <c r="D122" s="48" t="s">
        <v>236</v>
      </c>
      <c r="E122" s="47" t="n">
        <f>E121</f>
        <v>45481</v>
      </c>
      <c r="F122" s="61" t="n">
        <v>7</v>
      </c>
      <c r="G122" s="47" t="n">
        <f>E122+F122-1</f>
        <v>45487</v>
      </c>
      <c r="H122" s="48"/>
      <c r="I122" s="48"/>
      <c r="J122" s="48"/>
      <c r="K122" s="48"/>
      <c r="L122" s="48" t="s">
        <v>231</v>
      </c>
      <c r="M122" s="46"/>
      <c r="N122" s="46"/>
      <c r="O122" s="46"/>
      <c r="P122" s="46"/>
    </row>
    <row r="123" s="5" customFormat="1" ht="16.5" customHeight="1">
      <c r="B123" s="75"/>
      <c r="C123" s="50" t="s">
        <v>237</v>
      </c>
      <c r="D123" s="50" t="s">
        <v>238</v>
      </c>
      <c r="E123" s="47" t="n">
        <f>E121</f>
        <v>45481</v>
      </c>
      <c r="F123" s="49" t="n">
        <v>3</v>
      </c>
      <c r="G123" s="47" t="n">
        <f>E123+F123-1</f>
        <v>45483</v>
      </c>
      <c r="H123" s="47"/>
      <c r="I123" s="47"/>
      <c r="J123" s="48"/>
      <c r="K123" s="48"/>
      <c r="L123" s="48" t="s">
        <v>231</v>
      </c>
      <c r="M123" s="46"/>
      <c r="N123" s="46"/>
      <c r="O123" s="46"/>
      <c r="P123" s="46"/>
    </row>
    <row r="124" s="5" customFormat="1" ht="16.5" customHeight="1">
      <c r="B124" s="75"/>
      <c r="C124" s="50" t="s">
        <v>239</v>
      </c>
      <c r="D124" s="50" t="s">
        <v>239</v>
      </c>
      <c r="E124" s="47" t="n">
        <f>G123+1</f>
        <v>45484</v>
      </c>
      <c r="F124" s="49" t="n">
        <v>1</v>
      </c>
      <c r="G124" s="47" t="n">
        <f>E124+F124-1</f>
        <v>45484</v>
      </c>
      <c r="H124" s="47"/>
      <c r="I124" s="47"/>
      <c r="J124" s="48"/>
      <c r="K124" s="48"/>
      <c r="L124" s="48" t="s">
        <v>231</v>
      </c>
      <c r="M124" s="46"/>
      <c r="N124" s="46"/>
      <c r="O124" s="46"/>
      <c r="P124" s="46"/>
    </row>
    <row r="125" s="5" customFormat="1" ht="16.5" customHeight="1">
      <c r="B125" s="76"/>
      <c r="C125" s="47" t="s">
        <v>240</v>
      </c>
      <c r="D125" s="47" t="s">
        <v>240</v>
      </c>
      <c r="E125" s="47" t="n">
        <f>E124</f>
        <v>45484</v>
      </c>
      <c r="F125" s="49" t="n">
        <v>2</v>
      </c>
      <c r="G125" s="47" t="n">
        <f>E125+F125-1</f>
        <v>45485</v>
      </c>
      <c r="H125" s="47"/>
      <c r="I125" s="47"/>
      <c r="J125" s="48"/>
      <c r="K125" s="48"/>
      <c r="L125" s="48" t="s">
        <v>231</v>
      </c>
      <c r="M125" s="46"/>
      <c r="N125" s="46"/>
      <c r="O125" s="46"/>
      <c r="P125" s="46"/>
    </row>
    <row r="126" s="5" customFormat="1" ht="16.5" customHeight="1">
      <c r="B126" s="79" t="s">
        <v>241</v>
      </c>
      <c r="C126" s="47" t="s">
        <v>241</v>
      </c>
      <c r="D126" s="47"/>
      <c r="E126" s="47" t="n">
        <v>44817</v>
      </c>
      <c r="F126" s="61"/>
      <c r="G126" s="47" t="n">
        <f>E126+F126-1</f>
        <v>44816</v>
      </c>
      <c r="H126" s="47"/>
      <c r="I126" s="47"/>
      <c r="J126" s="48"/>
      <c r="K126" s="48"/>
      <c r="L126" s="48"/>
      <c r="M126" s="48"/>
      <c r="N126" s="89"/>
      <c r="O126" s="89"/>
      <c r="P126" s="89"/>
    </row>
    <row r="127" s="5" customFormat="1" ht="16.5" customHeight="1">
      <c r="B127" s="75"/>
      <c r="C127" s="50" t="s">
        <v>242</v>
      </c>
      <c r="D127" s="50" t="s">
        <v>243</v>
      </c>
      <c r="E127" s="47" t="n">
        <f>E82</f>
        <v>45469</v>
      </c>
      <c r="F127" s="49" t="n">
        <v>7</v>
      </c>
      <c r="G127" s="47" t="n">
        <f>E127+F127-1</f>
        <v>45475</v>
      </c>
      <c r="H127" s="47"/>
      <c r="I127" s="47"/>
      <c r="J127" s="48"/>
      <c r="K127" s="48"/>
      <c r="L127" s="46" t="s">
        <v>51</v>
      </c>
      <c r="M127" s="46"/>
      <c r="N127" s="46"/>
      <c r="O127" s="46"/>
      <c r="P127" s="46"/>
    </row>
    <row r="128" s="5" customFormat="1" ht="16.5" customHeight="1">
      <c r="B128" s="75"/>
      <c r="C128" s="50" t="s">
        <v>244</v>
      </c>
      <c r="D128" s="50" t="s">
        <v>245</v>
      </c>
      <c r="E128" s="47" t="n">
        <f>G127+1</f>
        <v>45476</v>
      </c>
      <c r="F128" s="49" t="n">
        <v>7</v>
      </c>
      <c r="G128" s="47" t="n">
        <f>E128+F128-1</f>
        <v>45482</v>
      </c>
      <c r="H128" s="47"/>
      <c r="I128" s="47"/>
      <c r="J128" s="48"/>
      <c r="K128" s="48"/>
      <c r="L128" s="46" t="s">
        <v>51</v>
      </c>
      <c r="M128" s="46"/>
      <c r="N128" s="46"/>
      <c r="O128" s="46"/>
      <c r="P128" s="46"/>
    </row>
    <row r="129" s="5" customFormat="1" ht="16.5" customHeight="1">
      <c r="B129" s="76"/>
      <c r="C129" s="47" t="s">
        <v>246</v>
      </c>
      <c r="D129" s="47" t="s">
        <v>246</v>
      </c>
      <c r="E129" s="47" t="n">
        <f>G128+1</f>
        <v>45483</v>
      </c>
      <c r="F129" s="49" t="n">
        <v>7</v>
      </c>
      <c r="G129" s="47" t="n">
        <f>E129+F129-1</f>
        <v>45489</v>
      </c>
      <c r="H129" s="47"/>
      <c r="I129" s="47"/>
      <c r="J129" s="48"/>
      <c r="K129" s="48"/>
      <c r="L129" s="46" t="s">
        <v>51</v>
      </c>
      <c r="M129" s="46"/>
      <c r="N129" s="46"/>
      <c r="O129" s="46"/>
      <c r="P129" s="46"/>
    </row>
    <row r="130" s="5" customFormat="1" ht="16.5" customHeight="1">
      <c r="B130" s="46" t="s">
        <v>247</v>
      </c>
      <c r="C130" s="50" t="s">
        <v>248</v>
      </c>
      <c r="D130" s="50" t="s">
        <v>249</v>
      </c>
      <c r="E130" s="47" t="n">
        <f>G130-F130</f>
        <v>45412</v>
      </c>
      <c r="F130" s="61" t="n">
        <v>30</v>
      </c>
      <c r="G130" s="47" t="n">
        <v>45442</v>
      </c>
      <c r="H130" s="47"/>
      <c r="I130" s="47"/>
      <c r="J130" s="48"/>
      <c r="K130" s="48"/>
      <c r="L130" s="48" t="s">
        <v>250</v>
      </c>
      <c r="M130" s="48"/>
      <c r="N130" s="89"/>
      <c r="O130" s="89"/>
      <c r="P130" s="89"/>
    </row>
    <row r="131" s="5" customFormat="1" ht="16.5" customHeight="1">
      <c r="B131" s="54" t="s">
        <v>251</v>
      </c>
      <c r="C131" s="59" t="s">
        <v>252</v>
      </c>
      <c r="D131" s="47"/>
      <c r="E131" s="47" t="n">
        <v>45316</v>
      </c>
      <c r="F131" s="61"/>
      <c r="G131" s="47" t="n">
        <f>E131+F131-1</f>
        <v>45315</v>
      </c>
      <c r="H131" s="47"/>
      <c r="I131" s="47"/>
      <c r="J131" s="48"/>
      <c r="K131" s="48"/>
      <c r="L131" s="48"/>
      <c r="M131" s="48"/>
      <c r="N131" s="89"/>
      <c r="O131" s="89"/>
      <c r="P131" s="89"/>
    </row>
    <row r="132" s="5" customFormat="1" ht="16.5" customHeight="1">
      <c r="B132" s="34"/>
      <c r="C132" s="59" t="s">
        <v>253</v>
      </c>
      <c r="D132" s="47"/>
      <c r="E132" s="47"/>
      <c r="F132" s="49" t="n">
        <v>7</v>
      </c>
      <c r="G132" s="47"/>
      <c r="H132" s="47"/>
      <c r="I132" s="47"/>
      <c r="J132" s="48"/>
      <c r="K132" s="48"/>
      <c r="L132" s="46" t="s">
        <v>254</v>
      </c>
      <c r="M132" s="46"/>
      <c r="N132" s="46"/>
      <c r="O132" s="46"/>
      <c r="P132" s="46"/>
    </row>
    <row r="133" s="5" customFormat="1" ht="16.5" customHeight="1">
      <c r="B133" s="34"/>
      <c r="C133" s="59" t="s">
        <v>255</v>
      </c>
      <c r="D133" s="47"/>
      <c r="E133" s="47"/>
      <c r="F133" s="49" t="n">
        <v>3</v>
      </c>
      <c r="G133" s="47"/>
      <c r="H133" s="47"/>
      <c r="I133" s="47"/>
      <c r="J133" s="48"/>
      <c r="K133" s="48"/>
      <c r="L133" s="46" t="s">
        <v>254</v>
      </c>
      <c r="M133" s="46"/>
      <c r="N133" s="46"/>
      <c r="O133" s="46"/>
      <c r="P133" s="46"/>
    </row>
    <row r="134" s="5" customFormat="1" ht="16.5" customHeight="1">
      <c r="B134" s="34"/>
      <c r="C134" s="59" t="s">
        <v>256</v>
      </c>
      <c r="D134" s="47"/>
      <c r="E134" s="47"/>
      <c r="F134" s="49" t="n">
        <v>1</v>
      </c>
      <c r="G134" s="47"/>
      <c r="H134" s="47"/>
      <c r="I134" s="47"/>
      <c r="J134" s="48"/>
      <c r="K134" s="48"/>
      <c r="L134" s="46" t="s">
        <v>254</v>
      </c>
      <c r="M134" s="46"/>
      <c r="N134" s="46"/>
      <c r="O134" s="46"/>
      <c r="P134" s="46"/>
    </row>
    <row r="135" s="5" customFormat="1" ht="16.5" customHeight="1">
      <c r="B135" s="34"/>
      <c r="C135" s="59" t="s">
        <v>257</v>
      </c>
      <c r="D135" s="47" t="s">
        <v>258</v>
      </c>
      <c r="E135" s="47" t="n">
        <f>G81+1</f>
        <v>45470</v>
      </c>
      <c r="F135" s="49" t="n">
        <v>7</v>
      </c>
      <c r="G135" s="47" t="n">
        <f>E135+F135-1</f>
        <v>45476</v>
      </c>
      <c r="H135" s="5"/>
      <c r="I135" s="5"/>
      <c r="L135" s="46" t="s">
        <v>84</v>
      </c>
      <c r="M135" s="15"/>
      <c r="N135" s="46"/>
      <c r="O135" s="46"/>
      <c r="P135" s="46"/>
    </row>
    <row r="136" s="5" customFormat="1" ht="16.5" customHeight="1">
      <c r="B136" s="34"/>
      <c r="C136" s="59" t="s">
        <v>260</v>
      </c>
      <c r="D136" s="47"/>
      <c r="E136" s="47" t="n">
        <f>G135+1</f>
        <v>45477</v>
      </c>
      <c r="F136" s="49" t="n">
        <v>1</v>
      </c>
      <c r="G136" s="47" t="n">
        <f>E136+F136-1</f>
        <v>45477</v>
      </c>
      <c r="H136" s="47"/>
      <c r="I136" s="47"/>
      <c r="J136" s="48"/>
      <c r="K136" s="48"/>
      <c r="L136" s="46" t="s">
        <v>254</v>
      </c>
      <c r="M136" s="46"/>
      <c r="N136" s="46"/>
      <c r="O136" s="46"/>
      <c r="P136" s="46"/>
    </row>
    <row r="137" s="5" customFormat="1" ht="16.5" customHeight="1">
      <c r="B137" s="79" t="s">
        <v>262</v>
      </c>
      <c r="C137" s="47" t="s">
        <v>263</v>
      </c>
      <c r="D137" s="50" t="s">
        <v>263</v>
      </c>
      <c r="E137" s="47"/>
      <c r="F137" s="49"/>
      <c r="G137" s="47"/>
      <c r="H137" s="47"/>
      <c r="I137" s="47"/>
      <c r="J137" s="48"/>
      <c r="K137" s="48"/>
      <c r="L137" s="46" t="s">
        <v>264</v>
      </c>
      <c r="M137" s="46"/>
      <c r="N137" s="46"/>
      <c r="O137" s="46"/>
      <c r="P137" s="46"/>
    </row>
    <row r="138" s="5" customFormat="1" ht="27.75" customHeight="1">
      <c r="B138" s="75"/>
      <c r="C138" s="47" t="s">
        <v>1075</v>
      </c>
      <c r="D138" s="47"/>
      <c r="E138" s="47"/>
      <c r="F138" s="49"/>
      <c r="G138" s="47"/>
      <c r="H138" s="47"/>
      <c r="I138" s="47"/>
      <c r="J138" s="48"/>
      <c r="K138" s="48"/>
      <c r="L138" s="46" t="s">
        <v>264</v>
      </c>
      <c r="M138" s="46"/>
      <c r="N138" s="46" t="s">
        <v>1076</v>
      </c>
      <c r="O138" s="46"/>
      <c r="P138" s="46"/>
    </row>
    <row r="139" s="5" customFormat="1" ht="16.5" customHeight="1">
      <c r="B139" s="75"/>
      <c r="C139" s="47" t="s">
        <v>1077</v>
      </c>
      <c r="D139" s="47"/>
      <c r="E139" s="47"/>
      <c r="F139" s="49"/>
      <c r="G139" s="47"/>
      <c r="H139" s="47"/>
      <c r="I139" s="47"/>
      <c r="J139" s="48"/>
      <c r="K139" s="48"/>
      <c r="L139" s="46" t="s">
        <v>264</v>
      </c>
      <c r="M139" s="46"/>
      <c r="N139" s="46"/>
      <c r="O139" s="46"/>
      <c r="P139" s="46"/>
    </row>
    <row r="140" s="5" customFormat="1" ht="16.5" customHeight="1">
      <c r="B140" s="75"/>
      <c r="C140" s="47" t="s">
        <v>1078</v>
      </c>
      <c r="D140" s="50" t="s">
        <v>273</v>
      </c>
      <c r="E140" s="47"/>
      <c r="F140" s="49"/>
      <c r="G140" s="47"/>
      <c r="H140" s="47"/>
      <c r="I140" s="47"/>
      <c r="J140" s="48"/>
      <c r="K140" s="48"/>
      <c r="L140" s="46" t="s">
        <v>16</v>
      </c>
      <c r="M140" s="46"/>
      <c r="N140" s="46"/>
      <c r="O140" s="46"/>
      <c r="P140" s="46"/>
    </row>
    <row r="141" s="5" customFormat="1" ht="16.5" customHeight="1">
      <c r="B141" s="75"/>
      <c r="C141" s="47" t="s">
        <v>1079</v>
      </c>
      <c r="D141" s="50" t="s">
        <v>275</v>
      </c>
      <c r="E141" s="47"/>
      <c r="F141" s="49"/>
      <c r="G141" s="47"/>
      <c r="H141" s="47"/>
      <c r="I141" s="47"/>
      <c r="J141" s="48"/>
      <c r="K141" s="48"/>
      <c r="L141" s="46" t="s">
        <v>264</v>
      </c>
      <c r="M141" s="46"/>
      <c r="N141" s="46"/>
      <c r="O141" s="46"/>
      <c r="P141" s="46"/>
    </row>
    <row r="142" s="5" customFormat="1" ht="16.5" customHeight="1">
      <c r="B142" s="75"/>
      <c r="C142" s="47" t="s">
        <v>1080</v>
      </c>
      <c r="D142" s="47"/>
      <c r="E142" s="47"/>
      <c r="F142" s="49"/>
      <c r="G142" s="47"/>
      <c r="H142" s="47"/>
      <c r="I142" s="47"/>
      <c r="J142" s="48"/>
      <c r="K142" s="48"/>
      <c r="L142" s="46" t="s">
        <v>264</v>
      </c>
      <c r="M142" s="46"/>
      <c r="N142" s="46"/>
      <c r="O142" s="46"/>
      <c r="P142" s="46"/>
    </row>
    <row r="143" s="5" customFormat="1" ht="16.5" customHeight="1">
      <c r="B143" s="75"/>
      <c r="C143" s="24" t="s">
        <v>277</v>
      </c>
      <c r="D143" s="24"/>
      <c r="E143" s="24"/>
      <c r="F143" s="32"/>
      <c r="G143" s="24"/>
      <c r="H143" s="24"/>
      <c r="I143" s="24"/>
      <c r="J143" s="31"/>
      <c r="K143" s="31"/>
      <c r="L143" s="84" t="s">
        <v>1081</v>
      </c>
      <c r="M143" s="46"/>
      <c r="N143" s="46" t="s">
        <v>1082</v>
      </c>
      <c r="O143" s="46"/>
      <c r="P143" s="46"/>
    </row>
    <row r="144" ht="16.5" customHeight="1">
      <c r="C144" s="189" t="s">
        <v>279</v>
      </c>
      <c r="D144" s="173"/>
      <c r="E144" s="173"/>
      <c r="F144" s="180"/>
      <c r="G144" s="173"/>
      <c r="H144" s="173"/>
      <c r="I144" s="173"/>
      <c r="J144" s="182" t="s">
        <v>811</v>
      </c>
      <c r="K144" s="182" t="s">
        <v>811</v>
      </c>
      <c r="L144" s="183" t="s">
        <v>264</v>
      </c>
      <c r="M144" s="54"/>
      <c r="N144" s="54"/>
      <c r="O144" s="54"/>
      <c r="P144" s="54"/>
    </row>
    <row r="145" s="5" customFormat="1" ht="16.5" customHeight="1">
      <c r="B145" s="75"/>
      <c r="C145" s="47" t="s">
        <v>280</v>
      </c>
      <c r="D145" s="47" t="s">
        <v>280</v>
      </c>
      <c r="E145" s="47"/>
      <c r="F145" s="49"/>
      <c r="G145" s="47"/>
      <c r="H145" s="47"/>
      <c r="I145" s="47"/>
      <c r="J145" s="48"/>
      <c r="K145" s="48"/>
      <c r="L145" s="46" t="s">
        <v>281</v>
      </c>
      <c r="M145" s="46"/>
      <c r="N145" s="46"/>
      <c r="O145" s="46"/>
      <c r="P145" s="46"/>
    </row>
    <row r="146" s="5" customFormat="1" ht="16.5" customHeight="1">
      <c r="B146" s="75"/>
      <c r="C146" s="47" t="s">
        <v>282</v>
      </c>
      <c r="D146" s="50" t="s">
        <v>173</v>
      </c>
      <c r="E146" s="47"/>
      <c r="F146" s="49"/>
      <c r="G146" s="47"/>
      <c r="H146" s="47"/>
      <c r="I146" s="47"/>
      <c r="J146" s="48"/>
      <c r="K146" s="48"/>
      <c r="L146" s="46" t="s">
        <v>16</v>
      </c>
      <c r="M146" s="46"/>
      <c r="N146" s="46"/>
      <c r="O146" s="46"/>
      <c r="P146" s="46"/>
    </row>
    <row r="147" ht="16.5" customHeight="1">
      <c r="C147" s="131" t="s">
        <v>265</v>
      </c>
      <c r="D147" s="64" t="s">
        <v>263</v>
      </c>
      <c r="E147" s="16" t="n">
        <f>G81</f>
        <v>45469</v>
      </c>
      <c r="F147" s="19" t="n">
        <v>1</v>
      </c>
      <c r="G147" s="16" t="n">
        <f>E147+F147-1</f>
        <v>45469</v>
      </c>
      <c r="H147" s="16"/>
      <c r="I147" s="16"/>
      <c r="J147" s="117" t="s">
        <v>811</v>
      </c>
      <c r="K147" s="117"/>
      <c r="L147" s="54" t="s">
        <v>264</v>
      </c>
      <c r="M147" s="54"/>
      <c r="N147" s="54"/>
      <c r="O147" s="54"/>
      <c r="P147" s="54"/>
    </row>
    <row r="148" ht="16.5" customHeight="1">
      <c r="C148" s="131" t="s">
        <v>266</v>
      </c>
      <c r="D148" s="64" t="s">
        <v>267</v>
      </c>
      <c r="E148" s="16" t="n">
        <f>MAX(G136,G81)+1</f>
        <v>45478</v>
      </c>
      <c r="F148" s="19" t="n">
        <v>7</v>
      </c>
      <c r="G148" s="16" t="n">
        <f>E148+F148-1</f>
        <v>45484</v>
      </c>
      <c r="H148" s="16"/>
      <c r="I148" s="16"/>
      <c r="J148" s="117" t="s">
        <v>811</v>
      </c>
      <c r="K148" s="117"/>
      <c r="L148" s="54" t="s">
        <v>264</v>
      </c>
      <c r="M148" s="54"/>
      <c r="N148" s="54"/>
      <c r="O148" s="54"/>
      <c r="P148" s="54"/>
    </row>
    <row r="149" ht="16.5" customHeight="1">
      <c r="C149" s="131" t="s">
        <v>270</v>
      </c>
      <c r="D149" s="16"/>
      <c r="E149" s="16" t="n">
        <f>G148+1</f>
        <v>45485</v>
      </c>
      <c r="F149" s="19" t="n">
        <v>3</v>
      </c>
      <c r="G149" s="16" t="n">
        <f>E149+F149-1</f>
        <v>45487</v>
      </c>
      <c r="H149" s="16"/>
      <c r="I149" s="16"/>
      <c r="J149" s="117" t="s">
        <v>811</v>
      </c>
      <c r="K149" s="117" t="s">
        <v>811</v>
      </c>
      <c r="L149" s="54" t="s">
        <v>264</v>
      </c>
      <c r="M149" s="54"/>
      <c r="N149" s="54"/>
      <c r="O149" s="54"/>
      <c r="P149" s="54"/>
    </row>
    <row r="150" ht="16.5" customHeight="1">
      <c r="C150" s="131" t="s">
        <v>272</v>
      </c>
      <c r="D150" s="64" t="s">
        <v>273</v>
      </c>
      <c r="E150" s="16" t="n">
        <f>MIN(E86:E87)</f>
        <v>45486</v>
      </c>
      <c r="F150" s="19"/>
      <c r="G150" s="16" t="n">
        <f>MAX(G86:G87)</f>
        <v>45491</v>
      </c>
      <c r="H150" s="16"/>
      <c r="I150" s="16"/>
      <c r="J150" s="117" t="s">
        <v>811</v>
      </c>
      <c r="K150" s="117"/>
      <c r="L150" s="54" t="s">
        <v>16</v>
      </c>
      <c r="M150" s="54"/>
      <c r="N150" s="54"/>
      <c r="O150" s="54"/>
      <c r="P150" s="54"/>
    </row>
    <row r="151" ht="16.5" customHeight="1">
      <c r="C151" s="131" t="s">
        <v>1079</v>
      </c>
      <c r="D151" s="64" t="s">
        <v>275</v>
      </c>
      <c r="E151" s="16" t="n">
        <f>G149+1</f>
        <v>45488</v>
      </c>
      <c r="F151" s="19" t="n">
        <v>7</v>
      </c>
      <c r="G151" s="16" t="n">
        <f>E151+F151-1</f>
        <v>45494</v>
      </c>
      <c r="H151" s="16"/>
      <c r="I151" s="16"/>
      <c r="J151" s="117" t="s">
        <v>811</v>
      </c>
      <c r="K151" s="117"/>
      <c r="L151" s="54" t="s">
        <v>264</v>
      </c>
      <c r="M151" s="54"/>
      <c r="N151" s="54"/>
      <c r="O151" s="54"/>
      <c r="P151" s="54"/>
    </row>
    <row r="152" ht="16.5" customHeight="1">
      <c r="C152" s="131" t="s">
        <v>1080</v>
      </c>
      <c r="D152" s="16"/>
      <c r="E152" s="16" t="n">
        <f>G151+1</f>
        <v>45495</v>
      </c>
      <c r="F152" s="19" t="n">
        <v>3</v>
      </c>
      <c r="G152" s="16" t="n">
        <f>E152+F152-1</f>
        <v>45497</v>
      </c>
      <c r="H152" s="16"/>
      <c r="I152" s="16"/>
      <c r="J152" s="117" t="s">
        <v>811</v>
      </c>
      <c r="K152" s="117"/>
      <c r="L152" s="54" t="s">
        <v>264</v>
      </c>
      <c r="M152" s="54"/>
      <c r="N152" s="54"/>
      <c r="O152" s="54"/>
      <c r="P152" s="54"/>
    </row>
    <row r="153" ht="16.5" customHeight="1">
      <c r="C153" s="131" t="s">
        <v>277</v>
      </c>
      <c r="D153" s="16"/>
      <c r="E153" s="16" t="n">
        <f>G152+1</f>
        <v>45498</v>
      </c>
      <c r="F153" s="19" t="n">
        <v>3</v>
      </c>
      <c r="G153" s="16" t="n">
        <f>E153+F153-1</f>
        <v>45500</v>
      </c>
      <c r="H153" s="16"/>
      <c r="I153" s="16"/>
      <c r="J153" s="117" t="s">
        <v>811</v>
      </c>
      <c r="K153" s="117"/>
      <c r="L153" s="54" t="s">
        <v>254</v>
      </c>
      <c r="M153" s="54"/>
      <c r="N153" s="54"/>
      <c r="O153" s="54"/>
      <c r="P153" s="54"/>
    </row>
    <row r="154" ht="16.5" customHeight="1">
      <c r="C154" s="131" t="s">
        <v>279</v>
      </c>
      <c r="D154" s="16"/>
      <c r="E154" s="16" t="n">
        <f>G153+1</f>
        <v>45501</v>
      </c>
      <c r="F154" s="19" t="n">
        <v>50</v>
      </c>
      <c r="G154" s="16" t="n">
        <f>E154+F154-1</f>
        <v>45550</v>
      </c>
      <c r="H154" s="16"/>
      <c r="I154" s="16"/>
      <c r="J154" s="117" t="s">
        <v>811</v>
      </c>
      <c r="K154" s="117" t="s">
        <v>811</v>
      </c>
      <c r="L154" s="54" t="s">
        <v>264</v>
      </c>
      <c r="M154" s="54"/>
      <c r="N154" s="54"/>
      <c r="O154" s="54"/>
      <c r="P154" s="54"/>
    </row>
    <row r="155" s="5" customFormat="1" ht="16.5" customHeight="1">
      <c r="B155" s="75"/>
      <c r="C155" s="47" t="s">
        <v>280</v>
      </c>
      <c r="D155" s="47"/>
      <c r="E155" s="47" t="n">
        <f>G155-F155</f>
        <v>45498</v>
      </c>
      <c r="F155" s="49" t="n">
        <v>3</v>
      </c>
      <c r="G155" s="47" t="n">
        <f>E154</f>
        <v>45501</v>
      </c>
      <c r="H155" s="47"/>
      <c r="I155" s="47"/>
      <c r="J155" s="48"/>
      <c r="K155" s="48"/>
      <c r="L155" s="46" t="s">
        <v>281</v>
      </c>
      <c r="M155" s="46"/>
      <c r="N155" s="46"/>
      <c r="O155" s="46"/>
      <c r="P155" s="46"/>
    </row>
    <row r="156" s="5" customFormat="1" ht="16.5" customHeight="1">
      <c r="B156" s="75"/>
      <c r="C156" s="47" t="s">
        <v>282</v>
      </c>
      <c r="D156" s="50" t="s">
        <v>283</v>
      </c>
      <c r="E156" s="71" t="n">
        <f>G150</f>
        <v>45491</v>
      </c>
      <c r="F156" s="27" t="n">
        <v>7</v>
      </c>
      <c r="G156" s="71" t="n">
        <f>E156+F156-1</f>
        <v>45497</v>
      </c>
      <c r="H156" s="47"/>
      <c r="I156" s="47"/>
      <c r="J156" s="48"/>
      <c r="K156" s="48"/>
      <c r="L156" s="46" t="s">
        <v>16</v>
      </c>
      <c r="M156" s="46"/>
      <c r="N156" s="46"/>
      <c r="O156" s="46"/>
      <c r="P156" s="46"/>
    </row>
    <row r="157" s="5" customFormat="1" ht="16.5" customHeight="1">
      <c r="B157" s="79" t="s">
        <v>96</v>
      </c>
      <c r="C157" s="47" t="s">
        <v>284</v>
      </c>
      <c r="E157" s="16" t="n">
        <f>G157-F157</f>
        <v>45417</v>
      </c>
      <c r="F157" s="19" t="n">
        <v>10</v>
      </c>
      <c r="G157" s="18" t="n">
        <v>45427</v>
      </c>
      <c r="H157" s="5"/>
      <c r="I157" s="5"/>
      <c r="L157" s="46" t="s">
        <v>285</v>
      </c>
      <c r="M157" s="46"/>
      <c r="N157" s="46"/>
      <c r="O157" s="46"/>
      <c r="P157" s="46"/>
    </row>
    <row r="158" ht="27.75" customHeight="1">
      <c r="C158" s="131" t="s">
        <v>286</v>
      </c>
      <c r="D158" s="16"/>
      <c r="E158" s="16" t="n">
        <f>MAX(G103+1,G149+1)</f>
        <v>45493</v>
      </c>
      <c r="F158" s="19" t="n">
        <v>1</v>
      </c>
      <c r="G158" s="16" t="n">
        <f>E158+F158-1</f>
        <v>45493</v>
      </c>
      <c r="H158" s="16"/>
      <c r="I158" s="16"/>
      <c r="J158" s="117" t="s">
        <v>811</v>
      </c>
      <c r="K158" s="117" t="s">
        <v>811</v>
      </c>
      <c r="L158" s="54" t="s">
        <v>24</v>
      </c>
      <c r="M158" s="54"/>
      <c r="N158" s="542" t="s">
        <v>287</v>
      </c>
      <c r="O158" s="54"/>
      <c r="P158" s="54"/>
    </row>
    <row r="159" ht="16.5" customHeight="1">
      <c r="B159" s="140" t="s">
        <v>288</v>
      </c>
      <c r="C159" s="131" t="s">
        <v>289</v>
      </c>
      <c r="D159" s="16"/>
      <c r="E159" s="16" t="n">
        <f>G158+1</f>
        <v>45494</v>
      </c>
      <c r="F159" s="19" t="n">
        <v>4</v>
      </c>
      <c r="G159" s="16" t="n">
        <f>E159+F159-1</f>
        <v>45497</v>
      </c>
      <c r="H159" s="16"/>
      <c r="I159" s="16"/>
      <c r="J159" s="117" t="s">
        <v>811</v>
      </c>
      <c r="K159" s="117" t="s">
        <v>811</v>
      </c>
      <c r="L159" s="54" t="s">
        <v>290</v>
      </c>
      <c r="M159" s="54"/>
      <c r="N159" s="54" t="s">
        <v>546</v>
      </c>
      <c r="O159" s="54"/>
      <c r="P159" s="54"/>
    </row>
    <row r="160" ht="16.5" customHeight="1">
      <c r="B160" s="140"/>
      <c r="C160" s="131" t="s">
        <v>279</v>
      </c>
      <c r="D160" s="16"/>
      <c r="E160" s="16" t="n">
        <f>G153+1</f>
        <v>45501</v>
      </c>
      <c r="F160" s="19" t="n">
        <v>45</v>
      </c>
      <c r="G160" s="16" t="n">
        <f>E160+F160-1</f>
        <v>45545</v>
      </c>
      <c r="H160" s="16"/>
      <c r="I160" s="16"/>
      <c r="J160" s="117" t="s">
        <v>811</v>
      </c>
      <c r="K160" s="117" t="s">
        <v>811</v>
      </c>
      <c r="L160" s="54" t="s">
        <v>264</v>
      </c>
      <c r="M160" s="54"/>
      <c r="N160" s="54"/>
      <c r="O160" s="54"/>
      <c r="P160" s="54"/>
    </row>
    <row r="161" s="5" customFormat="1" ht="16.5" customHeight="1">
      <c r="E161" s="5"/>
      <c r="F161" s="5"/>
      <c r="G161" s="5"/>
      <c r="H161" s="5"/>
      <c r="I161" s="5"/>
      <c r="N161" s="5"/>
      <c r="O161" s="5"/>
      <c r="P161" s="5"/>
    </row>
    <row r="162" s="5" customFormat="1" ht="16.5" customHeight="1">
      <c r="E162" s="5"/>
      <c r="F162" s="5"/>
      <c r="G162" s="5"/>
      <c r="H162" s="5"/>
      <c r="I162" s="5"/>
      <c r="N162" s="5"/>
      <c r="O162" s="5"/>
      <c r="P162" s="5"/>
    </row>
    <row r="163" s="5" customFormat="1" ht="16.5" customHeight="1">
      <c r="E163" s="5"/>
      <c r="F163" s="5"/>
      <c r="G163" s="5"/>
      <c r="H163" s="5"/>
      <c r="I163" s="5"/>
      <c r="N163" s="5"/>
      <c r="O163" s="5"/>
      <c r="P163" s="5"/>
    </row>
    <row r="164" s="5" customFormat="1" ht="16.5" customHeight="1">
      <c r="A164" s="97" t="s">
        <v>293</v>
      </c>
      <c r="B164" s="54" t="s">
        <v>293</v>
      </c>
      <c r="C164" s="16" t="s">
        <v>293</v>
      </c>
      <c r="D164" s="16"/>
      <c r="E164" s="16" t="n">
        <f>MIN(E165:E185)</f>
        <v>45431</v>
      </c>
      <c r="F164" s="166"/>
      <c r="G164" s="153" t="n">
        <f>MAX(G165:G185)</f>
        <v>45493</v>
      </c>
      <c r="H164" s="34"/>
      <c r="I164" s="34"/>
      <c r="J164" s="157"/>
      <c r="K164" s="157"/>
      <c r="L164" s="117"/>
      <c r="M164" s="175"/>
      <c r="N164" s="70"/>
      <c r="O164" s="70"/>
      <c r="P164" s="70"/>
    </row>
    <row r="165" s="5" customFormat="1" ht="16.5" customHeight="1">
      <c r="A165" s="127"/>
      <c r="B165" s="34"/>
      <c r="C165" s="16" t="s">
        <v>294</v>
      </c>
      <c r="D165" s="16" t="s">
        <v>294</v>
      </c>
      <c r="E165" s="16" t="n">
        <v>45432</v>
      </c>
      <c r="F165" s="19" t="n">
        <v>7</v>
      </c>
      <c r="G165" s="153" t="n">
        <f>E165+F165-1</f>
        <v>45438</v>
      </c>
      <c r="H165" s="34"/>
      <c r="I165" s="34"/>
      <c r="J165" s="157"/>
      <c r="K165" s="157"/>
      <c r="L165" s="54" t="s">
        <v>65</v>
      </c>
      <c r="M165" s="174"/>
      <c r="N165" s="70"/>
      <c r="O165" s="70"/>
      <c r="P165" s="70"/>
    </row>
    <row r="166" s="5" customFormat="1" ht="16.5" customHeight="1">
      <c r="A166" s="127"/>
      <c r="B166" s="34"/>
      <c r="C166" s="64" t="s">
        <v>295</v>
      </c>
      <c r="D166" s="64" t="s">
        <v>295</v>
      </c>
      <c r="E166" s="16" t="n">
        <f>G165-7</f>
        <v>45431</v>
      </c>
      <c r="F166" s="19" t="n">
        <v>1</v>
      </c>
      <c r="G166" s="153" t="n">
        <f>E166+F166-1</f>
        <v>45431</v>
      </c>
      <c r="H166" s="34"/>
      <c r="I166" s="34"/>
      <c r="J166" s="157"/>
      <c r="K166" s="157"/>
      <c r="L166" s="54" t="s">
        <v>65</v>
      </c>
      <c r="M166" s="174"/>
      <c r="N166" s="70"/>
      <c r="O166" s="70"/>
      <c r="P166" s="70"/>
    </row>
    <row r="167" s="5" customFormat="1" ht="16.5" customHeight="1">
      <c r="A167" s="127"/>
      <c r="B167" s="34"/>
      <c r="C167" s="16" t="s">
        <v>296</v>
      </c>
      <c r="D167" s="16"/>
      <c r="E167" s="16" t="n">
        <f>G166+1</f>
        <v>45432</v>
      </c>
      <c r="F167" s="19" t="n">
        <v>3</v>
      </c>
      <c r="G167" s="153" t="n">
        <f>E167+F167-1</f>
        <v>45434</v>
      </c>
      <c r="H167" s="34"/>
      <c r="I167" s="34"/>
      <c r="J167" s="157"/>
      <c r="K167" s="157"/>
      <c r="L167" s="54" t="s">
        <v>297</v>
      </c>
      <c r="M167" s="174"/>
      <c r="N167" s="70"/>
      <c r="O167" s="70"/>
      <c r="P167" s="70"/>
    </row>
    <row r="168" s="5" customFormat="1" ht="16.5" customHeight="1">
      <c r="A168" s="127"/>
      <c r="B168" s="34"/>
      <c r="C168" s="16" t="s">
        <v>298</v>
      </c>
      <c r="D168" s="16"/>
      <c r="E168" s="16" t="n">
        <f>G73+1</f>
        <v>45450</v>
      </c>
      <c r="F168" s="19" t="n">
        <v>7</v>
      </c>
      <c r="G168" s="153" t="n">
        <f>E168+F168-1</f>
        <v>45456</v>
      </c>
      <c r="H168" s="34"/>
      <c r="I168" s="34"/>
      <c r="J168" s="157"/>
      <c r="K168" s="157"/>
      <c r="L168" s="54" t="s">
        <v>297</v>
      </c>
      <c r="M168" s="174"/>
      <c r="N168" s="70"/>
      <c r="O168" s="70"/>
      <c r="P168" s="70"/>
    </row>
    <row r="169" s="5" customFormat="1" ht="16.5" customHeight="1">
      <c r="A169" s="127"/>
      <c r="B169" s="34"/>
      <c r="C169" s="16" t="s">
        <v>299</v>
      </c>
      <c r="D169" s="64" t="s">
        <v>300</v>
      </c>
      <c r="E169" s="16" t="n">
        <f>G168+1</f>
        <v>45457</v>
      </c>
      <c r="F169" s="19" t="n">
        <v>1</v>
      </c>
      <c r="G169" s="153" t="n">
        <f>E169+F169-1</f>
        <v>45457</v>
      </c>
      <c r="H169" s="34"/>
      <c r="I169" s="34"/>
      <c r="J169" s="157"/>
      <c r="K169" s="157"/>
      <c r="L169" s="54" t="s">
        <v>297</v>
      </c>
      <c r="M169" s="174"/>
      <c r="N169" s="70"/>
      <c r="O169" s="70"/>
      <c r="P169" s="70"/>
    </row>
    <row r="170" s="5" customFormat="1" ht="16.5" customHeight="1">
      <c r="A170" s="127"/>
      <c r="B170" s="34"/>
      <c r="C170" s="16" t="s">
        <v>301</v>
      </c>
      <c r="D170" s="16"/>
      <c r="E170" s="16" t="n">
        <f>G169+1</f>
        <v>45458</v>
      </c>
      <c r="F170" s="19" t="n">
        <v>1</v>
      </c>
      <c r="G170" s="153" t="n">
        <f>E170+F170-1</f>
        <v>45458</v>
      </c>
      <c r="H170" s="34"/>
      <c r="I170" s="34"/>
      <c r="J170" s="157"/>
      <c r="K170" s="157"/>
      <c r="L170" s="54" t="s">
        <v>297</v>
      </c>
      <c r="M170" s="174"/>
      <c r="N170" s="70"/>
      <c r="O170" s="70"/>
      <c r="P170" s="70"/>
    </row>
    <row r="171" s="5" customFormat="1" ht="16.5" customHeight="1">
      <c r="A171" s="127"/>
      <c r="B171" s="34"/>
      <c r="C171" s="16" t="s">
        <v>302</v>
      </c>
      <c r="D171" s="16"/>
      <c r="E171" s="16" t="n">
        <f>G170+1</f>
        <v>45459</v>
      </c>
      <c r="F171" s="19" t="n">
        <v>1</v>
      </c>
      <c r="G171" s="153" t="n">
        <f>E171+F171-1</f>
        <v>45459</v>
      </c>
      <c r="H171" s="34"/>
      <c r="I171" s="34"/>
      <c r="J171" s="157"/>
      <c r="K171" s="157"/>
      <c r="L171" s="54" t="s">
        <v>297</v>
      </c>
      <c r="M171" s="174"/>
      <c r="N171" s="70"/>
      <c r="O171" s="70"/>
      <c r="P171" s="70"/>
    </row>
    <row r="172" s="5" customFormat="1" ht="16.5" customHeight="1">
      <c r="A172" s="127"/>
      <c r="B172" s="34"/>
      <c r="C172" s="16" t="s">
        <v>303</v>
      </c>
      <c r="D172" s="16"/>
      <c r="E172" s="16" t="n">
        <f>MAX(G168:G171)+1</f>
        <v>45460</v>
      </c>
      <c r="F172" s="19" t="n">
        <v>1</v>
      </c>
      <c r="G172" s="153" t="n">
        <f>E172+F172-1</f>
        <v>45460</v>
      </c>
      <c r="H172" s="34"/>
      <c r="I172" s="34"/>
      <c r="J172" s="157"/>
      <c r="K172" s="157"/>
      <c r="L172" s="54" t="s">
        <v>297</v>
      </c>
      <c r="M172" s="174"/>
      <c r="N172" s="70"/>
      <c r="O172" s="70"/>
      <c r="P172" s="70"/>
    </row>
    <row r="173" s="5" customFormat="1" ht="16.5" customHeight="1">
      <c r="A173" s="127"/>
      <c r="B173" s="34"/>
      <c r="C173" s="16" t="s">
        <v>304</v>
      </c>
      <c r="D173" s="64" t="s">
        <v>305</v>
      </c>
      <c r="E173" s="16" t="n">
        <f>G172+1</f>
        <v>45461</v>
      </c>
      <c r="F173" s="19" t="n">
        <v>10</v>
      </c>
      <c r="G173" s="153" t="n">
        <f>E173+F173-1</f>
        <v>45470</v>
      </c>
      <c r="H173" s="34"/>
      <c r="I173" s="34"/>
      <c r="J173" s="157"/>
      <c r="K173" s="157"/>
      <c r="L173" s="54" t="s">
        <v>306</v>
      </c>
      <c r="M173" s="175"/>
      <c r="N173" s="70"/>
      <c r="O173" s="70"/>
      <c r="P173" s="70"/>
    </row>
    <row r="174" s="5" customFormat="1" ht="16.5" customHeight="1">
      <c r="A174" s="127"/>
      <c r="B174" s="34"/>
      <c r="C174" s="64" t="s">
        <v>307</v>
      </c>
      <c r="D174" s="16"/>
      <c r="E174" s="16" t="n">
        <f>E165</f>
        <v>45432</v>
      </c>
      <c r="F174" s="166" t="n">
        <v>14</v>
      </c>
      <c r="G174" s="153" t="n">
        <f>E174+F174-1</f>
        <v>45445</v>
      </c>
      <c r="H174" s="34"/>
      <c r="I174" s="34"/>
      <c r="J174" s="157"/>
      <c r="K174" s="157"/>
      <c r="L174" s="117"/>
      <c r="M174" s="175"/>
      <c r="N174" s="70"/>
      <c r="O174" s="70"/>
      <c r="P174" s="70"/>
    </row>
    <row r="175" s="5" customFormat="1" ht="16.5" customHeight="1">
      <c r="A175" s="127"/>
      <c r="B175" s="34"/>
      <c r="C175" s="16" t="s">
        <v>308</v>
      </c>
      <c r="D175" s="16"/>
      <c r="E175" s="16" t="n">
        <f>MIN(E176:E183)</f>
        <v>45446</v>
      </c>
      <c r="F175" s="166"/>
      <c r="G175" s="153" t="n">
        <f>MAX(G176:G183)</f>
        <v>45493</v>
      </c>
      <c r="H175" s="34"/>
      <c r="I175" s="34"/>
      <c r="J175" s="157"/>
      <c r="K175" s="157"/>
      <c r="L175" s="117" t="s">
        <v>309</v>
      </c>
      <c r="M175" s="175"/>
      <c r="N175" s="70"/>
      <c r="O175" s="70"/>
      <c r="P175" s="70"/>
    </row>
    <row r="176" s="5" customFormat="1" ht="16.5" customHeight="1">
      <c r="A176" s="127"/>
      <c r="B176" s="34"/>
      <c r="C176" s="16" t="s">
        <v>310</v>
      </c>
      <c r="D176" s="16"/>
      <c r="E176" s="16" t="n">
        <f>G174+1</f>
        <v>45446</v>
      </c>
      <c r="F176" s="19" t="n">
        <v>2</v>
      </c>
      <c r="G176" s="153" t="n">
        <f>E176+F176-1</f>
        <v>45447</v>
      </c>
      <c r="H176" s="34"/>
      <c r="I176" s="34"/>
      <c r="J176" s="157"/>
      <c r="K176" s="157"/>
      <c r="L176" s="54" t="s">
        <v>311</v>
      </c>
      <c r="M176" s="174"/>
      <c r="N176" s="70"/>
      <c r="O176" s="70"/>
      <c r="P176" s="70"/>
    </row>
    <row r="177" s="5" customFormat="1" ht="16.5" customHeight="1">
      <c r="A177" s="127"/>
      <c r="B177" s="34"/>
      <c r="C177" s="16" t="s">
        <v>312</v>
      </c>
      <c r="D177" s="16"/>
      <c r="E177" s="16" t="n">
        <f>MIN(E178:E183)</f>
        <v>45471</v>
      </c>
      <c r="F177" s="19" t="n">
        <f>G177-E177</f>
        <v>22</v>
      </c>
      <c r="G177" s="153" t="n">
        <f>MAX(G178:G183)</f>
        <v>45493</v>
      </c>
      <c r="H177" s="34"/>
      <c r="I177" s="34"/>
      <c r="J177" s="157"/>
      <c r="K177" s="157"/>
      <c r="L177" s="54" t="s">
        <v>311</v>
      </c>
      <c r="M177" s="174"/>
      <c r="N177" s="70"/>
      <c r="O177" s="70"/>
      <c r="P177" s="70"/>
    </row>
    <row r="178" s="5" customFormat="1" ht="16.5" customHeight="1">
      <c r="A178" s="127"/>
      <c r="B178" s="34"/>
      <c r="C178" s="16" t="s">
        <v>313</v>
      </c>
      <c r="D178" s="16"/>
      <c r="E178" s="16" t="n">
        <f>G173+1</f>
        <v>45471</v>
      </c>
      <c r="F178" s="19" t="n">
        <v>10</v>
      </c>
      <c r="G178" s="153" t="n">
        <f>E178+F178-1</f>
        <v>45480</v>
      </c>
      <c r="H178" s="34"/>
      <c r="I178" s="34"/>
      <c r="J178" s="157"/>
      <c r="K178" s="157"/>
      <c r="L178" s="54" t="s">
        <v>314</v>
      </c>
      <c r="M178" s="174"/>
      <c r="N178" s="70"/>
      <c r="O178" s="70"/>
      <c r="P178" s="70"/>
    </row>
    <row r="179" s="5" customFormat="1" ht="16.5" customHeight="1">
      <c r="A179" s="127"/>
      <c r="B179" s="34"/>
      <c r="C179" s="16" t="s">
        <v>315</v>
      </c>
      <c r="D179" s="16"/>
      <c r="E179" s="16" t="n">
        <f>MAX(G173+1,G178)</f>
        <v>45480</v>
      </c>
      <c r="F179" s="19" t="n">
        <v>1</v>
      </c>
      <c r="G179" s="153" t="n">
        <f>E179+F179-1</f>
        <v>45480</v>
      </c>
      <c r="H179" s="34"/>
      <c r="I179" s="34"/>
      <c r="J179" s="157"/>
      <c r="K179" s="157"/>
      <c r="L179" s="54" t="s">
        <v>314</v>
      </c>
      <c r="M179" s="174"/>
      <c r="N179" s="70"/>
      <c r="O179" s="70"/>
      <c r="P179" s="70"/>
    </row>
    <row r="180" s="5" customFormat="1" ht="16.5" customHeight="1">
      <c r="A180" s="127"/>
      <c r="B180" s="34"/>
      <c r="C180" s="16" t="s">
        <v>316</v>
      </c>
      <c r="D180" s="16"/>
      <c r="E180" s="16" t="n">
        <f>G179+1</f>
        <v>45481</v>
      </c>
      <c r="F180" s="19" t="n">
        <v>2</v>
      </c>
      <c r="G180" s="153" t="n">
        <f>E180+F180-1</f>
        <v>45482</v>
      </c>
      <c r="H180" s="34"/>
      <c r="I180" s="34"/>
      <c r="J180" s="157"/>
      <c r="K180" s="157"/>
      <c r="L180" s="54" t="s">
        <v>314</v>
      </c>
      <c r="M180" s="174"/>
      <c r="N180" s="70"/>
      <c r="O180" s="70"/>
      <c r="P180" s="70"/>
    </row>
    <row r="181" s="5" customFormat="1" ht="16.5" customHeight="1">
      <c r="A181" s="127"/>
      <c r="B181" s="34"/>
      <c r="C181" s="16" t="s">
        <v>317</v>
      </c>
      <c r="D181" s="16"/>
      <c r="E181" s="16" t="n">
        <f>G180+1</f>
        <v>45483</v>
      </c>
      <c r="F181" s="19" t="n">
        <v>3</v>
      </c>
      <c r="G181" s="153" t="n">
        <f>E181+F181-1</f>
        <v>45485</v>
      </c>
      <c r="H181" s="34"/>
      <c r="I181" s="34"/>
      <c r="J181" s="157"/>
      <c r="K181" s="157"/>
      <c r="L181" s="54" t="s">
        <v>314</v>
      </c>
      <c r="M181" s="174"/>
      <c r="N181" s="70"/>
      <c r="O181" s="70"/>
      <c r="P181" s="70"/>
    </row>
    <row r="182" s="5" customFormat="1" ht="16.5" customHeight="1">
      <c r="A182" s="127"/>
      <c r="B182" s="34"/>
      <c r="C182" s="16" t="s">
        <v>318</v>
      </c>
      <c r="D182" s="16"/>
      <c r="E182" s="16" t="n">
        <f>G181+1</f>
        <v>45486</v>
      </c>
      <c r="F182" s="19" t="n">
        <v>7</v>
      </c>
      <c r="G182" s="153" t="n">
        <f>E182+F182-1</f>
        <v>45492</v>
      </c>
      <c r="H182" s="34"/>
      <c r="I182" s="34"/>
      <c r="J182" s="157"/>
      <c r="K182" s="157"/>
      <c r="L182" s="54" t="s">
        <v>314</v>
      </c>
      <c r="M182" s="174"/>
      <c r="N182" s="70"/>
      <c r="O182" s="70"/>
      <c r="P182" s="70"/>
    </row>
    <row r="183" s="5" customFormat="1" ht="16.5" customHeight="1">
      <c r="A183" s="127"/>
      <c r="B183" s="34"/>
      <c r="C183" s="16" t="s">
        <v>319</v>
      </c>
      <c r="D183" s="16"/>
      <c r="E183" s="16" t="n">
        <f>G182+1</f>
        <v>45493</v>
      </c>
      <c r="F183" s="19" t="n">
        <v>1</v>
      </c>
      <c r="G183" s="153" t="n">
        <f>E183+F183-1</f>
        <v>45493</v>
      </c>
      <c r="H183" s="34"/>
      <c r="I183" s="34"/>
      <c r="J183" s="157"/>
      <c r="K183" s="157"/>
      <c r="L183" s="54" t="s">
        <v>314</v>
      </c>
      <c r="M183" s="174"/>
      <c r="N183" s="70"/>
      <c r="O183" s="70"/>
      <c r="P183" s="70"/>
    </row>
    <row r="184" s="5" customFormat="1" ht="16.5" customHeight="1">
      <c r="A184" s="127"/>
      <c r="B184" s="34"/>
      <c r="C184" s="16" t="s">
        <v>320</v>
      </c>
      <c r="D184" s="16"/>
      <c r="E184" s="16" t="n">
        <f>G178+1</f>
        <v>45481</v>
      </c>
      <c r="F184" s="19" t="n">
        <v>10</v>
      </c>
      <c r="G184" s="153" t="n">
        <f>E184+F184-1</f>
        <v>45490</v>
      </c>
      <c r="H184" s="34"/>
      <c r="I184" s="34"/>
      <c r="J184" s="157"/>
      <c r="K184" s="157"/>
      <c r="L184" s="54" t="s">
        <v>314</v>
      </c>
      <c r="M184" s="174"/>
      <c r="N184" s="70"/>
      <c r="O184" s="70"/>
      <c r="P184" s="70"/>
    </row>
    <row r="185" s="5" customFormat="1" ht="16.5" customHeight="1">
      <c r="A185" s="128"/>
      <c r="B185" s="34"/>
      <c r="C185" s="64" t="s">
        <v>321</v>
      </c>
      <c r="D185" s="16"/>
      <c r="E185" s="16" t="n">
        <f>E184</f>
        <v>45481</v>
      </c>
      <c r="F185" s="19" t="n">
        <v>10</v>
      </c>
      <c r="G185" s="153" t="n">
        <f>E185+F185-1</f>
        <v>45490</v>
      </c>
      <c r="H185" s="34"/>
      <c r="I185" s="34"/>
      <c r="J185" s="157"/>
      <c r="K185" s="157"/>
      <c r="L185" s="54" t="s">
        <v>314</v>
      </c>
      <c r="M185" s="174"/>
      <c r="N185" s="70"/>
      <c r="O185" s="70"/>
      <c r="P185" s="70"/>
    </row>
    <row r="186" s="5" customFormat="1" ht="16.5" customHeight="1">
      <c r="A186" s="5" t="s">
        <v>322</v>
      </c>
      <c r="B186" s="79" t="s">
        <v>323</v>
      </c>
      <c r="C186" s="47" t="s">
        <v>324</v>
      </c>
      <c r="D186" s="47"/>
      <c r="E186" s="47"/>
      <c r="F186" s="49"/>
      <c r="G186" s="47" t="n">
        <v>45444</v>
      </c>
      <c r="H186" s="47"/>
      <c r="I186" s="47"/>
      <c r="J186" s="48"/>
      <c r="K186" s="48"/>
      <c r="L186" s="46" t="s">
        <v>290</v>
      </c>
      <c r="M186" s="46"/>
      <c r="N186" s="46"/>
      <c r="O186" s="46"/>
      <c r="P186" s="46"/>
    </row>
    <row r="187" s="5" customFormat="1" ht="16.5" customHeight="1">
      <c r="B187" s="75"/>
      <c r="C187" s="48" t="s">
        <v>325</v>
      </c>
      <c r="D187" s="48" t="s">
        <v>326</v>
      </c>
      <c r="E187" s="80" t="n">
        <f>G81+1</f>
        <v>45470</v>
      </c>
      <c r="F187" s="61" t="n">
        <v>2</v>
      </c>
      <c r="G187" s="47" t="n">
        <f>E187+F187-1</f>
        <v>45471</v>
      </c>
      <c r="H187" s="48"/>
      <c r="I187" s="48"/>
      <c r="J187" s="48"/>
      <c r="K187" s="48"/>
      <c r="L187" s="46" t="s">
        <v>16</v>
      </c>
      <c r="M187" s="46"/>
      <c r="N187" s="46"/>
      <c r="O187" s="46"/>
      <c r="P187" s="46"/>
    </row>
    <row r="188" s="5" customFormat="1" ht="16.5" customHeight="1">
      <c r="B188" s="76"/>
      <c r="C188" s="48" t="s">
        <v>327</v>
      </c>
      <c r="D188" s="48"/>
      <c r="E188" s="80" t="n">
        <f>G187+1</f>
        <v>45472</v>
      </c>
      <c r="F188" s="61" t="n">
        <v>50</v>
      </c>
      <c r="G188" s="47" t="n">
        <f>E188+F188-1</f>
        <v>45521</v>
      </c>
      <c r="H188" s="48"/>
      <c r="I188" s="48"/>
      <c r="J188" s="48"/>
      <c r="K188" s="48"/>
      <c r="L188" s="46" t="s">
        <v>84</v>
      </c>
      <c r="M188" s="46"/>
      <c r="N188" s="46"/>
      <c r="O188" s="46"/>
      <c r="P188" s="46"/>
    </row>
    <row r="189" s="5" customFormat="1" ht="16.5" customHeight="1">
      <c r="B189" s="140" t="s">
        <v>328</v>
      </c>
      <c r="C189" s="140" t="s">
        <v>328</v>
      </c>
      <c r="D189" s="129"/>
      <c r="E189" s="131" t="n">
        <f>MIN(E190:E194)</f>
        <v>45551</v>
      </c>
      <c r="F189" s="169"/>
      <c r="G189" s="131" t="n">
        <f>MAX(G190:G194)</f>
        <v>45561</v>
      </c>
      <c r="H189" s="165"/>
      <c r="I189" s="165"/>
      <c r="J189" s="178"/>
      <c r="K189" s="178"/>
      <c r="L189" s="129"/>
      <c r="M189" s="161"/>
      <c r="N189" s="161"/>
      <c r="O189" s="70"/>
      <c r="P189" s="70"/>
    </row>
    <row r="190" s="5" customFormat="1" ht="16.5" customHeight="1">
      <c r="B190" s="129"/>
      <c r="C190" s="140" t="s">
        <v>329</v>
      </c>
      <c r="D190" s="129"/>
      <c r="E190" s="131" t="n">
        <f>G154+1</f>
        <v>45551</v>
      </c>
      <c r="F190" s="139" t="n">
        <v>3</v>
      </c>
      <c r="G190" s="131" t="n">
        <f>E190+F190-1</f>
        <v>45553</v>
      </c>
      <c r="H190" s="165"/>
      <c r="I190" s="165"/>
      <c r="J190" s="165"/>
      <c r="K190" s="165"/>
      <c r="L190" s="142" t="s">
        <v>330</v>
      </c>
      <c r="M190" s="161"/>
      <c r="N190" s="161"/>
      <c r="O190" s="70"/>
      <c r="P190" s="70"/>
    </row>
    <row r="191" s="5" customFormat="1" ht="16.5" customHeight="1">
      <c r="B191" s="129"/>
      <c r="C191" s="140" t="s">
        <v>331</v>
      </c>
      <c r="D191" s="129"/>
      <c r="E191" s="131" t="n">
        <f>E190</f>
        <v>45551</v>
      </c>
      <c r="F191" s="139" t="n">
        <v>3</v>
      </c>
      <c r="G191" s="131" t="n">
        <f>E191+F191-1</f>
        <v>45553</v>
      </c>
      <c r="H191" s="165"/>
      <c r="I191" s="165"/>
      <c r="J191" s="165"/>
      <c r="K191" s="165"/>
      <c r="L191" s="142" t="s">
        <v>264</v>
      </c>
      <c r="M191" s="161"/>
      <c r="N191" s="161"/>
      <c r="O191" s="70"/>
      <c r="P191" s="70"/>
    </row>
    <row r="192" ht="16.5" customHeight="1">
      <c r="C192" s="148" t="s">
        <v>332</v>
      </c>
      <c r="D192" s="191"/>
      <c r="E192" s="196" t="n">
        <f>E190+1</f>
        <v>45552</v>
      </c>
      <c r="F192" s="197" t="n">
        <v>3</v>
      </c>
      <c r="G192" s="196" t="n">
        <f>E192+F192-1</f>
        <v>45554</v>
      </c>
      <c r="H192" s="192" t="n">
        <f>E192-E95</f>
        <v>74</v>
      </c>
      <c r="I192" s="165"/>
      <c r="J192" s="165" t="s">
        <v>811</v>
      </c>
      <c r="K192" s="165" t="s">
        <v>811</v>
      </c>
      <c r="L192" s="140" t="s">
        <v>290</v>
      </c>
      <c r="M192" s="161"/>
      <c r="N192" s="161"/>
    </row>
    <row r="193" s="5" customFormat="1" ht="16.5" customHeight="1">
      <c r="B193" s="129"/>
      <c r="C193" s="140" t="s">
        <v>334</v>
      </c>
      <c r="D193" s="129"/>
      <c r="E193" s="131" t="n">
        <f>G192+1</f>
        <v>45555</v>
      </c>
      <c r="F193" s="139" t="n">
        <v>1</v>
      </c>
      <c r="G193" s="131" t="n">
        <f>E193+F193-1</f>
        <v>45555</v>
      </c>
      <c r="H193" s="165"/>
      <c r="I193" s="165"/>
      <c r="J193" s="165"/>
      <c r="K193" s="165"/>
      <c r="L193" s="142" t="s">
        <v>51</v>
      </c>
      <c r="M193" s="161"/>
      <c r="N193" s="161"/>
      <c r="O193" s="70"/>
      <c r="P193" s="70"/>
    </row>
    <row r="194" s="5" customFormat="1" ht="16.5" customHeight="1">
      <c r="B194" s="129"/>
      <c r="C194" s="140" t="s">
        <v>335</v>
      </c>
      <c r="D194" s="129"/>
      <c r="E194" s="131" t="n">
        <f>G192+1</f>
        <v>45555</v>
      </c>
      <c r="F194" s="139" t="n">
        <v>7</v>
      </c>
      <c r="G194" s="131" t="n">
        <f>E194+F194-1</f>
        <v>45561</v>
      </c>
      <c r="H194" s="165"/>
      <c r="I194" s="165"/>
      <c r="J194" s="165"/>
      <c r="K194" s="165"/>
      <c r="L194" s="142" t="s">
        <v>54</v>
      </c>
      <c r="M194" s="161"/>
      <c r="N194" s="161"/>
      <c r="O194" s="70"/>
      <c r="P194" s="70"/>
    </row>
    <row r="195" s="5" customFormat="1" ht="16.5" customHeight="1">
      <c r="A195" s="129" t="s">
        <v>336</v>
      </c>
      <c r="B195" s="129"/>
      <c r="C195" s="140" t="s">
        <v>337</v>
      </c>
      <c r="D195" s="129"/>
      <c r="E195" s="165"/>
      <c r="F195" s="169"/>
      <c r="G195" s="131" t="n">
        <f>E195+F195-1</f>
        <v>-1</v>
      </c>
      <c r="H195" s="165"/>
      <c r="I195" s="165"/>
      <c r="J195" s="165"/>
      <c r="K195" s="165"/>
      <c r="L195" s="178"/>
      <c r="M195" s="161"/>
      <c r="N195" s="161"/>
      <c r="O195" s="70"/>
      <c r="P195" s="70"/>
    </row>
    <row r="196" s="5" customFormat="1" ht="16.5" customHeight="1">
      <c r="A196" s="129"/>
      <c r="B196" s="140" t="s">
        <v>338</v>
      </c>
      <c r="C196" s="140" t="s">
        <v>338</v>
      </c>
      <c r="D196" s="129"/>
      <c r="E196" s="131" t="n">
        <f>MIN(E197:E201)</f>
        <v>45554</v>
      </c>
      <c r="F196" s="169"/>
      <c r="G196" s="131" t="n">
        <f>MAX(G197:G201)</f>
        <v>45569</v>
      </c>
      <c r="H196" s="165"/>
      <c r="I196" s="165"/>
      <c r="J196" s="165"/>
      <c r="K196" s="165"/>
      <c r="L196" s="178"/>
      <c r="M196" s="161"/>
      <c r="N196" s="161"/>
      <c r="O196" s="70"/>
      <c r="P196" s="70"/>
    </row>
    <row r="197" s="5" customFormat="1" ht="16.5" customHeight="1">
      <c r="A197" s="129"/>
      <c r="B197" s="144"/>
      <c r="C197" s="140" t="s">
        <v>339</v>
      </c>
      <c r="D197" s="129"/>
      <c r="E197" s="131" t="n">
        <f>G190+1</f>
        <v>45554</v>
      </c>
      <c r="F197" s="139" t="n">
        <v>3</v>
      </c>
      <c r="G197" s="131" t="n">
        <f>E197+F197-1</f>
        <v>45556</v>
      </c>
      <c r="H197" s="165"/>
      <c r="I197" s="165"/>
      <c r="J197" s="165"/>
      <c r="K197" s="165"/>
      <c r="L197" s="142" t="s">
        <v>264</v>
      </c>
      <c r="M197" s="161"/>
      <c r="N197" s="161"/>
      <c r="O197" s="70"/>
      <c r="P197" s="70"/>
    </row>
    <row r="198" s="5" customFormat="1" ht="16.5" customHeight="1">
      <c r="A198" s="129"/>
      <c r="B198" s="144"/>
      <c r="C198" s="140" t="s">
        <v>340</v>
      </c>
      <c r="D198" s="129"/>
      <c r="E198" s="131" t="n">
        <f>E197</f>
        <v>45554</v>
      </c>
      <c r="F198" s="139" t="n">
        <v>3</v>
      </c>
      <c r="G198" s="131" t="n">
        <f>E198+F198-1</f>
        <v>45556</v>
      </c>
      <c r="H198" s="165"/>
      <c r="I198" s="165"/>
      <c r="J198" s="165"/>
      <c r="K198" s="165"/>
      <c r="L198" s="142" t="s">
        <v>264</v>
      </c>
      <c r="M198" s="161"/>
      <c r="N198" s="161"/>
      <c r="O198" s="70"/>
      <c r="P198" s="70"/>
    </row>
    <row r="199" s="5" customFormat="1" ht="16.5" customHeight="1">
      <c r="A199" s="129"/>
      <c r="B199" s="144"/>
      <c r="C199" s="140" t="s">
        <v>341</v>
      </c>
      <c r="D199" s="129"/>
      <c r="E199" s="131" t="n">
        <f>E197</f>
        <v>45554</v>
      </c>
      <c r="F199" s="139" t="n">
        <v>3</v>
      </c>
      <c r="G199" s="131" t="n">
        <f>E199+F199-1</f>
        <v>45556</v>
      </c>
      <c r="H199" s="165"/>
      <c r="I199" s="165"/>
      <c r="J199" s="165"/>
      <c r="K199" s="165"/>
      <c r="L199" s="142" t="s">
        <v>264</v>
      </c>
      <c r="M199" s="161"/>
      <c r="N199" s="161"/>
      <c r="O199" s="70"/>
      <c r="P199" s="70"/>
    </row>
    <row r="200" s="5" customFormat="1" ht="16.5" customHeight="1">
      <c r="A200" s="129"/>
      <c r="B200" s="144"/>
      <c r="C200" s="140" t="s">
        <v>342</v>
      </c>
      <c r="D200" s="129"/>
      <c r="E200" s="131" t="n">
        <f>E197</f>
        <v>45554</v>
      </c>
      <c r="F200" s="139" t="n">
        <v>3</v>
      </c>
      <c r="G200" s="131" t="n">
        <f>E200+F200-1</f>
        <v>45556</v>
      </c>
      <c r="H200" s="165"/>
      <c r="I200" s="165"/>
      <c r="J200" s="165"/>
      <c r="K200" s="165"/>
      <c r="L200" s="142" t="s">
        <v>264</v>
      </c>
      <c r="M200" s="161"/>
      <c r="N200" s="161"/>
      <c r="O200" s="70"/>
      <c r="P200" s="70"/>
    </row>
    <row r="201" ht="16.5" customHeight="1">
      <c r="A201" s="129"/>
      <c r="C201" s="140" t="s">
        <v>343</v>
      </c>
      <c r="D201" s="129"/>
      <c r="E201" s="131" t="n">
        <f>G192+1</f>
        <v>45555</v>
      </c>
      <c r="F201" s="109" t="n">
        <v>15</v>
      </c>
      <c r="G201" s="131" t="n">
        <f>E201+F201-1</f>
        <v>45569</v>
      </c>
      <c r="H201" s="165"/>
      <c r="I201" s="165"/>
      <c r="J201" s="165" t="s">
        <v>811</v>
      </c>
      <c r="K201" s="165"/>
      <c r="L201" s="165"/>
      <c r="M201" s="161"/>
      <c r="N201" s="161"/>
    </row>
    <row r="202" s="5" customFormat="1" ht="16.5" customHeight="1">
      <c r="A202" s="129"/>
      <c r="B202" s="164" t="s">
        <v>344</v>
      </c>
      <c r="C202" s="140" t="s">
        <v>344</v>
      </c>
      <c r="D202" s="129"/>
      <c r="E202" s="131" t="n">
        <f>MIN(E203:E204)</f>
        <v>45556</v>
      </c>
      <c r="F202" s="169"/>
      <c r="G202" s="131" t="n">
        <f>MAX(G203:G204)</f>
        <v>45556</v>
      </c>
      <c r="H202" s="165"/>
      <c r="I202" s="165"/>
      <c r="J202" s="165"/>
      <c r="K202" s="165"/>
      <c r="L202" s="178"/>
      <c r="M202" s="161"/>
      <c r="N202" s="161"/>
      <c r="O202" s="70"/>
      <c r="P202" s="70"/>
    </row>
    <row r="203" s="5" customFormat="1" ht="16.5" customHeight="1">
      <c r="A203" s="129"/>
      <c r="B203" s="144"/>
      <c r="C203" s="140" t="s">
        <v>345</v>
      </c>
      <c r="D203" s="129"/>
      <c r="E203" s="131" t="n">
        <f>G197</f>
        <v>45556</v>
      </c>
      <c r="F203" s="139" t="n">
        <v>1</v>
      </c>
      <c r="G203" s="131" t="n">
        <f>E203+F203-1</f>
        <v>45556</v>
      </c>
      <c r="H203" s="165"/>
      <c r="I203" s="165"/>
      <c r="J203" s="165"/>
      <c r="K203" s="165"/>
      <c r="L203" s="142" t="s">
        <v>39</v>
      </c>
      <c r="M203" s="161"/>
      <c r="N203" s="161"/>
      <c r="O203" s="70"/>
      <c r="P203" s="70"/>
    </row>
    <row r="204" s="5" customFormat="1" ht="16.5" customHeight="1">
      <c r="A204" s="129"/>
      <c r="B204" s="147"/>
      <c r="C204" s="140" t="s">
        <v>346</v>
      </c>
      <c r="D204" s="129"/>
      <c r="E204" s="131" t="n">
        <f>E203</f>
        <v>45556</v>
      </c>
      <c r="F204" s="139" t="n">
        <v>1</v>
      </c>
      <c r="G204" s="131" t="n">
        <f>E204+F204-1</f>
        <v>45556</v>
      </c>
      <c r="H204" s="165"/>
      <c r="I204" s="165"/>
      <c r="J204" s="165"/>
      <c r="K204" s="165"/>
      <c r="L204" s="142" t="s">
        <v>39</v>
      </c>
      <c r="M204" s="161"/>
      <c r="N204" s="161"/>
      <c r="O204" s="70"/>
      <c r="P204" s="70"/>
    </row>
    <row r="205" ht="16.5" customHeight="1">
      <c r="A205" s="129"/>
      <c r="B205" s="140" t="s">
        <v>347</v>
      </c>
      <c r="C205" s="140" t="s">
        <v>347</v>
      </c>
      <c r="D205" s="129"/>
      <c r="E205" s="131" t="n">
        <f>E204</f>
        <v>45556</v>
      </c>
      <c r="F205" s="139" t="n">
        <v>1</v>
      </c>
      <c r="G205" s="131" t="n">
        <f>E205+F205-1</f>
        <v>45556</v>
      </c>
      <c r="H205" s="165"/>
      <c r="I205" s="165"/>
      <c r="J205" s="165" t="s">
        <v>811</v>
      </c>
      <c r="K205" s="165"/>
      <c r="L205" s="140" t="s">
        <v>39</v>
      </c>
      <c r="M205" s="161"/>
      <c r="N205" s="161"/>
    </row>
    <row r="206" s="5" customFormat="1" ht="16.5" customHeight="1">
      <c r="A206" s="129"/>
      <c r="B206" s="144"/>
      <c r="C206" s="140" t="s">
        <v>348</v>
      </c>
      <c r="D206" s="129"/>
      <c r="E206" s="131" t="n">
        <f>G205+1</f>
        <v>45557</v>
      </c>
      <c r="F206" s="139" t="n">
        <v>2</v>
      </c>
      <c r="G206" s="131" t="n">
        <f>E206+F206-1</f>
        <v>45558</v>
      </c>
      <c r="H206" s="165"/>
      <c r="I206" s="165"/>
      <c r="J206" s="165"/>
      <c r="K206" s="165"/>
      <c r="L206" s="142" t="s">
        <v>349</v>
      </c>
      <c r="M206" s="161"/>
      <c r="N206" s="161"/>
      <c r="O206" s="70"/>
      <c r="P206" s="70"/>
    </row>
    <row r="207" ht="16.5" customHeight="1">
      <c r="A207" s="129"/>
      <c r="C207" s="140" t="s">
        <v>350</v>
      </c>
      <c r="D207" s="129"/>
      <c r="E207" s="131" t="n">
        <f>MAX(G206+1,G201+1)</f>
        <v>45570</v>
      </c>
      <c r="F207" s="139" t="n">
        <v>3</v>
      </c>
      <c r="G207" s="131" t="n">
        <f>E207+F207-1</f>
        <v>45572</v>
      </c>
      <c r="H207" s="165"/>
      <c r="I207" s="165"/>
      <c r="J207" s="165" t="s">
        <v>811</v>
      </c>
      <c r="K207" s="165"/>
      <c r="L207" s="140" t="s">
        <v>349</v>
      </c>
      <c r="M207" s="161"/>
      <c r="N207" s="161"/>
    </row>
    <row r="208" ht="16.5" customHeight="1">
      <c r="A208" s="129"/>
      <c r="B208" s="129" t="s">
        <v>351</v>
      </c>
      <c r="C208" s="140" t="s">
        <v>352</v>
      </c>
      <c r="D208" s="129"/>
      <c r="E208" s="131" t="n">
        <v>44945</v>
      </c>
      <c r="F208" s="169"/>
      <c r="G208" s="131" t="n">
        <f>E208+F208-1</f>
        <v>44944</v>
      </c>
      <c r="H208" s="165"/>
      <c r="I208" s="165"/>
      <c r="J208" s="165" t="s">
        <v>811</v>
      </c>
      <c r="K208" s="165"/>
      <c r="L208" s="165"/>
      <c r="M208" s="161"/>
      <c r="N208" s="161"/>
    </row>
    <row r="209" s="5" customFormat="1" ht="16.5" customHeight="1">
      <c r="A209" s="129"/>
      <c r="B209" s="129"/>
      <c r="C209" s="140" t="s">
        <v>353</v>
      </c>
      <c r="D209" s="129"/>
      <c r="E209" s="131" t="n">
        <f>E168</f>
        <v>45450</v>
      </c>
      <c r="F209" s="139" t="n">
        <v>60</v>
      </c>
      <c r="G209" s="131" t="n">
        <f>E209+F209-1</f>
        <v>45509</v>
      </c>
      <c r="H209" s="165"/>
      <c r="I209" s="165"/>
      <c r="J209" s="165"/>
      <c r="K209" s="165"/>
      <c r="L209" s="142" t="s">
        <v>231</v>
      </c>
      <c r="M209" s="161"/>
      <c r="N209" s="161"/>
      <c r="O209" s="70"/>
      <c r="P209" s="70"/>
    </row>
    <row r="210" s="5" customFormat="1" ht="16.5" customHeight="1">
      <c r="A210" s="129"/>
      <c r="B210" s="129"/>
      <c r="C210" s="140" t="s">
        <v>354</v>
      </c>
      <c r="D210" s="129"/>
      <c r="E210" s="131" t="n">
        <f>E169</f>
        <v>45457</v>
      </c>
      <c r="F210" s="139" t="n">
        <v>60</v>
      </c>
      <c r="G210" s="131" t="n">
        <f>E210+F210-1</f>
        <v>45516</v>
      </c>
      <c r="H210" s="165"/>
      <c r="I210" s="165"/>
      <c r="J210" s="165"/>
      <c r="K210" s="165"/>
      <c r="L210" s="142" t="s">
        <v>231</v>
      </c>
      <c r="M210" s="161"/>
      <c r="N210" s="161"/>
      <c r="O210" s="70"/>
      <c r="P210" s="70"/>
    </row>
    <row r="211" s="5" customFormat="1" ht="16.5" customHeight="1">
      <c r="A211" s="129"/>
      <c r="B211" s="129"/>
      <c r="C211" s="140" t="s">
        <v>355</v>
      </c>
      <c r="D211" s="129"/>
      <c r="E211" s="131" t="n">
        <f>G207+1</f>
        <v>45573</v>
      </c>
      <c r="F211" s="139" t="n">
        <v>1</v>
      </c>
      <c r="G211" s="131" t="n">
        <f>E211+F211-1</f>
        <v>45573</v>
      </c>
      <c r="H211" s="165"/>
      <c r="I211" s="165"/>
      <c r="J211" s="165"/>
      <c r="K211" s="165"/>
      <c r="L211" s="142" t="s">
        <v>231</v>
      </c>
      <c r="M211" s="161"/>
      <c r="N211" s="161"/>
      <c r="O211" s="70"/>
      <c r="P211" s="70"/>
    </row>
    <row r="212" s="5" customFormat="1" ht="16.5" customHeight="1">
      <c r="A212" s="129"/>
      <c r="B212" s="164" t="s">
        <v>356</v>
      </c>
      <c r="C212" s="140" t="s">
        <v>356</v>
      </c>
      <c r="D212" s="129"/>
      <c r="E212" s="131" t="n">
        <v>45013</v>
      </c>
      <c r="F212" s="169"/>
      <c r="G212" s="131" t="n">
        <f>E212+F212-1</f>
        <v>45012</v>
      </c>
      <c r="H212" s="165"/>
      <c r="I212" s="165"/>
      <c r="J212" s="165"/>
      <c r="K212" s="165"/>
      <c r="L212" s="178"/>
      <c r="M212" s="161"/>
      <c r="N212" s="161"/>
      <c r="O212" s="70"/>
      <c r="P212" s="70"/>
    </row>
    <row r="213" ht="16.5" customHeight="1">
      <c r="A213" s="129"/>
      <c r="C213" s="140" t="s">
        <v>357</v>
      </c>
      <c r="D213" s="129"/>
      <c r="E213" s="131" t="n">
        <f>G207+1</f>
        <v>45573</v>
      </c>
      <c r="F213" s="139" t="n">
        <v>1</v>
      </c>
      <c r="G213" s="131" t="n">
        <f>E213+F213-1</f>
        <v>45573</v>
      </c>
      <c r="H213" s="165"/>
      <c r="I213" s="165"/>
      <c r="J213" s="165" t="s">
        <v>811</v>
      </c>
      <c r="K213" s="165"/>
      <c r="L213" s="140" t="s">
        <v>290</v>
      </c>
      <c r="M213" s="161"/>
      <c r="N213" s="161"/>
    </row>
    <row r="214" ht="16.5" customHeight="1">
      <c r="A214" s="129"/>
      <c r="C214" s="148" t="s">
        <v>356</v>
      </c>
      <c r="D214" s="191"/>
      <c r="E214" s="196" t="n">
        <f>G213+1</f>
        <v>45574</v>
      </c>
      <c r="F214" s="197" t="n">
        <v>5</v>
      </c>
      <c r="G214" s="196" t="n">
        <f>E214+F214-1</f>
        <v>45578</v>
      </c>
      <c r="H214" s="192" t="n">
        <f>E214-E192</f>
        <v>22</v>
      </c>
      <c r="I214" s="165"/>
      <c r="J214" s="165" t="s">
        <v>811</v>
      </c>
      <c r="K214" s="165" t="s">
        <v>811</v>
      </c>
      <c r="L214" s="140" t="s">
        <v>290</v>
      </c>
      <c r="M214" s="161"/>
      <c r="N214" s="161"/>
    </row>
    <row r="215" ht="16.5" customHeight="1">
      <c r="A215" s="129"/>
      <c r="C215" s="140" t="s">
        <v>358</v>
      </c>
      <c r="D215" s="129"/>
      <c r="E215" s="131" t="n">
        <f>G214</f>
        <v>45578</v>
      </c>
      <c r="F215" s="139" t="n">
        <v>1</v>
      </c>
      <c r="G215" s="131" t="n">
        <f>E215+F215-1</f>
        <v>45578</v>
      </c>
      <c r="H215" s="165"/>
      <c r="I215" s="165"/>
      <c r="J215" s="165" t="s">
        <v>811</v>
      </c>
      <c r="K215" s="165"/>
      <c r="L215" s="140"/>
      <c r="M215" s="161"/>
      <c r="N215" s="161"/>
    </row>
    <row r="216" s="5" customFormat="1" ht="16.5" customHeight="1">
      <c r="A216" s="129"/>
      <c r="B216" s="140" t="s">
        <v>359</v>
      </c>
      <c r="C216" s="140" t="s">
        <v>360</v>
      </c>
      <c r="D216" s="129"/>
      <c r="E216" s="131" t="n">
        <f>MIN(E217:E221)</f>
        <v>45579</v>
      </c>
      <c r="F216" s="169"/>
      <c r="G216" s="131" t="n">
        <f>MAX(G217:G221)</f>
        <v>45596</v>
      </c>
      <c r="H216" s="5"/>
      <c r="I216" s="5"/>
      <c r="J216" s="165"/>
      <c r="K216" s="165"/>
      <c r="L216" s="178"/>
      <c r="M216" s="161"/>
      <c r="N216" s="161"/>
      <c r="O216" s="70"/>
      <c r="P216" s="70"/>
    </row>
    <row r="217" ht="16.5" customHeight="1">
      <c r="A217" s="129"/>
      <c r="C217" s="140" t="s">
        <v>361</v>
      </c>
      <c r="D217" s="129"/>
      <c r="E217" s="131" t="n">
        <f>G215+1</f>
        <v>45579</v>
      </c>
      <c r="F217" s="139" t="n">
        <v>3</v>
      </c>
      <c r="G217" s="131" t="n">
        <f>E217+F217-1</f>
        <v>45581</v>
      </c>
      <c r="H217" s="34"/>
      <c r="I217" s="34"/>
      <c r="J217" s="165" t="s">
        <v>811</v>
      </c>
      <c r="K217" s="165"/>
      <c r="L217" s="140" t="s">
        <v>73</v>
      </c>
      <c r="M217" s="161"/>
      <c r="N217" s="161"/>
    </row>
    <row r="218" ht="16.5" customHeight="1">
      <c r="A218" s="129"/>
      <c r="C218" s="140" t="s">
        <v>385</v>
      </c>
      <c r="D218" s="129"/>
      <c r="E218" s="131" t="n">
        <f>G217+1</f>
        <v>45582</v>
      </c>
      <c r="F218" s="139" t="n">
        <v>15</v>
      </c>
      <c r="G218" s="131" t="n">
        <f>E218+F218-1</f>
        <v>45596</v>
      </c>
      <c r="H218" s="34"/>
      <c r="I218" s="34"/>
      <c r="J218" s="165" t="s">
        <v>811</v>
      </c>
      <c r="K218" s="165"/>
      <c r="L218" s="140" t="s">
        <v>73</v>
      </c>
      <c r="M218" s="161"/>
      <c r="N218" s="161"/>
    </row>
    <row r="219" ht="16.5" customHeight="1">
      <c r="A219" s="129"/>
      <c r="C219" s="140" t="s">
        <v>363</v>
      </c>
      <c r="D219" s="129"/>
      <c r="E219" s="131" t="n">
        <f>G218+1</f>
        <v>45597</v>
      </c>
      <c r="F219" s="139" t="n">
        <v>0</v>
      </c>
      <c r="G219" s="131" t="n">
        <f>E219+F219-1</f>
        <v>45596</v>
      </c>
      <c r="H219" s="34"/>
      <c r="I219" s="34"/>
      <c r="J219" s="165" t="s">
        <v>811</v>
      </c>
      <c r="K219" s="165"/>
      <c r="L219" s="140" t="s">
        <v>264</v>
      </c>
      <c r="M219" s="161"/>
      <c r="N219" s="161"/>
    </row>
    <row r="220" ht="16.5" customHeight="1">
      <c r="A220" s="129"/>
      <c r="C220" s="140" t="s">
        <v>364</v>
      </c>
      <c r="D220" s="129"/>
      <c r="E220" s="131" t="n">
        <f>G219</f>
        <v>45596</v>
      </c>
      <c r="F220" s="139" t="n">
        <v>1</v>
      </c>
      <c r="G220" s="131" t="n">
        <f>E220+F220-1</f>
        <v>45596</v>
      </c>
      <c r="H220" s="34"/>
      <c r="I220" s="34"/>
      <c r="J220" s="165" t="s">
        <v>811</v>
      </c>
      <c r="K220" s="165"/>
      <c r="L220" s="140" t="s">
        <v>73</v>
      </c>
      <c r="M220" s="161"/>
      <c r="N220" s="161"/>
    </row>
    <row r="221" ht="16.5" customHeight="1">
      <c r="A221" s="129"/>
      <c r="C221" s="140" t="s">
        <v>365</v>
      </c>
      <c r="D221" s="129"/>
      <c r="E221" s="131" t="n">
        <f>E217</f>
        <v>45579</v>
      </c>
      <c r="F221" s="139" t="n">
        <v>12</v>
      </c>
      <c r="G221" s="131" t="n">
        <f>E221+F221-1</f>
        <v>45590</v>
      </c>
      <c r="H221" s="34"/>
      <c r="I221" s="34"/>
      <c r="J221" s="165" t="s">
        <v>811</v>
      </c>
      <c r="K221" s="165" t="s">
        <v>278</v>
      </c>
      <c r="L221" s="140" t="s">
        <v>366</v>
      </c>
      <c r="M221" s="161"/>
      <c r="N221" s="161"/>
    </row>
    <row r="222" s="5" customFormat="1" ht="16.5" customHeight="1">
      <c r="A222" s="129"/>
      <c r="B222" s="140" t="s">
        <v>367</v>
      </c>
      <c r="C222" s="140" t="s">
        <v>367</v>
      </c>
      <c r="D222" s="129"/>
      <c r="E222" s="131" t="n">
        <f>MIN(E223:E227)</f>
        <v>45596</v>
      </c>
      <c r="F222" s="169"/>
      <c r="G222" s="131" t="n">
        <f>MAX(G223:G227)</f>
        <v>45612</v>
      </c>
      <c r="H222" s="165"/>
      <c r="I222" s="165"/>
      <c r="J222" s="165"/>
      <c r="K222" s="165"/>
      <c r="L222" s="178"/>
      <c r="M222" s="161"/>
      <c r="N222" s="161"/>
      <c r="O222" s="70"/>
      <c r="P222" s="70"/>
    </row>
    <row r="223" s="5" customFormat="1" ht="16.5" customHeight="1">
      <c r="A223" s="129"/>
      <c r="B223" s="144"/>
      <c r="C223" s="140" t="s">
        <v>339</v>
      </c>
      <c r="D223" s="129"/>
      <c r="E223" s="131" t="n">
        <f>G271+1</f>
        <v>45610</v>
      </c>
      <c r="F223" s="139" t="n">
        <v>3</v>
      </c>
      <c r="G223" s="131" t="n">
        <f>E223+F223-1</f>
        <v>45612</v>
      </c>
      <c r="H223" s="165"/>
      <c r="I223" s="165"/>
      <c r="J223" s="165"/>
      <c r="K223" s="165"/>
      <c r="L223" s="142" t="s">
        <v>264</v>
      </c>
      <c r="M223" s="161"/>
      <c r="N223" s="161"/>
      <c r="O223" s="70"/>
      <c r="P223" s="70"/>
    </row>
    <row r="224" s="5" customFormat="1" ht="16.5" customHeight="1">
      <c r="A224" s="129"/>
      <c r="B224" s="144"/>
      <c r="C224" s="140" t="s">
        <v>340</v>
      </c>
      <c r="D224" s="129"/>
      <c r="E224" s="131" t="n">
        <f>E223</f>
        <v>45610</v>
      </c>
      <c r="F224" s="139" t="n">
        <v>3</v>
      </c>
      <c r="G224" s="131" t="n">
        <f>E224+F224-1</f>
        <v>45612</v>
      </c>
      <c r="H224" s="165"/>
      <c r="I224" s="165"/>
      <c r="J224" s="165"/>
      <c r="K224" s="165"/>
      <c r="L224" s="142" t="s">
        <v>264</v>
      </c>
      <c r="M224" s="161"/>
      <c r="N224" s="161"/>
      <c r="O224" s="70"/>
      <c r="P224" s="70"/>
    </row>
    <row r="225" s="5" customFormat="1" ht="16.5" customHeight="1">
      <c r="A225" s="129"/>
      <c r="B225" s="144"/>
      <c r="C225" s="140" t="s">
        <v>341</v>
      </c>
      <c r="D225" s="129"/>
      <c r="E225" s="131" t="n">
        <f>E223</f>
        <v>45610</v>
      </c>
      <c r="F225" s="139" t="n">
        <v>3</v>
      </c>
      <c r="G225" s="131" t="n">
        <f>E225+F225-1</f>
        <v>45612</v>
      </c>
      <c r="H225" s="165"/>
      <c r="I225" s="165"/>
      <c r="J225" s="165"/>
      <c r="K225" s="165"/>
      <c r="L225" s="142" t="s">
        <v>264</v>
      </c>
      <c r="M225" s="161"/>
      <c r="N225" s="161"/>
      <c r="O225" s="70"/>
      <c r="P225" s="70"/>
    </row>
    <row r="226" s="5" customFormat="1" ht="16.5" customHeight="1">
      <c r="A226" s="129"/>
      <c r="B226" s="144"/>
      <c r="C226" s="140" t="s">
        <v>342</v>
      </c>
      <c r="D226" s="129"/>
      <c r="E226" s="131" t="n">
        <f>E223</f>
        <v>45610</v>
      </c>
      <c r="F226" s="139" t="n">
        <v>3</v>
      </c>
      <c r="G226" s="131" t="n">
        <f>E226+F226-1</f>
        <v>45612</v>
      </c>
      <c r="H226" s="165"/>
      <c r="I226" s="165"/>
      <c r="J226" s="165"/>
      <c r="K226" s="165"/>
      <c r="L226" s="142" t="s">
        <v>264</v>
      </c>
      <c r="M226" s="161"/>
      <c r="N226" s="161"/>
      <c r="O226" s="70"/>
      <c r="P226" s="70"/>
    </row>
    <row r="227" s="5" customFormat="1" ht="16.5" customHeight="1">
      <c r="A227" s="129"/>
      <c r="B227" s="147"/>
      <c r="C227" s="140" t="s">
        <v>343</v>
      </c>
      <c r="D227" s="129"/>
      <c r="E227" s="131" t="n">
        <f>G254+1</f>
        <v>45596</v>
      </c>
      <c r="F227" s="109" t="n">
        <v>7</v>
      </c>
      <c r="G227" s="131" t="n">
        <f>E227+F227-1</f>
        <v>45602</v>
      </c>
      <c r="H227" s="165"/>
      <c r="I227" s="165"/>
      <c r="J227" s="165"/>
      <c r="K227" s="165"/>
      <c r="L227" s="178"/>
      <c r="M227" s="161"/>
      <c r="N227" s="161"/>
      <c r="O227" s="70"/>
      <c r="P227" s="70"/>
    </row>
    <row r="228" s="5" customFormat="1" ht="16.5" customHeight="1">
      <c r="A228" s="129"/>
      <c r="B228" s="164" t="s">
        <v>344</v>
      </c>
      <c r="C228" s="140" t="s">
        <v>344</v>
      </c>
      <c r="D228" s="129"/>
      <c r="E228" s="131" t="n">
        <f>MIN(E229:E230)</f>
        <v>45612</v>
      </c>
      <c r="F228" s="169"/>
      <c r="G228" s="131" t="n">
        <f>MAX(G229:G230)</f>
        <v>45612</v>
      </c>
      <c r="H228" s="165"/>
      <c r="I228" s="165"/>
      <c r="J228" s="165"/>
      <c r="K228" s="165"/>
      <c r="L228" s="178"/>
      <c r="M228" s="161"/>
      <c r="N228" s="161"/>
      <c r="O228" s="70"/>
      <c r="P228" s="70"/>
    </row>
    <row r="229" s="5" customFormat="1" ht="16.5" customHeight="1">
      <c r="A229" s="129"/>
      <c r="B229" s="144"/>
      <c r="C229" s="140" t="s">
        <v>345</v>
      </c>
      <c r="D229" s="129"/>
      <c r="E229" s="131" t="n">
        <f>G223</f>
        <v>45612</v>
      </c>
      <c r="F229" s="139" t="n">
        <v>1</v>
      </c>
      <c r="G229" s="131" t="n">
        <f>E229+F229-1</f>
        <v>45612</v>
      </c>
      <c r="H229" s="165"/>
      <c r="I229" s="165"/>
      <c r="J229" s="165"/>
      <c r="K229" s="165"/>
      <c r="L229" s="142" t="s">
        <v>39</v>
      </c>
      <c r="M229" s="161"/>
      <c r="N229" s="161"/>
      <c r="O229" s="70"/>
      <c r="P229" s="70"/>
    </row>
    <row r="230" s="5" customFormat="1" ht="16.5" customHeight="1">
      <c r="A230" s="129"/>
      <c r="B230" s="147"/>
      <c r="C230" s="140" t="s">
        <v>346</v>
      </c>
      <c r="D230" s="129"/>
      <c r="E230" s="131" t="n">
        <f>E229</f>
        <v>45612</v>
      </c>
      <c r="F230" s="139" t="n">
        <v>1</v>
      </c>
      <c r="G230" s="131" t="n">
        <f>E230+F230-1</f>
        <v>45612</v>
      </c>
      <c r="H230" s="165"/>
      <c r="I230" s="165"/>
      <c r="J230" s="165"/>
      <c r="K230" s="165"/>
      <c r="L230" s="142" t="s">
        <v>39</v>
      </c>
      <c r="M230" s="161"/>
      <c r="N230" s="161"/>
      <c r="O230" s="70"/>
      <c r="P230" s="70"/>
    </row>
    <row r="231" ht="16.5" customHeight="1">
      <c r="A231" s="129"/>
      <c r="B231" s="140" t="s">
        <v>347</v>
      </c>
      <c r="C231" s="140" t="s">
        <v>347</v>
      </c>
      <c r="D231" s="129"/>
      <c r="E231" s="131"/>
      <c r="F231" s="139"/>
      <c r="G231" s="131"/>
      <c r="H231" s="165"/>
      <c r="I231" s="165"/>
      <c r="J231" s="165" t="s">
        <v>811</v>
      </c>
      <c r="K231" s="165"/>
      <c r="L231" s="140" t="s">
        <v>39</v>
      </c>
      <c r="M231" s="161"/>
      <c r="N231" s="161"/>
    </row>
    <row r="232" s="5" customFormat="1" ht="16.5" customHeight="1">
      <c r="A232" s="129"/>
      <c r="B232" s="144"/>
      <c r="C232" s="140" t="s">
        <v>348</v>
      </c>
      <c r="D232" s="129"/>
      <c r="E232" s="131" t="n">
        <f>G231+1</f>
        <v>1</v>
      </c>
      <c r="F232" s="139" t="n">
        <v>2</v>
      </c>
      <c r="G232" s="131" t="n">
        <f>E232+F232-1</f>
        <v>2</v>
      </c>
      <c r="H232" s="165"/>
      <c r="I232" s="165"/>
      <c r="J232" s="165"/>
      <c r="K232" s="165"/>
      <c r="L232" s="142" t="s">
        <v>349</v>
      </c>
      <c r="M232" s="161"/>
      <c r="N232" s="161"/>
      <c r="O232" s="70"/>
      <c r="P232" s="70"/>
    </row>
    <row r="233" ht="16.5" customHeight="1">
      <c r="A233" s="129"/>
      <c r="C233" s="140" t="s">
        <v>350</v>
      </c>
      <c r="D233" s="129"/>
      <c r="E233" s="131" t="n">
        <f>G220+1</f>
        <v>45597</v>
      </c>
      <c r="F233" s="139" t="n">
        <v>3</v>
      </c>
      <c r="G233" s="131" t="n">
        <f>E233+F233-1</f>
        <v>45599</v>
      </c>
      <c r="H233" s="165"/>
      <c r="I233" s="165"/>
      <c r="J233" s="165" t="s">
        <v>811</v>
      </c>
      <c r="K233" s="165"/>
      <c r="L233" s="140" t="s">
        <v>349</v>
      </c>
      <c r="M233" s="161"/>
      <c r="N233" s="161"/>
    </row>
    <row r="234" ht="16.5" customHeight="1">
      <c r="A234" s="129"/>
      <c r="B234" s="129" t="s">
        <v>351</v>
      </c>
      <c r="C234" s="140" t="s">
        <v>352</v>
      </c>
      <c r="D234" s="129"/>
      <c r="E234" s="131" t="n">
        <f>G233+1</f>
        <v>45600</v>
      </c>
      <c r="F234" s="169" t="n">
        <v>1</v>
      </c>
      <c r="G234" s="131" t="n">
        <f>E234+F234-1</f>
        <v>45600</v>
      </c>
      <c r="H234" s="165"/>
      <c r="I234" s="165"/>
      <c r="J234" s="165" t="s">
        <v>811</v>
      </c>
      <c r="K234" s="165"/>
      <c r="L234" s="165"/>
      <c r="M234" s="161"/>
      <c r="N234" s="161"/>
    </row>
    <row r="235" s="5" customFormat="1" ht="16.5" customHeight="1">
      <c r="A235" s="129"/>
      <c r="B235" s="129"/>
      <c r="C235" s="140" t="s">
        <v>353</v>
      </c>
      <c r="D235" s="129"/>
      <c r="E235" s="131" t="n">
        <f>E248</f>
        <v>45582</v>
      </c>
      <c r="F235" s="139" t="n">
        <v>60</v>
      </c>
      <c r="G235" s="131" t="n">
        <f>E235+F235-1</f>
        <v>45641</v>
      </c>
      <c r="H235" s="165"/>
      <c r="I235" s="165"/>
      <c r="J235" s="165"/>
      <c r="K235" s="165"/>
      <c r="L235" s="142" t="s">
        <v>231</v>
      </c>
      <c r="M235" s="161"/>
      <c r="N235" s="161"/>
      <c r="O235" s="70"/>
      <c r="P235" s="70"/>
    </row>
    <row r="236" s="5" customFormat="1" ht="16.5" customHeight="1">
      <c r="A236" s="129"/>
      <c r="B236" s="129"/>
      <c r="C236" s="140" t="s">
        <v>354</v>
      </c>
      <c r="D236" s="129"/>
      <c r="E236" s="131" t="n">
        <f>E249</f>
        <v>45582</v>
      </c>
      <c r="F236" s="139" t="n">
        <v>60</v>
      </c>
      <c r="G236" s="131" t="n">
        <f>E236+F236-1</f>
        <v>45641</v>
      </c>
      <c r="H236" s="165"/>
      <c r="I236" s="165"/>
      <c r="J236" s="165"/>
      <c r="K236" s="165"/>
      <c r="L236" s="142" t="s">
        <v>231</v>
      </c>
      <c r="M236" s="161"/>
      <c r="N236" s="161"/>
      <c r="O236" s="70"/>
      <c r="P236" s="70"/>
    </row>
    <row r="237" s="5" customFormat="1" ht="16.5" customHeight="1">
      <c r="A237" s="129"/>
      <c r="B237" s="129"/>
      <c r="C237" s="140" t="s">
        <v>355</v>
      </c>
      <c r="D237" s="129"/>
      <c r="E237" s="131" t="n">
        <f>G233+1</f>
        <v>45600</v>
      </c>
      <c r="F237" s="139" t="n">
        <v>1</v>
      </c>
      <c r="G237" s="131" t="n">
        <f>E237+F237-1</f>
        <v>45600</v>
      </c>
      <c r="H237" s="165"/>
      <c r="I237" s="165"/>
      <c r="J237" s="165"/>
      <c r="K237" s="165"/>
      <c r="L237" s="142" t="s">
        <v>231</v>
      </c>
      <c r="M237" s="161"/>
      <c r="N237" s="161"/>
      <c r="O237" s="70"/>
      <c r="P237" s="70"/>
    </row>
    <row r="238" s="5" customFormat="1" ht="16.5" customHeight="1">
      <c r="A238" s="129"/>
      <c r="B238" s="164" t="s">
        <v>359</v>
      </c>
      <c r="C238" s="140" t="s">
        <v>356</v>
      </c>
      <c r="D238" s="129"/>
      <c r="E238" s="131" t="n">
        <v>45013</v>
      </c>
      <c r="F238" s="169"/>
      <c r="G238" s="131" t="n">
        <f>E238+F238-1</f>
        <v>45012</v>
      </c>
      <c r="H238" s="165"/>
      <c r="I238" s="165"/>
      <c r="J238" s="165"/>
      <c r="K238" s="165"/>
      <c r="L238" s="178"/>
      <c r="M238" s="161"/>
      <c r="N238" s="161"/>
      <c r="O238" s="70"/>
      <c r="P238" s="70"/>
    </row>
    <row r="239" ht="16.5" customHeight="1">
      <c r="A239" s="129"/>
      <c r="C239" s="140" t="s">
        <v>357</v>
      </c>
      <c r="D239" s="129"/>
      <c r="E239" s="131" t="n">
        <f>G233+1</f>
        <v>45600</v>
      </c>
      <c r="F239" s="139" t="n">
        <v>1</v>
      </c>
      <c r="G239" s="131" t="n">
        <f>E239+F239-1</f>
        <v>45600</v>
      </c>
      <c r="H239" s="165"/>
      <c r="I239" s="165"/>
      <c r="J239" s="165" t="s">
        <v>811</v>
      </c>
      <c r="K239" s="165"/>
      <c r="L239" s="140" t="s">
        <v>290</v>
      </c>
      <c r="M239" s="161"/>
      <c r="N239" s="161"/>
    </row>
    <row r="240" ht="16.5" customHeight="1">
      <c r="A240" s="129"/>
      <c r="C240" s="148" t="s">
        <v>368</v>
      </c>
      <c r="D240" s="191"/>
      <c r="E240" s="196" t="n">
        <f>G239+1</f>
        <v>45601</v>
      </c>
      <c r="F240" s="197" t="n">
        <v>5</v>
      </c>
      <c r="G240" s="196" t="n">
        <f>E240+F240-1</f>
        <v>45605</v>
      </c>
      <c r="H240" s="192" t="n">
        <f>E240-E214</f>
        <v>27</v>
      </c>
      <c r="I240" s="165"/>
      <c r="J240" s="165" t="s">
        <v>811</v>
      </c>
      <c r="K240" s="165" t="s">
        <v>811</v>
      </c>
      <c r="L240" s="140" t="s">
        <v>290</v>
      </c>
      <c r="M240" s="161"/>
      <c r="N240" s="161"/>
    </row>
    <row r="241" ht="16.5" customHeight="1">
      <c r="A241" s="129"/>
      <c r="C241" s="140" t="s">
        <v>358</v>
      </c>
      <c r="D241" s="129"/>
      <c r="E241" s="131" t="n">
        <f>G240</f>
        <v>45605</v>
      </c>
      <c r="F241" s="139" t="n">
        <v>1</v>
      </c>
      <c r="G241" s="131" t="n">
        <f>E241+F241-1</f>
        <v>45605</v>
      </c>
      <c r="H241" s="165"/>
      <c r="I241" s="165"/>
      <c r="J241" s="165" t="s">
        <v>811</v>
      </c>
      <c r="K241" s="165"/>
      <c r="L241" s="140"/>
      <c r="M241" s="161"/>
      <c r="N241" s="161"/>
    </row>
    <row r="242" ht="16.5" customHeight="1">
      <c r="A242" s="129"/>
      <c r="B242" s="140" t="s">
        <v>369</v>
      </c>
      <c r="C242" s="140" t="s">
        <v>373</v>
      </c>
      <c r="D242" s="129"/>
      <c r="E242" s="131" t="n">
        <f>G240+4</f>
        <v>45609</v>
      </c>
      <c r="F242" s="139" t="n">
        <v>7</v>
      </c>
      <c r="G242" s="131" t="n">
        <f>E242+F242-1</f>
        <v>45615</v>
      </c>
      <c r="H242" s="165"/>
      <c r="I242" s="165"/>
      <c r="J242" s="165" t="s">
        <v>811</v>
      </c>
      <c r="K242" s="165" t="s">
        <v>811</v>
      </c>
      <c r="L242" s="140" t="s">
        <v>54</v>
      </c>
      <c r="M242" s="161"/>
      <c r="N242" s="161"/>
    </row>
    <row r="243" s="5" customFormat="1" ht="16.5" customHeight="1">
      <c r="A243" s="129"/>
      <c r="B243" s="164" t="s">
        <v>371</v>
      </c>
      <c r="C243" s="140" t="s">
        <v>371</v>
      </c>
      <c r="D243" s="129"/>
      <c r="E243" s="131" t="n">
        <f>MIN(E244:E251)</f>
        <v>45582</v>
      </c>
      <c r="F243" s="169"/>
      <c r="G243" s="131" t="n">
        <f>E243+F243-1</f>
        <v>45581</v>
      </c>
      <c r="H243" s="165"/>
      <c r="I243" s="165"/>
      <c r="J243" s="165"/>
      <c r="K243" s="165"/>
      <c r="L243" s="178"/>
      <c r="M243" s="161"/>
      <c r="N243" s="161"/>
      <c r="O243" s="70"/>
      <c r="P243" s="70"/>
    </row>
    <row r="244" s="5" customFormat="1" ht="16.5" customHeight="1">
      <c r="A244" s="129"/>
      <c r="B244" s="144"/>
      <c r="C244" s="140" t="s">
        <v>372</v>
      </c>
      <c r="D244" s="129"/>
      <c r="E244" s="131" t="n">
        <f>G214+4</f>
        <v>45582</v>
      </c>
      <c r="F244" s="169"/>
      <c r="G244" s="131" t="n">
        <f>E244+F244-1</f>
        <v>45581</v>
      </c>
      <c r="H244" s="165"/>
      <c r="I244" s="165"/>
      <c r="J244" s="165"/>
      <c r="K244" s="165"/>
      <c r="L244" s="178"/>
      <c r="M244" s="161"/>
      <c r="N244" s="161"/>
      <c r="O244" s="70"/>
      <c r="P244" s="70"/>
    </row>
    <row r="245" ht="16.5" customHeight="1">
      <c r="A245" s="129"/>
      <c r="C245" s="140" t="s">
        <v>373</v>
      </c>
      <c r="D245" s="129"/>
      <c r="E245" s="131" t="n">
        <f>G$214+4</f>
        <v>45582</v>
      </c>
      <c r="F245" s="139" t="n">
        <v>14</v>
      </c>
      <c r="G245" s="131" t="n">
        <f>E245+F245-1</f>
        <v>45595</v>
      </c>
      <c r="H245" s="165"/>
      <c r="I245" s="165"/>
      <c r="J245" s="165" t="s">
        <v>811</v>
      </c>
      <c r="K245" s="165" t="s">
        <v>811</v>
      </c>
      <c r="L245" s="140" t="s">
        <v>54</v>
      </c>
      <c r="M245" s="161"/>
      <c r="N245" s="161"/>
    </row>
    <row r="246" s="5" customFormat="1" ht="16.5" customHeight="1">
      <c r="A246" s="129"/>
      <c r="B246" s="144"/>
      <c r="C246" s="140" t="s">
        <v>374</v>
      </c>
      <c r="D246" s="129"/>
      <c r="E246" s="131" t="n">
        <f>G$214+4</f>
        <v>45582</v>
      </c>
      <c r="F246" s="139" t="n">
        <v>14</v>
      </c>
      <c r="G246" s="131" t="n">
        <f>E246+F246-1</f>
        <v>45595</v>
      </c>
      <c r="H246" s="165"/>
      <c r="I246" s="165"/>
      <c r="J246" s="165"/>
      <c r="K246" s="165"/>
      <c r="L246" s="142" t="s">
        <v>375</v>
      </c>
      <c r="M246" s="161"/>
      <c r="N246" s="161"/>
      <c r="O246" s="70"/>
      <c r="P246" s="70"/>
    </row>
    <row r="247" s="5" customFormat="1" ht="16.5" customHeight="1">
      <c r="A247" s="129"/>
      <c r="B247" s="144"/>
      <c r="C247" s="140" t="s">
        <v>376</v>
      </c>
      <c r="D247" s="129"/>
      <c r="E247" s="131" t="n">
        <f>G$214+4</f>
        <v>45582</v>
      </c>
      <c r="F247" s="139" t="n">
        <v>7</v>
      </c>
      <c r="G247" s="131" t="n">
        <f>E247+F247-1</f>
        <v>45588</v>
      </c>
      <c r="H247" s="165"/>
      <c r="I247" s="165"/>
      <c r="J247" s="165"/>
      <c r="K247" s="165"/>
      <c r="L247" s="142" t="s">
        <v>377</v>
      </c>
      <c r="M247" s="161"/>
      <c r="N247" s="161"/>
      <c r="O247" s="70"/>
      <c r="P247" s="70"/>
    </row>
    <row r="248" s="5" customFormat="1" ht="16.5" customHeight="1">
      <c r="A248" s="129"/>
      <c r="B248" s="144"/>
      <c r="C248" s="140" t="s">
        <v>378</v>
      </c>
      <c r="D248" s="129"/>
      <c r="E248" s="131" t="n">
        <f>G$214+4</f>
        <v>45582</v>
      </c>
      <c r="F248" s="139" t="n">
        <v>20</v>
      </c>
      <c r="G248" s="131" t="n">
        <f>E248+F248-1</f>
        <v>45601</v>
      </c>
      <c r="H248" s="165"/>
      <c r="I248" s="165"/>
      <c r="J248" s="165"/>
      <c r="K248" s="165"/>
      <c r="L248" s="142" t="s">
        <v>65</v>
      </c>
      <c r="M248" s="161"/>
      <c r="N248" s="161"/>
      <c r="O248" s="70"/>
      <c r="P248" s="70"/>
    </row>
    <row r="249" s="5" customFormat="1" ht="16.5" customHeight="1">
      <c r="A249" s="129"/>
      <c r="B249" s="144"/>
      <c r="C249" s="140" t="s">
        <v>379</v>
      </c>
      <c r="D249" s="129"/>
      <c r="E249" s="131" t="n">
        <f>G$214+4</f>
        <v>45582</v>
      </c>
      <c r="F249" s="139" t="n">
        <v>1</v>
      </c>
      <c r="G249" s="131" t="n">
        <f>E249+F249-1</f>
        <v>45582</v>
      </c>
      <c r="H249" s="165"/>
      <c r="I249" s="165"/>
      <c r="J249" s="165"/>
      <c r="K249" s="165"/>
      <c r="L249" s="142" t="s">
        <v>349</v>
      </c>
      <c r="M249" s="161"/>
      <c r="N249" s="161"/>
      <c r="O249" s="70"/>
      <c r="P249" s="70"/>
    </row>
    <row r="250" s="5" customFormat="1" ht="16.5" customHeight="1">
      <c r="A250" s="129"/>
      <c r="B250" s="144"/>
      <c r="C250" s="140" t="s">
        <v>380</v>
      </c>
      <c r="D250" s="129"/>
      <c r="E250" s="131" t="n">
        <f>G$214+4</f>
        <v>45582</v>
      </c>
      <c r="F250" s="139" t="n">
        <v>3</v>
      </c>
      <c r="G250" s="131" t="n">
        <f>E250+F250-1</f>
        <v>45584</v>
      </c>
      <c r="H250" s="165"/>
      <c r="I250" s="165"/>
      <c r="J250" s="165"/>
      <c r="K250" s="165"/>
      <c r="L250" s="142" t="s">
        <v>381</v>
      </c>
      <c r="M250" s="161"/>
      <c r="N250" s="161"/>
      <c r="O250" s="70"/>
      <c r="P250" s="70"/>
    </row>
    <row r="251" s="5" customFormat="1" ht="16.5" customHeight="1">
      <c r="A251" s="129"/>
      <c r="B251" s="144"/>
      <c r="C251" s="140" t="s">
        <v>382</v>
      </c>
      <c r="D251" s="129"/>
      <c r="E251" s="170" t="n">
        <f>E244</f>
        <v>45582</v>
      </c>
      <c r="F251" s="139" t="n">
        <v>3</v>
      </c>
      <c r="G251" s="131" t="n">
        <f>E251+F251-1</f>
        <v>45584</v>
      </c>
      <c r="H251" s="165"/>
      <c r="I251" s="165"/>
      <c r="J251" s="165"/>
      <c r="K251" s="165"/>
      <c r="L251" s="142" t="s">
        <v>54</v>
      </c>
      <c r="M251" s="161"/>
      <c r="N251" s="161"/>
      <c r="O251" s="70"/>
      <c r="P251" s="70"/>
    </row>
    <row r="252" s="5" customFormat="1" ht="16.5" customHeight="1">
      <c r="A252" s="129"/>
      <c r="B252" s="147"/>
      <c r="C252" s="140" t="s">
        <v>383</v>
      </c>
      <c r="D252" s="129"/>
      <c r="E252" s="170" t="n">
        <f>E244</f>
        <v>45582</v>
      </c>
      <c r="F252" s="139" t="n">
        <v>1</v>
      </c>
      <c r="G252" s="131" t="n">
        <f>E252+F252-1</f>
        <v>45582</v>
      </c>
      <c r="H252" s="165"/>
      <c r="I252" s="165"/>
      <c r="J252" s="165"/>
      <c r="K252" s="165"/>
      <c r="L252" s="142" t="s">
        <v>51</v>
      </c>
      <c r="M252" s="161"/>
      <c r="N252" s="161"/>
      <c r="O252" s="70"/>
      <c r="P252" s="70"/>
    </row>
    <row r="253" s="5" customFormat="1" ht="16.5" customHeight="1">
      <c r="A253" s="129"/>
      <c r="B253" s="140" t="s">
        <v>360</v>
      </c>
      <c r="C253" s="140" t="s">
        <v>360</v>
      </c>
      <c r="D253" s="129"/>
      <c r="E253" s="131" t="n">
        <f>MIN(E254:E259)</f>
        <v>45589</v>
      </c>
      <c r="F253" s="169"/>
      <c r="G253" s="131" t="n">
        <f>MAX(G254:G259)</f>
        <v>45610</v>
      </c>
      <c r="H253" s="165"/>
      <c r="I253" s="165"/>
      <c r="J253" s="165"/>
      <c r="K253" s="165"/>
      <c r="L253" s="178"/>
      <c r="M253" s="161"/>
      <c r="N253" s="161"/>
      <c r="O253" s="70"/>
      <c r="P253" s="70"/>
    </row>
    <row r="254" ht="16.5" customHeight="1">
      <c r="A254" s="129"/>
      <c r="C254" s="140" t="s">
        <v>384</v>
      </c>
      <c r="D254" s="129"/>
      <c r="E254" s="131" t="n">
        <f>E245+11</f>
        <v>45593</v>
      </c>
      <c r="F254" s="139" t="n">
        <v>3</v>
      </c>
      <c r="G254" s="131" t="n">
        <f>E254+F254-1</f>
        <v>45595</v>
      </c>
      <c r="H254" s="165"/>
      <c r="I254" s="165"/>
      <c r="J254" s="165" t="s">
        <v>811</v>
      </c>
      <c r="K254" s="165"/>
      <c r="L254" s="140" t="s">
        <v>73</v>
      </c>
      <c r="M254" s="161"/>
      <c r="N254" s="161"/>
    </row>
    <row r="255" ht="16.5" customHeight="1">
      <c r="A255" s="129"/>
      <c r="C255" s="140" t="s">
        <v>385</v>
      </c>
      <c r="D255" s="129"/>
      <c r="E255" s="131" t="n">
        <f>G254+1</f>
        <v>45596</v>
      </c>
      <c r="F255" s="139" t="n">
        <v>15</v>
      </c>
      <c r="G255" s="131" t="n">
        <f>E255+F255-1</f>
        <v>45610</v>
      </c>
      <c r="H255" s="165"/>
      <c r="I255" s="165"/>
      <c r="J255" s="165" t="s">
        <v>811</v>
      </c>
      <c r="K255" s="165"/>
      <c r="L255" s="140" t="s">
        <v>73</v>
      </c>
      <c r="M255" s="161"/>
      <c r="N255" s="161"/>
    </row>
    <row r="256" ht="16.5" customHeight="1">
      <c r="A256" s="129"/>
      <c r="C256" s="140" t="s">
        <v>363</v>
      </c>
      <c r="D256" s="129"/>
      <c r="E256" s="131" t="n">
        <f>G255</f>
        <v>45610</v>
      </c>
      <c r="F256" s="139" t="n">
        <v>0</v>
      </c>
      <c r="G256" s="131" t="n">
        <f>E256+F256-1</f>
        <v>45609</v>
      </c>
      <c r="H256" s="165"/>
      <c r="I256" s="165"/>
      <c r="J256" s="165" t="s">
        <v>811</v>
      </c>
      <c r="K256" s="165"/>
      <c r="L256" s="140" t="s">
        <v>264</v>
      </c>
      <c r="M256" s="161"/>
      <c r="N256" s="161"/>
    </row>
    <row r="257" ht="16.5" customHeight="1">
      <c r="A257" s="129"/>
      <c r="C257" s="140" t="s">
        <v>364</v>
      </c>
      <c r="D257" s="129"/>
      <c r="E257" s="131" t="n">
        <f>G256+1</f>
        <v>45610</v>
      </c>
      <c r="F257" s="139" t="n">
        <v>1</v>
      </c>
      <c r="G257" s="131" t="n">
        <f>E257+F257-1</f>
        <v>45610</v>
      </c>
      <c r="H257" s="165"/>
      <c r="I257" s="165"/>
      <c r="J257" s="165" t="s">
        <v>811</v>
      </c>
      <c r="K257" s="165"/>
      <c r="L257" s="140" t="s">
        <v>73</v>
      </c>
      <c r="M257" s="161"/>
      <c r="N257" s="161"/>
    </row>
    <row r="258" ht="16.5" customHeight="1">
      <c r="A258" s="129"/>
      <c r="C258" s="140" t="s">
        <v>365</v>
      </c>
      <c r="D258" s="129"/>
      <c r="E258" s="131" t="n">
        <f>E247+7</f>
        <v>45589</v>
      </c>
      <c r="F258" s="139" t="n">
        <v>14</v>
      </c>
      <c r="G258" s="131" t="n">
        <f>E258+F258-1</f>
        <v>45602</v>
      </c>
      <c r="H258" s="165"/>
      <c r="I258" s="165"/>
      <c r="J258" s="165" t="s">
        <v>811</v>
      </c>
      <c r="K258" s="165" t="s">
        <v>278</v>
      </c>
      <c r="L258" s="140" t="s">
        <v>366</v>
      </c>
      <c r="M258" s="161"/>
      <c r="N258" s="161"/>
    </row>
    <row r="259" s="5" customFormat="1" ht="16.5" customHeight="1">
      <c r="A259" s="129"/>
      <c r="B259" s="147"/>
      <c r="C259" s="140" t="s">
        <v>387</v>
      </c>
      <c r="D259" s="129"/>
      <c r="E259" s="131" t="n">
        <f>G246+1</f>
        <v>45596</v>
      </c>
      <c r="F259" s="139" t="n">
        <v>7</v>
      </c>
      <c r="G259" s="131" t="n">
        <f>E259+F259-1</f>
        <v>45602</v>
      </c>
      <c r="H259" s="165"/>
      <c r="I259" s="165"/>
      <c r="J259" s="165"/>
      <c r="K259" s="165"/>
      <c r="L259" s="142" t="s">
        <v>388</v>
      </c>
      <c r="M259" s="161"/>
      <c r="N259" s="161"/>
      <c r="O259" s="70"/>
      <c r="P259" s="70"/>
    </row>
    <row r="260" ht="16.5" customHeight="1">
      <c r="A260" s="129"/>
      <c r="B260" s="129" t="s">
        <v>367</v>
      </c>
      <c r="C260" s="140" t="s">
        <v>343</v>
      </c>
      <c r="D260" s="129"/>
      <c r="E260" s="170" t="n">
        <f>E255</f>
        <v>45596</v>
      </c>
      <c r="F260" s="109" t="n">
        <v>15</v>
      </c>
      <c r="G260" s="131" t="n">
        <f>E260+F260-1</f>
        <v>45610</v>
      </c>
      <c r="H260" s="165"/>
      <c r="I260" s="165"/>
      <c r="J260" s="165" t="s">
        <v>811</v>
      </c>
      <c r="K260" s="165"/>
      <c r="L260" s="165"/>
      <c r="M260" s="161"/>
      <c r="N260" s="161"/>
    </row>
    <row r="261" ht="16.5" customHeight="1">
      <c r="A261" s="129"/>
      <c r="B261" s="129" t="s">
        <v>96</v>
      </c>
      <c r="C261" s="140" t="s">
        <v>474</v>
      </c>
      <c r="D261" s="129"/>
      <c r="E261" s="131" t="n">
        <f>MAX(G254,G244)+3</f>
        <v>45598</v>
      </c>
      <c r="F261" s="139" t="n">
        <v>1</v>
      </c>
      <c r="G261" s="131" t="n">
        <f>E261+F261-1</f>
        <v>45598</v>
      </c>
      <c r="H261" s="165"/>
      <c r="I261" s="165"/>
      <c r="J261" s="165" t="s">
        <v>811</v>
      </c>
      <c r="K261" s="165" t="s">
        <v>811</v>
      </c>
      <c r="L261" s="140" t="s">
        <v>390</v>
      </c>
      <c r="M261" s="161"/>
      <c r="N261" s="161"/>
    </row>
    <row r="262" s="5" customFormat="1" ht="16.5" customHeight="1">
      <c r="A262" s="129"/>
      <c r="B262" s="160" t="s">
        <v>391</v>
      </c>
      <c r="C262" s="140" t="s">
        <v>392</v>
      </c>
      <c r="D262" s="129"/>
      <c r="E262" s="170" t="n">
        <f>E$199</f>
        <v>45554</v>
      </c>
      <c r="F262" s="169"/>
      <c r="G262" s="131" t="n">
        <f>E262+F262-1</f>
        <v>45553</v>
      </c>
      <c r="H262" s="165"/>
      <c r="I262" s="165"/>
      <c r="J262" s="165"/>
      <c r="K262" s="165"/>
      <c r="L262" s="178"/>
      <c r="M262" s="161"/>
      <c r="N262" s="161"/>
      <c r="O262" s="70"/>
      <c r="P262" s="70"/>
    </row>
    <row r="263" s="5" customFormat="1" ht="16.5" customHeight="1">
      <c r="A263" s="129"/>
      <c r="B263" s="144"/>
      <c r="C263" s="140" t="s">
        <v>232</v>
      </c>
      <c r="D263" s="129"/>
      <c r="E263" s="170" t="n">
        <f>E$199</f>
        <v>45554</v>
      </c>
      <c r="F263" s="139" t="n">
        <v>7</v>
      </c>
      <c r="G263" s="131" t="n">
        <f>E263+F263-1</f>
        <v>45560</v>
      </c>
      <c r="H263" s="165"/>
      <c r="I263" s="165"/>
      <c r="J263" s="165"/>
      <c r="K263" s="165"/>
      <c r="L263" s="142" t="s">
        <v>381</v>
      </c>
      <c r="M263" s="161"/>
      <c r="N263" s="161"/>
      <c r="O263" s="70"/>
      <c r="P263" s="70"/>
    </row>
    <row r="264" s="5" customFormat="1" ht="16.5" customHeight="1">
      <c r="A264" s="129"/>
      <c r="B264" s="144"/>
      <c r="C264" s="140" t="s">
        <v>393</v>
      </c>
      <c r="D264" s="129"/>
      <c r="E264" s="170" t="n">
        <f>E$199</f>
        <v>45554</v>
      </c>
      <c r="F264" s="139" t="n">
        <v>7</v>
      </c>
      <c r="G264" s="131" t="n">
        <f>E264+F264-1</f>
        <v>45560</v>
      </c>
      <c r="H264" s="165"/>
      <c r="I264" s="165"/>
      <c r="J264" s="165"/>
      <c r="K264" s="165"/>
      <c r="L264" s="142" t="s">
        <v>381</v>
      </c>
      <c r="M264" s="161"/>
      <c r="N264" s="161"/>
      <c r="O264" s="70"/>
      <c r="P264" s="70"/>
    </row>
    <row r="265" s="5" customFormat="1" ht="16.5" customHeight="1">
      <c r="A265" s="129"/>
      <c r="B265" s="144"/>
      <c r="C265" s="140" t="s">
        <v>239</v>
      </c>
      <c r="D265" s="129"/>
      <c r="E265" s="170" t="n">
        <f>E$199</f>
        <v>45554</v>
      </c>
      <c r="F265" s="139" t="n">
        <v>7</v>
      </c>
      <c r="G265" s="131" t="n">
        <f>E265+F265-1</f>
        <v>45560</v>
      </c>
      <c r="H265" s="165"/>
      <c r="I265" s="165"/>
      <c r="J265" s="165"/>
      <c r="K265" s="165"/>
      <c r="L265" s="142" t="s">
        <v>381</v>
      </c>
      <c r="M265" s="161"/>
      <c r="N265" s="161"/>
      <c r="O265" s="70"/>
      <c r="P265" s="70"/>
    </row>
    <row r="266" s="5" customFormat="1" ht="16.5" customHeight="1">
      <c r="A266" s="129"/>
      <c r="B266" s="144"/>
      <c r="C266" s="140" t="s">
        <v>394</v>
      </c>
      <c r="D266" s="129"/>
      <c r="E266" s="170" t="n">
        <f>E$199</f>
        <v>45554</v>
      </c>
      <c r="F266" s="139" t="n">
        <v>7</v>
      </c>
      <c r="G266" s="131" t="n">
        <f>E266+F266-1</f>
        <v>45560</v>
      </c>
      <c r="H266" s="165"/>
      <c r="I266" s="165"/>
      <c r="J266" s="165"/>
      <c r="K266" s="165"/>
      <c r="L266" s="142" t="s">
        <v>381</v>
      </c>
      <c r="M266" s="161"/>
      <c r="N266" s="161"/>
      <c r="O266" s="70"/>
      <c r="P266" s="70"/>
    </row>
    <row r="267" s="5" customFormat="1" ht="16.5" customHeight="1">
      <c r="A267" s="129"/>
      <c r="B267" s="144"/>
      <c r="C267" s="140" t="s">
        <v>395</v>
      </c>
      <c r="D267" s="129"/>
      <c r="E267" s="170" t="n">
        <f>E$199</f>
        <v>45554</v>
      </c>
      <c r="F267" s="139" t="n">
        <v>7</v>
      </c>
      <c r="G267" s="131" t="n">
        <f>E267+F267-1</f>
        <v>45560</v>
      </c>
      <c r="H267" s="165"/>
      <c r="I267" s="165"/>
      <c r="J267" s="165"/>
      <c r="K267" s="165"/>
      <c r="L267" s="142" t="s">
        <v>51</v>
      </c>
      <c r="M267" s="161"/>
      <c r="N267" s="161"/>
      <c r="O267" s="70"/>
      <c r="P267" s="70"/>
    </row>
    <row r="268" s="5" customFormat="1" ht="16.5" customHeight="1">
      <c r="A268" s="129"/>
      <c r="B268" s="144"/>
      <c r="C268" s="140" t="s">
        <v>396</v>
      </c>
      <c r="D268" s="129"/>
      <c r="E268" s="170" t="n">
        <f>E$199</f>
        <v>45554</v>
      </c>
      <c r="F268" s="139" t="n">
        <v>7</v>
      </c>
      <c r="G268" s="131" t="n">
        <f>E268+F268-1</f>
        <v>45560</v>
      </c>
      <c r="H268" s="165"/>
      <c r="I268" s="165"/>
      <c r="J268" s="165"/>
      <c r="K268" s="165"/>
      <c r="L268" s="142" t="s">
        <v>51</v>
      </c>
      <c r="M268" s="161"/>
      <c r="N268" s="161"/>
      <c r="O268" s="70"/>
      <c r="P268" s="70"/>
    </row>
    <row r="269" s="5" customFormat="1" ht="16.5" customHeight="1">
      <c r="A269" s="129"/>
      <c r="B269" s="160" t="s">
        <v>80</v>
      </c>
      <c r="C269" s="140" t="s">
        <v>397</v>
      </c>
      <c r="D269" s="129"/>
      <c r="E269" s="170" t="n">
        <f>E$199</f>
        <v>45554</v>
      </c>
      <c r="F269" s="139" t="n">
        <v>7</v>
      </c>
      <c r="G269" s="131" t="n">
        <f>E269+F269-1</f>
        <v>45560</v>
      </c>
      <c r="H269" s="165"/>
      <c r="I269" s="165"/>
      <c r="J269" s="165"/>
      <c r="K269" s="165"/>
      <c r="L269" s="142" t="s">
        <v>39</v>
      </c>
      <c r="M269" s="161"/>
      <c r="N269" s="161"/>
      <c r="O269" s="70"/>
      <c r="P269" s="70"/>
    </row>
    <row r="270" s="5" customFormat="1" ht="16.5" customHeight="1">
      <c r="A270" s="129"/>
      <c r="B270" s="147"/>
      <c r="C270" s="140" t="s">
        <v>398</v>
      </c>
      <c r="D270" s="129"/>
      <c r="E270" s="170" t="n">
        <f>E$199</f>
        <v>45554</v>
      </c>
      <c r="F270" s="139" t="n">
        <v>7</v>
      </c>
      <c r="G270" s="131" t="n">
        <f>E270+F270-1</f>
        <v>45560</v>
      </c>
      <c r="H270" s="165"/>
      <c r="I270" s="165"/>
      <c r="J270" s="165"/>
      <c r="K270" s="165"/>
      <c r="L270" s="142" t="s">
        <v>381</v>
      </c>
      <c r="M270" s="161"/>
      <c r="N270" s="161"/>
      <c r="O270" s="70"/>
      <c r="P270" s="70"/>
    </row>
    <row r="271" s="5" customFormat="1" ht="16.5" customHeight="1">
      <c r="A271" s="129"/>
      <c r="B271" s="129"/>
      <c r="C271" s="140" t="s">
        <v>399</v>
      </c>
      <c r="D271" s="129"/>
      <c r="E271" s="131" t="n">
        <f>G254+1</f>
        <v>45596</v>
      </c>
      <c r="F271" s="139" t="n">
        <v>14</v>
      </c>
      <c r="G271" s="131" t="n">
        <f>E271+F271-1</f>
        <v>45609</v>
      </c>
      <c r="H271" s="165"/>
      <c r="I271" s="165"/>
      <c r="J271" s="165"/>
      <c r="K271" s="165"/>
      <c r="L271" s="142" t="s">
        <v>73</v>
      </c>
      <c r="M271" s="161"/>
      <c r="N271" s="161"/>
      <c r="O271" s="70"/>
      <c r="P271" s="70"/>
    </row>
    <row r="272" s="5" customFormat="1" ht="16.5" customHeight="1">
      <c r="A272" s="129"/>
      <c r="B272" s="129"/>
      <c r="C272" s="140" t="s">
        <v>400</v>
      </c>
      <c r="D272" s="129"/>
      <c r="E272" s="170" t="n">
        <f>E$199</f>
        <v>45554</v>
      </c>
      <c r="F272" s="139" t="n">
        <v>14</v>
      </c>
      <c r="G272" s="131" t="n">
        <f>E272+F272-1</f>
        <v>45567</v>
      </c>
      <c r="H272" s="165"/>
      <c r="I272" s="165"/>
      <c r="J272" s="165"/>
      <c r="K272" s="165"/>
      <c r="L272" s="142" t="s">
        <v>250</v>
      </c>
      <c r="M272" s="161"/>
      <c r="N272" s="161"/>
      <c r="O272" s="70"/>
      <c r="P272" s="70"/>
    </row>
    <row r="273" s="5" customFormat="1" ht="16.5" customHeight="1">
      <c r="A273" s="129"/>
      <c r="B273" s="160" t="s">
        <v>401</v>
      </c>
      <c r="C273" s="140" t="s">
        <v>1083</v>
      </c>
      <c r="D273" s="129"/>
      <c r="E273" s="131" t="n">
        <f>G254+1</f>
        <v>45596</v>
      </c>
      <c r="F273" s="169"/>
      <c r="G273" s="131" t="n">
        <f>E273+F273-1</f>
        <v>45595</v>
      </c>
      <c r="H273" s="165"/>
      <c r="I273" s="165"/>
      <c r="J273" s="165"/>
      <c r="K273" s="165"/>
      <c r="L273" s="178"/>
      <c r="M273" s="161"/>
      <c r="N273" s="161"/>
      <c r="O273" s="70"/>
      <c r="P273" s="70"/>
    </row>
    <row r="274" s="5" customFormat="1" ht="16.5" customHeight="1">
      <c r="A274" s="129"/>
      <c r="B274" s="144"/>
      <c r="C274" s="140" t="s">
        <v>403</v>
      </c>
      <c r="D274" s="129"/>
      <c r="E274" s="131" t="n">
        <f>G254+1</f>
        <v>45596</v>
      </c>
      <c r="F274" s="139" t="n">
        <v>3</v>
      </c>
      <c r="G274" s="131" t="n">
        <f>E274+F274-1</f>
        <v>45598</v>
      </c>
      <c r="H274" s="165"/>
      <c r="I274" s="165"/>
      <c r="J274" s="165"/>
      <c r="K274" s="165"/>
      <c r="L274" s="142" t="s">
        <v>404</v>
      </c>
      <c r="M274" s="161"/>
      <c r="N274" s="161"/>
      <c r="O274" s="70"/>
      <c r="P274" s="70"/>
    </row>
    <row r="275" s="5" customFormat="1" ht="16.5" customHeight="1">
      <c r="A275" s="129"/>
      <c r="B275" s="147"/>
      <c r="C275" s="140" t="s">
        <v>405</v>
      </c>
      <c r="D275" s="129"/>
      <c r="E275" s="131" t="n">
        <f>G274+1</f>
        <v>45599</v>
      </c>
      <c r="F275" s="139" t="n">
        <v>7</v>
      </c>
      <c r="G275" s="131" t="n">
        <f>E275+F275-1</f>
        <v>45605</v>
      </c>
      <c r="H275" s="165"/>
      <c r="I275" s="165"/>
      <c r="J275" s="165"/>
      <c r="K275" s="165"/>
      <c r="L275" s="142" t="s">
        <v>84</v>
      </c>
      <c r="M275" s="161"/>
      <c r="N275" s="161"/>
      <c r="O275" s="70"/>
      <c r="P275" s="70"/>
    </row>
    <row r="276" s="5" customFormat="1" ht="16.5" customHeight="1">
      <c r="A276" s="129"/>
      <c r="B276" s="160" t="s">
        <v>80</v>
      </c>
      <c r="C276" s="140" t="s">
        <v>397</v>
      </c>
      <c r="D276" s="129"/>
      <c r="E276" s="170" t="n">
        <f>E$199</f>
        <v>45554</v>
      </c>
      <c r="F276" s="139" t="n">
        <v>7</v>
      </c>
      <c r="G276" s="131" t="n">
        <f>E276+F276-1</f>
        <v>45560</v>
      </c>
      <c r="H276" s="5"/>
      <c r="I276" s="5"/>
      <c r="J276" s="165"/>
      <c r="K276" s="165"/>
      <c r="L276" s="142" t="s">
        <v>39</v>
      </c>
      <c r="M276" s="161"/>
      <c r="N276" s="161"/>
      <c r="O276" s="70"/>
      <c r="P276" s="70"/>
    </row>
    <row r="277" s="5" customFormat="1" ht="16.5" customHeight="1">
      <c r="A277" s="129"/>
      <c r="B277" s="147"/>
      <c r="C277" s="140" t="s">
        <v>398</v>
      </c>
      <c r="D277" s="129"/>
      <c r="E277" s="170" t="n">
        <f>E$199</f>
        <v>45554</v>
      </c>
      <c r="F277" s="139" t="n">
        <v>7</v>
      </c>
      <c r="G277" s="131" t="n">
        <f>E277+F277-1</f>
        <v>45560</v>
      </c>
      <c r="H277" s="5"/>
      <c r="I277" s="5"/>
      <c r="J277" s="165"/>
      <c r="K277" s="165"/>
      <c r="L277" s="142" t="s">
        <v>381</v>
      </c>
      <c r="M277" s="161"/>
      <c r="N277" s="161"/>
      <c r="O277" s="70"/>
      <c r="P277" s="70"/>
    </row>
    <row r="278" s="5" customFormat="1" ht="16.5" customHeight="1">
      <c r="A278" s="129"/>
      <c r="B278" s="129"/>
      <c r="C278" s="140" t="s">
        <v>399</v>
      </c>
      <c r="D278" s="129"/>
      <c r="E278" s="131" t="n">
        <f>G217+1</f>
        <v>45582</v>
      </c>
      <c r="F278" s="139" t="n">
        <v>14</v>
      </c>
      <c r="G278" s="131" t="n">
        <f>E278+F278-1</f>
        <v>45595</v>
      </c>
      <c r="H278" s="5"/>
      <c r="I278" s="5"/>
      <c r="J278" s="165"/>
      <c r="K278" s="165"/>
      <c r="L278" s="142" t="s">
        <v>73</v>
      </c>
      <c r="M278" s="161"/>
      <c r="N278" s="161"/>
      <c r="O278" s="70"/>
      <c r="P278" s="70"/>
    </row>
    <row r="279" s="5" customFormat="1" ht="16.5" customHeight="1">
      <c r="A279" s="129"/>
      <c r="B279" s="129"/>
      <c r="C279" s="140" t="s">
        <v>400</v>
      </c>
      <c r="D279" s="129"/>
      <c r="E279" s="170" t="n">
        <f>E$199</f>
        <v>45554</v>
      </c>
      <c r="F279" s="139" t="n">
        <v>14</v>
      </c>
      <c r="G279" s="131" t="n">
        <f>E279+F279-1</f>
        <v>45567</v>
      </c>
      <c r="H279" s="5"/>
      <c r="I279" s="5"/>
      <c r="J279" s="165"/>
      <c r="K279" s="165"/>
      <c r="L279" s="142" t="s">
        <v>250</v>
      </c>
      <c r="M279" s="161"/>
      <c r="N279" s="161"/>
      <c r="O279" s="70"/>
      <c r="P279" s="70"/>
    </row>
    <row r="280" s="5" customFormat="1" ht="16.5" customHeight="1">
      <c r="A280" s="129"/>
      <c r="B280" s="144"/>
      <c r="C280" s="140" t="s">
        <v>403</v>
      </c>
      <c r="D280" s="129"/>
      <c r="E280" s="131" t="n">
        <f>G217+1</f>
        <v>45582</v>
      </c>
      <c r="F280" s="139" t="n">
        <v>3</v>
      </c>
      <c r="G280" s="131" t="n">
        <f>E280+F280-1</f>
        <v>45584</v>
      </c>
      <c r="H280" s="5"/>
      <c r="I280" s="5"/>
      <c r="J280" s="165"/>
      <c r="K280" s="165"/>
      <c r="L280" s="142" t="s">
        <v>404</v>
      </c>
      <c r="M280" s="161"/>
      <c r="N280" s="161"/>
      <c r="O280" s="70"/>
      <c r="P280" s="70"/>
    </row>
    <row r="281" s="5" customFormat="1" ht="16.5" customHeight="1">
      <c r="A281" s="129"/>
      <c r="B281" s="147"/>
      <c r="C281" s="140" t="s">
        <v>405</v>
      </c>
      <c r="D281" s="129"/>
      <c r="E281" s="131" t="n">
        <f>G280+1</f>
        <v>45585</v>
      </c>
      <c r="F281" s="139" t="n">
        <v>7</v>
      </c>
      <c r="G281" s="131" t="n">
        <f>E281+F281-1</f>
        <v>45591</v>
      </c>
      <c r="H281" s="5"/>
      <c r="I281" s="5"/>
      <c r="J281" s="165"/>
      <c r="K281" s="165"/>
      <c r="L281" s="142" t="s">
        <v>84</v>
      </c>
      <c r="M281" s="161"/>
      <c r="N281" s="161"/>
      <c r="O281" s="70"/>
      <c r="P281" s="70"/>
    </row>
    <row r="282" s="5" customFormat="1" ht="16.5" customHeight="1">
      <c r="A282" s="160" t="s">
        <v>406</v>
      </c>
      <c r="B282" s="129"/>
      <c r="C282" s="140" t="s">
        <v>407</v>
      </c>
      <c r="D282" s="129"/>
      <c r="E282" s="165"/>
      <c r="F282" s="169"/>
      <c r="G282" s="131" t="n">
        <f>E282+F282-1</f>
        <v>-1</v>
      </c>
      <c r="H282" s="5"/>
      <c r="I282" s="5"/>
      <c r="J282" s="165"/>
      <c r="K282" s="165"/>
      <c r="L282" s="178"/>
      <c r="M282" s="161"/>
      <c r="N282" s="161"/>
      <c r="O282" s="70"/>
      <c r="P282" s="70"/>
    </row>
    <row r="283" s="5" customFormat="1" ht="16.5" customHeight="1">
      <c r="A283" s="144"/>
      <c r="B283" s="164" t="s">
        <v>367</v>
      </c>
      <c r="C283" s="140" t="s">
        <v>367</v>
      </c>
      <c r="D283" s="129"/>
      <c r="E283" s="132" t="n">
        <f>MIN(E284:E288)</f>
        <v>45611</v>
      </c>
      <c r="F283" s="169"/>
      <c r="G283" s="132" t="n">
        <f>MAX(G284:G288)</f>
        <v>45614</v>
      </c>
      <c r="H283" s="5"/>
      <c r="I283" s="5"/>
      <c r="J283" s="165"/>
      <c r="K283" s="165"/>
      <c r="L283" s="178"/>
      <c r="M283" s="161"/>
      <c r="N283" s="161"/>
      <c r="O283" s="70"/>
      <c r="P283" s="70"/>
    </row>
    <row r="284" s="5" customFormat="1" ht="16.5" customHeight="1">
      <c r="A284" s="144"/>
      <c r="B284" s="144"/>
      <c r="C284" s="140" t="s">
        <v>408</v>
      </c>
      <c r="D284" s="129"/>
      <c r="E284" s="132" t="n">
        <f>G257+1</f>
        <v>45611</v>
      </c>
      <c r="F284" s="139" t="n">
        <v>1</v>
      </c>
      <c r="G284" s="131" t="n">
        <f>E284+F284-1</f>
        <v>45611</v>
      </c>
      <c r="H284" s="5"/>
      <c r="I284" s="5"/>
      <c r="J284" s="165"/>
      <c r="K284" s="165"/>
      <c r="L284" s="142" t="s">
        <v>264</v>
      </c>
      <c r="M284" s="161"/>
      <c r="N284" s="161"/>
      <c r="O284" s="70"/>
      <c r="P284" s="70"/>
    </row>
    <row r="285" s="5" customFormat="1" ht="16.5" customHeight="1">
      <c r="A285" s="144"/>
      <c r="B285" s="144"/>
      <c r="C285" s="140" t="s">
        <v>340</v>
      </c>
      <c r="D285" s="129"/>
      <c r="E285" s="132" t="n">
        <f>G284+1</f>
        <v>45612</v>
      </c>
      <c r="F285" s="139" t="n">
        <v>1</v>
      </c>
      <c r="G285" s="131" t="n">
        <f>E285+F285-1</f>
        <v>45612</v>
      </c>
      <c r="H285" s="5"/>
      <c r="I285" s="5"/>
      <c r="J285" s="165"/>
      <c r="K285" s="165"/>
      <c r="L285" s="142" t="s">
        <v>264</v>
      </c>
      <c r="M285" s="161"/>
      <c r="N285" s="161"/>
      <c r="O285" s="70"/>
      <c r="P285" s="70"/>
    </row>
    <row r="286" s="5" customFormat="1" ht="16.5" customHeight="1">
      <c r="A286" s="144"/>
      <c r="B286" s="144"/>
      <c r="C286" s="140" t="s">
        <v>341</v>
      </c>
      <c r="D286" s="129"/>
      <c r="E286" s="132" t="n">
        <f>G284+1</f>
        <v>45612</v>
      </c>
      <c r="F286" s="139" t="n">
        <v>1</v>
      </c>
      <c r="G286" s="131" t="n">
        <f>E286+F286-1</f>
        <v>45612</v>
      </c>
      <c r="H286" s="5"/>
      <c r="I286" s="5"/>
      <c r="J286" s="165"/>
      <c r="K286" s="165"/>
      <c r="L286" s="142" t="s">
        <v>264</v>
      </c>
      <c r="M286" s="161"/>
      <c r="N286" s="161"/>
      <c r="O286" s="70"/>
      <c r="P286" s="70"/>
    </row>
    <row r="287" s="5" customFormat="1" ht="16.5" customHeight="1">
      <c r="A287" s="144"/>
      <c r="B287" s="144"/>
      <c r="C287" s="140" t="s">
        <v>342</v>
      </c>
      <c r="D287" s="129"/>
      <c r="E287" s="132" t="n">
        <f>G284+1</f>
        <v>45612</v>
      </c>
      <c r="F287" s="139" t="n">
        <v>1</v>
      </c>
      <c r="G287" s="131" t="n">
        <f>E287+F287-1</f>
        <v>45612</v>
      </c>
      <c r="H287" s="5"/>
      <c r="I287" s="5"/>
      <c r="J287" s="165"/>
      <c r="K287" s="165"/>
      <c r="L287" s="142" t="s">
        <v>264</v>
      </c>
      <c r="M287" s="161"/>
      <c r="N287" s="161"/>
      <c r="O287" s="70"/>
      <c r="P287" s="70"/>
    </row>
    <row r="288" s="5" customFormat="1" ht="16.5" customHeight="1">
      <c r="A288" s="144"/>
      <c r="B288" s="147"/>
      <c r="C288" s="140" t="s">
        <v>409</v>
      </c>
      <c r="D288" s="129"/>
      <c r="E288" s="132" t="n">
        <f>G284+1</f>
        <v>45612</v>
      </c>
      <c r="F288" s="139" t="n">
        <v>3</v>
      </c>
      <c r="G288" s="131" t="n">
        <f>E288+F288-1</f>
        <v>45614</v>
      </c>
      <c r="H288" s="5"/>
      <c r="I288" s="5"/>
      <c r="J288" s="165"/>
      <c r="K288" s="165"/>
      <c r="L288" s="142" t="s">
        <v>264</v>
      </c>
      <c r="M288" s="161"/>
      <c r="N288" s="161"/>
      <c r="O288" s="70"/>
      <c r="P288" s="70"/>
    </row>
    <row r="289" s="5" customFormat="1" ht="16.5" customHeight="1">
      <c r="A289" s="144"/>
      <c r="B289" s="140" t="s">
        <v>344</v>
      </c>
      <c r="C289" s="140" t="s">
        <v>344</v>
      </c>
      <c r="D289" s="129"/>
      <c r="E289" s="132" t="n">
        <v>45017</v>
      </c>
      <c r="F289" s="169"/>
      <c r="G289" s="131" t="n">
        <f>E289+F289-1</f>
        <v>45016</v>
      </c>
      <c r="H289" s="5"/>
      <c r="I289" s="5"/>
      <c r="J289" s="165"/>
      <c r="K289" s="165"/>
      <c r="L289" s="178"/>
      <c r="M289" s="161"/>
      <c r="N289" s="161"/>
      <c r="O289" s="70"/>
      <c r="P289" s="70"/>
    </row>
    <row r="290" s="5" customFormat="1" ht="16.5" customHeight="1">
      <c r="A290" s="144"/>
      <c r="B290" s="144"/>
      <c r="C290" s="140" t="s">
        <v>345</v>
      </c>
      <c r="D290" s="129"/>
      <c r="E290" s="132" t="n">
        <f>G214+1</f>
        <v>45579</v>
      </c>
      <c r="F290" s="139" t="n">
        <v>3</v>
      </c>
      <c r="G290" s="131" t="n">
        <f>E290+F290-1</f>
        <v>45581</v>
      </c>
      <c r="H290" s="5"/>
      <c r="I290" s="5"/>
      <c r="J290" s="165"/>
      <c r="K290" s="165"/>
      <c r="L290" s="142" t="s">
        <v>39</v>
      </c>
      <c r="M290" s="161"/>
      <c r="N290" s="161"/>
      <c r="O290" s="70"/>
      <c r="P290" s="70"/>
    </row>
    <row r="291" s="5" customFormat="1" ht="16.5" customHeight="1">
      <c r="A291" s="144"/>
      <c r="B291" s="147"/>
      <c r="C291" s="140" t="s">
        <v>410</v>
      </c>
      <c r="D291" s="129"/>
      <c r="E291" s="132" t="n">
        <f>G290+1</f>
        <v>45582</v>
      </c>
      <c r="F291" s="139" t="n">
        <v>1</v>
      </c>
      <c r="G291" s="131" t="n">
        <f>E291+F291-1</f>
        <v>45582</v>
      </c>
      <c r="H291" s="5"/>
      <c r="I291" s="5"/>
      <c r="J291" s="165"/>
      <c r="K291" s="165"/>
      <c r="L291" s="142" t="s">
        <v>39</v>
      </c>
      <c r="M291" s="161"/>
      <c r="N291" s="161"/>
      <c r="O291" s="70"/>
      <c r="P291" s="70"/>
    </row>
    <row r="292" s="5" customFormat="1" ht="16.5" customHeight="1">
      <c r="A292" s="144"/>
      <c r="B292" s="164" t="s">
        <v>347</v>
      </c>
      <c r="C292" s="140" t="s">
        <v>347</v>
      </c>
      <c r="D292" s="129"/>
      <c r="E292" s="132" t="n">
        <f>G291+1</f>
        <v>45583</v>
      </c>
      <c r="F292" s="139" t="n">
        <v>2</v>
      </c>
      <c r="G292" s="131" t="n">
        <f>E292+F292-1</f>
        <v>45584</v>
      </c>
      <c r="H292" s="5"/>
      <c r="I292" s="5"/>
      <c r="J292" s="165"/>
      <c r="K292" s="165"/>
      <c r="L292" s="142" t="s">
        <v>39</v>
      </c>
      <c r="M292" s="161"/>
      <c r="N292" s="161"/>
      <c r="O292" s="70"/>
      <c r="P292" s="70"/>
    </row>
    <row r="293" s="5" customFormat="1" ht="16.5" customHeight="1">
      <c r="A293" s="144"/>
      <c r="B293" s="144"/>
      <c r="C293" s="140" t="s">
        <v>411</v>
      </c>
      <c r="D293" s="129"/>
      <c r="E293" s="132" t="n">
        <f>G292+1</f>
        <v>45585</v>
      </c>
      <c r="F293" s="139" t="n">
        <v>1</v>
      </c>
      <c r="G293" s="131" t="n">
        <f>E293+F293-1</f>
        <v>45585</v>
      </c>
      <c r="H293" s="5"/>
      <c r="I293" s="5"/>
      <c r="J293" s="165"/>
      <c r="K293" s="165"/>
      <c r="L293" s="142" t="s">
        <v>349</v>
      </c>
      <c r="M293" s="161"/>
      <c r="N293" s="161"/>
      <c r="O293" s="70"/>
      <c r="P293" s="70"/>
    </row>
    <row r="294" ht="16.5" customHeight="1">
      <c r="A294" s="129"/>
      <c r="B294" s="129"/>
      <c r="C294" s="140" t="s">
        <v>350</v>
      </c>
      <c r="D294" s="129"/>
      <c r="E294" s="132" t="n">
        <f>G292+1</f>
        <v>45585</v>
      </c>
      <c r="F294" s="139" t="n">
        <v>18</v>
      </c>
      <c r="G294" s="131" t="n">
        <f>E294+F294-1</f>
        <v>45602</v>
      </c>
      <c r="H294" s="165"/>
      <c r="I294" s="165"/>
      <c r="J294" s="165"/>
      <c r="K294" s="165"/>
      <c r="L294" s="140" t="s">
        <v>349</v>
      </c>
      <c r="M294" s="161"/>
      <c r="N294" s="161"/>
    </row>
    <row r="295" ht="16.5" customHeight="1">
      <c r="A295" s="129"/>
      <c r="C295" s="140" t="s">
        <v>412</v>
      </c>
      <c r="D295" s="129"/>
      <c r="E295" s="132" t="n">
        <f>G257+1</f>
        <v>45611</v>
      </c>
      <c r="F295" s="139" t="n">
        <v>3</v>
      </c>
      <c r="G295" s="131" t="n">
        <f>E295+F295-1</f>
        <v>45613</v>
      </c>
      <c r="H295" s="165"/>
      <c r="I295" s="165"/>
      <c r="J295" s="165" t="s">
        <v>811</v>
      </c>
      <c r="K295" s="165"/>
      <c r="L295" s="140"/>
      <c r="M295" s="161"/>
      <c r="N295" s="161"/>
    </row>
    <row r="296" s="5" customFormat="1" ht="16.5" customHeight="1">
      <c r="A296" s="144"/>
      <c r="B296" s="164" t="s">
        <v>413</v>
      </c>
      <c r="C296" s="140" t="s">
        <v>413</v>
      </c>
      <c r="D296" s="129"/>
      <c r="E296" s="132" t="n">
        <v>45041</v>
      </c>
      <c r="F296" s="169"/>
      <c r="G296" s="131" t="n">
        <f>E296+F296-1</f>
        <v>45040</v>
      </c>
      <c r="H296" s="5"/>
      <c r="I296" s="5"/>
      <c r="J296" s="165"/>
      <c r="K296" s="165"/>
      <c r="L296" s="178"/>
      <c r="M296" s="161"/>
      <c r="N296" s="161"/>
      <c r="O296" s="70"/>
      <c r="P296" s="70"/>
    </row>
    <row r="297" s="5" customFormat="1" ht="16.5" customHeight="1">
      <c r="A297" s="144"/>
      <c r="B297" s="144"/>
      <c r="C297" s="140" t="s">
        <v>414</v>
      </c>
      <c r="D297" s="129"/>
      <c r="E297" s="132" t="n">
        <f>G294</f>
        <v>45602</v>
      </c>
      <c r="F297" s="139" t="n">
        <v>2</v>
      </c>
      <c r="G297" s="131" t="n">
        <f>E297+F297-1</f>
        <v>45603</v>
      </c>
      <c r="H297" s="5"/>
      <c r="I297" s="5"/>
      <c r="J297" s="165"/>
      <c r="K297" s="165"/>
      <c r="L297" s="142" t="s">
        <v>381</v>
      </c>
      <c r="M297" s="161"/>
      <c r="N297" s="161"/>
      <c r="O297" s="70"/>
      <c r="P297" s="70"/>
    </row>
    <row r="298" s="5" customFormat="1" ht="16.5" customHeight="1">
      <c r="A298" s="144"/>
      <c r="B298" s="144"/>
      <c r="C298" s="140" t="s">
        <v>415</v>
      </c>
      <c r="D298" s="129"/>
      <c r="E298" s="132" t="n">
        <f>G294</f>
        <v>45602</v>
      </c>
      <c r="F298" s="139" t="n">
        <v>2</v>
      </c>
      <c r="G298" s="131" t="n">
        <f>E298+F298-1</f>
        <v>45603</v>
      </c>
      <c r="H298" s="5"/>
      <c r="I298" s="5"/>
      <c r="J298" s="165"/>
      <c r="K298" s="165"/>
      <c r="L298" s="142" t="s">
        <v>381</v>
      </c>
      <c r="M298" s="161"/>
      <c r="N298" s="161"/>
      <c r="O298" s="70"/>
      <c r="P298" s="70"/>
    </row>
    <row r="299" ht="16.5" customHeight="1">
      <c r="A299" s="129"/>
      <c r="C299" s="140" t="s">
        <v>355</v>
      </c>
      <c r="D299" s="129"/>
      <c r="E299" s="132" t="n">
        <f>MAX(G294+1,G295+1)</f>
        <v>45614</v>
      </c>
      <c r="F299" s="139" t="n">
        <v>1</v>
      </c>
      <c r="G299" s="131" t="n">
        <f>E299+F299-1</f>
        <v>45614</v>
      </c>
      <c r="H299" s="165"/>
      <c r="I299" s="165"/>
      <c r="J299" s="165" t="s">
        <v>811</v>
      </c>
      <c r="K299" s="165"/>
      <c r="L299" s="140" t="s">
        <v>381</v>
      </c>
      <c r="M299" s="161"/>
      <c r="N299" s="161"/>
    </row>
    <row r="300" s="5" customFormat="1" ht="16.5" customHeight="1">
      <c r="A300" s="144"/>
      <c r="B300" s="164" t="s">
        <v>416</v>
      </c>
      <c r="C300" s="140" t="s">
        <v>416</v>
      </c>
      <c r="D300" s="129"/>
      <c r="E300" s="132" t="n">
        <v>45043</v>
      </c>
      <c r="F300" s="169"/>
      <c r="G300" s="131" t="n">
        <f>E300+F300-1</f>
        <v>45042</v>
      </c>
      <c r="H300" s="5"/>
      <c r="I300" s="5"/>
      <c r="J300" s="165"/>
      <c r="K300" s="165"/>
      <c r="L300" s="178"/>
      <c r="M300" s="161"/>
      <c r="N300" s="161"/>
      <c r="O300" s="70"/>
      <c r="P300" s="70"/>
    </row>
    <row r="301" ht="16.5" customHeight="1">
      <c r="A301" s="129"/>
      <c r="C301" s="140" t="s">
        <v>357</v>
      </c>
      <c r="D301" s="129"/>
      <c r="E301" s="132" t="n">
        <f>E299</f>
        <v>45614</v>
      </c>
      <c r="F301" s="139" t="n">
        <v>1</v>
      </c>
      <c r="G301" s="131" t="n">
        <f>E301+F301-1</f>
        <v>45614</v>
      </c>
      <c r="H301" s="165"/>
      <c r="I301" s="165"/>
      <c r="J301" s="165" t="s">
        <v>811</v>
      </c>
      <c r="K301" s="165"/>
      <c r="L301" s="140" t="s">
        <v>290</v>
      </c>
      <c r="M301" s="161"/>
      <c r="N301" s="161"/>
    </row>
    <row r="302" ht="16.5" customHeight="1">
      <c r="A302" s="129"/>
      <c r="C302" s="148" t="s">
        <v>416</v>
      </c>
      <c r="D302" s="113"/>
      <c r="E302" s="196" t="n">
        <f>G301+1</f>
        <v>45615</v>
      </c>
      <c r="F302" s="197" t="n">
        <v>5</v>
      </c>
      <c r="G302" s="196" t="n">
        <f>E302+F302-1</f>
        <v>45619</v>
      </c>
      <c r="H302" s="192" t="n">
        <f>E302-E240</f>
        <v>14</v>
      </c>
      <c r="I302" s="165"/>
      <c r="J302" s="165" t="s">
        <v>811</v>
      </c>
      <c r="K302" s="165" t="s">
        <v>811</v>
      </c>
      <c r="L302" s="140" t="s">
        <v>290</v>
      </c>
      <c r="M302" s="161"/>
      <c r="N302" s="177" t="e">
        <f>#REF!-#REF!</f>
        <v>#REF!</v>
      </c>
    </row>
    <row r="303" ht="16.5" customHeight="1">
      <c r="A303" s="129"/>
      <c r="C303" s="140" t="s">
        <v>358</v>
      </c>
      <c r="D303" s="145"/>
      <c r="E303" s="131" t="n">
        <f>G302</f>
        <v>45619</v>
      </c>
      <c r="F303" s="139" t="n">
        <v>1</v>
      </c>
      <c r="G303" s="131" t="n">
        <f>E303+F303-1</f>
        <v>45619</v>
      </c>
      <c r="H303" s="165"/>
      <c r="I303" s="165"/>
      <c r="J303" s="165" t="s">
        <v>811</v>
      </c>
      <c r="K303" s="165"/>
      <c r="L303" s="140" t="s">
        <v>231</v>
      </c>
      <c r="M303" s="161"/>
      <c r="N303" s="177"/>
    </row>
    <row r="304" s="5" customFormat="1" ht="16.5" customHeight="1">
      <c r="A304" s="144"/>
      <c r="B304" s="140" t="s">
        <v>418</v>
      </c>
      <c r="C304" s="140" t="s">
        <v>360</v>
      </c>
      <c r="D304" s="129"/>
      <c r="E304" s="131" t="n">
        <f>MIN(E305:E309)</f>
        <v>45619</v>
      </c>
      <c r="F304" s="169"/>
      <c r="G304" s="131" t="n">
        <f>MAX(G305:G309)</f>
        <v>45619</v>
      </c>
      <c r="H304" s="5"/>
      <c r="I304" s="5"/>
      <c r="J304" s="165"/>
      <c r="K304" s="165"/>
      <c r="L304" s="178"/>
      <c r="M304" s="161"/>
      <c r="N304" s="161"/>
      <c r="O304" s="70"/>
      <c r="P304" s="70"/>
    </row>
    <row r="305" ht="16.5" customHeight="1">
      <c r="A305" s="129"/>
      <c r="C305" s="140" t="s">
        <v>361</v>
      </c>
      <c r="D305" s="129"/>
      <c r="E305" s="131" t="n">
        <f>G303+1</f>
        <v>45620</v>
      </c>
      <c r="F305" s="139"/>
      <c r="G305" s="131" t="n">
        <f>E305+F305-1</f>
        <v>45619</v>
      </c>
      <c r="H305" s="165"/>
      <c r="I305" s="165"/>
      <c r="J305" s="165" t="s">
        <v>811</v>
      </c>
      <c r="K305" s="165"/>
      <c r="L305" s="140" t="s">
        <v>73</v>
      </c>
      <c r="M305" s="161"/>
      <c r="N305" s="161"/>
    </row>
    <row r="306" ht="16.5" customHeight="1">
      <c r="A306" s="129"/>
      <c r="C306" s="140" t="s">
        <v>385</v>
      </c>
      <c r="D306" s="129"/>
      <c r="E306" s="131" t="n">
        <f>G305+1</f>
        <v>45620</v>
      </c>
      <c r="F306" s="139"/>
      <c r="G306" s="131" t="n">
        <f>E306+F306-1</f>
        <v>45619</v>
      </c>
      <c r="H306" s="165"/>
      <c r="I306" s="165"/>
      <c r="J306" s="165" t="s">
        <v>811</v>
      </c>
      <c r="K306" s="165"/>
      <c r="L306" s="140" t="s">
        <v>73</v>
      </c>
      <c r="M306" s="161"/>
      <c r="N306" s="161"/>
    </row>
    <row r="307" ht="16.5" customHeight="1">
      <c r="A307" s="129"/>
      <c r="C307" s="140" t="s">
        <v>363</v>
      </c>
      <c r="D307" s="129"/>
      <c r="E307" s="131" t="n">
        <f>G306+1</f>
        <v>45620</v>
      </c>
      <c r="F307" s="139"/>
      <c r="G307" s="131" t="n">
        <f>E307+F307-1</f>
        <v>45619</v>
      </c>
      <c r="H307" s="165"/>
      <c r="I307" s="165"/>
      <c r="J307" s="165" t="s">
        <v>811</v>
      </c>
      <c r="K307" s="165"/>
      <c r="L307" s="140" t="s">
        <v>264</v>
      </c>
      <c r="M307" s="161"/>
      <c r="N307" s="161"/>
    </row>
    <row r="308" ht="16.5" customHeight="1">
      <c r="A308" s="129"/>
      <c r="C308" s="140" t="s">
        <v>364</v>
      </c>
      <c r="D308" s="129"/>
      <c r="E308" s="131" t="n">
        <f>G307</f>
        <v>45619</v>
      </c>
      <c r="F308" s="139"/>
      <c r="G308" s="131" t="n">
        <f>E308+F308-1</f>
        <v>45618</v>
      </c>
      <c r="H308" s="165"/>
      <c r="I308" s="165"/>
      <c r="J308" s="165" t="s">
        <v>811</v>
      </c>
      <c r="K308" s="165"/>
      <c r="L308" s="140" t="s">
        <v>73</v>
      </c>
      <c r="M308" s="161"/>
      <c r="N308" s="161"/>
    </row>
    <row r="309" ht="16.5" customHeight="1">
      <c r="A309" s="129"/>
      <c r="C309" s="140" t="s">
        <v>365</v>
      </c>
      <c r="D309" s="129"/>
      <c r="E309" s="131" t="n">
        <f>E305</f>
        <v>45620</v>
      </c>
      <c r="F309" s="139"/>
      <c r="G309" s="131" t="n">
        <f>E309+F309-1</f>
        <v>45619</v>
      </c>
      <c r="H309" s="165"/>
      <c r="I309" s="165"/>
      <c r="J309" s="165" t="s">
        <v>811</v>
      </c>
      <c r="K309" s="165" t="s">
        <v>278</v>
      </c>
      <c r="L309" s="140" t="s">
        <v>366</v>
      </c>
      <c r="M309" s="161"/>
      <c r="N309" s="161"/>
    </row>
    <row r="310" s="5" customFormat="1" ht="16.5" customHeight="1">
      <c r="A310" s="144"/>
      <c r="B310" s="140" t="s">
        <v>367</v>
      </c>
      <c r="C310" s="140" t="s">
        <v>367</v>
      </c>
      <c r="D310" s="129"/>
      <c r="E310" s="131" t="n">
        <f>MIN(E311:E315)</f>
        <v>45620</v>
      </c>
      <c r="F310" s="169"/>
      <c r="G310" s="131" t="n">
        <f>MAX(G311:G315)</f>
        <v>45626</v>
      </c>
      <c r="H310" s="165"/>
      <c r="I310" s="165"/>
      <c r="J310" s="165"/>
      <c r="K310" s="165"/>
      <c r="L310" s="178"/>
      <c r="M310" s="161"/>
      <c r="N310" s="161"/>
      <c r="O310" s="70"/>
      <c r="P310" s="70"/>
    </row>
    <row r="311" s="5" customFormat="1" ht="16.5" customHeight="1">
      <c r="A311" s="144"/>
      <c r="B311" s="144"/>
      <c r="C311" s="140" t="s">
        <v>339</v>
      </c>
      <c r="D311" s="129"/>
      <c r="E311" s="131" t="n">
        <f>G337+1</f>
        <v>45623</v>
      </c>
      <c r="F311" s="139" t="n">
        <v>3</v>
      </c>
      <c r="G311" s="131" t="n">
        <f>E311+F311-1</f>
        <v>45625</v>
      </c>
      <c r="H311" s="165"/>
      <c r="I311" s="165"/>
      <c r="J311" s="165"/>
      <c r="K311" s="165"/>
      <c r="L311" s="142" t="s">
        <v>264</v>
      </c>
      <c r="M311" s="161"/>
      <c r="N311" s="161"/>
      <c r="O311" s="70"/>
      <c r="P311" s="70"/>
    </row>
    <row r="312" s="5" customFormat="1" ht="16.5" customHeight="1">
      <c r="A312" s="144"/>
      <c r="B312" s="144"/>
      <c r="C312" s="140" t="s">
        <v>340</v>
      </c>
      <c r="D312" s="129"/>
      <c r="E312" s="131" t="n">
        <f>E311</f>
        <v>45623</v>
      </c>
      <c r="F312" s="139" t="n">
        <v>3</v>
      </c>
      <c r="G312" s="131" t="n">
        <f>E312+F312-1</f>
        <v>45625</v>
      </c>
      <c r="H312" s="165"/>
      <c r="I312" s="165"/>
      <c r="J312" s="165"/>
      <c r="K312" s="165"/>
      <c r="L312" s="142" t="s">
        <v>264</v>
      </c>
      <c r="M312" s="161"/>
      <c r="N312" s="161"/>
      <c r="O312" s="70"/>
      <c r="P312" s="70"/>
    </row>
    <row r="313" s="5" customFormat="1" ht="16.5" customHeight="1">
      <c r="A313" s="144"/>
      <c r="B313" s="144"/>
      <c r="C313" s="140" t="s">
        <v>341</v>
      </c>
      <c r="D313" s="129"/>
      <c r="E313" s="131" t="n">
        <f>E311</f>
        <v>45623</v>
      </c>
      <c r="F313" s="139" t="n">
        <v>3</v>
      </c>
      <c r="G313" s="131" t="n">
        <f>E313+F313-1</f>
        <v>45625</v>
      </c>
      <c r="H313" s="165"/>
      <c r="I313" s="165"/>
      <c r="J313" s="165"/>
      <c r="K313" s="165"/>
      <c r="L313" s="142" t="s">
        <v>264</v>
      </c>
      <c r="M313" s="161"/>
      <c r="N313" s="161"/>
      <c r="O313" s="70"/>
      <c r="P313" s="70"/>
    </row>
    <row r="314" s="5" customFormat="1" ht="16.5" customHeight="1">
      <c r="A314" s="144"/>
      <c r="B314" s="144"/>
      <c r="C314" s="140" t="s">
        <v>342</v>
      </c>
      <c r="D314" s="129"/>
      <c r="E314" s="131" t="n">
        <f>E311</f>
        <v>45623</v>
      </c>
      <c r="F314" s="139" t="n">
        <v>3</v>
      </c>
      <c r="G314" s="131" t="n">
        <f>E314+F314-1</f>
        <v>45625</v>
      </c>
      <c r="H314" s="165"/>
      <c r="I314" s="165"/>
      <c r="J314" s="165"/>
      <c r="K314" s="165"/>
      <c r="L314" s="142" t="s">
        <v>264</v>
      </c>
      <c r="M314" s="161"/>
      <c r="N314" s="161"/>
      <c r="O314" s="70"/>
      <c r="P314" s="70"/>
    </row>
    <row r="315" s="5" customFormat="1" ht="16.5" customHeight="1">
      <c r="A315" s="144"/>
      <c r="B315" s="147"/>
      <c r="C315" s="140" t="s">
        <v>343</v>
      </c>
      <c r="D315" s="129"/>
      <c r="E315" s="131" t="n">
        <f>E306</f>
        <v>45620</v>
      </c>
      <c r="F315" s="109" t="n">
        <v>7</v>
      </c>
      <c r="G315" s="131" t="n">
        <f>E315+F315-1</f>
        <v>45626</v>
      </c>
      <c r="H315" s="165"/>
      <c r="I315" s="165"/>
      <c r="J315" s="165"/>
      <c r="K315" s="165"/>
      <c r="L315" s="178"/>
      <c r="M315" s="161"/>
      <c r="N315" s="161"/>
      <c r="O315" s="70"/>
      <c r="P315" s="70"/>
    </row>
    <row r="316" s="5" customFormat="1" ht="16.5" customHeight="1">
      <c r="A316" s="144"/>
      <c r="B316" s="164" t="s">
        <v>344</v>
      </c>
      <c r="C316" s="140" t="s">
        <v>344</v>
      </c>
      <c r="D316" s="129"/>
      <c r="E316" s="131" t="n">
        <f>MIN(E317:E318)</f>
        <v>45625</v>
      </c>
      <c r="F316" s="169"/>
      <c r="G316" s="131" t="n">
        <f>MAX(G317:G318)</f>
        <v>45625</v>
      </c>
      <c r="H316" s="165"/>
      <c r="I316" s="165"/>
      <c r="J316" s="165"/>
      <c r="K316" s="165"/>
      <c r="L316" s="178"/>
      <c r="M316" s="161"/>
      <c r="N316" s="161"/>
      <c r="O316" s="70"/>
      <c r="P316" s="70"/>
    </row>
    <row r="317" s="5" customFormat="1" ht="16.5" customHeight="1">
      <c r="A317" s="144"/>
      <c r="B317" s="144"/>
      <c r="C317" s="140" t="s">
        <v>345</v>
      </c>
      <c r="D317" s="129"/>
      <c r="E317" s="131" t="n">
        <f>G311</f>
        <v>45625</v>
      </c>
      <c r="F317" s="139" t="n">
        <v>1</v>
      </c>
      <c r="G317" s="131" t="n">
        <f>E317+F317-1</f>
        <v>45625</v>
      </c>
      <c r="H317" s="165"/>
      <c r="I317" s="165"/>
      <c r="J317" s="165"/>
      <c r="K317" s="165"/>
      <c r="L317" s="142" t="s">
        <v>39</v>
      </c>
      <c r="M317" s="161"/>
      <c r="N317" s="161"/>
      <c r="O317" s="70"/>
      <c r="P317" s="70"/>
    </row>
    <row r="318" s="5" customFormat="1" ht="16.5" customHeight="1">
      <c r="A318" s="144"/>
      <c r="B318" s="147"/>
      <c r="C318" s="140" t="s">
        <v>346</v>
      </c>
      <c r="D318" s="129"/>
      <c r="E318" s="131" t="n">
        <f>E317</f>
        <v>45625</v>
      </c>
      <c r="F318" s="139" t="n">
        <v>1</v>
      </c>
      <c r="G318" s="131" t="n">
        <f>E318+F318-1</f>
        <v>45625</v>
      </c>
      <c r="H318" s="165"/>
      <c r="I318" s="165"/>
      <c r="J318" s="165"/>
      <c r="K318" s="165"/>
      <c r="L318" s="142" t="s">
        <v>39</v>
      </c>
      <c r="M318" s="161"/>
      <c r="N318" s="161"/>
      <c r="O318" s="70"/>
      <c r="P318" s="70"/>
    </row>
    <row r="319" ht="16.5" customHeight="1">
      <c r="A319" s="129"/>
      <c r="B319" s="140" t="s">
        <v>347</v>
      </c>
      <c r="C319" s="140" t="s">
        <v>347</v>
      </c>
      <c r="D319" s="129"/>
      <c r="E319" s="131"/>
      <c r="F319" s="139"/>
      <c r="G319" s="131"/>
      <c r="H319" s="165"/>
      <c r="I319" s="165"/>
      <c r="J319" s="165" t="s">
        <v>811</v>
      </c>
      <c r="K319" s="165"/>
      <c r="L319" s="140" t="s">
        <v>39</v>
      </c>
      <c r="M319" s="161"/>
      <c r="N319" s="161"/>
    </row>
    <row r="320" s="5" customFormat="1" ht="16.5" customHeight="1">
      <c r="A320" s="144"/>
      <c r="B320" s="144"/>
      <c r="C320" s="140" t="s">
        <v>348</v>
      </c>
      <c r="D320" s="129"/>
      <c r="E320" s="131" t="n">
        <f>G319+1</f>
        <v>1</v>
      </c>
      <c r="F320" s="139" t="n">
        <v>2</v>
      </c>
      <c r="G320" s="131" t="n">
        <f>E320+F320-1</f>
        <v>2</v>
      </c>
      <c r="H320" s="165"/>
      <c r="I320" s="165"/>
      <c r="J320" s="165"/>
      <c r="K320" s="165"/>
      <c r="L320" s="142" t="s">
        <v>349</v>
      </c>
      <c r="M320" s="161"/>
      <c r="N320" s="161"/>
      <c r="O320" s="70"/>
      <c r="P320" s="70"/>
    </row>
    <row r="321" ht="16.5" customHeight="1">
      <c r="A321" s="129"/>
      <c r="C321" s="140" t="s">
        <v>350</v>
      </c>
      <c r="D321" s="129"/>
      <c r="E321" s="131" t="n">
        <f>MAX(G309+1,G308+1)</f>
        <v>45620</v>
      </c>
      <c r="F321" s="139"/>
      <c r="G321" s="131" t="n">
        <f>E321+F321-1</f>
        <v>45619</v>
      </c>
      <c r="H321" s="165"/>
      <c r="I321" s="165"/>
      <c r="J321" s="165" t="s">
        <v>811</v>
      </c>
      <c r="K321" s="165"/>
      <c r="L321" s="140" t="s">
        <v>349</v>
      </c>
      <c r="M321" s="161"/>
      <c r="N321" s="161"/>
    </row>
    <row r="322" ht="16.5" customHeight="1">
      <c r="A322" s="129"/>
      <c r="B322" s="129" t="s">
        <v>351</v>
      </c>
      <c r="C322" s="140" t="s">
        <v>352</v>
      </c>
      <c r="D322" s="129"/>
      <c r="E322" s="131" t="n">
        <f>G321+1</f>
        <v>45620</v>
      </c>
      <c r="F322" s="169"/>
      <c r="G322" s="131" t="n">
        <f>E322+F322-1</f>
        <v>45619</v>
      </c>
      <c r="H322" s="165"/>
      <c r="I322" s="165"/>
      <c r="J322" s="165" t="s">
        <v>811</v>
      </c>
      <c r="K322" s="165"/>
      <c r="L322" s="165"/>
      <c r="M322" s="161"/>
      <c r="N322" s="161"/>
    </row>
    <row r="323" s="5" customFormat="1" ht="16.5" customHeight="1">
      <c r="A323" s="144"/>
      <c r="B323" s="129"/>
      <c r="C323" s="140" t="s">
        <v>353</v>
      </c>
      <c r="D323" s="129"/>
      <c r="E323" s="131" t="e">
        <f>#REF!</f>
        <v>#REF!</v>
      </c>
      <c r="F323" s="139" t="n">
        <v>60</v>
      </c>
      <c r="G323" s="131" t="e">
        <f>E323+F323-1</f>
        <v>#REF!</v>
      </c>
      <c r="H323" s="165"/>
      <c r="I323" s="165"/>
      <c r="J323" s="165"/>
      <c r="K323" s="165"/>
      <c r="L323" s="142" t="s">
        <v>231</v>
      </c>
      <c r="M323" s="161"/>
      <c r="N323" s="161"/>
      <c r="O323" s="70"/>
      <c r="P323" s="70"/>
    </row>
    <row r="324" s="5" customFormat="1" ht="16.5" customHeight="1">
      <c r="A324" s="144"/>
      <c r="B324" s="129"/>
      <c r="C324" s="140" t="s">
        <v>354</v>
      </c>
      <c r="D324" s="129"/>
      <c r="E324" s="131" t="e">
        <f>#REF!</f>
        <v>#REF!</v>
      </c>
      <c r="F324" s="139" t="n">
        <v>60</v>
      </c>
      <c r="G324" s="131" t="e">
        <f>E324+F324-1</f>
        <v>#REF!</v>
      </c>
      <c r="H324" s="165"/>
      <c r="I324" s="165"/>
      <c r="J324" s="165"/>
      <c r="K324" s="165"/>
      <c r="L324" s="142" t="s">
        <v>231</v>
      </c>
      <c r="M324" s="161"/>
      <c r="N324" s="161"/>
      <c r="O324" s="70"/>
      <c r="P324" s="70"/>
    </row>
    <row r="325" s="5" customFormat="1" ht="16.5" customHeight="1">
      <c r="A325" s="144"/>
      <c r="B325" s="129"/>
      <c r="C325" s="140" t="s">
        <v>355</v>
      </c>
      <c r="D325" s="129"/>
      <c r="E325" s="131" t="n">
        <f>G321+1</f>
        <v>45620</v>
      </c>
      <c r="F325" s="139" t="n">
        <v>1</v>
      </c>
      <c r="G325" s="131" t="n">
        <f>E325+F325-1</f>
        <v>45620</v>
      </c>
      <c r="H325" s="165"/>
      <c r="I325" s="165"/>
      <c r="J325" s="165"/>
      <c r="K325" s="165"/>
      <c r="L325" s="142" t="s">
        <v>231</v>
      </c>
      <c r="M325" s="161"/>
      <c r="N325" s="161"/>
      <c r="O325" s="70"/>
      <c r="P325" s="70"/>
    </row>
    <row r="326" s="5" customFormat="1" ht="16.5" customHeight="1">
      <c r="A326" s="144"/>
      <c r="B326" s="164" t="s">
        <v>421</v>
      </c>
      <c r="C326" s="140" t="s">
        <v>356</v>
      </c>
      <c r="D326" s="129"/>
      <c r="E326" s="131" t="n">
        <v>45013</v>
      </c>
      <c r="F326" s="169"/>
      <c r="G326" s="131" t="n">
        <f>E326+F326-1</f>
        <v>45012</v>
      </c>
      <c r="H326" s="165"/>
      <c r="I326" s="165"/>
      <c r="J326" s="165"/>
      <c r="K326" s="165"/>
      <c r="L326" s="178"/>
      <c r="M326" s="161"/>
      <c r="N326" s="161"/>
      <c r="O326" s="70"/>
      <c r="P326" s="70"/>
    </row>
    <row r="327" ht="16.5" customHeight="1">
      <c r="A327" s="129"/>
      <c r="C327" s="140" t="s">
        <v>357</v>
      </c>
      <c r="D327" s="129"/>
      <c r="E327" s="131" t="n">
        <f>G321+1</f>
        <v>45620</v>
      </c>
      <c r="F327" s="139"/>
      <c r="G327" s="131" t="n">
        <f>E327+F327-1</f>
        <v>45619</v>
      </c>
      <c r="H327" s="165"/>
      <c r="I327" s="165"/>
      <c r="J327" s="165" t="s">
        <v>811</v>
      </c>
      <c r="K327" s="165"/>
      <c r="L327" s="140" t="s">
        <v>290</v>
      </c>
      <c r="M327" s="161"/>
      <c r="N327" s="161"/>
    </row>
    <row r="328" ht="16.5" customHeight="1">
      <c r="A328" s="129"/>
      <c r="C328" s="140" t="s">
        <v>423</v>
      </c>
      <c r="D328" s="129"/>
      <c r="E328" s="131" t="n">
        <f>G327+1</f>
        <v>45620</v>
      </c>
      <c r="F328" s="139"/>
      <c r="G328" s="131" t="n">
        <f>E328+F328-1</f>
        <v>45619</v>
      </c>
      <c r="H328" s="165"/>
      <c r="I328" s="165"/>
      <c r="J328" s="165" t="s">
        <v>811</v>
      </c>
      <c r="K328" s="165" t="s">
        <v>811</v>
      </c>
      <c r="L328" s="140" t="s">
        <v>290</v>
      </c>
      <c r="M328" s="161"/>
      <c r="N328" s="161"/>
    </row>
    <row r="329" ht="16.5" customHeight="1">
      <c r="A329" s="129"/>
      <c r="C329" s="140" t="s">
        <v>358</v>
      </c>
      <c r="D329" s="129"/>
      <c r="E329" s="131" t="n">
        <f>G328+1</f>
        <v>45620</v>
      </c>
      <c r="F329" s="139"/>
      <c r="G329" s="131" t="n">
        <f>E329+F329-1</f>
        <v>45619</v>
      </c>
      <c r="H329" s="165"/>
      <c r="I329" s="165"/>
      <c r="J329" s="165" t="s">
        <v>811</v>
      </c>
      <c r="K329" s="165"/>
      <c r="L329" s="140"/>
      <c r="M329" s="161"/>
      <c r="N329" s="161"/>
    </row>
    <row r="330" ht="16.5" customHeight="1">
      <c r="A330" s="129"/>
      <c r="B330" s="140" t="s">
        <v>424</v>
      </c>
      <c r="C330" s="140" t="s">
        <v>425</v>
      </c>
      <c r="D330" s="129"/>
      <c r="E330" s="131" t="n">
        <f>G328+1</f>
        <v>45620</v>
      </c>
      <c r="F330" s="139" t="n">
        <v>14</v>
      </c>
      <c r="G330" s="131" t="n">
        <f>E330+F330-1</f>
        <v>45633</v>
      </c>
      <c r="H330" s="165"/>
      <c r="I330" s="165"/>
      <c r="J330" s="165" t="s">
        <v>811</v>
      </c>
      <c r="K330" s="165" t="s">
        <v>811</v>
      </c>
      <c r="L330" s="140" t="s">
        <v>54</v>
      </c>
      <c r="M330" s="161"/>
      <c r="N330" s="161"/>
    </row>
    <row r="331" s="5" customFormat="1" ht="16.5" customHeight="1">
      <c r="A331" s="144"/>
      <c r="B331" s="164" t="s">
        <v>426</v>
      </c>
      <c r="C331" s="140" t="s">
        <v>426</v>
      </c>
      <c r="D331" s="129"/>
      <c r="E331" s="165"/>
      <c r="F331" s="169"/>
      <c r="G331" s="131" t="n">
        <f>MAX(G332:G339)</f>
        <v>45636</v>
      </c>
      <c r="H331" s="5"/>
      <c r="I331" s="5"/>
      <c r="J331" s="165"/>
      <c r="K331" s="165"/>
      <c r="L331" s="178"/>
      <c r="M331" s="161"/>
      <c r="N331" s="161"/>
      <c r="O331" s="70"/>
      <c r="P331" s="70"/>
    </row>
    <row r="332" s="5" customFormat="1" ht="16.5" customHeight="1">
      <c r="A332" s="144"/>
      <c r="B332" s="144"/>
      <c r="C332" s="140" t="s">
        <v>427</v>
      </c>
      <c r="D332" s="129"/>
      <c r="E332" s="132" t="n">
        <v>45047</v>
      </c>
      <c r="F332" s="169"/>
      <c r="G332" s="131" t="n">
        <f>MAX(G333:G339)</f>
        <v>45636</v>
      </c>
      <c r="H332" s="5"/>
      <c r="I332" s="5"/>
      <c r="J332" s="165"/>
      <c r="K332" s="165"/>
      <c r="L332" s="178"/>
      <c r="M332" s="161"/>
      <c r="N332" s="161"/>
      <c r="O332" s="70"/>
      <c r="P332" s="70"/>
    </row>
    <row r="333" ht="16.5" customHeight="1">
      <c r="A333" s="129"/>
      <c r="C333" s="140" t="s">
        <v>428</v>
      </c>
      <c r="D333" s="129"/>
      <c r="E333" s="131" t="n">
        <f>G302+4</f>
        <v>45623</v>
      </c>
      <c r="F333" s="139" t="n">
        <v>14</v>
      </c>
      <c r="G333" s="131" t="n">
        <f>E333+F333-1</f>
        <v>45636</v>
      </c>
      <c r="H333" s="34"/>
      <c r="I333" s="34"/>
      <c r="J333" s="165" t="s">
        <v>811</v>
      </c>
      <c r="K333" s="165"/>
      <c r="L333" s="140" t="s">
        <v>54</v>
      </c>
      <c r="M333" s="161"/>
      <c r="N333" s="161"/>
    </row>
    <row r="334" s="5" customFormat="1" ht="16.5" customHeight="1">
      <c r="A334" s="144"/>
      <c r="B334" s="144"/>
      <c r="C334" s="140" t="s">
        <v>429</v>
      </c>
      <c r="D334" s="129"/>
      <c r="E334" s="132" t="n">
        <f>G302+1</f>
        <v>45620</v>
      </c>
      <c r="F334" s="139" t="n">
        <v>14</v>
      </c>
      <c r="G334" s="131" t="n">
        <f>E334+F334-1</f>
        <v>45633</v>
      </c>
      <c r="H334" s="5"/>
      <c r="I334" s="5"/>
      <c r="J334" s="165"/>
      <c r="K334" s="165"/>
      <c r="L334" s="142" t="s">
        <v>375</v>
      </c>
      <c r="M334" s="161"/>
      <c r="N334" s="161"/>
      <c r="O334" s="70"/>
      <c r="P334" s="70"/>
    </row>
    <row r="335" s="5" customFormat="1" ht="16.5" customHeight="1">
      <c r="A335" s="144"/>
      <c r="B335" s="144"/>
      <c r="C335" s="140" t="s">
        <v>430</v>
      </c>
      <c r="D335" s="129"/>
      <c r="E335" s="132" t="n">
        <f>G302+1</f>
        <v>45620</v>
      </c>
      <c r="F335" s="139" t="n">
        <v>10</v>
      </c>
      <c r="G335" s="131" t="n">
        <f>E335+F335-1</f>
        <v>45629</v>
      </c>
      <c r="H335" s="5"/>
      <c r="I335" s="5"/>
      <c r="J335" s="165"/>
      <c r="K335" s="165"/>
      <c r="L335" s="142" t="s">
        <v>377</v>
      </c>
      <c r="M335" s="161"/>
      <c r="N335" s="161"/>
      <c r="O335" s="70"/>
      <c r="P335" s="70"/>
    </row>
    <row r="336" s="5" customFormat="1" ht="16.5" customHeight="1">
      <c r="A336" s="144"/>
      <c r="B336" s="144"/>
      <c r="C336" s="140" t="s">
        <v>431</v>
      </c>
      <c r="D336" s="129"/>
      <c r="E336" s="132" t="n">
        <f>G302+3</f>
        <v>45622</v>
      </c>
      <c r="F336" s="139" t="n">
        <v>1</v>
      </c>
      <c r="G336" s="131" t="n">
        <f>E336+F336-1</f>
        <v>45622</v>
      </c>
      <c r="H336" s="5"/>
      <c r="I336" s="5"/>
      <c r="J336" s="165"/>
      <c r="K336" s="165"/>
      <c r="L336" s="142" t="s">
        <v>65</v>
      </c>
      <c r="M336" s="161"/>
      <c r="N336" s="161"/>
      <c r="O336" s="70"/>
      <c r="P336" s="70"/>
    </row>
    <row r="337" s="5" customFormat="1" ht="16.5" customHeight="1">
      <c r="A337" s="144"/>
      <c r="B337" s="144"/>
      <c r="C337" s="140" t="s">
        <v>432</v>
      </c>
      <c r="D337" s="129"/>
      <c r="E337" s="132" t="n">
        <f>G302+3</f>
        <v>45622</v>
      </c>
      <c r="F337" s="139" t="n">
        <v>1</v>
      </c>
      <c r="G337" s="131" t="n">
        <f>E337+F337-1</f>
        <v>45622</v>
      </c>
      <c r="H337" s="5"/>
      <c r="I337" s="5"/>
      <c r="J337" s="165"/>
      <c r="K337" s="165"/>
      <c r="L337" s="142" t="s">
        <v>349</v>
      </c>
      <c r="M337" s="161"/>
      <c r="N337" s="161"/>
      <c r="O337" s="70"/>
      <c r="P337" s="70"/>
    </row>
    <row r="338" s="5" customFormat="1" ht="16.5" customHeight="1">
      <c r="A338" s="144"/>
      <c r="B338" s="144"/>
      <c r="C338" s="140" t="s">
        <v>433</v>
      </c>
      <c r="D338" s="129"/>
      <c r="E338" s="132" t="n">
        <f>G302+3</f>
        <v>45622</v>
      </c>
      <c r="F338" s="139" t="n">
        <v>3</v>
      </c>
      <c r="G338" s="131" t="n">
        <f>E338+F338-1</f>
        <v>45624</v>
      </c>
      <c r="H338" s="5"/>
      <c r="I338" s="5"/>
      <c r="J338" s="165"/>
      <c r="K338" s="165"/>
      <c r="L338" s="142" t="s">
        <v>381</v>
      </c>
      <c r="M338" s="161"/>
      <c r="N338" s="161"/>
      <c r="O338" s="70"/>
      <c r="P338" s="70"/>
    </row>
    <row r="339" s="5" customFormat="1" ht="16.5" customHeight="1">
      <c r="A339" s="144"/>
      <c r="B339" s="144"/>
      <c r="C339" s="140" t="s">
        <v>382</v>
      </c>
      <c r="D339" s="129"/>
      <c r="E339" s="132" t="n">
        <f>G302+3</f>
        <v>45622</v>
      </c>
      <c r="F339" s="139" t="n">
        <v>1</v>
      </c>
      <c r="G339" s="131" t="n">
        <f>E339+F339-1</f>
        <v>45622</v>
      </c>
      <c r="H339" s="5"/>
      <c r="I339" s="5"/>
      <c r="J339" s="165"/>
      <c r="K339" s="165"/>
      <c r="L339" s="142" t="s">
        <v>54</v>
      </c>
      <c r="M339" s="161"/>
      <c r="N339" s="161"/>
      <c r="O339" s="70"/>
      <c r="P339" s="70"/>
    </row>
    <row r="340" s="5" customFormat="1" ht="16.5" customHeight="1">
      <c r="A340" s="144"/>
      <c r="B340" s="147"/>
      <c r="C340" s="140" t="s">
        <v>434</v>
      </c>
      <c r="D340" s="129"/>
      <c r="E340" s="131" t="n">
        <f>G302+3</f>
        <v>45622</v>
      </c>
      <c r="F340" s="139" t="n">
        <v>7</v>
      </c>
      <c r="G340" s="131" t="n">
        <f>E340+F340-1</f>
        <v>45628</v>
      </c>
      <c r="H340" s="5"/>
      <c r="I340" s="5"/>
      <c r="J340" s="165"/>
      <c r="K340" s="165"/>
      <c r="L340" s="142" t="s">
        <v>297</v>
      </c>
      <c r="M340" s="161"/>
      <c r="N340" s="161"/>
      <c r="O340" s="70"/>
      <c r="P340" s="70"/>
    </row>
    <row r="341" s="5" customFormat="1" ht="16.5" customHeight="1">
      <c r="A341" s="144"/>
      <c r="B341" s="140" t="s">
        <v>435</v>
      </c>
      <c r="C341" s="140" t="s">
        <v>435</v>
      </c>
      <c r="D341" s="129"/>
      <c r="E341" s="131" t="n">
        <f>MIN(E342:E344)</f>
        <v>45614</v>
      </c>
      <c r="F341" s="169"/>
      <c r="G341" s="131" t="n">
        <f>MAX(G342:G344)</f>
        <v>45637</v>
      </c>
      <c r="H341" s="5"/>
      <c r="I341" s="5"/>
      <c r="J341" s="165"/>
      <c r="K341" s="165"/>
      <c r="L341" s="178"/>
      <c r="M341" s="161"/>
      <c r="N341" s="161"/>
      <c r="O341" s="70"/>
      <c r="P341" s="70"/>
    </row>
    <row r="342" s="5" customFormat="1" ht="16.5" customHeight="1">
      <c r="A342" s="144"/>
      <c r="B342" s="144"/>
      <c r="C342" s="140" t="s">
        <v>436</v>
      </c>
      <c r="D342" s="129"/>
      <c r="E342" s="131" t="n">
        <f>E301</f>
        <v>45614</v>
      </c>
      <c r="F342" s="139" t="n">
        <v>3</v>
      </c>
      <c r="G342" s="131" t="n">
        <f>E342+F342-1</f>
        <v>45616</v>
      </c>
      <c r="H342" s="5"/>
      <c r="I342" s="5"/>
      <c r="J342" s="165"/>
      <c r="K342" s="165"/>
      <c r="L342" s="142" t="s">
        <v>65</v>
      </c>
      <c r="M342" s="161"/>
      <c r="N342" s="161"/>
      <c r="O342" s="70"/>
      <c r="P342" s="70"/>
    </row>
    <row r="343" s="5" customFormat="1" ht="16.5" customHeight="1">
      <c r="A343" s="144"/>
      <c r="B343" s="144"/>
      <c r="C343" s="140" t="s">
        <v>437</v>
      </c>
      <c r="D343" s="129"/>
      <c r="E343" s="131" t="n">
        <f>G342+1</f>
        <v>45617</v>
      </c>
      <c r="F343" s="139" t="n">
        <v>3</v>
      </c>
      <c r="G343" s="131" t="n">
        <f>E343+F343-1</f>
        <v>45619</v>
      </c>
      <c r="H343" s="5"/>
      <c r="I343" s="5"/>
      <c r="J343" s="165"/>
      <c r="K343" s="165"/>
      <c r="L343" s="142" t="s">
        <v>65</v>
      </c>
      <c r="M343" s="161"/>
      <c r="N343" s="161"/>
      <c r="O343" s="70"/>
      <c r="P343" s="70"/>
    </row>
    <row r="344" ht="16.5" customHeight="1">
      <c r="A344" s="129"/>
      <c r="C344" s="140" t="s">
        <v>438</v>
      </c>
      <c r="D344" s="129"/>
      <c r="E344" s="131" t="n">
        <f>G343+1</f>
        <v>45620</v>
      </c>
      <c r="F344" s="139" t="n">
        <v>18</v>
      </c>
      <c r="G344" s="131" t="n">
        <f>E344+F344-1</f>
        <v>45637</v>
      </c>
      <c r="H344" s="34"/>
      <c r="I344" s="34"/>
      <c r="J344" s="165" t="s">
        <v>811</v>
      </c>
      <c r="K344" s="165"/>
      <c r="L344" s="140" t="s">
        <v>439</v>
      </c>
      <c r="M344" s="161"/>
      <c r="N344" s="161"/>
    </row>
    <row r="345" s="5" customFormat="1" ht="16.5" customHeight="1">
      <c r="A345" s="144"/>
      <c r="B345" s="129"/>
      <c r="C345" s="140" t="s">
        <v>440</v>
      </c>
      <c r="D345" s="129"/>
      <c r="E345" s="131" t="n">
        <f>G302</f>
        <v>45619</v>
      </c>
      <c r="F345" s="139" t="n">
        <v>1</v>
      </c>
      <c r="G345" s="131" t="n">
        <f>E345+F345-1</f>
        <v>45619</v>
      </c>
      <c r="H345" s="5"/>
      <c r="I345" s="5"/>
      <c r="J345" s="165"/>
      <c r="K345" s="165"/>
      <c r="L345" s="142" t="s">
        <v>51</v>
      </c>
      <c r="M345" s="161"/>
      <c r="N345" s="161"/>
      <c r="O345" s="70"/>
      <c r="P345" s="70"/>
    </row>
    <row r="346" s="5" customFormat="1" ht="16.5" customHeight="1">
      <c r="A346" s="144"/>
      <c r="B346" s="129"/>
      <c r="C346" s="140" t="s">
        <v>441</v>
      </c>
      <c r="D346" s="129"/>
      <c r="E346" s="165"/>
      <c r="F346" s="169"/>
      <c r="G346" s="131" t="n">
        <f>MAX(G347:G359)</f>
        <v>45652</v>
      </c>
      <c r="H346" s="5"/>
      <c r="I346" s="5"/>
      <c r="J346" s="165"/>
      <c r="K346" s="165"/>
      <c r="L346" s="178"/>
      <c r="M346" s="161"/>
      <c r="N346" s="161"/>
      <c r="O346" s="70"/>
      <c r="P346" s="70"/>
    </row>
    <row r="347" s="5" customFormat="1" ht="16.5" customHeight="1">
      <c r="A347" s="144"/>
      <c r="B347" s="129"/>
      <c r="C347" s="140" t="s">
        <v>442</v>
      </c>
      <c r="D347" s="129"/>
      <c r="E347" s="131"/>
      <c r="F347" s="169"/>
      <c r="G347" s="131" t="n">
        <f>MAX(G348:G359)</f>
        <v>45652</v>
      </c>
      <c r="H347" s="5"/>
      <c r="I347" s="5"/>
      <c r="J347" s="165"/>
      <c r="K347" s="165"/>
      <c r="L347" s="178"/>
      <c r="M347" s="161"/>
      <c r="N347" s="161"/>
      <c r="O347" s="70"/>
      <c r="P347" s="70"/>
    </row>
    <row r="348" s="5" customFormat="1" ht="16.5" customHeight="1">
      <c r="A348" s="144"/>
      <c r="B348" s="160" t="s">
        <v>443</v>
      </c>
      <c r="C348" s="140" t="s">
        <v>444</v>
      </c>
      <c r="D348" s="129"/>
      <c r="E348" s="170" t="n">
        <f>MIN(E349:E353)</f>
        <v>45634</v>
      </c>
      <c r="F348" s="169"/>
      <c r="G348" s="170" t="n">
        <f>MAX(G349:G353)</f>
        <v>45652</v>
      </c>
      <c r="H348" s="5"/>
      <c r="I348" s="5"/>
      <c r="J348" s="165"/>
      <c r="K348" s="165"/>
      <c r="L348" s="178"/>
      <c r="M348" s="161"/>
      <c r="N348" s="161"/>
      <c r="O348" s="70"/>
      <c r="P348" s="70"/>
    </row>
    <row r="349" ht="16.5" customHeight="1">
      <c r="A349" s="129"/>
      <c r="C349" s="140" t="s">
        <v>445</v>
      </c>
      <c r="D349" s="129"/>
      <c r="E349" s="131" t="n">
        <f>E333+11</f>
        <v>45634</v>
      </c>
      <c r="F349" s="139" t="n">
        <v>3</v>
      </c>
      <c r="G349" s="131" t="n">
        <f>E349+F349-1</f>
        <v>45636</v>
      </c>
      <c r="H349" s="34"/>
      <c r="I349" s="34"/>
      <c r="J349" s="165" t="s">
        <v>811</v>
      </c>
      <c r="K349" s="165"/>
      <c r="L349" s="140" t="s">
        <v>73</v>
      </c>
      <c r="M349" s="161"/>
      <c r="N349" s="161"/>
    </row>
    <row r="350" ht="16.5" customHeight="1">
      <c r="A350" s="129"/>
      <c r="C350" s="140" t="s">
        <v>446</v>
      </c>
      <c r="D350" s="129"/>
      <c r="E350" s="131" t="n">
        <f>G349+1</f>
        <v>45637</v>
      </c>
      <c r="F350" s="139" t="n">
        <v>10</v>
      </c>
      <c r="G350" s="131" t="n">
        <f>E350+F350-1</f>
        <v>45646</v>
      </c>
      <c r="H350" s="34"/>
      <c r="I350" s="34"/>
      <c r="J350" s="165" t="s">
        <v>811</v>
      </c>
      <c r="K350" s="165"/>
      <c r="L350" s="140" t="s">
        <v>73</v>
      </c>
      <c r="M350" s="161"/>
      <c r="N350" s="161"/>
    </row>
    <row r="351" ht="16.5" customHeight="1">
      <c r="A351" s="129"/>
      <c r="C351" s="140" t="s">
        <v>363</v>
      </c>
      <c r="D351" s="129"/>
      <c r="E351" s="131" t="n">
        <f>G350+1</f>
        <v>45647</v>
      </c>
      <c r="F351" s="139" t="n">
        <v>5</v>
      </c>
      <c r="G351" s="131" t="n">
        <f>E351+F351-1</f>
        <v>45651</v>
      </c>
      <c r="H351" s="34"/>
      <c r="I351" s="34"/>
      <c r="J351" s="165" t="s">
        <v>811</v>
      </c>
      <c r="K351" s="165"/>
      <c r="L351" s="140"/>
      <c r="M351" s="161"/>
      <c r="N351" s="161"/>
    </row>
    <row r="352" ht="16.5" customHeight="1">
      <c r="A352" s="129"/>
      <c r="C352" s="140" t="s">
        <v>364</v>
      </c>
      <c r="D352" s="129"/>
      <c r="E352" s="131" t="n">
        <f>G351</f>
        <v>45651</v>
      </c>
      <c r="F352" s="139" t="n">
        <v>1</v>
      </c>
      <c r="G352" s="131" t="n">
        <f>E352+F352-1</f>
        <v>45651</v>
      </c>
      <c r="H352" s="34"/>
      <c r="I352" s="34"/>
      <c r="J352" s="165" t="s">
        <v>811</v>
      </c>
      <c r="K352" s="165"/>
      <c r="L352" s="140" t="s">
        <v>73</v>
      </c>
      <c r="M352" s="161"/>
      <c r="N352" s="161"/>
    </row>
    <row r="353" ht="16.5" customHeight="1">
      <c r="A353" s="129"/>
      <c r="C353" s="140" t="s">
        <v>448</v>
      </c>
      <c r="D353" s="129"/>
      <c r="E353" s="131" t="n">
        <f>G352+1</f>
        <v>45652</v>
      </c>
      <c r="F353" s="139" t="n">
        <v>1</v>
      </c>
      <c r="G353" s="131" t="n">
        <f>E353+F353-1</f>
        <v>45652</v>
      </c>
      <c r="H353" s="34"/>
      <c r="I353" s="34"/>
      <c r="J353" s="165" t="s">
        <v>811</v>
      </c>
      <c r="K353" s="165"/>
      <c r="L353" s="140" t="s">
        <v>73</v>
      </c>
      <c r="M353" s="161"/>
      <c r="N353" s="161"/>
    </row>
    <row r="354" s="5" customFormat="1" ht="16.5" customHeight="1">
      <c r="A354" s="144"/>
      <c r="B354" s="140" t="s">
        <v>449</v>
      </c>
      <c r="C354" s="140" t="s">
        <v>449</v>
      </c>
      <c r="D354" s="129"/>
      <c r="E354" s="131" t="n">
        <f>MIN(E355:E357)</f>
        <v>45615</v>
      </c>
      <c r="F354" s="169"/>
      <c r="G354" s="131" t="n">
        <f>MAX(G355:G357)</f>
        <v>45636</v>
      </c>
      <c r="H354" s="5"/>
      <c r="I354" s="5"/>
      <c r="J354" s="165"/>
      <c r="K354" s="165"/>
      <c r="L354" s="178"/>
      <c r="M354" s="161"/>
      <c r="N354" s="161"/>
      <c r="O354" s="70"/>
      <c r="P354" s="70"/>
    </row>
    <row r="355" ht="16.5" customHeight="1">
      <c r="A355" s="129"/>
      <c r="C355" s="140" t="s">
        <v>450</v>
      </c>
      <c r="D355" s="129"/>
      <c r="E355" s="131" t="n">
        <f>E302</f>
        <v>45615</v>
      </c>
      <c r="F355" s="139" t="n">
        <v>15</v>
      </c>
      <c r="G355" s="131" t="n">
        <f>E355+F355-1</f>
        <v>45629</v>
      </c>
      <c r="H355" s="34"/>
      <c r="I355" s="34"/>
      <c r="J355" s="165" t="s">
        <v>811</v>
      </c>
      <c r="K355" s="165"/>
      <c r="L355" s="140" t="s">
        <v>366</v>
      </c>
      <c r="M355" s="161"/>
      <c r="N355" s="161"/>
    </row>
    <row r="356" ht="16.5" customHeight="1">
      <c r="A356" s="129"/>
      <c r="C356" s="140" t="s">
        <v>451</v>
      </c>
      <c r="D356" s="129"/>
      <c r="E356" s="131" t="n">
        <f>G355+1</f>
        <v>45630</v>
      </c>
      <c r="F356" s="139" t="n">
        <v>1</v>
      </c>
      <c r="G356" s="131" t="n">
        <f>E356+F356-1</f>
        <v>45630</v>
      </c>
      <c r="H356" s="34"/>
      <c r="I356" s="34"/>
      <c r="J356" s="165" t="s">
        <v>811</v>
      </c>
      <c r="K356" s="165"/>
      <c r="L356" s="140" t="s">
        <v>366</v>
      </c>
      <c r="M356" s="161"/>
      <c r="N356" s="161"/>
    </row>
    <row r="357" s="5" customFormat="1" ht="16.5" customHeight="1">
      <c r="A357" s="144"/>
      <c r="B357" s="147"/>
      <c r="C357" s="140" t="s">
        <v>452</v>
      </c>
      <c r="D357" s="129"/>
      <c r="E357" s="131" t="n">
        <f>G334+1</f>
        <v>45634</v>
      </c>
      <c r="F357" s="139" t="n">
        <v>3</v>
      </c>
      <c r="G357" s="131" t="n">
        <f>E357+F357-1</f>
        <v>45636</v>
      </c>
      <c r="H357" s="5"/>
      <c r="I357" s="5"/>
      <c r="J357" s="165"/>
      <c r="K357" s="165"/>
      <c r="L357" s="142" t="s">
        <v>388</v>
      </c>
      <c r="M357" s="161"/>
      <c r="N357" s="161"/>
      <c r="O357" s="70"/>
      <c r="P357" s="70"/>
    </row>
    <row r="358" s="5" customFormat="1" ht="16.5" customHeight="1">
      <c r="A358" s="144"/>
      <c r="B358" s="160" t="s">
        <v>453</v>
      </c>
      <c r="C358" s="140" t="s">
        <v>454</v>
      </c>
      <c r="D358" s="129"/>
      <c r="E358" s="131" t="n">
        <f>G$284+1</f>
        <v>45612</v>
      </c>
      <c r="F358" s="139" t="n">
        <v>10</v>
      </c>
      <c r="G358" s="131" t="n">
        <f>E358+F358-1</f>
        <v>45621</v>
      </c>
      <c r="H358" s="5"/>
      <c r="I358" s="5"/>
      <c r="J358" s="165"/>
      <c r="K358" s="165"/>
      <c r="L358" s="142" t="s">
        <v>455</v>
      </c>
      <c r="M358" s="161"/>
      <c r="N358" s="161"/>
      <c r="O358" s="70"/>
      <c r="P358" s="70"/>
    </row>
    <row r="359" s="5" customFormat="1" ht="16.5" customHeight="1">
      <c r="A359" s="144"/>
      <c r="B359" s="147"/>
      <c r="C359" s="140" t="s">
        <v>456</v>
      </c>
      <c r="D359" s="129"/>
      <c r="E359" s="131" t="n">
        <f>G$284+1</f>
        <v>45612</v>
      </c>
      <c r="F359" s="139" t="n">
        <v>10</v>
      </c>
      <c r="G359" s="131" t="n">
        <f>E359+F359-1</f>
        <v>45621</v>
      </c>
      <c r="H359" s="5"/>
      <c r="I359" s="5"/>
      <c r="J359" s="165"/>
      <c r="K359" s="165"/>
      <c r="L359" s="142" t="s">
        <v>51</v>
      </c>
      <c r="M359" s="161"/>
      <c r="N359" s="161"/>
      <c r="O359" s="70"/>
      <c r="P359" s="70"/>
    </row>
    <row r="360" s="5" customFormat="1" ht="16.5" customHeight="1">
      <c r="A360" s="144"/>
      <c r="B360" s="160" t="s">
        <v>457</v>
      </c>
      <c r="C360" s="140" t="s">
        <v>458</v>
      </c>
      <c r="D360" s="129"/>
      <c r="E360" s="131" t="n">
        <f>E348</f>
        <v>45634</v>
      </c>
      <c r="F360" s="139" t="n">
        <v>3</v>
      </c>
      <c r="G360" s="131" t="n">
        <f>E360+F360-1</f>
        <v>45636</v>
      </c>
      <c r="H360" s="5"/>
      <c r="I360" s="5"/>
      <c r="J360" s="165"/>
      <c r="K360" s="165"/>
      <c r="L360" s="142" t="s">
        <v>73</v>
      </c>
      <c r="M360" s="161"/>
      <c r="N360" s="161"/>
      <c r="O360" s="70"/>
      <c r="P360" s="70"/>
    </row>
    <row r="361" s="5" customFormat="1" ht="16.5" customHeight="1">
      <c r="A361" s="144"/>
      <c r="B361" s="144"/>
      <c r="C361" s="140" t="s">
        <v>459</v>
      </c>
      <c r="D361" s="129"/>
      <c r="E361" s="131" t="n">
        <f>E357</f>
        <v>45634</v>
      </c>
      <c r="F361" s="139" t="n">
        <v>1</v>
      </c>
      <c r="G361" s="131" t="n">
        <f>E361+F361-1</f>
        <v>45634</v>
      </c>
      <c r="H361" s="5"/>
      <c r="I361" s="5"/>
      <c r="J361" s="165"/>
      <c r="K361" s="165"/>
      <c r="L361" s="142" t="s">
        <v>388</v>
      </c>
      <c r="M361" s="161"/>
      <c r="N361" s="161"/>
      <c r="O361" s="70"/>
      <c r="P361" s="70"/>
    </row>
    <row r="362" s="5" customFormat="1" ht="16.5" customHeight="1">
      <c r="A362" s="144"/>
      <c r="B362" s="147"/>
      <c r="C362" s="140" t="s">
        <v>460</v>
      </c>
      <c r="D362" s="129"/>
      <c r="E362" s="131" t="n">
        <f>G353+3</f>
        <v>45655</v>
      </c>
      <c r="F362" s="139" t="n">
        <v>1</v>
      </c>
      <c r="G362" s="131" t="n">
        <f>E362+F362-1</f>
        <v>45655</v>
      </c>
      <c r="H362" s="5"/>
      <c r="I362" s="5"/>
      <c r="J362" s="165"/>
      <c r="K362" s="165"/>
      <c r="L362" s="142" t="s">
        <v>73</v>
      </c>
      <c r="M362" s="161"/>
      <c r="N362" s="161"/>
      <c r="O362" s="70"/>
      <c r="P362" s="70"/>
    </row>
    <row r="363" ht="16.5" customHeight="1">
      <c r="A363" s="129"/>
      <c r="B363" s="140" t="s">
        <v>461</v>
      </c>
      <c r="C363" s="140" t="s">
        <v>462</v>
      </c>
      <c r="D363" s="129"/>
      <c r="E363" s="131" t="n">
        <f>G302</f>
        <v>45619</v>
      </c>
      <c r="F363" s="169" t="n">
        <v>15</v>
      </c>
      <c r="G363" s="131" t="n">
        <f>E363+F363-1</f>
        <v>45633</v>
      </c>
      <c r="H363" s="34"/>
      <c r="I363" s="34"/>
      <c r="J363" s="165" t="s">
        <v>811</v>
      </c>
      <c r="K363" s="165"/>
      <c r="L363" s="165" t="s">
        <v>349</v>
      </c>
      <c r="M363" s="161"/>
      <c r="N363" s="161"/>
    </row>
    <row r="364" ht="16.5" customHeight="1">
      <c r="A364" s="129"/>
      <c r="B364" s="140" t="s">
        <v>463</v>
      </c>
      <c r="C364" s="140" t="s">
        <v>463</v>
      </c>
      <c r="D364" s="129"/>
      <c r="E364" s="131" t="n">
        <f>MIN(E365:E366)</f>
        <v>45622</v>
      </c>
      <c r="F364" s="169"/>
      <c r="G364" s="131" t="n">
        <f>MAX(G365:G366)</f>
        <v>45631</v>
      </c>
      <c r="H364" s="34"/>
      <c r="I364" s="34"/>
      <c r="J364" s="165" t="s">
        <v>811</v>
      </c>
      <c r="K364" s="165"/>
      <c r="L364" s="165"/>
      <c r="M364" s="161"/>
      <c r="N364" s="161"/>
    </row>
    <row r="365" s="5" customFormat="1" ht="16.5" customHeight="1">
      <c r="A365" s="144"/>
      <c r="B365" s="144"/>
      <c r="C365" s="140" t="s">
        <v>464</v>
      </c>
      <c r="D365" s="129"/>
      <c r="E365" s="131" t="n">
        <f>G302+3</f>
        <v>45622</v>
      </c>
      <c r="F365" s="139" t="n">
        <v>3</v>
      </c>
      <c r="G365" s="131" t="n">
        <f>E365+F365-1</f>
        <v>45624</v>
      </c>
      <c r="H365" s="5"/>
      <c r="I365" s="5"/>
      <c r="J365" s="165"/>
      <c r="K365" s="165"/>
      <c r="L365" s="142" t="s">
        <v>73</v>
      </c>
      <c r="M365" s="161"/>
      <c r="N365" s="161"/>
      <c r="O365" s="70"/>
      <c r="P365" s="70"/>
    </row>
    <row r="366" s="5" customFormat="1" ht="16.5" customHeight="1">
      <c r="A366" s="144"/>
      <c r="B366" s="147"/>
      <c r="C366" s="140" t="s">
        <v>465</v>
      </c>
      <c r="D366" s="129"/>
      <c r="E366" s="131" t="n">
        <f>G365+1</f>
        <v>45625</v>
      </c>
      <c r="F366" s="139" t="n">
        <v>7</v>
      </c>
      <c r="G366" s="131" t="n">
        <f>E366+F366-1</f>
        <v>45631</v>
      </c>
      <c r="H366" s="5"/>
      <c r="I366" s="5"/>
      <c r="J366" s="165"/>
      <c r="K366" s="165"/>
      <c r="L366" s="142" t="s">
        <v>39</v>
      </c>
      <c r="M366" s="161"/>
      <c r="N366" s="161"/>
      <c r="O366" s="70"/>
      <c r="P366" s="70"/>
    </row>
    <row r="367" ht="16.5" customHeight="1">
      <c r="A367" s="129"/>
      <c r="B367" s="140" t="s">
        <v>466</v>
      </c>
      <c r="C367" s="140" t="s">
        <v>466</v>
      </c>
      <c r="D367" s="129"/>
      <c r="E367" s="131" t="n">
        <f>MIN(E368:E370)</f>
        <v>45585</v>
      </c>
      <c r="F367" s="169"/>
      <c r="G367" s="131" t="n">
        <f>MAX(G368:G370)</f>
        <v>45654</v>
      </c>
      <c r="H367" s="34"/>
      <c r="I367" s="34"/>
      <c r="J367" s="165" t="s">
        <v>811</v>
      </c>
      <c r="K367" s="165"/>
      <c r="L367" s="165"/>
      <c r="M367" s="161"/>
      <c r="N367" s="161"/>
    </row>
    <row r="368" s="5" customFormat="1" ht="16.5" customHeight="1">
      <c r="A368" s="144"/>
      <c r="B368" s="144"/>
      <c r="C368" s="140" t="s">
        <v>467</v>
      </c>
      <c r="D368" s="129"/>
      <c r="E368" s="131" t="n">
        <f>G251+1</f>
        <v>45585</v>
      </c>
      <c r="F368" s="139" t="n">
        <v>3</v>
      </c>
      <c r="G368" s="131" t="n">
        <f>E368+F368-1</f>
        <v>45587</v>
      </c>
      <c r="H368" s="5"/>
      <c r="I368" s="5"/>
      <c r="J368" s="165"/>
      <c r="K368" s="165"/>
      <c r="L368" s="142" t="s">
        <v>54</v>
      </c>
      <c r="M368" s="161"/>
      <c r="N368" s="161"/>
      <c r="O368" s="70"/>
      <c r="P368" s="70"/>
    </row>
    <row r="369" s="5" customFormat="1" ht="16.5" customHeight="1">
      <c r="A369" s="144"/>
      <c r="B369" s="144"/>
      <c r="C369" s="140" t="s">
        <v>468</v>
      </c>
      <c r="D369" s="129"/>
      <c r="E369" s="131" t="n">
        <f>G368+1</f>
        <v>45588</v>
      </c>
      <c r="F369" s="139" t="n">
        <v>60</v>
      </c>
      <c r="G369" s="131" t="n">
        <f>E369+F369-1</f>
        <v>45647</v>
      </c>
      <c r="H369" s="5"/>
      <c r="I369" s="5"/>
      <c r="J369" s="165"/>
      <c r="K369" s="165"/>
      <c r="L369" s="142" t="s">
        <v>54</v>
      </c>
      <c r="M369" s="161"/>
      <c r="N369" s="161"/>
      <c r="O369" s="70"/>
      <c r="P369" s="70"/>
    </row>
    <row r="370" s="5" customFormat="1" ht="16.5" customHeight="1">
      <c r="A370" s="144"/>
      <c r="B370" s="147"/>
      <c r="C370" s="140" t="s">
        <v>470</v>
      </c>
      <c r="D370" s="145"/>
      <c r="E370" s="131" t="n">
        <f>G369+1</f>
        <v>45648</v>
      </c>
      <c r="F370" s="139" t="n">
        <v>7</v>
      </c>
      <c r="G370" s="131" t="n">
        <f>E370+F370-1</f>
        <v>45654</v>
      </c>
      <c r="H370" s="5"/>
      <c r="I370" s="5"/>
      <c r="J370" s="165"/>
      <c r="K370" s="165" t="s">
        <v>811</v>
      </c>
      <c r="L370" s="142" t="s">
        <v>54</v>
      </c>
      <c r="M370" s="161"/>
      <c r="N370" s="161"/>
      <c r="O370" s="70"/>
      <c r="P370" s="70"/>
    </row>
    <row r="371" s="5" customFormat="1" ht="16.5" customHeight="1">
      <c r="A371" s="144"/>
      <c r="B371" s="140" t="s">
        <v>392</v>
      </c>
      <c r="C371" s="140" t="s">
        <v>392</v>
      </c>
      <c r="D371" s="129"/>
      <c r="E371" s="165"/>
      <c r="F371" s="169"/>
      <c r="G371" s="131" t="n">
        <f>MAX(G372:G377)</f>
        <v>45636</v>
      </c>
      <c r="H371" s="5"/>
      <c r="I371" s="5"/>
      <c r="J371" s="165"/>
      <c r="K371" s="165"/>
      <c r="L371" s="178"/>
      <c r="M371" s="161"/>
      <c r="N371" s="161"/>
      <c r="O371" s="70"/>
      <c r="P371" s="70"/>
    </row>
    <row r="372" s="5" customFormat="1" ht="16.5" customHeight="1">
      <c r="A372" s="144"/>
      <c r="B372" s="144"/>
      <c r="C372" s="140" t="s">
        <v>232</v>
      </c>
      <c r="D372" s="129"/>
      <c r="E372" s="131" t="n">
        <f>G302+1</f>
        <v>45620</v>
      </c>
      <c r="F372" s="139" t="n">
        <v>7</v>
      </c>
      <c r="G372" s="131" t="n">
        <f>E372+F372-1</f>
        <v>45626</v>
      </c>
      <c r="H372" s="5"/>
      <c r="I372" s="5"/>
      <c r="J372" s="165"/>
      <c r="K372" s="165"/>
      <c r="L372" s="142" t="s">
        <v>471</v>
      </c>
      <c r="M372" s="161"/>
      <c r="N372" s="161"/>
      <c r="O372" s="70"/>
      <c r="P372" s="70"/>
    </row>
    <row r="373" s="5" customFormat="1" ht="16.5" customHeight="1">
      <c r="A373" s="144"/>
      <c r="B373" s="144"/>
      <c r="C373" s="140" t="s">
        <v>393</v>
      </c>
      <c r="D373" s="129"/>
      <c r="E373" s="131" t="n">
        <f>G$356+1</f>
        <v>45631</v>
      </c>
      <c r="F373" s="139" t="n">
        <v>2</v>
      </c>
      <c r="G373" s="131" t="n">
        <f>E373+F373-1</f>
        <v>45632</v>
      </c>
      <c r="H373" s="5"/>
      <c r="I373" s="5"/>
      <c r="J373" s="165"/>
      <c r="K373" s="165"/>
      <c r="L373" s="142" t="s">
        <v>471</v>
      </c>
      <c r="M373" s="161"/>
      <c r="N373" s="161"/>
      <c r="O373" s="70"/>
      <c r="P373" s="70"/>
    </row>
    <row r="374" s="5" customFormat="1" ht="16.5" customHeight="1">
      <c r="A374" s="144"/>
      <c r="B374" s="144"/>
      <c r="C374" s="140" t="s">
        <v>239</v>
      </c>
      <c r="D374" s="129"/>
      <c r="E374" s="131" t="n">
        <f>G$356+1</f>
        <v>45631</v>
      </c>
      <c r="F374" s="139" t="n">
        <v>2</v>
      </c>
      <c r="G374" s="131" t="n">
        <f>E374+F374-1</f>
        <v>45632</v>
      </c>
      <c r="H374" s="5"/>
      <c r="I374" s="5"/>
      <c r="J374" s="165"/>
      <c r="K374" s="165"/>
      <c r="L374" s="142" t="s">
        <v>471</v>
      </c>
      <c r="M374" s="161"/>
      <c r="N374" s="161"/>
      <c r="O374" s="70"/>
      <c r="P374" s="70"/>
    </row>
    <row r="375" s="5" customFormat="1" ht="16.5" customHeight="1">
      <c r="A375" s="144"/>
      <c r="B375" s="144"/>
      <c r="C375" s="140" t="s">
        <v>394</v>
      </c>
      <c r="D375" s="129"/>
      <c r="E375" s="131" t="n">
        <f>G374+1</f>
        <v>45633</v>
      </c>
      <c r="F375" s="139" t="n">
        <v>2</v>
      </c>
      <c r="G375" s="131" t="n">
        <f>E375+F375-1</f>
        <v>45634</v>
      </c>
      <c r="H375" s="5"/>
      <c r="I375" s="5"/>
      <c r="J375" s="165"/>
      <c r="K375" s="165"/>
      <c r="L375" s="142" t="s">
        <v>471</v>
      </c>
      <c r="M375" s="161"/>
      <c r="N375" s="161"/>
      <c r="O375" s="70"/>
      <c r="P375" s="70"/>
    </row>
    <row r="376" s="5" customFormat="1" ht="16.5" customHeight="1">
      <c r="A376" s="144"/>
      <c r="B376" s="144"/>
      <c r="C376" s="140" t="s">
        <v>395</v>
      </c>
      <c r="D376" s="129"/>
      <c r="E376" s="131" t="n">
        <f>G375+1</f>
        <v>45635</v>
      </c>
      <c r="F376" s="139" t="n">
        <v>2</v>
      </c>
      <c r="G376" s="131" t="n">
        <f>E376+F376-1</f>
        <v>45636</v>
      </c>
      <c r="H376" s="5"/>
      <c r="I376" s="5"/>
      <c r="J376" s="165"/>
      <c r="K376" s="165"/>
      <c r="L376" s="142" t="s">
        <v>51</v>
      </c>
      <c r="M376" s="161"/>
      <c r="N376" s="161"/>
      <c r="O376" s="70"/>
      <c r="P376" s="70"/>
    </row>
    <row r="377" s="5" customFormat="1" ht="16.5" customHeight="1">
      <c r="A377" s="144"/>
      <c r="B377" s="147"/>
      <c r="C377" s="140" t="s">
        <v>472</v>
      </c>
      <c r="D377" s="129"/>
      <c r="E377" s="131" t="n">
        <v>45059</v>
      </c>
      <c r="F377" s="139" t="n">
        <v>1</v>
      </c>
      <c r="G377" s="131" t="n">
        <f>E377+F377-1</f>
        <v>45059</v>
      </c>
      <c r="H377" s="5"/>
      <c r="I377" s="5"/>
      <c r="J377" s="165"/>
      <c r="K377" s="165"/>
      <c r="L377" s="142" t="s">
        <v>51</v>
      </c>
      <c r="M377" s="161"/>
      <c r="N377" s="161"/>
      <c r="O377" s="70"/>
      <c r="P377" s="70"/>
    </row>
    <row r="378" ht="16.5" customHeight="1">
      <c r="A378" s="129"/>
      <c r="C378" s="140" t="s">
        <v>473</v>
      </c>
      <c r="D378" s="129"/>
      <c r="E378" s="131" t="n">
        <f>MAX(G353+1,G347)</f>
        <v>45653</v>
      </c>
      <c r="F378" s="139" t="n">
        <v>1</v>
      </c>
      <c r="G378" s="131" t="n">
        <f>E378+F378-1</f>
        <v>45653</v>
      </c>
      <c r="H378" s="34"/>
      <c r="I378" s="34"/>
      <c r="J378" s="165" t="s">
        <v>811</v>
      </c>
      <c r="K378" s="165"/>
      <c r="L378" s="140" t="s">
        <v>51</v>
      </c>
      <c r="M378" s="161"/>
      <c r="N378" s="161"/>
    </row>
    <row r="379" ht="16.5" customHeight="1">
      <c r="A379" s="129"/>
      <c r="B379" s="129" t="s">
        <v>96</v>
      </c>
      <c r="C379" s="140" t="s">
        <v>498</v>
      </c>
      <c r="D379" s="129"/>
      <c r="E379" s="131" t="n">
        <f>MAX(G332,G347)+1</f>
        <v>45653</v>
      </c>
      <c r="F379" s="139" t="n">
        <v>1</v>
      </c>
      <c r="G379" s="131" t="n">
        <f>E379+F379-1</f>
        <v>45653</v>
      </c>
      <c r="H379" s="34"/>
      <c r="I379" s="34"/>
      <c r="J379" s="165" t="s">
        <v>811</v>
      </c>
      <c r="K379" s="165" t="s">
        <v>811</v>
      </c>
      <c r="L379" s="140" t="s">
        <v>390</v>
      </c>
      <c r="M379" s="161"/>
      <c r="N379" s="161"/>
    </row>
    <row r="380" s="5" customFormat="1" ht="16.5" customHeight="1">
      <c r="A380" s="160" t="s">
        <v>475</v>
      </c>
      <c r="B380" s="147"/>
      <c r="C380" s="140" t="s">
        <v>475</v>
      </c>
      <c r="D380" s="129"/>
      <c r="E380" s="165"/>
      <c r="F380" s="169"/>
      <c r="G380" s="131" t="n">
        <f>E380+F380-1</f>
        <v>-1</v>
      </c>
      <c r="H380" s="5"/>
      <c r="I380" s="5"/>
      <c r="J380" s="165"/>
      <c r="K380" s="165"/>
      <c r="L380" s="178"/>
      <c r="M380" s="161"/>
      <c r="N380" s="161"/>
      <c r="O380" s="70"/>
      <c r="P380" s="70"/>
    </row>
    <row r="381" s="5" customFormat="1" ht="16.5" customHeight="1">
      <c r="A381" s="144"/>
      <c r="B381" s="160" t="s">
        <v>475</v>
      </c>
      <c r="C381" s="140" t="s">
        <v>476</v>
      </c>
      <c r="D381" s="129"/>
      <c r="E381" s="131" t="n">
        <v>45072</v>
      </c>
      <c r="F381" s="169"/>
      <c r="G381" s="131" t="n">
        <f>E381+F381-1</f>
        <v>45071</v>
      </c>
      <c r="H381" s="5"/>
      <c r="I381" s="5"/>
      <c r="J381" s="165"/>
      <c r="K381" s="165"/>
      <c r="L381" s="178"/>
      <c r="M381" s="161"/>
      <c r="N381" s="161"/>
      <c r="O381" s="70"/>
      <c r="P381" s="70"/>
    </row>
    <row r="382" s="5" customFormat="1" ht="27.75" customHeight="1">
      <c r="A382" s="144"/>
      <c r="B382" s="144"/>
      <c r="C382" s="140" t="s">
        <v>477</v>
      </c>
      <c r="D382" s="129"/>
      <c r="E382" s="131" t="n">
        <f>G347+1</f>
        <v>45653</v>
      </c>
      <c r="F382" s="139" t="n">
        <v>2</v>
      </c>
      <c r="G382" s="131" t="n">
        <f>E382+F382-1</f>
        <v>45654</v>
      </c>
      <c r="H382" s="5"/>
      <c r="I382" s="5"/>
      <c r="J382" s="165"/>
      <c r="K382" s="165"/>
      <c r="L382" s="142" t="s">
        <v>478</v>
      </c>
      <c r="M382" s="161"/>
      <c r="N382" s="161"/>
      <c r="O382" s="70"/>
      <c r="P382" s="70"/>
    </row>
    <row r="383" s="5" customFormat="1" ht="16.5" customHeight="1">
      <c r="A383" s="144"/>
      <c r="B383" s="144"/>
      <c r="C383" s="140" t="s">
        <v>479</v>
      </c>
      <c r="D383" s="129"/>
      <c r="E383" s="131" t="n">
        <f>E382+1</f>
        <v>45654</v>
      </c>
      <c r="F383" s="139" t="n">
        <v>1</v>
      </c>
      <c r="G383" s="131" t="n">
        <f>E383+F383-1</f>
        <v>45654</v>
      </c>
      <c r="H383" s="5"/>
      <c r="I383" s="5"/>
      <c r="J383" s="165"/>
      <c r="K383" s="165"/>
      <c r="L383" s="142" t="s">
        <v>39</v>
      </c>
      <c r="M383" s="161"/>
      <c r="N383" s="161"/>
      <c r="O383" s="70"/>
      <c r="P383" s="70"/>
    </row>
    <row r="384" ht="16.5" customHeight="1">
      <c r="A384" s="129"/>
      <c r="C384" s="140" t="s">
        <v>480</v>
      </c>
      <c r="D384" s="129"/>
      <c r="E384" s="131" t="n">
        <f>G384-F384</f>
        <v>45638</v>
      </c>
      <c r="F384" s="139" t="n">
        <v>14</v>
      </c>
      <c r="G384" s="131" t="n">
        <f>G353</f>
        <v>45652</v>
      </c>
      <c r="H384" s="34"/>
      <c r="I384" s="34"/>
      <c r="J384" s="165" t="s">
        <v>811</v>
      </c>
      <c r="K384" s="165"/>
      <c r="L384" s="140" t="s">
        <v>39</v>
      </c>
      <c r="M384" s="161"/>
      <c r="N384" s="161"/>
    </row>
    <row r="385" ht="16.5" customHeight="1">
      <c r="A385" s="129"/>
      <c r="C385" s="140" t="s">
        <v>482</v>
      </c>
      <c r="D385" s="129"/>
      <c r="E385" s="131" t="n">
        <f>G384+1</f>
        <v>45653</v>
      </c>
      <c r="F385" s="139" t="n">
        <v>3</v>
      </c>
      <c r="G385" s="131" t="n">
        <f>E385+F385-1</f>
        <v>45655</v>
      </c>
      <c r="H385" s="34"/>
      <c r="I385" s="34"/>
      <c r="J385" s="165" t="s">
        <v>811</v>
      </c>
      <c r="K385" s="165"/>
      <c r="L385" s="140" t="s">
        <v>349</v>
      </c>
      <c r="M385" s="161"/>
      <c r="N385" s="161"/>
    </row>
    <row r="386" s="5" customFormat="1" ht="16.5" customHeight="1">
      <c r="A386" s="144"/>
      <c r="B386" s="144"/>
      <c r="C386" s="140" t="s">
        <v>483</v>
      </c>
      <c r="D386" s="129"/>
      <c r="E386" s="131" t="n">
        <f>G$366+1</f>
        <v>45632</v>
      </c>
      <c r="F386" s="139" t="n">
        <v>1</v>
      </c>
      <c r="G386" s="131" t="n">
        <f>E386+F386-1</f>
        <v>45632</v>
      </c>
      <c r="H386" s="5"/>
      <c r="I386" s="5"/>
      <c r="J386" s="165"/>
      <c r="K386" s="165"/>
      <c r="L386" s="142" t="s">
        <v>388</v>
      </c>
      <c r="M386" s="161"/>
      <c r="N386" s="161"/>
      <c r="O386" s="70"/>
      <c r="P386" s="70"/>
    </row>
    <row r="387" s="5" customFormat="1" ht="16.5" customHeight="1">
      <c r="A387" s="144"/>
      <c r="B387" s="144"/>
      <c r="C387" s="140" t="s">
        <v>484</v>
      </c>
      <c r="D387" s="129"/>
      <c r="E387" s="131" t="n">
        <f>G$366+1</f>
        <v>45632</v>
      </c>
      <c r="F387" s="139" t="n">
        <v>1</v>
      </c>
      <c r="G387" s="131" t="n">
        <f>E387+F387-1</f>
        <v>45632</v>
      </c>
      <c r="H387" s="5"/>
      <c r="I387" s="5"/>
      <c r="J387" s="165"/>
      <c r="K387" s="165"/>
      <c r="L387" s="146" t="s">
        <v>388</v>
      </c>
      <c r="M387" s="161"/>
      <c r="N387" s="161"/>
      <c r="O387" s="70"/>
      <c r="P387" s="70"/>
    </row>
    <row r="388" ht="16.5" customHeight="1">
      <c r="A388" s="129"/>
      <c r="C388" s="148" t="s">
        <v>485</v>
      </c>
      <c r="D388" s="113"/>
      <c r="E388" s="196" t="n">
        <f>G385+1</f>
        <v>45656</v>
      </c>
      <c r="F388" s="197" t="n">
        <v>7</v>
      </c>
      <c r="G388" s="196" t="n">
        <f>E388+F388-1</f>
        <v>45662</v>
      </c>
      <c r="H388" s="126" t="n">
        <f>E388-E302</f>
        <v>41</v>
      </c>
      <c r="I388" s="34"/>
      <c r="J388" s="165" t="s">
        <v>811</v>
      </c>
      <c r="K388" s="165" t="s">
        <v>811</v>
      </c>
      <c r="L388" s="140" t="s">
        <v>290</v>
      </c>
      <c r="M388" s="161"/>
      <c r="N388" s="177" t="e">
        <f>#REF!-#REF!</f>
        <v>#REF!</v>
      </c>
    </row>
    <row r="389" ht="16.5" customHeight="1">
      <c r="A389" s="129"/>
      <c r="C389" s="140" t="s">
        <v>486</v>
      </c>
      <c r="D389" s="129"/>
      <c r="E389" s="131" t="n">
        <f>E388+3</f>
        <v>45659</v>
      </c>
      <c r="F389" s="139" t="n">
        <v>7</v>
      </c>
      <c r="G389" s="131" t="n">
        <f>E389+F389-1</f>
        <v>45665</v>
      </c>
      <c r="H389" s="34"/>
      <c r="I389" s="34"/>
      <c r="J389" s="165" t="s">
        <v>811</v>
      </c>
      <c r="K389" s="165" t="s">
        <v>811</v>
      </c>
      <c r="L389" s="140" t="s">
        <v>54</v>
      </c>
      <c r="M389" s="161"/>
      <c r="N389" s="161"/>
    </row>
    <row r="390" s="5" customFormat="1" ht="16.5" customHeight="1">
      <c r="A390" s="144"/>
      <c r="B390" s="144"/>
      <c r="C390" s="140" t="s">
        <v>487</v>
      </c>
      <c r="D390" s="129"/>
      <c r="E390" s="131" t="n">
        <f>G389+1</f>
        <v>45666</v>
      </c>
      <c r="F390" s="139" t="n">
        <v>1</v>
      </c>
      <c r="G390" s="131" t="n">
        <f>E390+F390-1</f>
        <v>45666</v>
      </c>
      <c r="H390" s="5"/>
      <c r="I390" s="5"/>
      <c r="J390" s="165"/>
      <c r="K390" s="165"/>
      <c r="L390" s="142" t="s">
        <v>65</v>
      </c>
      <c r="M390" s="161"/>
      <c r="N390" s="161"/>
      <c r="O390" s="70"/>
      <c r="P390" s="70"/>
    </row>
    <row r="391" ht="16.5" customHeight="1">
      <c r="A391" s="129"/>
      <c r="C391" s="140" t="s">
        <v>1070</v>
      </c>
      <c r="D391" s="129"/>
      <c r="E391" s="131" t="n">
        <f>E389</f>
        <v>45659</v>
      </c>
      <c r="F391" s="139" t="n">
        <v>1</v>
      </c>
      <c r="G391" s="131" t="n">
        <f>E391+F391-1</f>
        <v>45659</v>
      </c>
      <c r="H391" s="34"/>
      <c r="I391" s="34"/>
      <c r="J391" s="165" t="s">
        <v>811</v>
      </c>
      <c r="K391" s="165"/>
      <c r="L391" s="140" t="s">
        <v>51</v>
      </c>
      <c r="M391" s="161"/>
      <c r="N391" s="161"/>
    </row>
    <row r="392" s="5" customFormat="1" ht="16.5" customHeight="1">
      <c r="A392" s="160" t="s">
        <v>489</v>
      </c>
      <c r="B392" s="140" t="s">
        <v>490</v>
      </c>
      <c r="C392" s="140" t="s">
        <v>490</v>
      </c>
      <c r="D392" s="129"/>
      <c r="E392" s="131" t="n">
        <v>45077</v>
      </c>
      <c r="F392" s="169"/>
      <c r="G392" s="131" t="n">
        <f>E392+F392-1</f>
        <v>45076</v>
      </c>
      <c r="H392" s="5"/>
      <c r="I392" s="5"/>
      <c r="J392" s="165"/>
      <c r="K392" s="165"/>
      <c r="L392" s="178"/>
      <c r="M392" s="161"/>
      <c r="N392" s="161"/>
      <c r="O392" s="70"/>
      <c r="P392" s="70"/>
    </row>
    <row r="393" s="5" customFormat="1" ht="16.5" customHeight="1">
      <c r="A393" s="144"/>
      <c r="B393" s="129"/>
      <c r="C393" s="140" t="s">
        <v>491</v>
      </c>
      <c r="D393" s="129"/>
      <c r="E393" s="131" t="n">
        <v>45077</v>
      </c>
      <c r="F393" s="139" t="n">
        <v>3</v>
      </c>
      <c r="G393" s="131" t="n">
        <f>E393+F393-1</f>
        <v>45079</v>
      </c>
      <c r="H393" s="5"/>
      <c r="I393" s="5"/>
      <c r="J393" s="165"/>
      <c r="K393" s="165"/>
      <c r="L393" s="142" t="s">
        <v>73</v>
      </c>
      <c r="M393" s="161"/>
      <c r="N393" s="161"/>
      <c r="O393" s="70"/>
      <c r="P393" s="70"/>
    </row>
    <row r="394" s="5" customFormat="1" ht="16.5" customHeight="1">
      <c r="A394" s="144"/>
      <c r="B394" s="129"/>
      <c r="C394" s="140" t="s">
        <v>492</v>
      </c>
      <c r="D394" s="129"/>
      <c r="E394" s="131" t="n">
        <v>45077</v>
      </c>
      <c r="F394" s="139" t="n">
        <v>1</v>
      </c>
      <c r="G394" s="131" t="n">
        <f>E394+F394-1</f>
        <v>45077</v>
      </c>
      <c r="H394" s="5"/>
      <c r="I394" s="5"/>
      <c r="J394" s="165"/>
      <c r="K394" s="165"/>
      <c r="L394" s="142" t="s">
        <v>65</v>
      </c>
      <c r="M394" s="161"/>
      <c r="N394" s="161"/>
      <c r="O394" s="70"/>
      <c r="P394" s="70"/>
    </row>
    <row r="395" s="5" customFormat="1" ht="16.5" customHeight="1">
      <c r="A395" s="144"/>
      <c r="B395" s="129"/>
      <c r="C395" s="140" t="s">
        <v>493</v>
      </c>
      <c r="D395" s="129"/>
      <c r="E395" s="131" t="n">
        <v>45077</v>
      </c>
      <c r="F395" s="139" t="n">
        <v>1</v>
      </c>
      <c r="G395" s="131" t="n">
        <f>E395+F395-1</f>
        <v>45077</v>
      </c>
      <c r="H395" s="5"/>
      <c r="I395" s="5"/>
      <c r="J395" s="165"/>
      <c r="K395" s="165"/>
      <c r="L395" s="142" t="s">
        <v>494</v>
      </c>
      <c r="M395" s="161"/>
      <c r="N395" s="161"/>
      <c r="O395" s="70"/>
      <c r="P395" s="70"/>
    </row>
    <row r="396" s="5" customFormat="1" ht="16.5" customHeight="1">
      <c r="A396" s="144"/>
      <c r="B396" s="129"/>
      <c r="C396" s="140" t="s">
        <v>495</v>
      </c>
      <c r="D396" s="129"/>
      <c r="E396" s="131" t="n">
        <v>45077</v>
      </c>
      <c r="F396" s="139" t="n">
        <v>1</v>
      </c>
      <c r="G396" s="131" t="n">
        <f>E396+F396-1</f>
        <v>45077</v>
      </c>
      <c r="H396" s="5"/>
      <c r="I396" s="5"/>
      <c r="J396" s="165"/>
      <c r="K396" s="165"/>
      <c r="L396" s="142" t="s">
        <v>297</v>
      </c>
      <c r="M396" s="161"/>
      <c r="N396" s="161"/>
      <c r="O396" s="70"/>
      <c r="P396" s="70"/>
    </row>
    <row r="397" s="5" customFormat="1" ht="16.5" customHeight="1">
      <c r="A397" s="144"/>
      <c r="B397" s="129"/>
      <c r="C397" s="140" t="s">
        <v>496</v>
      </c>
      <c r="D397" s="129"/>
      <c r="E397" s="131" t="n">
        <f>G388+2</f>
        <v>45664</v>
      </c>
      <c r="F397" s="139" t="n">
        <v>1</v>
      </c>
      <c r="G397" s="131" t="n">
        <f>E397+F397-1</f>
        <v>45664</v>
      </c>
      <c r="H397" s="5"/>
      <c r="I397" s="5"/>
      <c r="J397" s="165"/>
      <c r="K397" s="165"/>
      <c r="L397" s="142" t="s">
        <v>388</v>
      </c>
      <c r="M397" s="161"/>
      <c r="N397" s="161"/>
      <c r="O397" s="70"/>
      <c r="P397" s="70"/>
    </row>
    <row r="398" ht="27.75" customHeight="1">
      <c r="A398" s="129"/>
      <c r="C398" s="140" t="s">
        <v>497</v>
      </c>
      <c r="D398" s="129"/>
      <c r="E398" s="131" t="n">
        <f>G388-1</f>
        <v>45661</v>
      </c>
      <c r="F398" s="139" t="n">
        <v>2</v>
      </c>
      <c r="G398" s="131" t="n">
        <f>E398+F398-1</f>
        <v>45662</v>
      </c>
      <c r="H398" s="34"/>
      <c r="I398" s="34"/>
      <c r="J398" s="165" t="s">
        <v>811</v>
      </c>
      <c r="K398" s="165"/>
      <c r="L398" s="140" t="s">
        <v>290</v>
      </c>
      <c r="M398" s="161"/>
      <c r="N398" s="161"/>
    </row>
    <row r="399" s="5" customFormat="1" ht="16.5" customHeight="1">
      <c r="A399" s="144"/>
      <c r="B399" s="160" t="s">
        <v>499</v>
      </c>
      <c r="C399" s="140" t="s">
        <v>500</v>
      </c>
      <c r="D399" s="129"/>
      <c r="E399" s="131"/>
      <c r="F399" s="139" t="n">
        <v>7</v>
      </c>
      <c r="G399" s="131" t="n">
        <f>E399+F399-1</f>
        <v>6</v>
      </c>
      <c r="H399" s="5"/>
      <c r="I399" s="5"/>
      <c r="J399" s="165"/>
      <c r="K399" s="165"/>
      <c r="L399" s="142" t="s">
        <v>39</v>
      </c>
      <c r="M399" s="161"/>
      <c r="N399" s="161"/>
      <c r="O399" s="70"/>
      <c r="P399" s="70"/>
    </row>
    <row r="400" s="5" customFormat="1" ht="16.5" customHeight="1">
      <c r="A400" s="144"/>
      <c r="B400" s="144"/>
      <c r="C400" s="140" t="s">
        <v>501</v>
      </c>
      <c r="D400" s="129"/>
      <c r="E400" s="131"/>
      <c r="F400" s="139" t="n">
        <v>2</v>
      </c>
      <c r="G400" s="131" t="n">
        <f>E400+F400-1</f>
        <v>1</v>
      </c>
      <c r="H400" s="5"/>
      <c r="I400" s="5"/>
      <c r="J400" s="165"/>
      <c r="K400" s="165"/>
      <c r="L400" s="142" t="s">
        <v>250</v>
      </c>
      <c r="M400" s="161"/>
      <c r="N400" s="161"/>
      <c r="O400" s="70"/>
      <c r="P400" s="70"/>
    </row>
    <row r="401" s="5" customFormat="1" ht="16.5" customHeight="1">
      <c r="A401" s="144"/>
      <c r="B401" s="144"/>
      <c r="C401" s="140" t="s">
        <v>502</v>
      </c>
      <c r="D401" s="129"/>
      <c r="E401" s="131"/>
      <c r="F401" s="139" t="n">
        <v>1</v>
      </c>
      <c r="G401" s="131" t="n">
        <f>E401+F401-1</f>
        <v>0</v>
      </c>
      <c r="H401" s="5"/>
      <c r="I401" s="5"/>
      <c r="J401" s="165"/>
      <c r="K401" s="165"/>
      <c r="L401" s="142" t="s">
        <v>504</v>
      </c>
      <c r="M401" s="161"/>
      <c r="N401" s="161"/>
      <c r="O401" s="70"/>
      <c r="P401" s="70"/>
    </row>
    <row r="402" s="5" customFormat="1" ht="16.5" customHeight="1">
      <c r="A402" s="144"/>
      <c r="B402" s="144"/>
      <c r="C402" s="140" t="s">
        <v>505</v>
      </c>
      <c r="D402" s="129"/>
      <c r="E402" s="131"/>
      <c r="F402" s="139" t="n">
        <v>3</v>
      </c>
      <c r="G402" s="131" t="n">
        <f>E402+F402-1</f>
        <v>2</v>
      </c>
      <c r="H402" s="5"/>
      <c r="I402" s="5"/>
      <c r="J402" s="165"/>
      <c r="K402" s="165"/>
      <c r="L402" s="142" t="s">
        <v>264</v>
      </c>
      <c r="M402" s="161"/>
      <c r="N402" s="161"/>
      <c r="O402" s="70"/>
      <c r="P402" s="70"/>
    </row>
    <row r="403" ht="16.5" customHeight="1">
      <c r="A403" s="129"/>
      <c r="B403" s="129" t="s">
        <v>96</v>
      </c>
      <c r="C403" s="140" t="s">
        <v>506</v>
      </c>
      <c r="D403" s="129"/>
      <c r="E403" s="131" t="n">
        <f>MAX(G388,G398)-1</f>
        <v>45661</v>
      </c>
      <c r="F403" s="139" t="n">
        <v>1</v>
      </c>
      <c r="G403" s="131" t="n">
        <f>E403+F403-1</f>
        <v>45661</v>
      </c>
      <c r="H403" s="34"/>
      <c r="I403" s="34"/>
      <c r="J403" s="165" t="s">
        <v>811</v>
      </c>
      <c r="K403" s="165" t="s">
        <v>811</v>
      </c>
      <c r="L403" s="140" t="s">
        <v>390</v>
      </c>
      <c r="M403" s="161"/>
      <c r="N403" s="161"/>
    </row>
    <row r="404" ht="16.5" customHeight="1">
      <c r="A404" s="129"/>
      <c r="B404" s="129" t="s">
        <v>507</v>
      </c>
      <c r="C404" s="140" t="s">
        <v>508</v>
      </c>
      <c r="D404" s="129"/>
      <c r="E404" s="131"/>
      <c r="F404" s="139" t="n">
        <v>1</v>
      </c>
      <c r="G404" s="131" t="n">
        <f>G398</f>
        <v>45662</v>
      </c>
      <c r="H404" s="34"/>
      <c r="I404" s="34"/>
      <c r="J404" s="165" t="s">
        <v>811</v>
      </c>
      <c r="K404" s="165" t="s">
        <v>811</v>
      </c>
      <c r="L404" s="140" t="s">
        <v>290</v>
      </c>
      <c r="M404" s="161"/>
      <c r="N404" s="161"/>
    </row>
    <row r="405" s="5" customFormat="1" ht="16.5" customHeight="1">
      <c r="A405" s="144"/>
      <c r="B405" s="129"/>
      <c r="C405" s="140" t="s">
        <v>509</v>
      </c>
      <c r="D405" s="129"/>
      <c r="E405" s="165"/>
      <c r="F405" s="169"/>
      <c r="G405" s="131" t="n">
        <f>E405+F405-1</f>
        <v>-1</v>
      </c>
      <c r="H405" s="5"/>
      <c r="I405" s="5"/>
      <c r="J405" s="165"/>
      <c r="K405" s="165"/>
      <c r="L405" s="178"/>
      <c r="M405" s="161"/>
      <c r="N405" s="161"/>
      <c r="O405" s="70"/>
      <c r="P405" s="70"/>
    </row>
    <row r="406" s="5" customFormat="1" ht="16.5" customHeight="1">
      <c r="A406" s="144"/>
      <c r="B406" s="164" t="s">
        <v>510</v>
      </c>
      <c r="C406" s="140" t="s">
        <v>510</v>
      </c>
      <c r="D406" s="129"/>
      <c r="E406" s="131" t="n">
        <f>MIN(E407:E411)</f>
        <v>45073</v>
      </c>
      <c r="F406" s="169"/>
      <c r="G406" s="131" t="n">
        <f>MAX(G407:G411)</f>
        <v>45671</v>
      </c>
      <c r="H406" s="5"/>
      <c r="I406" s="5"/>
      <c r="J406" s="165"/>
      <c r="K406" s="165"/>
      <c r="L406" s="178"/>
      <c r="M406" s="161"/>
      <c r="N406" s="161"/>
      <c r="O406" s="70"/>
      <c r="P406" s="70"/>
    </row>
    <row r="407" s="5" customFormat="1" ht="16.5" customHeight="1">
      <c r="A407" s="144"/>
      <c r="B407" s="144"/>
      <c r="C407" s="140" t="s">
        <v>511</v>
      </c>
      <c r="D407" s="129"/>
      <c r="E407" s="131" t="n">
        <v>45073</v>
      </c>
      <c r="F407" s="139" t="n">
        <v>1</v>
      </c>
      <c r="G407" s="131" t="n">
        <f>E407+F407-1</f>
        <v>45073</v>
      </c>
      <c r="H407" s="5"/>
      <c r="I407" s="5"/>
      <c r="J407" s="165"/>
      <c r="K407" s="165"/>
      <c r="L407" s="142" t="s">
        <v>512</v>
      </c>
      <c r="M407" s="161"/>
      <c r="N407" s="161"/>
      <c r="O407" s="70"/>
      <c r="P407" s="70"/>
    </row>
    <row r="408" ht="16.5" customHeight="1">
      <c r="A408" s="129"/>
      <c r="C408" s="140" t="s">
        <v>513</v>
      </c>
      <c r="D408" s="129"/>
      <c r="E408" s="131" t="n">
        <f>G408-F408</f>
        <v>45604</v>
      </c>
      <c r="F408" s="139" t="n">
        <v>60</v>
      </c>
      <c r="G408" s="131" t="n">
        <f>G409</f>
        <v>45664</v>
      </c>
      <c r="H408" s="34"/>
      <c r="I408" s="34"/>
      <c r="J408" s="165" t="s">
        <v>811</v>
      </c>
      <c r="K408" s="165"/>
      <c r="L408" s="140" t="s">
        <v>39</v>
      </c>
      <c r="M408" s="161"/>
      <c r="N408" s="161"/>
    </row>
    <row r="409" ht="16.5" customHeight="1">
      <c r="A409" s="129"/>
      <c r="C409" s="140" t="s">
        <v>514</v>
      </c>
      <c r="D409" s="129"/>
      <c r="E409" s="131" t="n">
        <f>G398+1</f>
        <v>45663</v>
      </c>
      <c r="F409" s="139" t="n">
        <v>2</v>
      </c>
      <c r="G409" s="131" t="n">
        <f>E409+F409-1</f>
        <v>45664</v>
      </c>
      <c r="H409" s="34"/>
      <c r="I409" s="34"/>
      <c r="J409" s="165" t="s">
        <v>811</v>
      </c>
      <c r="K409" s="165"/>
      <c r="L409" s="140" t="s">
        <v>39</v>
      </c>
      <c r="M409" s="161"/>
      <c r="N409" s="161"/>
    </row>
    <row r="410" s="5" customFormat="1" ht="16.5" customHeight="1">
      <c r="A410" s="144"/>
      <c r="B410" s="144"/>
      <c r="C410" s="140" t="s">
        <v>515</v>
      </c>
      <c r="D410" s="129"/>
      <c r="E410" s="131" t="n">
        <v>45076</v>
      </c>
      <c r="F410" s="139" t="n">
        <v>1</v>
      </c>
      <c r="G410" s="131" t="n">
        <f>E410+F410-1</f>
        <v>45076</v>
      </c>
      <c r="H410" s="5"/>
      <c r="I410" s="5"/>
      <c r="J410" s="165"/>
      <c r="K410" s="165"/>
      <c r="L410" s="142" t="s">
        <v>516</v>
      </c>
      <c r="M410" s="161"/>
      <c r="N410" s="161"/>
      <c r="O410" s="70"/>
      <c r="P410" s="70"/>
    </row>
    <row r="411" ht="16.5" customHeight="1">
      <c r="A411" s="129"/>
      <c r="C411" s="140" t="s">
        <v>517</v>
      </c>
      <c r="D411" s="129"/>
      <c r="E411" s="131" t="n">
        <f>G409+1</f>
        <v>45665</v>
      </c>
      <c r="F411" s="139" t="n">
        <v>7</v>
      </c>
      <c r="G411" s="131" t="n">
        <f>E411+F411-1</f>
        <v>45671</v>
      </c>
      <c r="H411" s="34"/>
      <c r="I411" s="34"/>
      <c r="J411" s="165" t="s">
        <v>811</v>
      </c>
      <c r="K411" s="165"/>
      <c r="L411" s="140" t="s">
        <v>39</v>
      </c>
      <c r="M411" s="161"/>
      <c r="N411" s="161"/>
    </row>
    <row r="412" s="5" customFormat="1" ht="16.5" customHeight="1">
      <c r="A412" s="144"/>
      <c r="B412" s="140" t="s">
        <v>518</v>
      </c>
      <c r="C412" s="140" t="s">
        <v>518</v>
      </c>
      <c r="D412" s="129"/>
      <c r="E412" s="165"/>
      <c r="F412" s="169"/>
      <c r="G412" s="131" t="n">
        <f>MAX(G413:G416)</f>
        <v>0</v>
      </c>
      <c r="H412" s="5"/>
      <c r="I412" s="5"/>
      <c r="J412" s="165"/>
      <c r="K412" s="165"/>
      <c r="L412" s="178"/>
      <c r="M412" s="161"/>
      <c r="N412" s="161"/>
      <c r="O412" s="70"/>
      <c r="P412" s="70"/>
    </row>
    <row r="413" s="5" customFormat="1" ht="16.5" customHeight="1">
      <c r="A413" s="144"/>
      <c r="B413" s="144"/>
      <c r="C413" s="140" t="s">
        <v>351</v>
      </c>
      <c r="D413" s="129"/>
      <c r="E413" s="131"/>
      <c r="F413" s="139"/>
      <c r="G413" s="131"/>
      <c r="H413" s="5"/>
      <c r="I413" s="5"/>
      <c r="J413" s="165" t="s">
        <v>811</v>
      </c>
      <c r="K413" s="165"/>
      <c r="L413" s="142" t="s">
        <v>349</v>
      </c>
      <c r="M413" s="161"/>
      <c r="N413" s="161"/>
      <c r="O413" s="70"/>
      <c r="P413" s="70"/>
    </row>
    <row r="414" s="5" customFormat="1" ht="16.5" customHeight="1">
      <c r="A414" s="144"/>
      <c r="B414" s="144"/>
      <c r="C414" s="140" t="s">
        <v>351</v>
      </c>
      <c r="D414" s="129"/>
      <c r="E414" s="131" t="n">
        <f>E413</f>
        <v>0</v>
      </c>
      <c r="F414" s="139" t="n">
        <v>1</v>
      </c>
      <c r="G414" s="131" t="n">
        <f>E414+F414-1</f>
        <v>0</v>
      </c>
      <c r="H414" s="5"/>
      <c r="I414" s="5"/>
      <c r="J414" s="165"/>
      <c r="K414" s="165"/>
      <c r="L414" s="142" t="s">
        <v>381</v>
      </c>
      <c r="M414" s="161"/>
      <c r="N414" s="161"/>
      <c r="O414" s="70"/>
      <c r="P414" s="70"/>
    </row>
    <row r="415" s="5" customFormat="1" ht="16.5" customHeight="1">
      <c r="A415" s="144"/>
      <c r="B415" s="144"/>
      <c r="C415" s="140" t="s">
        <v>1072</v>
      </c>
      <c r="D415" s="129"/>
      <c r="E415" s="131" t="n">
        <f>E413</f>
        <v>0</v>
      </c>
      <c r="F415" s="139" t="n">
        <v>1</v>
      </c>
      <c r="G415" s="131" t="n">
        <f>E415+F415-1</f>
        <v>0</v>
      </c>
      <c r="H415" s="5"/>
      <c r="I415" s="5"/>
      <c r="J415" s="165"/>
      <c r="K415" s="165"/>
      <c r="L415" s="142" t="s">
        <v>381</v>
      </c>
      <c r="M415" s="161"/>
      <c r="N415" s="161"/>
      <c r="O415" s="70"/>
      <c r="P415" s="70"/>
    </row>
    <row r="416" s="5" customFormat="1" ht="16.5" customHeight="1">
      <c r="A416" s="144"/>
      <c r="B416" s="147"/>
      <c r="C416" s="140" t="s">
        <v>1073</v>
      </c>
      <c r="D416" s="129"/>
      <c r="E416" s="131" t="n">
        <f>E413</f>
        <v>0</v>
      </c>
      <c r="F416" s="139" t="n">
        <v>1</v>
      </c>
      <c r="G416" s="131" t="n">
        <f>E416+F416-1</f>
        <v>0</v>
      </c>
      <c r="H416" s="5"/>
      <c r="I416" s="5"/>
      <c r="J416" s="165"/>
      <c r="K416" s="165"/>
      <c r="L416" s="142" t="s">
        <v>381</v>
      </c>
      <c r="M416" s="161"/>
      <c r="N416" s="161"/>
      <c r="O416" s="70"/>
      <c r="P416" s="70"/>
    </row>
    <row r="417" ht="16.5" customHeight="1">
      <c r="A417" s="129"/>
      <c r="B417" s="129" t="s">
        <v>489</v>
      </c>
      <c r="C417" s="140" t="s">
        <v>521</v>
      </c>
      <c r="D417" s="129"/>
      <c r="E417" s="131"/>
      <c r="F417" s="139"/>
      <c r="G417" s="131"/>
      <c r="H417" s="34"/>
      <c r="I417" s="34"/>
      <c r="J417" s="165" t="s">
        <v>811</v>
      </c>
      <c r="K417" s="165"/>
      <c r="L417" s="140" t="s">
        <v>522</v>
      </c>
      <c r="M417" s="161"/>
      <c r="N417" s="161"/>
    </row>
    <row r="418" ht="16.5" customHeight="1">
      <c r="A418" s="129"/>
      <c r="C418" s="148" t="s">
        <v>820</v>
      </c>
      <c r="D418" s="113"/>
      <c r="E418" s="196" t="n">
        <f>G404+1</f>
        <v>45663</v>
      </c>
      <c r="F418" s="197" t="n">
        <v>7</v>
      </c>
      <c r="G418" s="196" t="n">
        <f>E418+F418-1</f>
        <v>45669</v>
      </c>
      <c r="H418" s="126" t="n">
        <f>E418-E388</f>
        <v>7</v>
      </c>
      <c r="I418" s="34"/>
      <c r="J418" s="165" t="s">
        <v>811</v>
      </c>
      <c r="K418" s="165" t="s">
        <v>811</v>
      </c>
      <c r="L418" s="140" t="s">
        <v>516</v>
      </c>
      <c r="M418" s="161"/>
      <c r="N418" s="177" t="e">
        <f>#REF!-#REF!</f>
        <v>#REF!</v>
      </c>
    </row>
    <row r="419" ht="16.5" customHeight="1">
      <c r="A419" s="129"/>
      <c r="C419" s="140" t="s">
        <v>524</v>
      </c>
      <c r="D419" s="129"/>
      <c r="E419" s="131" t="n">
        <f>G418+1</f>
        <v>45670</v>
      </c>
      <c r="F419" s="139" t="n">
        <v>5</v>
      </c>
      <c r="G419" s="131" t="n">
        <f>E419+F419-1</f>
        <v>45674</v>
      </c>
      <c r="H419" s="34"/>
      <c r="I419" s="34"/>
      <c r="J419" s="165" t="s">
        <v>811</v>
      </c>
      <c r="K419" s="165"/>
      <c r="L419" s="140" t="s">
        <v>525</v>
      </c>
      <c r="M419" s="161"/>
      <c r="N419" s="161"/>
    </row>
    <row r="420" ht="16.5" customHeight="1">
      <c r="A420" s="129"/>
      <c r="C420" s="140" t="s">
        <v>526</v>
      </c>
      <c r="D420" s="129"/>
      <c r="E420" s="131" t="n">
        <f>G419+1</f>
        <v>45675</v>
      </c>
      <c r="F420" s="139" t="n">
        <v>5</v>
      </c>
      <c r="G420" s="131" t="n">
        <f>E420+F420-1</f>
        <v>45679</v>
      </c>
      <c r="H420" s="34"/>
      <c r="I420" s="34"/>
      <c r="J420" s="165" t="s">
        <v>811</v>
      </c>
      <c r="K420" s="165"/>
      <c r="L420" s="140" t="s">
        <v>527</v>
      </c>
      <c r="M420" s="161"/>
      <c r="N420" s="161"/>
    </row>
    <row r="421" ht="16.5" customHeight="1">
      <c r="A421" s="129"/>
      <c r="B421" s="129" t="s">
        <v>530</v>
      </c>
      <c r="C421" s="140" t="s">
        <v>531</v>
      </c>
      <c r="D421" s="129"/>
      <c r="E421" s="131" t="n">
        <f>G418+15</f>
        <v>45684</v>
      </c>
      <c r="F421" s="169" t="n">
        <v>1</v>
      </c>
      <c r="G421" s="131" t="n">
        <f>E421+F421-1</f>
        <v>45684</v>
      </c>
      <c r="H421" s="34"/>
      <c r="I421" s="34"/>
      <c r="J421" s="165" t="s">
        <v>811</v>
      </c>
      <c r="K421" s="165" t="s">
        <v>811</v>
      </c>
      <c r="L421" s="140" t="s">
        <v>290</v>
      </c>
      <c r="M421" s="161"/>
      <c r="N421" s="161"/>
    </row>
    <row r="422" s="5" customFormat="1" ht="16.5" customHeight="1">
      <c r="A422" s="34"/>
      <c r="B422" s="54" t="s">
        <v>532</v>
      </c>
      <c r="C422" s="16" t="s">
        <v>533</v>
      </c>
      <c r="D422" s="16"/>
      <c r="E422" s="16" t="n">
        <f>G184+1</f>
        <v>45491</v>
      </c>
      <c r="F422" s="166"/>
      <c r="G422" s="153" t="n">
        <f>E422+F422-1</f>
        <v>45490</v>
      </c>
      <c r="H422" s="34"/>
      <c r="I422" s="34"/>
      <c r="J422" s="157"/>
      <c r="K422" s="157"/>
      <c r="L422" s="117"/>
      <c r="M422" s="175"/>
      <c r="N422" s="70"/>
      <c r="O422" s="70"/>
      <c r="P422" s="70"/>
    </row>
    <row r="423" s="5" customFormat="1" ht="16.5" customHeight="1">
      <c r="A423" s="34"/>
      <c r="B423" s="34"/>
      <c r="C423" s="16" t="s">
        <v>534</v>
      </c>
      <c r="D423" s="16"/>
      <c r="E423" s="16" t="n">
        <f>G422+1</f>
        <v>45491</v>
      </c>
      <c r="F423" s="19" t="n">
        <v>1</v>
      </c>
      <c r="G423" s="153" t="n">
        <f>E423+F423-1</f>
        <v>45491</v>
      </c>
      <c r="H423" s="34"/>
      <c r="I423" s="34"/>
      <c r="J423" s="157"/>
      <c r="K423" s="157"/>
      <c r="L423" s="54" t="s">
        <v>535</v>
      </c>
      <c r="M423" s="174"/>
      <c r="N423" s="70"/>
      <c r="O423" s="70"/>
      <c r="P423" s="70"/>
    </row>
    <row r="424" s="5" customFormat="1" ht="16.5" customHeight="1">
      <c r="A424" s="34"/>
      <c r="B424" s="34"/>
      <c r="C424" s="16" t="s">
        <v>245</v>
      </c>
      <c r="D424" s="16"/>
      <c r="E424" s="16" t="n">
        <f>G423+1</f>
        <v>45492</v>
      </c>
      <c r="F424" s="19" t="n">
        <v>2</v>
      </c>
      <c r="G424" s="153" t="n">
        <f>E424+F424-1</f>
        <v>45493</v>
      </c>
      <c r="H424" s="34"/>
      <c r="I424" s="34"/>
      <c r="J424" s="157"/>
      <c r="K424" s="157"/>
      <c r="L424" s="54" t="s">
        <v>535</v>
      </c>
      <c r="M424" s="174"/>
      <c r="N424" s="70"/>
      <c r="O424" s="70"/>
      <c r="P424" s="70"/>
    </row>
    <row r="425" s="5" customFormat="1" ht="16.5" customHeight="1">
      <c r="A425" s="34"/>
      <c r="B425" s="34"/>
      <c r="C425" s="16" t="s">
        <v>536</v>
      </c>
      <c r="D425" s="16"/>
      <c r="E425" s="16" t="n">
        <f>E174</f>
        <v>45432</v>
      </c>
      <c r="F425" s="19" t="n">
        <v>7</v>
      </c>
      <c r="G425" s="153" t="n">
        <f>E425+F425-1</f>
        <v>45438</v>
      </c>
      <c r="H425" s="34"/>
      <c r="I425" s="34"/>
      <c r="J425" s="157"/>
      <c r="K425" s="157"/>
      <c r="L425" s="54" t="s">
        <v>65</v>
      </c>
      <c r="M425" s="174"/>
      <c r="N425" s="70"/>
      <c r="O425" s="70"/>
      <c r="P425" s="70"/>
    </row>
    <row r="426" s="5" customFormat="1" ht="16.5" customHeight="1">
      <c r="A426" s="34"/>
      <c r="B426" s="34"/>
      <c r="C426" s="16" t="s">
        <v>537</v>
      </c>
      <c r="D426" s="16"/>
      <c r="E426" s="16" t="n">
        <f>G425+1</f>
        <v>45439</v>
      </c>
      <c r="F426" s="19" t="n">
        <v>1</v>
      </c>
      <c r="G426" s="153" t="n">
        <f>E426+F426-1</f>
        <v>45439</v>
      </c>
      <c r="H426" s="34"/>
      <c r="I426" s="34"/>
      <c r="J426" s="157"/>
      <c r="K426" s="157"/>
      <c r="L426" s="54" t="s">
        <v>512</v>
      </c>
      <c r="M426" s="174"/>
      <c r="N426" s="70"/>
      <c r="O426" s="70"/>
      <c r="P426" s="70"/>
    </row>
    <row r="427" s="5" customFormat="1" ht="16.5" customHeight="1">
      <c r="A427" s="34"/>
      <c r="B427" s="34"/>
      <c r="C427" s="117" t="s">
        <v>538</v>
      </c>
      <c r="D427" s="117"/>
      <c r="E427" s="168"/>
      <c r="F427" s="166"/>
      <c r="G427" s="153"/>
      <c r="H427" s="34"/>
      <c r="I427" s="34"/>
      <c r="J427" s="157"/>
      <c r="K427" s="157"/>
      <c r="L427" s="54" t="s">
        <v>516</v>
      </c>
      <c r="M427" s="174"/>
      <c r="N427" s="70"/>
      <c r="O427" s="70"/>
      <c r="P427" s="70"/>
    </row>
    <row r="428" s="5" customFormat="1" ht="16.5" customHeight="1">
      <c r="A428" s="34"/>
      <c r="B428" s="34"/>
      <c r="C428" s="117" t="s">
        <v>539</v>
      </c>
      <c r="D428" s="117"/>
      <c r="E428" s="168"/>
      <c r="F428" s="166"/>
      <c r="G428" s="153"/>
      <c r="H428" s="34"/>
      <c r="I428" s="34"/>
      <c r="J428" s="157"/>
      <c r="K428" s="157"/>
      <c r="L428" s="54" t="s">
        <v>512</v>
      </c>
      <c r="M428" s="174"/>
      <c r="N428" s="70"/>
      <c r="O428" s="70"/>
      <c r="P428" s="70"/>
    </row>
    <row r="429" s="5" customFormat="1" ht="16.5" customHeight="1">
      <c r="A429" s="34"/>
      <c r="B429" s="34"/>
      <c r="C429" s="117" t="s">
        <v>540</v>
      </c>
      <c r="D429" s="117"/>
      <c r="E429" s="168"/>
      <c r="F429" s="166"/>
      <c r="G429" s="153"/>
      <c r="H429" s="34"/>
      <c r="I429" s="34"/>
      <c r="J429" s="157"/>
      <c r="K429" s="157"/>
      <c r="L429" s="54" t="s">
        <v>512</v>
      </c>
      <c r="M429" s="174"/>
      <c r="N429" s="70"/>
      <c r="O429" s="70"/>
      <c r="P429" s="70"/>
    </row>
    <row r="430" s="5" customFormat="1" ht="16.5" customHeight="1">
      <c r="A430" s="34"/>
      <c r="B430" s="34"/>
      <c r="C430" s="16" t="s">
        <v>541</v>
      </c>
      <c r="D430" s="16"/>
      <c r="E430" s="16" t="n">
        <v>45355</v>
      </c>
      <c r="F430" s="19" t="n">
        <v>2</v>
      </c>
      <c r="G430" s="153" t="n">
        <f>E430+F430-1</f>
        <v>45356</v>
      </c>
      <c r="H430" s="34"/>
      <c r="I430" s="34"/>
      <c r="J430" s="157"/>
      <c r="K430" s="157"/>
      <c r="L430" s="54" t="s">
        <v>512</v>
      </c>
      <c r="M430" s="176"/>
      <c r="N430" s="70"/>
      <c r="O430" s="70"/>
      <c r="P430" s="70"/>
    </row>
    <row r="431" s="5" customFormat="1" ht="16.5" customHeight="1">
      <c r="A431" s="34"/>
      <c r="B431" s="54"/>
      <c r="C431" s="54"/>
      <c r="D431" s="34"/>
      <c r="E431" s="16"/>
      <c r="F431" s="19"/>
      <c r="G431" s="153"/>
      <c r="H431" s="34"/>
      <c r="I431" s="34"/>
      <c r="J431" s="157"/>
      <c r="K431" s="157"/>
      <c r="L431" s="110"/>
      <c r="M431" s="104"/>
      <c r="N431" s="70"/>
      <c r="O431" s="70"/>
      <c r="P431" s="70"/>
    </row>
    <row r="432" s="5" customFormat="1" ht="16.5" customHeight="1">
      <c r="A432" s="34"/>
      <c r="B432" s="54"/>
      <c r="C432" s="54"/>
      <c r="D432" s="34"/>
      <c r="E432" s="16"/>
      <c r="F432" s="19"/>
      <c r="G432" s="153"/>
      <c r="H432" s="34"/>
      <c r="I432" s="34"/>
      <c r="J432" s="157"/>
      <c r="K432" s="157"/>
      <c r="L432" s="110"/>
      <c r="M432" s="104"/>
      <c r="N432" s="70"/>
      <c r="O432" s="70"/>
      <c r="P432" s="70"/>
    </row>
    <row r="433" s="5" customFormat="1" ht="16.5" customHeight="1">
      <c r="A433" s="34"/>
      <c r="B433" s="54"/>
      <c r="C433" s="54"/>
      <c r="D433" s="34"/>
      <c r="E433" s="16"/>
      <c r="F433" s="19"/>
      <c r="G433" s="153"/>
      <c r="H433" s="34"/>
      <c r="I433" s="34"/>
      <c r="J433" s="157"/>
      <c r="K433" s="157"/>
      <c r="L433" s="110"/>
      <c r="M433" s="104"/>
      <c r="N433" s="70"/>
      <c r="O433" s="70"/>
      <c r="P433" s="70"/>
    </row>
    <row r="434" s="5" customFormat="1" ht="16.5" customHeight="1">
      <c r="A434" s="34"/>
      <c r="B434" s="54"/>
      <c r="C434" s="54"/>
      <c r="D434" s="34"/>
      <c r="E434" s="16"/>
      <c r="F434" s="19"/>
      <c r="G434" s="153"/>
      <c r="H434" s="34"/>
      <c r="I434" s="34"/>
      <c r="J434" s="157"/>
      <c r="K434" s="157"/>
      <c r="L434" s="110"/>
      <c r="M434" s="104"/>
      <c r="N434" s="70"/>
      <c r="O434" s="70"/>
      <c r="P434" s="70"/>
    </row>
    <row r="435" s="5" customFormat="1" ht="16.5" customHeight="1">
      <c r="A435" s="34"/>
      <c r="B435" s="54"/>
      <c r="C435" s="54"/>
      <c r="D435" s="34"/>
      <c r="E435" s="16"/>
      <c r="F435" s="19"/>
      <c r="G435" s="153"/>
      <c r="H435" s="34"/>
      <c r="I435" s="34"/>
      <c r="J435" s="157"/>
      <c r="K435" s="157"/>
      <c r="L435" s="110"/>
      <c r="M435" s="104"/>
      <c r="N435" s="70"/>
      <c r="O435" s="70"/>
      <c r="P435" s="70"/>
    </row>
    <row r="436" s="5" customFormat="1" ht="16.5" customHeight="1">
      <c r="A436" s="34"/>
      <c r="B436" s="54"/>
      <c r="C436" s="54"/>
      <c r="D436" s="34"/>
      <c r="E436" s="16"/>
      <c r="F436" s="19"/>
      <c r="G436" s="153"/>
      <c r="H436" s="34"/>
      <c r="I436" s="34"/>
      <c r="J436" s="157"/>
      <c r="K436" s="157"/>
      <c r="L436" s="110"/>
      <c r="M436" s="104"/>
      <c r="N436" s="70"/>
      <c r="O436" s="70"/>
      <c r="P436" s="70"/>
    </row>
    <row r="437" s="5" customFormat="1" ht="16.5" customHeight="1">
      <c r="A437" s="34"/>
      <c r="B437" s="54"/>
      <c r="C437" s="54"/>
      <c r="D437" s="34"/>
      <c r="E437" s="16"/>
      <c r="F437" s="19"/>
      <c r="G437" s="153"/>
      <c r="H437" s="34"/>
      <c r="I437" s="34"/>
      <c r="J437" s="157"/>
      <c r="K437" s="157"/>
      <c r="L437" s="110"/>
      <c r="M437" s="104"/>
      <c r="N437" s="70"/>
      <c r="O437" s="70"/>
      <c r="P437" s="70"/>
    </row>
    <row r="438" s="5" customFormat="1" ht="16.5" customHeight="1">
      <c r="A438" s="34"/>
      <c r="B438" s="54"/>
      <c r="C438" s="54"/>
      <c r="D438" s="34"/>
      <c r="E438" s="16"/>
      <c r="F438" s="19"/>
      <c r="G438" s="153"/>
      <c r="H438" s="34"/>
      <c r="I438" s="34"/>
      <c r="J438" s="157"/>
      <c r="K438" s="157"/>
      <c r="L438" s="110"/>
      <c r="M438" s="104"/>
      <c r="N438" s="70"/>
      <c r="O438" s="70"/>
      <c r="P438" s="70"/>
    </row>
    <row r="439" s="5" customFormat="1" ht="16.5" customHeight="1">
      <c r="A439" s="34"/>
      <c r="B439" s="54"/>
      <c r="C439" s="54"/>
      <c r="D439" s="34"/>
      <c r="E439" s="16"/>
      <c r="F439" s="19"/>
      <c r="G439" s="153"/>
      <c r="H439" s="34"/>
      <c r="I439" s="34"/>
      <c r="J439" s="157"/>
      <c r="K439" s="157"/>
      <c r="L439" s="110"/>
      <c r="M439" s="104"/>
      <c r="N439" s="70"/>
      <c r="O439" s="70"/>
      <c r="P439" s="70"/>
    </row>
    <row r="440" s="5" customFormat="1" ht="16.5" customHeight="1">
      <c r="A440" s="34"/>
      <c r="B440" s="54"/>
      <c r="C440" s="54"/>
      <c r="D440" s="34"/>
      <c r="E440" s="16"/>
      <c r="F440" s="19"/>
      <c r="G440" s="153"/>
      <c r="H440" s="34"/>
      <c r="I440" s="34"/>
      <c r="J440" s="157"/>
      <c r="K440" s="157"/>
      <c r="L440" s="110"/>
      <c r="M440" s="104"/>
      <c r="N440" s="70"/>
      <c r="O440" s="70"/>
      <c r="P440" s="70"/>
    </row>
    <row r="441" s="5" customFormat="1" ht="16.5" customHeight="1">
      <c r="A441" s="34"/>
      <c r="B441" s="54"/>
      <c r="C441" s="54"/>
      <c r="D441" s="34"/>
      <c r="E441" s="16"/>
      <c r="F441" s="19"/>
      <c r="G441" s="153"/>
      <c r="H441" s="34"/>
      <c r="I441" s="34"/>
      <c r="J441" s="157"/>
      <c r="K441" s="157"/>
      <c r="L441" s="110"/>
      <c r="M441" s="104"/>
      <c r="N441" s="70"/>
      <c r="O441" s="70"/>
      <c r="P441" s="70"/>
    </row>
    <row r="442" s="5" customFormat="1" ht="16.5" customHeight="1">
      <c r="A442" s="34"/>
      <c r="B442" s="54"/>
      <c r="C442" s="54"/>
      <c r="D442" s="34"/>
      <c r="E442" s="16"/>
      <c r="F442" s="19"/>
      <c r="G442" s="153"/>
      <c r="H442" s="34"/>
      <c r="I442" s="34"/>
      <c r="J442" s="157"/>
      <c r="K442" s="157"/>
      <c r="L442" s="110"/>
      <c r="M442" s="104"/>
      <c r="N442" s="70"/>
      <c r="O442" s="70"/>
      <c r="P442" s="70"/>
    </row>
    <row r="443" s="5" customFormat="1" ht="16.5" customHeight="1">
      <c r="A443" s="34"/>
      <c r="B443" s="54"/>
      <c r="C443" s="54"/>
      <c r="D443" s="34"/>
      <c r="E443" s="16"/>
      <c r="F443" s="19"/>
      <c r="G443" s="153"/>
      <c r="H443" s="34"/>
      <c r="I443" s="34"/>
      <c r="J443" s="157"/>
      <c r="K443" s="157"/>
      <c r="L443" s="110"/>
      <c r="M443" s="104"/>
      <c r="N443" s="70"/>
      <c r="O443" s="70"/>
      <c r="P443" s="70"/>
    </row>
    <row r="444" s="5" customFormat="1" ht="16.5" customHeight="1">
      <c r="A444" s="34"/>
      <c r="B444" s="54"/>
      <c r="C444" s="54"/>
      <c r="D444" s="34"/>
      <c r="E444" s="16"/>
      <c r="F444" s="19"/>
      <c r="G444" s="153"/>
      <c r="H444" s="34"/>
      <c r="I444" s="34"/>
      <c r="J444" s="157"/>
      <c r="K444" s="157"/>
      <c r="L444" s="110"/>
      <c r="M444" s="104"/>
      <c r="N444" s="70"/>
      <c r="O444" s="70"/>
      <c r="P444" s="70"/>
    </row>
    <row r="445" s="5" customFormat="1" ht="16.5" customHeight="1">
      <c r="A445" s="34"/>
      <c r="B445" s="54"/>
      <c r="C445" s="54"/>
      <c r="D445" s="34"/>
      <c r="E445" s="16"/>
      <c r="F445" s="19"/>
      <c r="G445" s="153"/>
      <c r="H445" s="34"/>
      <c r="I445" s="34"/>
      <c r="J445" s="157"/>
      <c r="K445" s="157"/>
      <c r="L445" s="110"/>
      <c r="M445" s="104"/>
      <c r="N445" s="70"/>
      <c r="O445" s="70"/>
      <c r="P445" s="70"/>
    </row>
    <row r="446" s="5" customFormat="1" ht="16.5" customHeight="1">
      <c r="A446" s="34"/>
      <c r="B446" s="54"/>
      <c r="C446" s="54"/>
      <c r="D446" s="34"/>
      <c r="E446" s="16"/>
      <c r="F446" s="19"/>
      <c r="G446" s="153"/>
      <c r="H446" s="34"/>
      <c r="I446" s="34"/>
      <c r="J446" s="157"/>
      <c r="K446" s="157"/>
      <c r="L446" s="110"/>
      <c r="M446" s="104"/>
      <c r="N446" s="70"/>
      <c r="O446" s="70"/>
      <c r="P446" s="70"/>
    </row>
    <row r="447" s="5" customFormat="1" ht="16.5" customHeight="1">
      <c r="A447" s="34"/>
      <c r="B447" s="54"/>
      <c r="C447" s="54"/>
      <c r="D447" s="34"/>
      <c r="E447" s="16"/>
      <c r="F447" s="19"/>
      <c r="G447" s="153"/>
      <c r="H447" s="34"/>
      <c r="I447" s="34"/>
      <c r="J447" s="157"/>
      <c r="K447" s="157"/>
      <c r="L447" s="110"/>
      <c r="M447" s="104"/>
      <c r="N447" s="70"/>
      <c r="O447" s="70"/>
      <c r="P447" s="70"/>
    </row>
    <row r="448" s="5" customFormat="1" ht="16.5" customHeight="1">
      <c r="A448" s="34"/>
      <c r="B448" s="54"/>
      <c r="C448" s="54"/>
      <c r="D448" s="34"/>
      <c r="E448" s="16"/>
      <c r="F448" s="19"/>
      <c r="G448" s="153"/>
      <c r="H448" s="34"/>
      <c r="I448" s="34"/>
      <c r="J448" s="157"/>
      <c r="K448" s="157"/>
      <c r="L448" s="110"/>
      <c r="M448" s="104"/>
      <c r="N448" s="70"/>
      <c r="O448" s="70"/>
      <c r="P448" s="70"/>
    </row>
    <row r="449" s="5" customFormat="1" ht="16.5" customHeight="1">
      <c r="A449" s="34"/>
      <c r="B449" s="54"/>
      <c r="C449" s="54"/>
      <c r="D449" s="34"/>
      <c r="E449" s="16"/>
      <c r="F449" s="19"/>
      <c r="G449" s="153"/>
      <c r="H449" s="34"/>
      <c r="I449" s="34"/>
      <c r="J449" s="157"/>
      <c r="K449" s="157"/>
      <c r="L449" s="110"/>
      <c r="M449" s="104"/>
      <c r="N449" s="70"/>
      <c r="O449" s="70"/>
      <c r="P449" s="70"/>
    </row>
    <row r="450" s="5" customFormat="1" ht="16.5" customHeight="1">
      <c r="A450" s="34"/>
      <c r="B450" s="54"/>
      <c r="C450" s="54"/>
      <c r="D450" s="34"/>
      <c r="E450" s="16"/>
      <c r="F450" s="19"/>
      <c r="G450" s="153"/>
      <c r="H450" s="34"/>
      <c r="I450" s="34"/>
      <c r="J450" s="157"/>
      <c r="K450" s="157"/>
      <c r="L450" s="110"/>
      <c r="M450" s="104"/>
      <c r="N450" s="70"/>
      <c r="O450" s="70"/>
      <c r="P450" s="70"/>
    </row>
    <row r="451" s="5" customFormat="1" ht="16.5" customHeight="1">
      <c r="A451" s="34"/>
      <c r="B451" s="54"/>
      <c r="C451" s="54"/>
      <c r="D451" s="34"/>
      <c r="E451" s="16"/>
      <c r="F451" s="19"/>
      <c r="G451" s="153"/>
      <c r="H451" s="34"/>
      <c r="I451" s="34"/>
      <c r="J451" s="157"/>
      <c r="K451" s="157"/>
      <c r="L451" s="110"/>
      <c r="M451" s="104"/>
      <c r="N451" s="70"/>
      <c r="O451" s="70"/>
      <c r="P451" s="70"/>
    </row>
    <row r="452" s="5" customFormat="1" ht="16.5" customHeight="1">
      <c r="A452" s="34"/>
      <c r="B452" s="54"/>
      <c r="C452" s="54"/>
      <c r="D452" s="34"/>
      <c r="E452" s="16"/>
      <c r="F452" s="19"/>
      <c r="G452" s="153"/>
      <c r="H452" s="34"/>
      <c r="I452" s="34"/>
      <c r="J452" s="157"/>
      <c r="K452" s="157"/>
      <c r="L452" s="110"/>
      <c r="M452" s="104"/>
      <c r="N452" s="70"/>
      <c r="O452" s="70"/>
      <c r="P452" s="70"/>
    </row>
    <row r="453" s="5" customFormat="1" ht="16.5" customHeight="1">
      <c r="A453" s="34"/>
      <c r="B453" s="54"/>
      <c r="C453" s="54"/>
      <c r="D453" s="34"/>
      <c r="E453" s="16"/>
      <c r="F453" s="19"/>
      <c r="G453" s="153"/>
      <c r="H453" s="34"/>
      <c r="I453" s="34"/>
      <c r="J453" s="157"/>
      <c r="K453" s="157"/>
      <c r="L453" s="110"/>
      <c r="M453" s="104"/>
      <c r="N453" s="70"/>
      <c r="O453" s="70"/>
      <c r="P453" s="70"/>
    </row>
    <row r="454" s="5" customFormat="1" ht="16.5" customHeight="1">
      <c r="A454" s="34"/>
      <c r="B454" s="54"/>
      <c r="C454" s="54"/>
      <c r="D454" s="34"/>
      <c r="E454" s="16"/>
      <c r="F454" s="19"/>
      <c r="G454" s="153"/>
      <c r="H454" s="34"/>
      <c r="I454" s="34"/>
      <c r="J454" s="157"/>
      <c r="K454" s="157"/>
      <c r="L454" s="110"/>
      <c r="M454" s="104"/>
      <c r="N454" s="70"/>
      <c r="O454" s="70"/>
      <c r="P454" s="70"/>
    </row>
    <row r="455" s="5" customFormat="1" ht="16.5" customHeight="1">
      <c r="A455" s="34"/>
      <c r="B455" s="54"/>
      <c r="C455" s="54"/>
      <c r="D455" s="34"/>
      <c r="E455" s="16"/>
      <c r="F455" s="19"/>
      <c r="G455" s="153"/>
      <c r="H455" s="34"/>
      <c r="I455" s="34"/>
      <c r="J455" s="157"/>
      <c r="K455" s="157"/>
      <c r="L455" s="110"/>
      <c r="M455" s="104"/>
      <c r="N455" s="70"/>
      <c r="O455" s="70"/>
      <c r="P455" s="70"/>
    </row>
    <row r="456" s="5" customFormat="1" ht="16.5" customHeight="1">
      <c r="A456" s="34"/>
      <c r="B456" s="54"/>
      <c r="C456" s="54"/>
      <c r="D456" s="34"/>
      <c r="E456" s="16"/>
      <c r="F456" s="19"/>
      <c r="G456" s="153"/>
      <c r="H456" s="34"/>
      <c r="I456" s="34"/>
      <c r="J456" s="157"/>
      <c r="K456" s="157"/>
      <c r="L456" s="110"/>
      <c r="M456" s="104"/>
      <c r="N456" s="70"/>
      <c r="O456" s="70"/>
      <c r="P456" s="70"/>
    </row>
    <row r="457" s="5" customFormat="1" ht="16.5" customHeight="1">
      <c r="A457" s="34"/>
      <c r="B457" s="54"/>
      <c r="C457" s="54"/>
      <c r="D457" s="34"/>
      <c r="E457" s="16"/>
      <c r="F457" s="19"/>
      <c r="G457" s="153"/>
      <c r="H457" s="34"/>
      <c r="I457" s="34"/>
      <c r="J457" s="157"/>
      <c r="K457" s="157"/>
      <c r="L457" s="110"/>
      <c r="M457" s="104"/>
      <c r="N457" s="70"/>
      <c r="O457" s="70"/>
      <c r="P457" s="70"/>
    </row>
    <row r="458" s="5" customFormat="1" ht="16.5" customHeight="1">
      <c r="A458" s="34"/>
      <c r="B458" s="54"/>
      <c r="C458" s="54"/>
      <c r="D458" s="34"/>
      <c r="E458" s="16"/>
      <c r="F458" s="19"/>
      <c r="G458" s="153"/>
      <c r="H458" s="34"/>
      <c r="I458" s="34"/>
      <c r="J458" s="157"/>
      <c r="K458" s="157"/>
      <c r="L458" s="110"/>
      <c r="M458" s="104"/>
      <c r="N458" s="70"/>
      <c r="O458" s="70"/>
      <c r="P458" s="70"/>
    </row>
    <row r="459" s="5" customFormat="1" ht="16.5" customHeight="1">
      <c r="A459" s="34"/>
      <c r="B459" s="54"/>
      <c r="C459" s="54"/>
      <c r="D459" s="34"/>
      <c r="E459" s="16"/>
      <c r="F459" s="19"/>
      <c r="G459" s="153"/>
      <c r="H459" s="34"/>
      <c r="I459" s="34"/>
      <c r="J459" s="157"/>
      <c r="K459" s="157"/>
      <c r="L459" s="110"/>
      <c r="M459" s="104"/>
      <c r="N459" s="70"/>
      <c r="O459" s="70"/>
      <c r="P459" s="70"/>
    </row>
    <row r="460" s="5" customFormat="1" ht="16.5" customHeight="1">
      <c r="A460" s="34"/>
      <c r="B460" s="54"/>
      <c r="C460" s="54"/>
      <c r="D460" s="34"/>
      <c r="E460" s="16"/>
      <c r="F460" s="19"/>
      <c r="G460" s="153"/>
      <c r="H460" s="34"/>
      <c r="I460" s="34"/>
      <c r="J460" s="157"/>
      <c r="K460" s="157"/>
      <c r="L460" s="110"/>
      <c r="M460" s="104"/>
      <c r="N460" s="70"/>
      <c r="O460" s="70"/>
      <c r="P460" s="70"/>
    </row>
    <row r="461" s="5" customFormat="1" ht="16.5" customHeight="1">
      <c r="A461" s="34"/>
      <c r="B461" s="54"/>
      <c r="C461" s="54"/>
      <c r="D461" s="34"/>
      <c r="E461" s="16"/>
      <c r="F461" s="19"/>
      <c r="G461" s="153"/>
      <c r="H461" s="34"/>
      <c r="I461" s="34"/>
      <c r="J461" s="157"/>
      <c r="K461" s="157"/>
      <c r="L461" s="110"/>
      <c r="M461" s="104"/>
      <c r="N461" s="70"/>
      <c r="O461" s="70"/>
      <c r="P461" s="70"/>
    </row>
    <row r="462" s="5" customFormat="1" ht="16.5" customHeight="1">
      <c r="A462" s="34"/>
      <c r="B462" s="54"/>
      <c r="C462" s="54"/>
      <c r="D462" s="34"/>
      <c r="E462" s="16"/>
      <c r="F462" s="19"/>
      <c r="G462" s="153"/>
      <c r="H462" s="34"/>
      <c r="I462" s="34"/>
      <c r="J462" s="157"/>
      <c r="K462" s="157"/>
      <c r="L462" s="110"/>
      <c r="M462" s="104"/>
      <c r="N462" s="70"/>
      <c r="O462" s="70"/>
      <c r="P462" s="70"/>
    </row>
    <row r="463" s="5" customFormat="1" ht="16.5" customHeight="1">
      <c r="A463" s="34"/>
      <c r="B463" s="54"/>
      <c r="C463" s="54"/>
      <c r="D463" s="34"/>
      <c r="E463" s="16"/>
      <c r="F463" s="19"/>
      <c r="G463" s="153"/>
      <c r="H463" s="34"/>
      <c r="I463" s="34"/>
      <c r="J463" s="157"/>
      <c r="K463" s="157"/>
      <c r="L463" s="110"/>
      <c r="M463" s="104"/>
      <c r="N463" s="70"/>
      <c r="O463" s="70"/>
      <c r="P463" s="70"/>
    </row>
    <row r="464" s="5" customFormat="1" ht="16.5" customHeight="1">
      <c r="A464" s="34"/>
      <c r="B464" s="54"/>
      <c r="C464" s="54"/>
      <c r="D464" s="34"/>
      <c r="E464" s="16"/>
      <c r="F464" s="19"/>
      <c r="G464" s="153"/>
      <c r="H464" s="34"/>
      <c r="I464" s="34"/>
      <c r="J464" s="157"/>
      <c r="K464" s="157"/>
      <c r="L464" s="110"/>
      <c r="M464" s="104"/>
      <c r="N464" s="70"/>
      <c r="O464" s="70"/>
      <c r="P464" s="70"/>
    </row>
    <row r="465" s="5" customFormat="1" ht="16.5" customHeight="1">
      <c r="A465" s="34"/>
      <c r="B465" s="54"/>
      <c r="C465" s="54"/>
      <c r="D465" s="34"/>
      <c r="E465" s="16"/>
      <c r="F465" s="19"/>
      <c r="G465" s="153"/>
      <c r="H465" s="34"/>
      <c r="I465" s="34"/>
      <c r="J465" s="157"/>
      <c r="K465" s="157"/>
      <c r="L465" s="110"/>
      <c r="M465" s="104"/>
      <c r="N465" s="70"/>
      <c r="O465" s="70"/>
      <c r="P465" s="70"/>
    </row>
    <row r="466" s="5" customFormat="1" ht="16.5" customHeight="1">
      <c r="A466" s="34"/>
      <c r="B466" s="54"/>
      <c r="C466" s="54"/>
      <c r="D466" s="34"/>
      <c r="E466" s="16"/>
      <c r="F466" s="19"/>
      <c r="G466" s="153"/>
      <c r="H466" s="34"/>
      <c r="I466" s="34"/>
      <c r="J466" s="157"/>
      <c r="K466" s="157"/>
      <c r="L466" s="110"/>
      <c r="M466" s="104"/>
      <c r="N466" s="70"/>
      <c r="O466" s="70"/>
      <c r="P466" s="70"/>
    </row>
    <row r="467" s="5" customFormat="1" ht="16.5" customHeight="1">
      <c r="A467" s="34"/>
      <c r="B467" s="54"/>
      <c r="C467" s="54"/>
      <c r="D467" s="34"/>
      <c r="E467" s="16"/>
      <c r="F467" s="19"/>
      <c r="G467" s="153"/>
      <c r="H467" s="34"/>
      <c r="I467" s="34"/>
      <c r="J467" s="157"/>
      <c r="K467" s="157"/>
      <c r="L467" s="110"/>
      <c r="M467" s="104"/>
      <c r="N467" s="70"/>
      <c r="O467" s="70"/>
      <c r="P467" s="70"/>
    </row>
    <row r="468" s="5" customFormat="1" ht="16.5" customHeight="1">
      <c r="A468" s="34"/>
      <c r="B468" s="54"/>
      <c r="C468" s="54"/>
      <c r="D468" s="34"/>
      <c r="E468" s="16"/>
      <c r="F468" s="19"/>
      <c r="G468" s="153"/>
      <c r="H468" s="34"/>
      <c r="I468" s="34"/>
      <c r="J468" s="157"/>
      <c r="K468" s="157"/>
      <c r="L468" s="110"/>
      <c r="M468" s="104"/>
      <c r="N468" s="70"/>
      <c r="O468" s="70"/>
      <c r="P468" s="70"/>
    </row>
    <row r="469" s="5" customFormat="1" ht="16.5" customHeight="1">
      <c r="A469" s="34"/>
      <c r="B469" s="54"/>
      <c r="C469" s="54"/>
      <c r="D469" s="34"/>
      <c r="E469" s="16"/>
      <c r="F469" s="19"/>
      <c r="G469" s="153"/>
      <c r="H469" s="34"/>
      <c r="I469" s="34"/>
      <c r="J469" s="157"/>
      <c r="K469" s="157"/>
      <c r="L469" s="110"/>
      <c r="M469" s="104"/>
      <c r="N469" s="70"/>
      <c r="O469" s="70"/>
      <c r="P469" s="70"/>
    </row>
    <row r="470" s="5" customFormat="1" ht="16.5" customHeight="1">
      <c r="A470" s="34"/>
      <c r="B470" s="54"/>
      <c r="C470" s="54"/>
      <c r="D470" s="34"/>
      <c r="E470" s="16"/>
      <c r="F470" s="19"/>
      <c r="G470" s="153"/>
      <c r="H470" s="34"/>
      <c r="I470" s="34"/>
      <c r="J470" s="157"/>
      <c r="K470" s="157"/>
      <c r="L470" s="110"/>
      <c r="M470" s="104"/>
      <c r="N470" s="70"/>
      <c r="O470" s="70"/>
      <c r="P470" s="70"/>
    </row>
    <row r="471" s="5" customFormat="1" ht="16.5" customHeight="1">
      <c r="A471" s="34"/>
      <c r="B471" s="54"/>
      <c r="C471" s="54"/>
      <c r="D471" s="34"/>
      <c r="E471" s="16"/>
      <c r="F471" s="19"/>
      <c r="G471" s="153"/>
      <c r="H471" s="34"/>
      <c r="I471" s="34"/>
      <c r="J471" s="157"/>
      <c r="K471" s="157"/>
      <c r="L471" s="110"/>
      <c r="M471" s="104"/>
      <c r="N471" s="70"/>
      <c r="O471" s="70"/>
      <c r="P471" s="70"/>
    </row>
    <row r="472" s="5" customFormat="1" ht="16.5" customHeight="1">
      <c r="A472" s="34"/>
      <c r="B472" s="54"/>
      <c r="C472" s="54"/>
      <c r="D472" s="34"/>
      <c r="E472" s="16"/>
      <c r="F472" s="19"/>
      <c r="G472" s="153"/>
      <c r="H472" s="34"/>
      <c r="I472" s="34"/>
      <c r="J472" s="157"/>
      <c r="K472" s="157"/>
      <c r="L472" s="110"/>
      <c r="M472" s="104"/>
      <c r="N472" s="70"/>
      <c r="O472" s="70"/>
      <c r="P472" s="70"/>
    </row>
    <row r="473" s="5" customFormat="1" ht="16.5" customHeight="1">
      <c r="A473" s="34"/>
      <c r="B473" s="54"/>
      <c r="C473" s="54"/>
      <c r="D473" s="34"/>
      <c r="E473" s="16"/>
      <c r="F473" s="19"/>
      <c r="G473" s="153"/>
      <c r="H473" s="34"/>
      <c r="I473" s="34"/>
      <c r="J473" s="157"/>
      <c r="K473" s="157"/>
      <c r="L473" s="110"/>
      <c r="M473" s="104"/>
      <c r="N473" s="70"/>
      <c r="O473" s="70"/>
      <c r="P473" s="70"/>
    </row>
    <row r="474" s="5" customFormat="1" ht="16.5" customHeight="1">
      <c r="A474" s="34"/>
      <c r="B474" s="54"/>
      <c r="C474" s="54"/>
      <c r="D474" s="34"/>
      <c r="E474" s="16"/>
      <c r="F474" s="19"/>
      <c r="G474" s="153"/>
      <c r="H474" s="34"/>
      <c r="I474" s="34"/>
      <c r="J474" s="157"/>
      <c r="K474" s="157"/>
      <c r="L474" s="110"/>
      <c r="M474" s="104"/>
      <c r="N474" s="70"/>
      <c r="O474" s="70"/>
      <c r="P474" s="70"/>
    </row>
    <row r="475" s="5" customFormat="1" ht="16.5" customHeight="1">
      <c r="A475" s="34"/>
      <c r="B475" s="54"/>
      <c r="C475" s="54"/>
      <c r="D475" s="34"/>
      <c r="E475" s="16"/>
      <c r="F475" s="19"/>
      <c r="G475" s="153"/>
      <c r="H475" s="34"/>
      <c r="I475" s="34"/>
      <c r="J475" s="157"/>
      <c r="K475" s="157"/>
      <c r="L475" s="110"/>
      <c r="M475" s="104"/>
      <c r="N475" s="70"/>
      <c r="O475" s="70"/>
      <c r="P475" s="70"/>
    </row>
    <row r="476" s="5" customFormat="1" ht="16.5" customHeight="1">
      <c r="A476" s="34"/>
      <c r="B476" s="54"/>
      <c r="C476" s="54"/>
      <c r="D476" s="34"/>
      <c r="E476" s="16"/>
      <c r="F476" s="19"/>
      <c r="G476" s="153"/>
      <c r="H476" s="34"/>
      <c r="I476" s="34"/>
      <c r="J476" s="157"/>
      <c r="K476" s="157"/>
      <c r="L476" s="110"/>
      <c r="M476" s="104"/>
      <c r="N476" s="70"/>
      <c r="O476" s="70"/>
      <c r="P476" s="70"/>
    </row>
    <row r="477" s="5" customFormat="1" ht="16.5" customHeight="1">
      <c r="A477" s="34"/>
      <c r="B477" s="54"/>
      <c r="C477" s="54"/>
      <c r="D477" s="34"/>
      <c r="E477" s="16"/>
      <c r="F477" s="19"/>
      <c r="G477" s="153"/>
      <c r="H477" s="34"/>
      <c r="I477" s="34"/>
      <c r="J477" s="157"/>
      <c r="K477" s="157"/>
      <c r="L477" s="110"/>
      <c r="M477" s="104"/>
      <c r="N477" s="70"/>
      <c r="O477" s="70"/>
      <c r="P477" s="70"/>
    </row>
    <row r="478" s="5" customFormat="1" ht="16.5" customHeight="1">
      <c r="A478" s="34"/>
      <c r="B478" s="54"/>
      <c r="C478" s="54"/>
      <c r="D478" s="34"/>
      <c r="E478" s="16"/>
      <c r="F478" s="19"/>
      <c r="G478" s="153"/>
      <c r="H478" s="34"/>
      <c r="I478" s="34"/>
      <c r="J478" s="157"/>
      <c r="K478" s="157"/>
      <c r="L478" s="110"/>
      <c r="M478" s="104"/>
      <c r="N478" s="70"/>
      <c r="O478" s="70"/>
      <c r="P478" s="70"/>
    </row>
    <row r="479" s="5" customFormat="1" ht="16.5" customHeight="1">
      <c r="A479" s="34"/>
      <c r="B479" s="54"/>
      <c r="C479" s="54"/>
      <c r="D479" s="34"/>
      <c r="E479" s="16"/>
      <c r="F479" s="19"/>
      <c r="G479" s="153"/>
      <c r="H479" s="34"/>
      <c r="I479" s="34"/>
      <c r="J479" s="157"/>
      <c r="K479" s="157"/>
      <c r="L479" s="110"/>
      <c r="M479" s="104"/>
      <c r="N479" s="70"/>
      <c r="O479" s="70"/>
      <c r="P479" s="70"/>
    </row>
    <row r="480" s="5" customFormat="1" ht="16.5" customHeight="1">
      <c r="A480" s="34"/>
      <c r="B480" s="54"/>
      <c r="C480" s="54"/>
      <c r="D480" s="34"/>
      <c r="E480" s="16"/>
      <c r="F480" s="19"/>
      <c r="G480" s="153"/>
      <c r="H480" s="34"/>
      <c r="I480" s="34"/>
      <c r="J480" s="157"/>
      <c r="K480" s="157"/>
      <c r="L480" s="110"/>
      <c r="M480" s="104"/>
      <c r="N480" s="70"/>
      <c r="O480" s="70"/>
      <c r="P480" s="70"/>
    </row>
    <row r="481" s="5" customFormat="1" ht="16.5" customHeight="1">
      <c r="A481" s="34"/>
      <c r="B481" s="54"/>
      <c r="C481" s="54"/>
      <c r="D481" s="34"/>
      <c r="E481" s="16"/>
      <c r="F481" s="19"/>
      <c r="G481" s="153"/>
      <c r="H481" s="34"/>
      <c r="I481" s="34"/>
      <c r="J481" s="157"/>
      <c r="K481" s="157"/>
      <c r="L481" s="110"/>
      <c r="M481" s="104"/>
      <c r="N481" s="70"/>
      <c r="O481" s="70"/>
      <c r="P481" s="70"/>
    </row>
    <row r="482" s="5" customFormat="1" ht="16.5" customHeight="1">
      <c r="A482" s="34"/>
      <c r="B482" s="54"/>
      <c r="C482" s="54"/>
      <c r="D482" s="34"/>
      <c r="E482" s="16"/>
      <c r="F482" s="19"/>
      <c r="G482" s="153"/>
      <c r="H482" s="34"/>
      <c r="I482" s="34"/>
      <c r="J482" s="157"/>
      <c r="K482" s="157"/>
      <c r="L482" s="110"/>
      <c r="M482" s="104"/>
      <c r="N482" s="70"/>
      <c r="O482" s="70"/>
      <c r="P482" s="70"/>
    </row>
    <row r="483" s="5" customFormat="1" ht="16.5" customHeight="1">
      <c r="A483" s="34"/>
      <c r="B483" s="54"/>
      <c r="C483" s="54"/>
      <c r="D483" s="34"/>
      <c r="E483" s="16"/>
      <c r="F483" s="19"/>
      <c r="G483" s="153"/>
      <c r="H483" s="34"/>
      <c r="I483" s="34"/>
      <c r="J483" s="157"/>
      <c r="K483" s="157"/>
      <c r="L483" s="110"/>
      <c r="M483" s="104"/>
      <c r="N483" s="70"/>
      <c r="O483" s="70"/>
      <c r="P483" s="70"/>
    </row>
    <row r="484" s="5" customFormat="1" ht="16.5" customHeight="1">
      <c r="A484" s="34"/>
      <c r="B484" s="54"/>
      <c r="C484" s="54"/>
      <c r="D484" s="34"/>
      <c r="E484" s="16"/>
      <c r="F484" s="19"/>
      <c r="G484" s="153"/>
      <c r="H484" s="34"/>
      <c r="I484" s="34"/>
      <c r="J484" s="157"/>
      <c r="K484" s="157"/>
      <c r="L484" s="110"/>
      <c r="M484" s="104"/>
      <c r="N484" s="70"/>
      <c r="O484" s="70"/>
      <c r="P484" s="70"/>
    </row>
    <row r="485" s="5" customFormat="1" ht="16.5" customHeight="1">
      <c r="A485" s="34"/>
      <c r="B485" s="54"/>
      <c r="C485" s="54"/>
      <c r="D485" s="34"/>
      <c r="E485" s="16"/>
      <c r="F485" s="19"/>
      <c r="G485" s="153"/>
      <c r="H485" s="34"/>
      <c r="I485" s="34"/>
      <c r="J485" s="157"/>
      <c r="K485" s="157"/>
      <c r="L485" s="110"/>
      <c r="M485" s="104"/>
      <c r="N485" s="70"/>
      <c r="O485" s="70"/>
      <c r="P485" s="70"/>
    </row>
    <row r="486" s="5" customFormat="1" ht="16.5" customHeight="1">
      <c r="A486" s="34"/>
      <c r="B486" s="54"/>
      <c r="C486" s="54"/>
      <c r="D486" s="34"/>
      <c r="E486" s="16"/>
      <c r="F486" s="19"/>
      <c r="G486" s="153"/>
      <c r="H486" s="34"/>
      <c r="I486" s="34"/>
      <c r="J486" s="157"/>
      <c r="K486" s="157"/>
      <c r="L486" s="110"/>
      <c r="M486" s="104"/>
      <c r="N486" s="70"/>
      <c r="O486" s="70"/>
      <c r="P486" s="70"/>
    </row>
    <row r="487" s="5" customFormat="1" ht="16.5" customHeight="1">
      <c r="A487" s="34"/>
      <c r="B487" s="54"/>
      <c r="C487" s="54"/>
      <c r="D487" s="34"/>
      <c r="E487" s="16"/>
      <c r="F487" s="19"/>
      <c r="G487" s="153"/>
      <c r="H487" s="34"/>
      <c r="I487" s="34"/>
      <c r="J487" s="157"/>
      <c r="K487" s="157"/>
      <c r="L487" s="110"/>
      <c r="M487" s="104"/>
      <c r="N487" s="70"/>
      <c r="O487" s="70"/>
      <c r="P487" s="70"/>
    </row>
    <row r="488" s="5" customFormat="1" ht="16.5" customHeight="1">
      <c r="A488" s="34"/>
      <c r="B488" s="54"/>
      <c r="C488" s="54"/>
      <c r="D488" s="34"/>
      <c r="E488" s="16"/>
      <c r="F488" s="19"/>
      <c r="G488" s="153"/>
      <c r="H488" s="34"/>
      <c r="I488" s="34"/>
      <c r="J488" s="157"/>
      <c r="K488" s="157"/>
      <c r="L488" s="110"/>
      <c r="M488" s="104"/>
      <c r="N488" s="70"/>
      <c r="O488" s="70"/>
      <c r="P488" s="70"/>
    </row>
    <row r="489" s="5" customFormat="1" ht="16.5" customHeight="1">
      <c r="A489" s="34"/>
      <c r="B489" s="54"/>
      <c r="C489" s="54"/>
      <c r="D489" s="34"/>
      <c r="E489" s="16"/>
      <c r="F489" s="19"/>
      <c r="G489" s="153"/>
      <c r="H489" s="34"/>
      <c r="I489" s="34"/>
      <c r="J489" s="157"/>
      <c r="K489" s="157"/>
      <c r="L489" s="110"/>
      <c r="M489" s="104"/>
      <c r="N489" s="70"/>
      <c r="O489" s="70"/>
      <c r="P489" s="70"/>
    </row>
    <row r="490" s="5" customFormat="1" ht="16.5" customHeight="1">
      <c r="A490" s="34"/>
      <c r="B490" s="54"/>
      <c r="C490" s="54"/>
      <c r="D490" s="34"/>
      <c r="E490" s="16"/>
      <c r="F490" s="19"/>
      <c r="G490" s="153"/>
      <c r="H490" s="34"/>
      <c r="I490" s="34"/>
      <c r="J490" s="157"/>
      <c r="K490" s="157"/>
      <c r="L490" s="110"/>
      <c r="M490" s="104"/>
      <c r="N490" s="70"/>
      <c r="O490" s="70"/>
      <c r="P490" s="70"/>
    </row>
    <row r="491" s="5" customFormat="1" ht="16.5" customHeight="1">
      <c r="A491" s="34"/>
      <c r="B491" s="54"/>
      <c r="C491" s="54"/>
      <c r="D491" s="34"/>
      <c r="E491" s="16"/>
      <c r="F491" s="19"/>
      <c r="G491" s="153"/>
      <c r="H491" s="34"/>
      <c r="I491" s="34"/>
      <c r="J491" s="157"/>
      <c r="K491" s="157"/>
      <c r="L491" s="110"/>
      <c r="M491" s="104"/>
      <c r="N491" s="70"/>
      <c r="O491" s="70"/>
      <c r="P491" s="70"/>
    </row>
    <row r="492" s="5" customFormat="1" ht="16.5" customHeight="1">
      <c r="A492" s="34"/>
      <c r="B492" s="54"/>
      <c r="C492" s="54"/>
      <c r="D492" s="34"/>
      <c r="E492" s="16"/>
      <c r="F492" s="19"/>
      <c r="G492" s="153"/>
      <c r="H492" s="34"/>
      <c r="I492" s="34"/>
      <c r="J492" s="157"/>
      <c r="K492" s="157"/>
      <c r="L492" s="110"/>
      <c r="M492" s="104"/>
      <c r="N492" s="70"/>
      <c r="O492" s="70"/>
      <c r="P492" s="70"/>
    </row>
    <row r="493" s="5" customFormat="1" ht="16.5" customHeight="1">
      <c r="A493" s="34"/>
      <c r="B493" s="54"/>
      <c r="C493" s="54"/>
      <c r="D493" s="34"/>
      <c r="E493" s="16"/>
      <c r="F493" s="19"/>
      <c r="G493" s="153"/>
      <c r="H493" s="34"/>
      <c r="I493" s="34"/>
      <c r="J493" s="157"/>
      <c r="K493" s="157"/>
      <c r="L493" s="110"/>
      <c r="M493" s="104"/>
      <c r="N493" s="70"/>
      <c r="O493" s="70"/>
      <c r="P493" s="70"/>
    </row>
    <row r="494" s="5" customFormat="1" ht="16.5" customHeight="1">
      <c r="A494" s="34"/>
      <c r="B494" s="54"/>
      <c r="C494" s="54"/>
      <c r="D494" s="34"/>
      <c r="E494" s="16"/>
      <c r="F494" s="19"/>
      <c r="G494" s="153"/>
      <c r="H494" s="34"/>
      <c r="I494" s="34"/>
      <c r="J494" s="157"/>
      <c r="K494" s="157"/>
      <c r="L494" s="110"/>
      <c r="M494" s="104"/>
      <c r="N494" s="70"/>
      <c r="O494" s="70"/>
      <c r="P494" s="70"/>
    </row>
    <row r="495" s="5" customFormat="1" ht="16.5" customHeight="1">
      <c r="A495" s="34"/>
      <c r="B495" s="54"/>
      <c r="C495" s="54"/>
      <c r="D495" s="34"/>
      <c r="E495" s="16"/>
      <c r="F495" s="19"/>
      <c r="G495" s="153"/>
      <c r="H495" s="34"/>
      <c r="I495" s="34"/>
      <c r="J495" s="157"/>
      <c r="K495" s="157"/>
      <c r="L495" s="110"/>
      <c r="M495" s="104"/>
      <c r="N495" s="70"/>
      <c r="O495" s="70"/>
      <c r="P495" s="70"/>
    </row>
    <row r="496" s="5" customFormat="1" ht="16.5" customHeight="1">
      <c r="A496" s="34"/>
      <c r="B496" s="54"/>
      <c r="C496" s="54"/>
      <c r="D496" s="34"/>
      <c r="E496" s="16"/>
      <c r="F496" s="19"/>
      <c r="G496" s="153"/>
      <c r="H496" s="34"/>
      <c r="I496" s="34"/>
      <c r="J496" s="157"/>
      <c r="K496" s="157"/>
      <c r="L496" s="110"/>
      <c r="M496" s="104"/>
      <c r="N496" s="70"/>
      <c r="O496" s="70"/>
      <c r="P496" s="70"/>
    </row>
    <row r="497" s="5" customFormat="1" ht="16.5" customHeight="1">
      <c r="A497" s="34"/>
      <c r="B497" s="54"/>
      <c r="C497" s="54"/>
      <c r="D497" s="34"/>
      <c r="E497" s="16"/>
      <c r="F497" s="19"/>
      <c r="G497" s="153"/>
      <c r="H497" s="34"/>
      <c r="I497" s="34"/>
      <c r="J497" s="157"/>
      <c r="K497" s="157"/>
      <c r="L497" s="110"/>
      <c r="M497" s="104"/>
      <c r="N497" s="70"/>
      <c r="O497" s="70"/>
      <c r="P497" s="70"/>
    </row>
    <row r="498" s="5" customFormat="1" ht="16.5" customHeight="1">
      <c r="A498" s="34"/>
      <c r="B498" s="54"/>
      <c r="C498" s="54"/>
      <c r="D498" s="34"/>
      <c r="E498" s="16"/>
      <c r="F498" s="19"/>
      <c r="G498" s="153"/>
      <c r="H498" s="34"/>
      <c r="I498" s="34"/>
      <c r="J498" s="157"/>
      <c r="K498" s="157"/>
      <c r="L498" s="110"/>
      <c r="M498" s="104"/>
      <c r="N498" s="70"/>
      <c r="O498" s="70"/>
      <c r="P498" s="70"/>
    </row>
    <row r="499" s="5" customFormat="1" ht="16.5" customHeight="1">
      <c r="A499" s="34"/>
      <c r="B499" s="54"/>
      <c r="C499" s="54"/>
      <c r="D499" s="34"/>
      <c r="E499" s="16"/>
      <c r="F499" s="19"/>
      <c r="G499" s="153"/>
      <c r="H499" s="34"/>
      <c r="I499" s="34"/>
      <c r="J499" s="157"/>
      <c r="K499" s="157"/>
      <c r="L499" s="110"/>
      <c r="M499" s="104"/>
      <c r="N499" s="70"/>
      <c r="O499" s="70"/>
      <c r="P499" s="70"/>
    </row>
    <row r="500" s="5" customFormat="1" ht="16.5" customHeight="1">
      <c r="A500" s="34"/>
      <c r="B500" s="54"/>
      <c r="C500" s="54"/>
      <c r="D500" s="34"/>
      <c r="E500" s="16"/>
      <c r="F500" s="19"/>
      <c r="G500" s="153"/>
      <c r="H500" s="34"/>
      <c r="I500" s="34"/>
      <c r="J500" s="157"/>
      <c r="K500" s="157"/>
      <c r="L500" s="110"/>
      <c r="M500" s="104"/>
      <c r="N500" s="70"/>
      <c r="O500" s="70"/>
      <c r="P500" s="70"/>
    </row>
    <row r="501" s="5" customFormat="1" ht="16.5" customHeight="1">
      <c r="A501" s="34"/>
      <c r="B501" s="54"/>
      <c r="C501" s="54"/>
      <c r="D501" s="34"/>
      <c r="E501" s="16"/>
      <c r="F501" s="19"/>
      <c r="G501" s="153"/>
      <c r="H501" s="34"/>
      <c r="I501" s="34"/>
      <c r="J501" s="157"/>
      <c r="K501" s="157"/>
      <c r="L501" s="110"/>
      <c r="M501" s="104"/>
      <c r="N501" s="70"/>
      <c r="O501" s="70"/>
      <c r="P501" s="70"/>
    </row>
    <row r="502" s="5" customFormat="1" ht="16.5" customHeight="1">
      <c r="A502" s="34"/>
      <c r="B502" s="54"/>
      <c r="C502" s="54"/>
      <c r="D502" s="34"/>
      <c r="E502" s="16"/>
      <c r="F502" s="19"/>
      <c r="G502" s="153"/>
      <c r="H502" s="34"/>
      <c r="I502" s="34"/>
      <c r="J502" s="157"/>
      <c r="K502" s="157"/>
      <c r="L502" s="110"/>
      <c r="M502" s="104"/>
      <c r="N502" s="70"/>
      <c r="O502" s="70"/>
      <c r="P502" s="70"/>
    </row>
    <row r="503" s="5" customFormat="1" ht="16.5" customHeight="1">
      <c r="A503" s="34"/>
      <c r="B503" s="54"/>
      <c r="C503" s="54"/>
      <c r="D503" s="34"/>
      <c r="E503" s="16"/>
      <c r="F503" s="19"/>
      <c r="G503" s="153"/>
      <c r="H503" s="34"/>
      <c r="I503" s="34"/>
      <c r="J503" s="157"/>
      <c r="K503" s="157"/>
      <c r="L503" s="110"/>
      <c r="M503" s="104"/>
      <c r="N503" s="70"/>
      <c r="O503" s="70"/>
      <c r="P503" s="70"/>
    </row>
    <row r="504" s="5" customFormat="1" ht="16.5" customHeight="1">
      <c r="A504" s="34"/>
      <c r="B504" s="54"/>
      <c r="C504" s="54"/>
      <c r="D504" s="34"/>
      <c r="E504" s="16"/>
      <c r="F504" s="19"/>
      <c r="G504" s="153"/>
      <c r="H504" s="34"/>
      <c r="I504" s="34"/>
      <c r="J504" s="157"/>
      <c r="K504" s="157"/>
      <c r="L504" s="110"/>
      <c r="M504" s="104"/>
      <c r="N504" s="70"/>
      <c r="O504" s="70"/>
      <c r="P504" s="70"/>
    </row>
    <row r="505" s="5" customFormat="1" ht="16.5" customHeight="1">
      <c r="A505" s="34"/>
      <c r="B505" s="54"/>
      <c r="C505" s="54"/>
      <c r="D505" s="34"/>
      <c r="E505" s="16"/>
      <c r="F505" s="19"/>
      <c r="G505" s="153"/>
      <c r="H505" s="34"/>
      <c r="I505" s="34"/>
      <c r="J505" s="157"/>
      <c r="K505" s="157"/>
      <c r="L505" s="110"/>
      <c r="M505" s="104"/>
      <c r="N505" s="70"/>
      <c r="O505" s="70"/>
      <c r="P505" s="70"/>
    </row>
    <row r="506" s="5" customFormat="1" ht="16.5" customHeight="1">
      <c r="A506" s="34"/>
      <c r="B506" s="54"/>
      <c r="C506" s="54"/>
      <c r="D506" s="34"/>
      <c r="E506" s="16"/>
      <c r="F506" s="19"/>
      <c r="G506" s="153"/>
      <c r="H506" s="34"/>
      <c r="I506" s="34"/>
      <c r="J506" s="157"/>
      <c r="K506" s="157"/>
      <c r="L506" s="110"/>
      <c r="M506" s="104"/>
      <c r="N506" s="70"/>
      <c r="O506" s="70"/>
      <c r="P506" s="70"/>
    </row>
    <row r="507" s="5" customFormat="1" ht="16.5" customHeight="1">
      <c r="A507" s="34"/>
      <c r="B507" s="54"/>
      <c r="C507" s="54"/>
      <c r="D507" s="34"/>
      <c r="E507" s="16"/>
      <c r="F507" s="19"/>
      <c r="G507" s="153"/>
      <c r="H507" s="34"/>
      <c r="I507" s="34"/>
      <c r="J507" s="157"/>
      <c r="K507" s="157"/>
      <c r="L507" s="110"/>
      <c r="M507" s="104"/>
      <c r="N507" s="70"/>
      <c r="O507" s="70"/>
      <c r="P507" s="70"/>
    </row>
    <row r="508" s="5" customFormat="1" ht="16.5" customHeight="1">
      <c r="A508" s="34"/>
      <c r="B508" s="54"/>
      <c r="C508" s="54"/>
      <c r="D508" s="34"/>
      <c r="E508" s="16"/>
      <c r="F508" s="19"/>
      <c r="G508" s="153"/>
      <c r="H508" s="34"/>
      <c r="I508" s="34"/>
      <c r="J508" s="157"/>
      <c r="K508" s="157"/>
      <c r="L508" s="110"/>
      <c r="M508" s="104"/>
      <c r="N508" s="70"/>
      <c r="O508" s="70"/>
      <c r="P508" s="70"/>
    </row>
    <row r="509" s="5" customFormat="1" ht="16.5" customHeight="1">
      <c r="A509" s="34"/>
      <c r="B509" s="54"/>
      <c r="C509" s="54"/>
      <c r="D509" s="34"/>
      <c r="E509" s="16"/>
      <c r="F509" s="19"/>
      <c r="G509" s="153"/>
      <c r="H509" s="34"/>
      <c r="I509" s="34"/>
      <c r="J509" s="157"/>
      <c r="K509" s="157"/>
      <c r="L509" s="110"/>
      <c r="M509" s="104"/>
      <c r="N509" s="70"/>
      <c r="O509" s="70"/>
      <c r="P509" s="70"/>
    </row>
    <row r="510" s="5" customFormat="1" ht="16.5" customHeight="1">
      <c r="A510" s="34"/>
      <c r="B510" s="54"/>
      <c r="C510" s="54"/>
      <c r="D510" s="34"/>
      <c r="E510" s="16"/>
      <c r="F510" s="19"/>
      <c r="G510" s="153"/>
      <c r="H510" s="34"/>
      <c r="I510" s="34"/>
      <c r="J510" s="157"/>
      <c r="K510" s="157"/>
      <c r="L510" s="110"/>
      <c r="M510" s="104"/>
      <c r="N510" s="70"/>
      <c r="O510" s="70"/>
      <c r="P510" s="70"/>
    </row>
    <row r="511" s="5" customFormat="1" ht="16.5" customHeight="1">
      <c r="A511" s="34"/>
      <c r="B511" s="54"/>
      <c r="C511" s="54"/>
      <c r="D511" s="34"/>
      <c r="E511" s="16"/>
      <c r="F511" s="19"/>
      <c r="G511" s="153"/>
      <c r="H511" s="34"/>
      <c r="I511" s="34"/>
      <c r="J511" s="157"/>
      <c r="K511" s="157"/>
      <c r="L511" s="110"/>
      <c r="M511" s="104"/>
      <c r="N511" s="70"/>
      <c r="O511" s="70"/>
      <c r="P511" s="70"/>
    </row>
    <row r="512" s="5" customFormat="1" ht="16.5" customHeight="1">
      <c r="A512" s="34"/>
      <c r="B512" s="54"/>
      <c r="C512" s="54"/>
      <c r="D512" s="34"/>
      <c r="E512" s="16"/>
      <c r="F512" s="19"/>
      <c r="G512" s="153"/>
      <c r="H512" s="34"/>
      <c r="I512" s="34"/>
      <c r="J512" s="157"/>
      <c r="K512" s="157"/>
      <c r="L512" s="110"/>
      <c r="M512" s="104"/>
      <c r="N512" s="70"/>
      <c r="O512" s="70"/>
      <c r="P512" s="70"/>
    </row>
    <row r="513" s="5" customFormat="1" ht="16.5" customHeight="1">
      <c r="A513" s="34"/>
      <c r="B513" s="54"/>
      <c r="C513" s="54"/>
      <c r="D513" s="34"/>
      <c r="E513" s="16"/>
      <c r="F513" s="19"/>
      <c r="G513" s="153"/>
      <c r="H513" s="34"/>
      <c r="I513" s="34"/>
      <c r="J513" s="157"/>
      <c r="K513" s="157"/>
      <c r="L513" s="110"/>
      <c r="M513" s="104"/>
      <c r="N513" s="70"/>
      <c r="O513" s="70"/>
      <c r="P513" s="70"/>
    </row>
    <row r="514" s="5" customFormat="1" ht="16.5" customHeight="1">
      <c r="A514" s="34"/>
      <c r="B514" s="54"/>
      <c r="C514" s="54"/>
      <c r="D514" s="34"/>
      <c r="E514" s="16"/>
      <c r="F514" s="19"/>
      <c r="G514" s="153"/>
      <c r="H514" s="34"/>
      <c r="I514" s="34"/>
      <c r="J514" s="157"/>
      <c r="K514" s="157"/>
      <c r="L514" s="110"/>
      <c r="M514" s="104"/>
      <c r="N514" s="70"/>
      <c r="O514" s="70"/>
      <c r="P514" s="70"/>
    </row>
    <row r="515" s="5" customFormat="1" ht="16.5" customHeight="1">
      <c r="A515" s="34"/>
      <c r="B515" s="54"/>
      <c r="C515" s="54"/>
      <c r="D515" s="34"/>
      <c r="E515" s="16"/>
      <c r="F515" s="19"/>
      <c r="G515" s="153"/>
      <c r="H515" s="34"/>
      <c r="I515" s="34"/>
      <c r="J515" s="157"/>
      <c r="K515" s="157"/>
      <c r="L515" s="110"/>
      <c r="M515" s="104"/>
      <c r="N515" s="70"/>
      <c r="O515" s="70"/>
      <c r="P515" s="70"/>
    </row>
    <row r="516" s="5" customFormat="1" ht="16.5" customHeight="1">
      <c r="A516" s="34"/>
      <c r="B516" s="54"/>
      <c r="C516" s="54"/>
      <c r="D516" s="34"/>
      <c r="E516" s="16"/>
      <c r="F516" s="19"/>
      <c r="G516" s="153"/>
      <c r="H516" s="34"/>
      <c r="I516" s="34"/>
      <c r="J516" s="157"/>
      <c r="K516" s="157"/>
      <c r="L516" s="110"/>
      <c r="M516" s="104"/>
      <c r="N516" s="70"/>
      <c r="O516" s="70"/>
      <c r="P516" s="70"/>
    </row>
    <row r="517" s="5" customFormat="1" ht="16.5" customHeight="1">
      <c r="A517" s="34"/>
      <c r="B517" s="54"/>
      <c r="C517" s="54"/>
      <c r="D517" s="34"/>
      <c r="E517" s="16"/>
      <c r="F517" s="19"/>
      <c r="G517" s="153"/>
      <c r="H517" s="34"/>
      <c r="I517" s="34"/>
      <c r="J517" s="157"/>
      <c r="K517" s="157"/>
      <c r="L517" s="110"/>
      <c r="M517" s="104"/>
      <c r="N517" s="70"/>
      <c r="O517" s="70"/>
      <c r="P517" s="70"/>
    </row>
    <row r="518" s="5" customFormat="1" ht="16.5" customHeight="1">
      <c r="A518" s="34"/>
      <c r="B518" s="54"/>
      <c r="C518" s="54"/>
      <c r="D518" s="34"/>
      <c r="E518" s="16"/>
      <c r="F518" s="19"/>
      <c r="G518" s="153"/>
      <c r="H518" s="34"/>
      <c r="I518" s="34"/>
      <c r="J518" s="157"/>
      <c r="K518" s="157"/>
      <c r="L518" s="110"/>
      <c r="M518" s="104"/>
      <c r="N518" s="70"/>
      <c r="O518" s="70"/>
      <c r="P518" s="70"/>
    </row>
    <row r="519" s="5" customFormat="1" ht="16.5" customHeight="1">
      <c r="A519" s="34"/>
      <c r="B519" s="54"/>
      <c r="C519" s="54"/>
      <c r="D519" s="34"/>
      <c r="E519" s="16"/>
      <c r="F519" s="19"/>
      <c r="G519" s="153"/>
      <c r="H519" s="34"/>
      <c r="I519" s="34"/>
      <c r="J519" s="157"/>
      <c r="K519" s="157"/>
      <c r="L519" s="110"/>
      <c r="M519" s="104"/>
      <c r="N519" s="70"/>
      <c r="O519" s="70"/>
      <c r="P519" s="70"/>
    </row>
    <row r="520" s="5" customFormat="1" ht="16.5" customHeight="1">
      <c r="A520" s="34"/>
      <c r="B520" s="54"/>
      <c r="C520" s="54"/>
      <c r="D520" s="34"/>
      <c r="E520" s="16"/>
      <c r="F520" s="19"/>
      <c r="G520" s="153"/>
      <c r="H520" s="34"/>
      <c r="I520" s="34"/>
      <c r="J520" s="157"/>
      <c r="K520" s="157"/>
      <c r="L520" s="110"/>
      <c r="M520" s="104"/>
      <c r="N520" s="70"/>
      <c r="O520" s="70"/>
      <c r="P520" s="70"/>
    </row>
    <row r="521" s="5" customFormat="1" ht="16.5" customHeight="1">
      <c r="A521" s="34"/>
      <c r="B521" s="54"/>
      <c r="C521" s="54"/>
      <c r="D521" s="34"/>
      <c r="E521" s="16"/>
      <c r="F521" s="19"/>
      <c r="G521" s="153"/>
      <c r="H521" s="34"/>
      <c r="I521" s="34"/>
      <c r="J521" s="157"/>
      <c r="K521" s="157"/>
      <c r="L521" s="110"/>
      <c r="M521" s="104"/>
      <c r="N521" s="70"/>
      <c r="O521" s="70"/>
      <c r="P521" s="70"/>
    </row>
    <row r="522" s="5" customFormat="1" ht="16.5" customHeight="1">
      <c r="A522" s="34"/>
      <c r="B522" s="54"/>
      <c r="C522" s="54"/>
      <c r="D522" s="34"/>
      <c r="E522" s="16"/>
      <c r="F522" s="19"/>
      <c r="G522" s="153"/>
      <c r="H522" s="34"/>
      <c r="I522" s="34"/>
      <c r="J522" s="157"/>
      <c r="K522" s="157"/>
      <c r="L522" s="110"/>
      <c r="M522" s="104"/>
      <c r="N522" s="70"/>
      <c r="O522" s="70"/>
      <c r="P522" s="70"/>
    </row>
    <row r="523" s="5" customFormat="1" ht="16.5" customHeight="1">
      <c r="A523" s="34"/>
      <c r="B523" s="54"/>
      <c r="C523" s="54"/>
      <c r="D523" s="34"/>
      <c r="E523" s="16"/>
      <c r="F523" s="19"/>
      <c r="G523" s="153"/>
      <c r="H523" s="34"/>
      <c r="I523" s="34"/>
      <c r="J523" s="157"/>
      <c r="K523" s="157"/>
      <c r="L523" s="110"/>
      <c r="M523" s="104"/>
      <c r="N523" s="70"/>
      <c r="O523" s="70"/>
      <c r="P523" s="70"/>
    </row>
    <row r="524" s="5" customFormat="1" ht="16.5" customHeight="1">
      <c r="A524" s="34"/>
      <c r="B524" s="54"/>
      <c r="C524" s="54"/>
      <c r="D524" s="34"/>
      <c r="E524" s="16"/>
      <c r="F524" s="19"/>
      <c r="G524" s="153"/>
      <c r="H524" s="34"/>
      <c r="I524" s="34"/>
      <c r="J524" s="157"/>
      <c r="K524" s="157"/>
      <c r="L524" s="110"/>
      <c r="M524" s="104"/>
      <c r="N524" s="70"/>
      <c r="O524" s="70"/>
      <c r="P524" s="70"/>
    </row>
    <row r="525" s="5" customFormat="1" ht="16.5" customHeight="1">
      <c r="A525" s="34"/>
      <c r="B525" s="54"/>
      <c r="C525" s="54"/>
      <c r="D525" s="34"/>
      <c r="E525" s="16"/>
      <c r="F525" s="19"/>
      <c r="G525" s="153"/>
      <c r="H525" s="34"/>
      <c r="I525" s="34"/>
      <c r="J525" s="157"/>
      <c r="K525" s="157"/>
      <c r="L525" s="110"/>
      <c r="M525" s="104"/>
      <c r="N525" s="70"/>
      <c r="O525" s="70"/>
      <c r="P525" s="70"/>
    </row>
    <row r="526" s="5" customFormat="1" ht="16.5" customHeight="1">
      <c r="A526" s="34"/>
      <c r="B526" s="54"/>
      <c r="C526" s="54"/>
      <c r="D526" s="34"/>
      <c r="E526" s="16"/>
      <c r="F526" s="19"/>
      <c r="G526" s="153"/>
      <c r="H526" s="34"/>
      <c r="I526" s="34"/>
      <c r="J526" s="157"/>
      <c r="K526" s="157"/>
      <c r="L526" s="110"/>
      <c r="M526" s="104"/>
      <c r="N526" s="70"/>
      <c r="O526" s="70"/>
      <c r="P526" s="70"/>
    </row>
    <row r="527" s="5" customFormat="1" ht="16.5" customHeight="1">
      <c r="A527" s="34"/>
      <c r="B527" s="54"/>
      <c r="C527" s="54"/>
      <c r="D527" s="34"/>
      <c r="E527" s="16"/>
      <c r="F527" s="19"/>
      <c r="G527" s="153"/>
      <c r="H527" s="34"/>
      <c r="I527" s="34"/>
      <c r="J527" s="157"/>
      <c r="K527" s="157"/>
      <c r="L527" s="110"/>
      <c r="M527" s="104"/>
      <c r="N527" s="70"/>
      <c r="O527" s="70"/>
      <c r="P527" s="70"/>
    </row>
    <row r="528" s="5" customFormat="1" ht="16.5" customHeight="1">
      <c r="A528" s="34"/>
      <c r="B528" s="54"/>
      <c r="C528" s="54"/>
      <c r="D528" s="34"/>
      <c r="E528" s="16"/>
      <c r="F528" s="19"/>
      <c r="G528" s="153"/>
      <c r="H528" s="34"/>
      <c r="I528" s="34"/>
      <c r="J528" s="157"/>
      <c r="K528" s="157"/>
      <c r="L528" s="110"/>
      <c r="M528" s="104"/>
      <c r="N528" s="70"/>
      <c r="O528" s="70"/>
      <c r="P528" s="70"/>
    </row>
    <row r="529" s="5" customFormat="1" ht="16.5" customHeight="1">
      <c r="A529" s="34"/>
      <c r="B529" s="54"/>
      <c r="C529" s="54"/>
      <c r="D529" s="34"/>
      <c r="E529" s="16"/>
      <c r="F529" s="19"/>
      <c r="G529" s="153"/>
      <c r="H529" s="34"/>
      <c r="I529" s="34"/>
      <c r="J529" s="157"/>
      <c r="K529" s="157"/>
      <c r="L529" s="110"/>
      <c r="M529" s="104"/>
      <c r="N529" s="70"/>
      <c r="O529" s="70"/>
      <c r="P529" s="70"/>
    </row>
    <row r="530" s="5" customFormat="1" ht="16.5" customHeight="1">
      <c r="A530" s="34"/>
      <c r="B530" s="54"/>
      <c r="C530" s="54"/>
      <c r="D530" s="34"/>
      <c r="E530" s="16"/>
      <c r="F530" s="19"/>
      <c r="G530" s="153"/>
      <c r="H530" s="34"/>
      <c r="I530" s="34"/>
      <c r="J530" s="157"/>
      <c r="K530" s="157"/>
      <c r="L530" s="110"/>
      <c r="M530" s="104"/>
      <c r="N530" s="70"/>
      <c r="O530" s="70"/>
      <c r="P530" s="70"/>
    </row>
    <row r="531" s="5" customFormat="1" ht="16.5" customHeight="1">
      <c r="A531" s="34"/>
      <c r="B531" s="54"/>
      <c r="C531" s="54"/>
      <c r="D531" s="34"/>
      <c r="E531" s="16"/>
      <c r="F531" s="19"/>
      <c r="G531" s="153"/>
      <c r="H531" s="34"/>
      <c r="I531" s="34"/>
      <c r="J531" s="157"/>
      <c r="K531" s="157"/>
      <c r="L531" s="110"/>
      <c r="M531" s="104"/>
      <c r="N531" s="70"/>
      <c r="O531" s="70"/>
      <c r="P531" s="70"/>
    </row>
    <row r="532" s="5" customFormat="1" ht="16.5" customHeight="1">
      <c r="A532" s="34"/>
      <c r="B532" s="54"/>
      <c r="C532" s="54"/>
      <c r="D532" s="34"/>
      <c r="E532" s="16"/>
      <c r="F532" s="19"/>
      <c r="G532" s="153"/>
      <c r="H532" s="34"/>
      <c r="I532" s="34"/>
      <c r="J532" s="157"/>
      <c r="K532" s="157"/>
      <c r="L532" s="110"/>
      <c r="M532" s="104"/>
      <c r="N532" s="70"/>
      <c r="O532" s="70"/>
      <c r="P532" s="70"/>
    </row>
    <row r="533" s="5" customFormat="1" ht="16.5" customHeight="1">
      <c r="A533" s="34"/>
      <c r="B533" s="54"/>
      <c r="C533" s="54"/>
      <c r="D533" s="34"/>
      <c r="E533" s="16"/>
      <c r="F533" s="19"/>
      <c r="G533" s="153"/>
      <c r="H533" s="34"/>
      <c r="I533" s="34"/>
      <c r="J533" s="157"/>
      <c r="K533" s="157"/>
      <c r="L533" s="110"/>
      <c r="M533" s="104"/>
      <c r="N533" s="70"/>
      <c r="O533" s="70"/>
      <c r="P533" s="70"/>
    </row>
    <row r="534" s="5" customFormat="1" ht="16.5" customHeight="1">
      <c r="A534" s="34"/>
      <c r="B534" s="54"/>
      <c r="C534" s="54"/>
      <c r="D534" s="34"/>
      <c r="E534" s="16"/>
      <c r="F534" s="19"/>
      <c r="G534" s="153"/>
      <c r="H534" s="34"/>
      <c r="I534" s="34"/>
      <c r="J534" s="157"/>
      <c r="K534" s="157"/>
      <c r="L534" s="110"/>
      <c r="M534" s="104"/>
      <c r="N534" s="70"/>
      <c r="O534" s="70"/>
      <c r="P534" s="70"/>
    </row>
    <row r="535" s="5" customFormat="1" ht="16.5" customHeight="1">
      <c r="A535" s="34"/>
      <c r="B535" s="54"/>
      <c r="C535" s="54"/>
      <c r="D535" s="34"/>
      <c r="E535" s="16"/>
      <c r="F535" s="19"/>
      <c r="G535" s="153"/>
      <c r="H535" s="34"/>
      <c r="I535" s="34"/>
      <c r="J535" s="157"/>
      <c r="K535" s="157"/>
      <c r="L535" s="110"/>
      <c r="M535" s="104"/>
      <c r="N535" s="70"/>
      <c r="O535" s="70"/>
      <c r="P535" s="70"/>
    </row>
    <row r="536" s="5" customFormat="1" ht="16.5" customHeight="1">
      <c r="A536" s="34"/>
      <c r="B536" s="54"/>
      <c r="C536" s="54"/>
      <c r="D536" s="34"/>
      <c r="E536" s="16"/>
      <c r="F536" s="19"/>
      <c r="G536" s="153"/>
      <c r="H536" s="34"/>
      <c r="I536" s="34"/>
      <c r="J536" s="157"/>
      <c r="K536" s="157"/>
      <c r="L536" s="110"/>
      <c r="M536" s="104"/>
      <c r="N536" s="70"/>
      <c r="O536" s="70"/>
      <c r="P536" s="70"/>
    </row>
    <row r="537" s="5" customFormat="1" ht="16.5" customHeight="1">
      <c r="A537" s="34"/>
      <c r="B537" s="54"/>
      <c r="C537" s="54"/>
      <c r="D537" s="34"/>
      <c r="E537" s="16"/>
      <c r="F537" s="19"/>
      <c r="G537" s="153"/>
      <c r="H537" s="34"/>
      <c r="I537" s="34"/>
      <c r="J537" s="157"/>
      <c r="K537" s="157"/>
      <c r="L537" s="110"/>
      <c r="M537" s="104"/>
      <c r="N537" s="70"/>
      <c r="O537" s="70"/>
      <c r="P537" s="70"/>
    </row>
    <row r="538" s="5" customFormat="1" ht="16.5" customHeight="1">
      <c r="A538" s="34"/>
      <c r="B538" s="54"/>
      <c r="C538" s="54"/>
      <c r="D538" s="34"/>
      <c r="E538" s="16"/>
      <c r="F538" s="19"/>
      <c r="G538" s="153"/>
      <c r="H538" s="34"/>
      <c r="I538" s="34"/>
      <c r="J538" s="157"/>
      <c r="K538" s="157"/>
      <c r="L538" s="110"/>
      <c r="M538" s="104"/>
      <c r="N538" s="70"/>
      <c r="O538" s="70"/>
      <c r="P538" s="70"/>
    </row>
    <row r="539" s="5" customFormat="1" ht="16.5" customHeight="1">
      <c r="A539" s="34"/>
      <c r="B539" s="54"/>
      <c r="C539" s="54"/>
      <c r="D539" s="34"/>
      <c r="E539" s="16"/>
      <c r="F539" s="19"/>
      <c r="G539" s="153"/>
      <c r="H539" s="34"/>
      <c r="I539" s="34"/>
      <c r="J539" s="157"/>
      <c r="K539" s="157"/>
      <c r="L539" s="110"/>
      <c r="M539" s="104"/>
      <c r="N539" s="70"/>
      <c r="O539" s="70"/>
      <c r="P539" s="70"/>
    </row>
    <row r="540" s="5" customFormat="1" ht="16.5" customHeight="1">
      <c r="A540" s="34"/>
      <c r="B540" s="54"/>
      <c r="C540" s="54"/>
      <c r="D540" s="34"/>
      <c r="E540" s="16"/>
      <c r="F540" s="19"/>
      <c r="G540" s="153"/>
      <c r="H540" s="34"/>
      <c r="I540" s="34"/>
      <c r="J540" s="157"/>
      <c r="K540" s="157"/>
      <c r="L540" s="110"/>
      <c r="M540" s="104"/>
      <c r="N540" s="70"/>
      <c r="O540" s="70"/>
      <c r="P540" s="70"/>
    </row>
    <row r="541" s="5" customFormat="1" ht="16.5" customHeight="1">
      <c r="A541" s="34"/>
      <c r="B541" s="54"/>
      <c r="C541" s="54"/>
      <c r="D541" s="34"/>
      <c r="E541" s="16"/>
      <c r="F541" s="19"/>
      <c r="G541" s="153"/>
      <c r="H541" s="34"/>
      <c r="I541" s="34"/>
      <c r="J541" s="157"/>
      <c r="K541" s="157"/>
      <c r="L541" s="110"/>
      <c r="M541" s="104"/>
      <c r="N541" s="70"/>
      <c r="O541" s="70"/>
      <c r="P541" s="70"/>
    </row>
    <row r="542" s="5" customFormat="1" ht="16.5" customHeight="1">
      <c r="A542" s="34"/>
      <c r="B542" s="54"/>
      <c r="C542" s="54"/>
      <c r="D542" s="34"/>
      <c r="E542" s="16"/>
      <c r="F542" s="19"/>
      <c r="G542" s="153"/>
      <c r="H542" s="34"/>
      <c r="I542" s="34"/>
      <c r="J542" s="157"/>
      <c r="K542" s="157"/>
      <c r="L542" s="110"/>
      <c r="M542" s="104"/>
      <c r="N542" s="70"/>
      <c r="O542" s="70"/>
      <c r="P542" s="70"/>
    </row>
    <row r="543" s="5" customFormat="1" ht="16.5" customHeight="1">
      <c r="A543" s="34"/>
      <c r="B543" s="54"/>
      <c r="C543" s="54"/>
      <c r="D543" s="34"/>
      <c r="E543" s="16"/>
      <c r="F543" s="19"/>
      <c r="G543" s="153"/>
      <c r="H543" s="34"/>
      <c r="I543" s="34"/>
      <c r="J543" s="157"/>
      <c r="K543" s="157"/>
      <c r="L543" s="110"/>
      <c r="M543" s="104"/>
      <c r="N543" s="70"/>
      <c r="O543" s="70"/>
      <c r="P543" s="70"/>
    </row>
    <row r="544" s="5" customFormat="1" ht="16.5" customHeight="1">
      <c r="A544" s="34"/>
      <c r="B544" s="54"/>
      <c r="C544" s="54"/>
      <c r="D544" s="34"/>
      <c r="E544" s="16"/>
      <c r="F544" s="19"/>
      <c r="G544" s="153"/>
      <c r="H544" s="34"/>
      <c r="I544" s="34"/>
      <c r="J544" s="157"/>
      <c r="K544" s="157"/>
      <c r="L544" s="110"/>
      <c r="M544" s="104"/>
      <c r="N544" s="70"/>
      <c r="O544" s="70"/>
      <c r="P544" s="70"/>
    </row>
    <row r="545" s="5" customFormat="1" ht="16.5" customHeight="1">
      <c r="A545" s="34"/>
      <c r="B545" s="54"/>
      <c r="C545" s="54"/>
      <c r="D545" s="34"/>
      <c r="E545" s="16"/>
      <c r="F545" s="19"/>
      <c r="G545" s="153"/>
      <c r="H545" s="34"/>
      <c r="I545" s="34"/>
      <c r="J545" s="157"/>
      <c r="K545" s="157"/>
      <c r="L545" s="110"/>
      <c r="M545" s="104"/>
      <c r="N545" s="70"/>
      <c r="O545" s="70"/>
      <c r="P545" s="70"/>
    </row>
    <row r="546" s="5" customFormat="1" ht="16.5" customHeight="1">
      <c r="A546" s="34"/>
      <c r="B546" s="54"/>
      <c r="C546" s="54"/>
      <c r="D546" s="34"/>
      <c r="E546" s="16"/>
      <c r="F546" s="19"/>
      <c r="G546" s="153"/>
      <c r="H546" s="34"/>
      <c r="I546" s="34"/>
      <c r="J546" s="157"/>
      <c r="K546" s="157"/>
      <c r="L546" s="110"/>
      <c r="M546" s="104"/>
      <c r="N546" s="70"/>
      <c r="O546" s="70"/>
      <c r="P546" s="70"/>
    </row>
    <row r="547" s="5" customFormat="1" ht="16.5" customHeight="1">
      <c r="A547" s="34"/>
      <c r="B547" s="54"/>
      <c r="C547" s="54"/>
      <c r="D547" s="34"/>
      <c r="E547" s="16"/>
      <c r="F547" s="19"/>
      <c r="G547" s="153"/>
      <c r="H547" s="34"/>
      <c r="I547" s="34"/>
      <c r="J547" s="157"/>
      <c r="K547" s="157"/>
      <c r="L547" s="110"/>
      <c r="M547" s="104"/>
      <c r="N547" s="70"/>
      <c r="O547" s="70"/>
      <c r="P547" s="70"/>
    </row>
    <row r="548" s="5" customFormat="1" ht="16.5" customHeight="1">
      <c r="A548" s="34"/>
      <c r="B548" s="54"/>
      <c r="C548" s="54"/>
      <c r="D548" s="34"/>
      <c r="E548" s="16"/>
      <c r="F548" s="19"/>
      <c r="G548" s="153"/>
      <c r="H548" s="34"/>
      <c r="I548" s="34"/>
      <c r="J548" s="157"/>
      <c r="K548" s="157"/>
      <c r="L548" s="110"/>
      <c r="M548" s="104"/>
      <c r="N548" s="70"/>
      <c r="O548" s="70"/>
      <c r="P548" s="70"/>
    </row>
    <row r="549" s="5" customFormat="1" ht="16.5" customHeight="1">
      <c r="A549" s="34"/>
      <c r="B549" s="54"/>
      <c r="C549" s="54"/>
      <c r="D549" s="34"/>
      <c r="E549" s="16"/>
      <c r="F549" s="19"/>
      <c r="G549" s="153"/>
      <c r="H549" s="34"/>
      <c r="I549" s="34"/>
      <c r="J549" s="157"/>
      <c r="K549" s="157"/>
      <c r="L549" s="110"/>
      <c r="M549" s="104"/>
      <c r="N549" s="70"/>
      <c r="O549" s="70"/>
      <c r="P549" s="70"/>
    </row>
    <row r="550" s="5" customFormat="1" ht="16.5" customHeight="1">
      <c r="A550" s="34"/>
      <c r="B550" s="54"/>
      <c r="C550" s="54"/>
      <c r="D550" s="34"/>
      <c r="E550" s="16"/>
      <c r="F550" s="19"/>
      <c r="G550" s="153"/>
      <c r="H550" s="34"/>
      <c r="I550" s="34"/>
      <c r="J550" s="157"/>
      <c r="K550" s="157"/>
      <c r="L550" s="110"/>
      <c r="M550" s="104"/>
      <c r="N550" s="70"/>
      <c r="O550" s="70"/>
      <c r="P550" s="70"/>
    </row>
    <row r="551" s="5" customFormat="1" ht="16.5" customHeight="1">
      <c r="A551" s="34"/>
      <c r="B551" s="54"/>
      <c r="C551" s="54"/>
      <c r="D551" s="34"/>
      <c r="E551" s="16"/>
      <c r="F551" s="19"/>
      <c r="G551" s="153"/>
      <c r="H551" s="34"/>
      <c r="I551" s="34"/>
      <c r="J551" s="157"/>
      <c r="K551" s="157"/>
      <c r="L551" s="110"/>
      <c r="M551" s="104"/>
      <c r="N551" s="70"/>
      <c r="O551" s="70"/>
      <c r="P551" s="70"/>
    </row>
    <row r="552" s="5" customFormat="1" ht="16.5" customHeight="1">
      <c r="A552" s="34"/>
      <c r="B552" s="54"/>
      <c r="C552" s="54"/>
      <c r="D552" s="34"/>
      <c r="E552" s="16"/>
      <c r="F552" s="19"/>
      <c r="G552" s="153"/>
      <c r="H552" s="34"/>
      <c r="I552" s="34"/>
      <c r="J552" s="157"/>
      <c r="K552" s="157"/>
      <c r="L552" s="110"/>
      <c r="M552" s="104"/>
      <c r="N552" s="70"/>
      <c r="O552" s="70"/>
      <c r="P552" s="70"/>
    </row>
    <row r="553" s="5" customFormat="1" ht="16.5" customHeight="1">
      <c r="A553" s="34"/>
      <c r="B553" s="54"/>
      <c r="C553" s="54"/>
      <c r="D553" s="34"/>
      <c r="E553" s="16"/>
      <c r="F553" s="19"/>
      <c r="G553" s="153"/>
      <c r="H553" s="34"/>
      <c r="I553" s="34"/>
      <c r="J553" s="157"/>
      <c r="K553" s="157"/>
      <c r="L553" s="110"/>
      <c r="M553" s="104"/>
      <c r="N553" s="70"/>
      <c r="O553" s="70"/>
      <c r="P553" s="70"/>
    </row>
    <row r="554" s="5" customFormat="1" ht="16.5" customHeight="1">
      <c r="A554" s="34"/>
      <c r="B554" s="54"/>
      <c r="C554" s="54"/>
      <c r="D554" s="34"/>
      <c r="E554" s="16"/>
      <c r="F554" s="19"/>
      <c r="G554" s="153"/>
      <c r="H554" s="34"/>
      <c r="I554" s="34"/>
      <c r="J554" s="157"/>
      <c r="K554" s="157"/>
      <c r="L554" s="110"/>
      <c r="M554" s="104"/>
      <c r="N554" s="70"/>
      <c r="O554" s="70"/>
      <c r="P554" s="70"/>
    </row>
    <row r="555" s="5" customFormat="1" ht="16.5" customHeight="1">
      <c r="A555" s="34"/>
      <c r="B555" s="54"/>
      <c r="C555" s="54"/>
      <c r="D555" s="34"/>
      <c r="E555" s="16"/>
      <c r="F555" s="19"/>
      <c r="G555" s="153"/>
      <c r="H555" s="34"/>
      <c r="I555" s="34"/>
      <c r="J555" s="157"/>
      <c r="K555" s="157"/>
      <c r="L555" s="110"/>
      <c r="M555" s="104"/>
      <c r="N555" s="70"/>
      <c r="O555" s="70"/>
      <c r="P555" s="70"/>
    </row>
    <row r="556" s="5" customFormat="1" ht="16.5" customHeight="1">
      <c r="A556" s="34"/>
      <c r="B556" s="54"/>
      <c r="C556" s="54"/>
      <c r="D556" s="34"/>
      <c r="E556" s="16"/>
      <c r="F556" s="19"/>
      <c r="G556" s="153"/>
      <c r="H556" s="34"/>
      <c r="I556" s="34"/>
      <c r="J556" s="157"/>
      <c r="K556" s="157"/>
      <c r="L556" s="110"/>
      <c r="M556" s="104"/>
      <c r="N556" s="70"/>
      <c r="O556" s="70"/>
      <c r="P556" s="70"/>
    </row>
    <row r="557" s="5" customFormat="1" ht="16.5" customHeight="1">
      <c r="A557" s="34"/>
      <c r="B557" s="54"/>
      <c r="C557" s="54"/>
      <c r="D557" s="34"/>
      <c r="E557" s="16"/>
      <c r="F557" s="19"/>
      <c r="G557" s="153"/>
      <c r="H557" s="34"/>
      <c r="I557" s="34"/>
      <c r="J557" s="157"/>
      <c r="K557" s="157"/>
      <c r="L557" s="110"/>
      <c r="M557" s="104"/>
      <c r="N557" s="70"/>
      <c r="O557" s="70"/>
      <c r="P557" s="70"/>
    </row>
    <row r="558" s="5" customFormat="1" ht="16.5" customHeight="1">
      <c r="A558" s="34"/>
      <c r="B558" s="54"/>
      <c r="C558" s="54"/>
      <c r="D558" s="34"/>
      <c r="E558" s="16"/>
      <c r="F558" s="19"/>
      <c r="G558" s="153"/>
      <c r="H558" s="34"/>
      <c r="I558" s="34"/>
      <c r="J558" s="157"/>
      <c r="K558" s="157"/>
      <c r="L558" s="110"/>
      <c r="M558" s="104"/>
      <c r="N558" s="70"/>
      <c r="O558" s="70"/>
      <c r="P558" s="70"/>
    </row>
    <row r="559" s="5" customFormat="1" ht="16.5" customHeight="1">
      <c r="A559" s="34"/>
      <c r="B559" s="54"/>
      <c r="C559" s="54"/>
      <c r="D559" s="34"/>
      <c r="E559" s="16"/>
      <c r="F559" s="19"/>
      <c r="G559" s="153"/>
      <c r="H559" s="34"/>
      <c r="I559" s="34"/>
      <c r="J559" s="157"/>
      <c r="K559" s="157"/>
      <c r="L559" s="110"/>
      <c r="M559" s="104"/>
      <c r="N559" s="70"/>
      <c r="O559" s="70"/>
      <c r="P559" s="70"/>
    </row>
    <row r="560" s="5" customFormat="1" ht="16.5" customHeight="1">
      <c r="A560" s="34"/>
      <c r="B560" s="54"/>
      <c r="C560" s="54"/>
      <c r="D560" s="34"/>
      <c r="E560" s="16"/>
      <c r="F560" s="19"/>
      <c r="G560" s="153"/>
      <c r="H560" s="34"/>
      <c r="I560" s="34"/>
      <c r="J560" s="157"/>
      <c r="K560" s="157"/>
      <c r="L560" s="110"/>
      <c r="M560" s="104"/>
      <c r="N560" s="70"/>
      <c r="O560" s="70"/>
      <c r="P560" s="70"/>
    </row>
    <row r="561" s="5" customFormat="1" ht="16.5" customHeight="1">
      <c r="A561" s="34"/>
      <c r="B561" s="54"/>
      <c r="C561" s="54"/>
      <c r="D561" s="34"/>
      <c r="E561" s="16"/>
      <c r="F561" s="19"/>
      <c r="G561" s="153"/>
      <c r="H561" s="34"/>
      <c r="I561" s="34"/>
      <c r="J561" s="157"/>
      <c r="K561" s="157"/>
      <c r="L561" s="110"/>
      <c r="M561" s="104"/>
      <c r="N561" s="70"/>
      <c r="O561" s="70"/>
      <c r="P561" s="70"/>
    </row>
    <row r="562" s="5" customFormat="1" ht="16.5" customHeight="1">
      <c r="A562" s="34"/>
      <c r="B562" s="54"/>
      <c r="C562" s="54"/>
      <c r="D562" s="34"/>
      <c r="E562" s="16"/>
      <c r="F562" s="19"/>
      <c r="G562" s="153"/>
      <c r="H562" s="34"/>
      <c r="I562" s="34"/>
      <c r="J562" s="157"/>
      <c r="K562" s="157"/>
      <c r="L562" s="110"/>
      <c r="M562" s="104"/>
      <c r="N562" s="70"/>
      <c r="O562" s="70"/>
      <c r="P562" s="70"/>
    </row>
    <row r="563" s="5" customFormat="1" ht="16.5" customHeight="1">
      <c r="A563" s="34"/>
      <c r="B563" s="54"/>
      <c r="C563" s="54"/>
      <c r="D563" s="34"/>
      <c r="E563" s="16"/>
      <c r="F563" s="19"/>
      <c r="G563" s="153"/>
      <c r="H563" s="34"/>
      <c r="I563" s="34"/>
      <c r="J563" s="157"/>
      <c r="K563" s="157"/>
      <c r="L563" s="110"/>
      <c r="M563" s="104"/>
      <c r="N563" s="70"/>
      <c r="O563" s="70"/>
      <c r="P563" s="70"/>
    </row>
    <row r="564" s="5" customFormat="1" ht="16.5" customHeight="1">
      <c r="A564" s="34"/>
      <c r="B564" s="54"/>
      <c r="C564" s="54"/>
      <c r="D564" s="34"/>
      <c r="E564" s="16"/>
      <c r="F564" s="19"/>
      <c r="G564" s="153"/>
      <c r="H564" s="34"/>
      <c r="I564" s="34"/>
      <c r="J564" s="157"/>
      <c r="K564" s="157"/>
      <c r="L564" s="110"/>
      <c r="M564" s="104"/>
      <c r="N564" s="70"/>
      <c r="O564" s="70"/>
      <c r="P564" s="70"/>
    </row>
    <row r="565" s="5" customFormat="1" ht="16.5" customHeight="1">
      <c r="A565" s="34"/>
      <c r="B565" s="54"/>
      <c r="C565" s="54"/>
      <c r="D565" s="34"/>
      <c r="E565" s="16"/>
      <c r="F565" s="19"/>
      <c r="G565" s="153"/>
      <c r="H565" s="34"/>
      <c r="I565" s="34"/>
      <c r="J565" s="157"/>
      <c r="K565" s="157"/>
      <c r="L565" s="110"/>
      <c r="M565" s="104"/>
      <c r="N565" s="70"/>
      <c r="O565" s="70"/>
      <c r="P565" s="70"/>
    </row>
    <row r="566" s="5" customFormat="1" ht="16.5" customHeight="1">
      <c r="A566" s="34"/>
      <c r="B566" s="54"/>
      <c r="C566" s="54"/>
      <c r="D566" s="34"/>
      <c r="E566" s="16"/>
      <c r="F566" s="19"/>
      <c r="G566" s="153"/>
      <c r="H566" s="34"/>
      <c r="I566" s="34"/>
      <c r="J566" s="157"/>
      <c r="K566" s="157"/>
      <c r="L566" s="110"/>
      <c r="M566" s="104"/>
      <c r="N566" s="70"/>
      <c r="O566" s="70"/>
      <c r="P566" s="70"/>
    </row>
    <row r="567" s="5" customFormat="1" ht="16.5" customHeight="1">
      <c r="A567" s="34"/>
      <c r="B567" s="54"/>
      <c r="C567" s="54"/>
      <c r="D567" s="34"/>
      <c r="E567" s="16"/>
      <c r="F567" s="19"/>
      <c r="G567" s="153"/>
      <c r="H567" s="34"/>
      <c r="I567" s="34"/>
      <c r="J567" s="157"/>
      <c r="K567" s="157"/>
      <c r="L567" s="110"/>
      <c r="M567" s="104"/>
      <c r="N567" s="70"/>
      <c r="O567" s="70"/>
      <c r="P567" s="70"/>
    </row>
    <row r="568" s="5" customFormat="1" ht="16.5" customHeight="1">
      <c r="A568" s="34"/>
      <c r="B568" s="54"/>
      <c r="C568" s="54"/>
      <c r="D568" s="34"/>
      <c r="E568" s="16"/>
      <c r="F568" s="19"/>
      <c r="G568" s="153"/>
      <c r="H568" s="34"/>
      <c r="I568" s="34"/>
      <c r="J568" s="157"/>
      <c r="K568" s="157"/>
      <c r="L568" s="110"/>
      <c r="M568" s="104"/>
      <c r="N568" s="70"/>
      <c r="O568" s="70"/>
      <c r="P568" s="70"/>
    </row>
    <row r="569" s="5" customFormat="1" ht="16.5" customHeight="1">
      <c r="A569" s="34"/>
      <c r="B569" s="54"/>
      <c r="C569" s="54"/>
      <c r="D569" s="34"/>
      <c r="E569" s="16"/>
      <c r="F569" s="19"/>
      <c r="G569" s="153"/>
      <c r="H569" s="34"/>
      <c r="I569" s="34"/>
      <c r="J569" s="157"/>
      <c r="K569" s="157"/>
      <c r="L569" s="110"/>
      <c r="M569" s="104"/>
      <c r="N569" s="70"/>
      <c r="O569" s="70"/>
      <c r="P569" s="70"/>
    </row>
    <row r="570" s="5" customFormat="1" ht="16.5" customHeight="1">
      <c r="A570" s="34"/>
      <c r="B570" s="54"/>
      <c r="C570" s="54"/>
      <c r="D570" s="34"/>
      <c r="E570" s="16"/>
      <c r="F570" s="19"/>
      <c r="G570" s="153"/>
      <c r="H570" s="34"/>
      <c r="I570" s="34"/>
      <c r="J570" s="157"/>
      <c r="K570" s="157"/>
      <c r="L570" s="110"/>
      <c r="M570" s="104"/>
      <c r="N570" s="70"/>
      <c r="O570" s="70"/>
      <c r="P570" s="70"/>
    </row>
    <row r="571" s="5" customFormat="1" ht="16.5" customHeight="1">
      <c r="A571" s="34"/>
      <c r="B571" s="54"/>
      <c r="C571" s="54"/>
      <c r="D571" s="34"/>
      <c r="E571" s="16"/>
      <c r="F571" s="19"/>
      <c r="G571" s="153"/>
      <c r="H571" s="34"/>
      <c r="I571" s="34"/>
      <c r="J571" s="157"/>
      <c r="K571" s="157"/>
      <c r="L571" s="110"/>
      <c r="M571" s="104"/>
      <c r="N571" s="70"/>
      <c r="O571" s="70"/>
      <c r="P571" s="70"/>
    </row>
    <row r="572" s="5" customFormat="1" ht="16.5" customHeight="1">
      <c r="A572" s="34"/>
      <c r="B572" s="54"/>
      <c r="C572" s="54"/>
      <c r="D572" s="34"/>
      <c r="E572" s="16"/>
      <c r="F572" s="19"/>
      <c r="G572" s="153"/>
      <c r="H572" s="34"/>
      <c r="I572" s="34"/>
      <c r="J572" s="157"/>
      <c r="K572" s="157"/>
      <c r="L572" s="110"/>
      <c r="M572" s="104"/>
      <c r="N572" s="70"/>
      <c r="O572" s="70"/>
      <c r="P572" s="70"/>
    </row>
    <row r="573" s="5" customFormat="1" ht="16.5" customHeight="1">
      <c r="A573" s="34"/>
      <c r="B573" s="54"/>
      <c r="C573" s="54"/>
      <c r="D573" s="34"/>
      <c r="E573" s="16"/>
      <c r="F573" s="19"/>
      <c r="G573" s="153"/>
      <c r="H573" s="34"/>
      <c r="I573" s="34"/>
      <c r="J573" s="157"/>
      <c r="K573" s="157"/>
      <c r="L573" s="110"/>
      <c r="M573" s="104"/>
      <c r="N573" s="70"/>
      <c r="O573" s="70"/>
      <c r="P573" s="70"/>
    </row>
    <row r="574" s="5" customFormat="1" ht="16.5" customHeight="1">
      <c r="A574" s="34"/>
      <c r="B574" s="54"/>
      <c r="C574" s="54"/>
      <c r="D574" s="34"/>
      <c r="E574" s="16"/>
      <c r="F574" s="19"/>
      <c r="G574" s="153"/>
      <c r="H574" s="34"/>
      <c r="I574" s="34"/>
      <c r="J574" s="157"/>
      <c r="K574" s="157"/>
      <c r="L574" s="110"/>
      <c r="M574" s="104"/>
      <c r="N574" s="70"/>
      <c r="O574" s="70"/>
      <c r="P574" s="70"/>
    </row>
    <row r="575" s="5" customFormat="1" ht="16.5" customHeight="1">
      <c r="A575" s="34"/>
      <c r="B575" s="54"/>
      <c r="C575" s="54"/>
      <c r="D575" s="34"/>
      <c r="E575" s="16"/>
      <c r="F575" s="19"/>
      <c r="G575" s="153"/>
      <c r="H575" s="34"/>
      <c r="I575" s="34"/>
      <c r="J575" s="157"/>
      <c r="K575" s="157"/>
      <c r="L575" s="110"/>
      <c r="M575" s="104"/>
      <c r="N575" s="70"/>
      <c r="O575" s="70"/>
      <c r="P575" s="70"/>
    </row>
    <row r="576" s="5" customFormat="1" ht="16.5" customHeight="1">
      <c r="A576" s="34"/>
      <c r="B576" s="54"/>
      <c r="C576" s="54"/>
      <c r="D576" s="34"/>
      <c r="E576" s="16"/>
      <c r="F576" s="19"/>
      <c r="G576" s="153"/>
      <c r="H576" s="34"/>
      <c r="I576" s="34"/>
      <c r="J576" s="157"/>
      <c r="K576" s="157"/>
      <c r="L576" s="110"/>
      <c r="M576" s="104"/>
      <c r="N576" s="70"/>
      <c r="O576" s="70"/>
      <c r="P576" s="70"/>
    </row>
    <row r="577" s="5" customFormat="1" ht="16.5" customHeight="1">
      <c r="A577" s="34"/>
      <c r="B577" s="54"/>
      <c r="C577" s="54"/>
      <c r="D577" s="34"/>
      <c r="E577" s="16"/>
      <c r="F577" s="19"/>
      <c r="G577" s="153"/>
      <c r="H577" s="34"/>
      <c r="I577" s="34"/>
      <c r="J577" s="157"/>
      <c r="K577" s="157"/>
      <c r="L577" s="110"/>
      <c r="M577" s="104"/>
      <c r="N577" s="70"/>
      <c r="O577" s="70"/>
      <c r="P577" s="70"/>
    </row>
    <row r="578" s="5" customFormat="1" ht="16.5" customHeight="1">
      <c r="A578" s="34"/>
      <c r="B578" s="54"/>
      <c r="C578" s="54"/>
      <c r="D578" s="34"/>
      <c r="E578" s="16"/>
      <c r="F578" s="19"/>
      <c r="G578" s="153"/>
      <c r="H578" s="34"/>
      <c r="I578" s="34"/>
      <c r="J578" s="157"/>
      <c r="K578" s="157"/>
      <c r="L578" s="110"/>
      <c r="M578" s="104"/>
      <c r="N578" s="70"/>
      <c r="O578" s="70"/>
      <c r="P578" s="70"/>
    </row>
    <row r="579" s="5" customFormat="1" ht="16.5" customHeight="1">
      <c r="A579" s="34"/>
      <c r="B579" s="54"/>
      <c r="C579" s="54"/>
      <c r="D579" s="34"/>
      <c r="E579" s="16"/>
      <c r="F579" s="19"/>
      <c r="G579" s="153"/>
      <c r="H579" s="34"/>
      <c r="I579" s="34"/>
      <c r="J579" s="157"/>
      <c r="K579" s="157"/>
      <c r="L579" s="110"/>
      <c r="M579" s="104"/>
      <c r="N579" s="70"/>
      <c r="O579" s="70"/>
      <c r="P579" s="70"/>
    </row>
    <row r="580" s="5" customFormat="1" ht="16.5" customHeight="1">
      <c r="A580" s="34"/>
      <c r="B580" s="54"/>
      <c r="C580" s="54"/>
      <c r="D580" s="34"/>
      <c r="E580" s="16"/>
      <c r="F580" s="19"/>
      <c r="G580" s="153"/>
      <c r="H580" s="34"/>
      <c r="I580" s="34"/>
      <c r="J580" s="157"/>
      <c r="K580" s="157"/>
      <c r="L580" s="110"/>
      <c r="M580" s="104"/>
      <c r="N580" s="70"/>
      <c r="O580" s="70"/>
      <c r="P580" s="70"/>
    </row>
    <row r="581" s="5" customFormat="1" ht="16.5" customHeight="1">
      <c r="A581" s="34"/>
      <c r="B581" s="54"/>
      <c r="C581" s="54"/>
      <c r="D581" s="34"/>
      <c r="E581" s="16"/>
      <c r="F581" s="19"/>
      <c r="G581" s="153"/>
      <c r="H581" s="34"/>
      <c r="I581" s="34"/>
      <c r="J581" s="157"/>
      <c r="K581" s="157"/>
      <c r="L581" s="110"/>
      <c r="M581" s="104"/>
      <c r="N581" s="70"/>
      <c r="O581" s="70"/>
      <c r="P581" s="70"/>
    </row>
    <row r="582" s="5" customFormat="1" ht="16.5" customHeight="1">
      <c r="A582" s="34"/>
      <c r="B582" s="54"/>
      <c r="C582" s="54"/>
      <c r="D582" s="34"/>
      <c r="E582" s="16"/>
      <c r="F582" s="19"/>
      <c r="G582" s="153"/>
      <c r="H582" s="34"/>
      <c r="I582" s="34"/>
      <c r="J582" s="157"/>
      <c r="K582" s="157"/>
      <c r="L582" s="110"/>
      <c r="M582" s="104"/>
      <c r="N582" s="70"/>
      <c r="O582" s="70"/>
      <c r="P582" s="70"/>
    </row>
    <row r="583" s="5" customFormat="1" ht="16.5" customHeight="1">
      <c r="A583" s="34"/>
      <c r="B583" s="54"/>
      <c r="C583" s="54"/>
      <c r="D583" s="34"/>
      <c r="E583" s="16"/>
      <c r="F583" s="19"/>
      <c r="G583" s="153"/>
      <c r="H583" s="34"/>
      <c r="I583" s="34"/>
      <c r="J583" s="157"/>
      <c r="K583" s="157"/>
      <c r="L583" s="110"/>
      <c r="M583" s="104"/>
      <c r="N583" s="70"/>
      <c r="O583" s="70"/>
      <c r="P583" s="70"/>
    </row>
    <row r="584" s="5" customFormat="1" ht="16.5" customHeight="1">
      <c r="A584" s="34"/>
      <c r="B584" s="54"/>
      <c r="C584" s="54"/>
      <c r="D584" s="34"/>
      <c r="E584" s="16"/>
      <c r="F584" s="19"/>
      <c r="G584" s="153"/>
      <c r="H584" s="34"/>
      <c r="I584" s="34"/>
      <c r="J584" s="157"/>
      <c r="K584" s="157"/>
      <c r="L584" s="110"/>
      <c r="M584" s="104"/>
      <c r="N584" s="70"/>
      <c r="O584" s="70"/>
      <c r="P584" s="70"/>
    </row>
    <row r="585" s="5" customFormat="1" ht="16.5" customHeight="1">
      <c r="A585" s="34"/>
      <c r="B585" s="54"/>
      <c r="C585" s="54"/>
      <c r="D585" s="34"/>
      <c r="E585" s="16"/>
      <c r="F585" s="19"/>
      <c r="G585" s="153"/>
      <c r="H585" s="34"/>
      <c r="I585" s="34"/>
      <c r="J585" s="157"/>
      <c r="K585" s="157"/>
      <c r="L585" s="110"/>
      <c r="M585" s="104"/>
      <c r="N585" s="70"/>
      <c r="O585" s="70"/>
      <c r="P585" s="70"/>
    </row>
    <row r="586" s="5" customFormat="1" ht="16.5" customHeight="1">
      <c r="A586" s="34"/>
      <c r="B586" s="54"/>
      <c r="C586" s="54"/>
      <c r="D586" s="34"/>
      <c r="E586" s="16"/>
      <c r="F586" s="19"/>
      <c r="G586" s="153"/>
      <c r="H586" s="34"/>
      <c r="I586" s="34"/>
      <c r="J586" s="157"/>
      <c r="K586" s="157"/>
      <c r="L586" s="110"/>
      <c r="M586" s="104"/>
      <c r="N586" s="70"/>
      <c r="O586" s="70"/>
      <c r="P586" s="70"/>
    </row>
    <row r="587" s="5" customFormat="1" ht="16.5" customHeight="1">
      <c r="A587" s="34"/>
      <c r="B587" s="54"/>
      <c r="C587" s="54"/>
      <c r="D587" s="34"/>
      <c r="E587" s="16"/>
      <c r="F587" s="19"/>
      <c r="G587" s="153"/>
      <c r="H587" s="34"/>
      <c r="I587" s="34"/>
      <c r="J587" s="157"/>
      <c r="K587" s="157"/>
      <c r="L587" s="110"/>
      <c r="M587" s="104"/>
      <c r="N587" s="70"/>
      <c r="O587" s="70"/>
      <c r="P587" s="70"/>
    </row>
    <row r="588" s="5" customFormat="1" ht="16.5" customHeight="1">
      <c r="A588" s="34"/>
      <c r="B588" s="54"/>
      <c r="C588" s="54"/>
      <c r="D588" s="34"/>
      <c r="E588" s="16"/>
      <c r="F588" s="19"/>
      <c r="G588" s="153"/>
      <c r="H588" s="34"/>
      <c r="I588" s="34"/>
      <c r="J588" s="157"/>
      <c r="K588" s="157"/>
      <c r="L588" s="110"/>
      <c r="M588" s="104"/>
      <c r="N588" s="70"/>
      <c r="O588" s="70"/>
      <c r="P588" s="70"/>
    </row>
    <row r="589" s="5" customFormat="1" ht="16.5" customHeight="1">
      <c r="A589" s="34"/>
      <c r="B589" s="54"/>
      <c r="C589" s="54"/>
      <c r="D589" s="34"/>
      <c r="E589" s="16"/>
      <c r="F589" s="19"/>
      <c r="G589" s="153"/>
      <c r="H589" s="34"/>
      <c r="I589" s="34"/>
      <c r="J589" s="157"/>
      <c r="K589" s="157"/>
      <c r="L589" s="110"/>
      <c r="M589" s="104"/>
      <c r="N589" s="70"/>
      <c r="O589" s="70"/>
      <c r="P589" s="70"/>
    </row>
    <row r="590" s="5" customFormat="1" ht="16.5" customHeight="1">
      <c r="A590" s="34"/>
      <c r="B590" s="54"/>
      <c r="C590" s="54"/>
      <c r="D590" s="34"/>
      <c r="E590" s="16"/>
      <c r="F590" s="19"/>
      <c r="G590" s="153"/>
      <c r="H590" s="34"/>
      <c r="I590" s="34"/>
      <c r="J590" s="157"/>
      <c r="K590" s="157"/>
      <c r="L590" s="110"/>
      <c r="M590" s="104"/>
      <c r="N590" s="70"/>
      <c r="O590" s="70"/>
      <c r="P590" s="70"/>
    </row>
    <row r="591" s="5" customFormat="1" ht="16.5" customHeight="1">
      <c r="A591" s="34"/>
      <c r="B591" s="54"/>
      <c r="C591" s="54"/>
      <c r="D591" s="34"/>
      <c r="E591" s="16"/>
      <c r="F591" s="19"/>
      <c r="G591" s="153"/>
      <c r="H591" s="34"/>
      <c r="I591" s="34"/>
      <c r="J591" s="157"/>
      <c r="K591" s="157"/>
      <c r="L591" s="110"/>
      <c r="M591" s="104"/>
      <c r="N591" s="70"/>
      <c r="O591" s="70"/>
      <c r="P591" s="70"/>
    </row>
    <row r="592" s="5" customFormat="1" ht="16.5" customHeight="1">
      <c r="A592" s="34"/>
      <c r="B592" s="54"/>
      <c r="C592" s="54"/>
      <c r="D592" s="34"/>
      <c r="E592" s="16"/>
      <c r="F592" s="19"/>
      <c r="G592" s="153"/>
      <c r="H592" s="34"/>
      <c r="I592" s="34"/>
      <c r="J592" s="157"/>
      <c r="K592" s="157"/>
      <c r="L592" s="110"/>
      <c r="M592" s="104"/>
      <c r="N592" s="70"/>
      <c r="O592" s="70"/>
      <c r="P592" s="70"/>
    </row>
    <row r="593" s="5" customFormat="1" ht="16.5" customHeight="1">
      <c r="A593" s="34"/>
      <c r="B593" s="54"/>
      <c r="C593" s="54"/>
      <c r="D593" s="34"/>
      <c r="E593" s="16"/>
      <c r="F593" s="19"/>
      <c r="G593" s="153"/>
      <c r="H593" s="34"/>
      <c r="I593" s="34"/>
      <c r="J593" s="157"/>
      <c r="K593" s="157"/>
      <c r="L593" s="110"/>
      <c r="M593" s="104"/>
      <c r="N593" s="70"/>
      <c r="O593" s="70"/>
      <c r="P593" s="70"/>
    </row>
    <row r="594" s="5" customFormat="1" ht="16.5" customHeight="1">
      <c r="A594" s="34"/>
      <c r="B594" s="54"/>
      <c r="C594" s="54"/>
      <c r="D594" s="34"/>
      <c r="E594" s="16"/>
      <c r="F594" s="19"/>
      <c r="G594" s="153"/>
      <c r="H594" s="34"/>
      <c r="I594" s="34"/>
      <c r="J594" s="157"/>
      <c r="K594" s="157"/>
      <c r="L594" s="110"/>
      <c r="M594" s="104"/>
      <c r="N594" s="70"/>
      <c r="O594" s="70"/>
      <c r="P594" s="70"/>
    </row>
    <row r="595" s="5" customFormat="1" ht="16.5" customHeight="1">
      <c r="A595" s="34"/>
      <c r="B595" s="54"/>
      <c r="C595" s="54"/>
      <c r="D595" s="34"/>
      <c r="E595" s="16"/>
      <c r="F595" s="19"/>
      <c r="G595" s="153"/>
      <c r="H595" s="34"/>
      <c r="I595" s="34"/>
      <c r="J595" s="157"/>
      <c r="K595" s="157"/>
      <c r="L595" s="110"/>
      <c r="M595" s="104"/>
      <c r="N595" s="70"/>
      <c r="O595" s="70"/>
      <c r="P595" s="70"/>
    </row>
    <row r="596" s="5" customFormat="1" ht="16.5" customHeight="1">
      <c r="A596" s="34"/>
      <c r="B596" s="54"/>
      <c r="C596" s="54"/>
      <c r="D596" s="34"/>
      <c r="E596" s="16"/>
      <c r="F596" s="19"/>
      <c r="G596" s="153"/>
      <c r="H596" s="34"/>
      <c r="I596" s="34"/>
      <c r="J596" s="157"/>
      <c r="K596" s="157"/>
      <c r="L596" s="110"/>
      <c r="M596" s="104"/>
      <c r="N596" s="70"/>
      <c r="O596" s="70"/>
      <c r="P596" s="70"/>
    </row>
    <row r="597" s="5" customFormat="1" ht="16.5" customHeight="1">
      <c r="A597" s="34"/>
      <c r="B597" s="54"/>
      <c r="C597" s="54"/>
      <c r="D597" s="34"/>
      <c r="E597" s="16"/>
      <c r="F597" s="19"/>
      <c r="G597" s="153"/>
      <c r="H597" s="34"/>
      <c r="I597" s="34"/>
      <c r="J597" s="157"/>
      <c r="K597" s="157"/>
      <c r="L597" s="110"/>
      <c r="M597" s="104"/>
      <c r="N597" s="70"/>
      <c r="O597" s="70"/>
      <c r="P597" s="70"/>
    </row>
    <row r="598" s="5" customFormat="1" ht="16.5" customHeight="1">
      <c r="A598" s="34"/>
      <c r="B598" s="54"/>
      <c r="C598" s="54"/>
      <c r="D598" s="34"/>
      <c r="E598" s="16"/>
      <c r="F598" s="19"/>
      <c r="G598" s="153"/>
      <c r="H598" s="34"/>
      <c r="I598" s="34"/>
      <c r="J598" s="157"/>
      <c r="K598" s="157"/>
      <c r="L598" s="110"/>
      <c r="M598" s="104"/>
      <c r="N598" s="70"/>
      <c r="O598" s="70"/>
      <c r="P598" s="70"/>
    </row>
    <row r="599" s="5" customFormat="1" ht="16.5" customHeight="1">
      <c r="A599" s="34"/>
      <c r="B599" s="54"/>
      <c r="C599" s="54"/>
      <c r="D599" s="34"/>
      <c r="E599" s="16"/>
      <c r="F599" s="19"/>
      <c r="G599" s="153"/>
      <c r="H599" s="34"/>
      <c r="I599" s="34"/>
      <c r="J599" s="157"/>
      <c r="K599" s="157"/>
      <c r="L599" s="110"/>
      <c r="M599" s="104"/>
      <c r="N599" s="70"/>
      <c r="O599" s="70"/>
      <c r="P599" s="70"/>
    </row>
    <row r="600" s="5" customFormat="1" ht="16.5" customHeight="1">
      <c r="A600" s="34"/>
      <c r="B600" s="54"/>
      <c r="C600" s="54"/>
      <c r="D600" s="34"/>
      <c r="E600" s="16"/>
      <c r="F600" s="19"/>
      <c r="G600" s="153"/>
      <c r="H600" s="34"/>
      <c r="I600" s="34"/>
      <c r="J600" s="157"/>
      <c r="K600" s="157"/>
      <c r="L600" s="110"/>
      <c r="M600" s="104"/>
      <c r="N600" s="70"/>
      <c r="O600" s="70"/>
      <c r="P600" s="70"/>
    </row>
    <row r="601" s="5" customFormat="1" ht="16.5" customHeight="1">
      <c r="A601" s="34"/>
      <c r="B601" s="54"/>
      <c r="C601" s="54"/>
      <c r="D601" s="34"/>
      <c r="E601" s="16"/>
      <c r="F601" s="19"/>
      <c r="G601" s="153"/>
      <c r="H601" s="34"/>
      <c r="I601" s="34"/>
      <c r="J601" s="157"/>
      <c r="K601" s="157"/>
      <c r="L601" s="110"/>
      <c r="M601" s="104"/>
      <c r="N601" s="70"/>
      <c r="O601" s="70"/>
      <c r="P601" s="70"/>
    </row>
    <row r="602" s="5" customFormat="1" ht="16.5" customHeight="1">
      <c r="A602" s="34"/>
      <c r="B602" s="54"/>
      <c r="C602" s="54"/>
      <c r="D602" s="34"/>
      <c r="E602" s="16"/>
      <c r="F602" s="19"/>
      <c r="G602" s="153"/>
      <c r="H602" s="34"/>
      <c r="I602" s="34"/>
      <c r="J602" s="157"/>
      <c r="K602" s="157"/>
      <c r="L602" s="110"/>
      <c r="M602" s="104"/>
      <c r="N602" s="70"/>
      <c r="O602" s="70"/>
      <c r="P602" s="70"/>
    </row>
    <row r="603" s="5" customFormat="1" ht="16.5" customHeight="1">
      <c r="A603" s="34"/>
      <c r="B603" s="54"/>
      <c r="C603" s="54"/>
      <c r="D603" s="34"/>
      <c r="E603" s="16"/>
      <c r="F603" s="19"/>
      <c r="G603" s="153"/>
      <c r="H603" s="34"/>
      <c r="I603" s="34"/>
      <c r="J603" s="157"/>
      <c r="K603" s="157"/>
      <c r="L603" s="110"/>
      <c r="M603" s="104"/>
      <c r="N603" s="70"/>
      <c r="O603" s="70"/>
      <c r="P603" s="70"/>
    </row>
    <row r="604" s="5" customFormat="1" ht="16.5" customHeight="1">
      <c r="A604" s="34"/>
      <c r="B604" s="54"/>
      <c r="C604" s="54"/>
      <c r="D604" s="34"/>
      <c r="E604" s="16"/>
      <c r="F604" s="19"/>
      <c r="G604" s="153"/>
      <c r="H604" s="34"/>
      <c r="I604" s="34"/>
      <c r="J604" s="157"/>
      <c r="K604" s="157"/>
      <c r="L604" s="110"/>
      <c r="M604" s="104"/>
      <c r="N604" s="70"/>
      <c r="O604" s="70"/>
      <c r="P604" s="70"/>
    </row>
    <row r="605" s="5" customFormat="1" ht="16.5" customHeight="1">
      <c r="A605" s="34"/>
      <c r="B605" s="54"/>
      <c r="C605" s="54"/>
      <c r="D605" s="34"/>
      <c r="E605" s="16"/>
      <c r="F605" s="19"/>
      <c r="G605" s="153"/>
      <c r="H605" s="34"/>
      <c r="I605" s="34"/>
      <c r="J605" s="157"/>
      <c r="K605" s="157"/>
      <c r="L605" s="110"/>
      <c r="M605" s="104"/>
      <c r="N605" s="70"/>
      <c r="O605" s="70"/>
      <c r="P605" s="70"/>
    </row>
    <row r="606" s="5" customFormat="1" ht="16.5" customHeight="1">
      <c r="A606" s="34"/>
      <c r="B606" s="54"/>
      <c r="C606" s="54"/>
      <c r="D606" s="34"/>
      <c r="E606" s="16"/>
      <c r="F606" s="19"/>
      <c r="G606" s="153"/>
      <c r="H606" s="34"/>
      <c r="I606" s="34"/>
      <c r="J606" s="157"/>
      <c r="K606" s="157"/>
      <c r="L606" s="110"/>
      <c r="M606" s="104"/>
      <c r="N606" s="70"/>
      <c r="O606" s="70"/>
      <c r="P606" s="70"/>
    </row>
    <row r="607" s="5" customFormat="1" ht="16.5" customHeight="1">
      <c r="A607" s="34"/>
      <c r="B607" s="54"/>
      <c r="C607" s="54"/>
      <c r="D607" s="34"/>
      <c r="E607" s="16"/>
      <c r="F607" s="19"/>
      <c r="G607" s="153"/>
      <c r="H607" s="34"/>
      <c r="I607" s="34"/>
      <c r="J607" s="157"/>
      <c r="K607" s="157"/>
      <c r="L607" s="110"/>
      <c r="M607" s="104"/>
      <c r="N607" s="70"/>
      <c r="O607" s="70"/>
      <c r="P607" s="70"/>
    </row>
    <row r="608" s="5" customFormat="1" ht="16.5" customHeight="1">
      <c r="A608" s="34"/>
      <c r="B608" s="54"/>
      <c r="C608" s="54"/>
      <c r="D608" s="34"/>
      <c r="E608" s="16"/>
      <c r="F608" s="19"/>
      <c r="G608" s="153"/>
      <c r="H608" s="34"/>
      <c r="I608" s="34"/>
      <c r="J608" s="157"/>
      <c r="K608" s="157"/>
      <c r="L608" s="110"/>
      <c r="M608" s="104"/>
      <c r="N608" s="70"/>
      <c r="O608" s="70"/>
      <c r="P608" s="70"/>
    </row>
    <row r="609" s="5" customFormat="1" ht="16.5" customHeight="1">
      <c r="A609" s="34"/>
      <c r="B609" s="54"/>
      <c r="C609" s="54"/>
      <c r="D609" s="34"/>
      <c r="E609" s="16"/>
      <c r="F609" s="19"/>
      <c r="G609" s="153"/>
      <c r="H609" s="34"/>
      <c r="I609" s="34"/>
      <c r="J609" s="157"/>
      <c r="K609" s="157"/>
      <c r="L609" s="110"/>
      <c r="M609" s="104"/>
      <c r="N609" s="70"/>
      <c r="O609" s="70"/>
      <c r="P609" s="70"/>
    </row>
    <row r="610" s="5" customFormat="1" ht="16.5" customHeight="1">
      <c r="A610" s="34"/>
      <c r="B610" s="54"/>
      <c r="C610" s="54"/>
      <c r="D610" s="34"/>
      <c r="E610" s="16"/>
      <c r="F610" s="19"/>
      <c r="G610" s="153"/>
      <c r="H610" s="34"/>
      <c r="I610" s="34"/>
      <c r="J610" s="157"/>
      <c r="K610" s="157"/>
      <c r="L610" s="110"/>
      <c r="M610" s="104"/>
      <c r="N610" s="70"/>
      <c r="O610" s="70"/>
      <c r="P610" s="70"/>
    </row>
    <row r="611" s="5" customFormat="1" ht="16.5" customHeight="1">
      <c r="A611" s="34"/>
      <c r="B611" s="54"/>
      <c r="C611" s="54"/>
      <c r="D611" s="34"/>
      <c r="E611" s="16"/>
      <c r="F611" s="19"/>
      <c r="G611" s="153"/>
      <c r="H611" s="34"/>
      <c r="I611" s="34"/>
      <c r="J611" s="157"/>
      <c r="K611" s="157"/>
      <c r="L611" s="110"/>
      <c r="M611" s="104"/>
      <c r="N611" s="70"/>
      <c r="O611" s="70"/>
      <c r="P611" s="70"/>
    </row>
    <row r="612" s="5" customFormat="1" ht="16.5" customHeight="1">
      <c r="A612" s="34"/>
      <c r="B612" s="54"/>
      <c r="C612" s="54"/>
      <c r="D612" s="34"/>
      <c r="E612" s="16"/>
      <c r="F612" s="19"/>
      <c r="G612" s="153"/>
      <c r="H612" s="34"/>
      <c r="I612" s="34"/>
      <c r="J612" s="157"/>
      <c r="K612" s="157"/>
      <c r="L612" s="110"/>
      <c r="M612" s="104"/>
      <c r="N612" s="70"/>
      <c r="O612" s="70"/>
      <c r="P612" s="70"/>
    </row>
    <row r="613" s="5" customFormat="1" ht="16.5" customHeight="1">
      <c r="A613" s="34"/>
      <c r="B613" s="54"/>
      <c r="C613" s="54"/>
      <c r="D613" s="34"/>
      <c r="E613" s="16"/>
      <c r="F613" s="19"/>
      <c r="G613" s="153"/>
      <c r="H613" s="34"/>
      <c r="I613" s="34"/>
      <c r="J613" s="157"/>
      <c r="K613" s="157"/>
      <c r="L613" s="110"/>
      <c r="M613" s="104"/>
      <c r="N613" s="70"/>
      <c r="O613" s="70"/>
      <c r="P613" s="70"/>
    </row>
    <row r="614" s="5" customFormat="1" ht="16.5" customHeight="1">
      <c r="A614" s="34"/>
      <c r="B614" s="54"/>
      <c r="C614" s="54"/>
      <c r="D614" s="34"/>
      <c r="E614" s="16"/>
      <c r="F614" s="19"/>
      <c r="G614" s="153"/>
      <c r="H614" s="34"/>
      <c r="I614" s="34"/>
      <c r="J614" s="157"/>
      <c r="K614" s="157"/>
      <c r="L614" s="110"/>
      <c r="M614" s="104"/>
      <c r="N614" s="70"/>
      <c r="O614" s="70"/>
      <c r="P614" s="70"/>
    </row>
    <row r="615" s="5" customFormat="1" ht="16.5" customHeight="1">
      <c r="A615" s="34"/>
      <c r="B615" s="54"/>
      <c r="C615" s="54"/>
      <c r="D615" s="34"/>
      <c r="E615" s="16"/>
      <c r="F615" s="19"/>
      <c r="G615" s="153"/>
      <c r="H615" s="34"/>
      <c r="I615" s="34"/>
      <c r="J615" s="157"/>
      <c r="K615" s="157"/>
      <c r="L615" s="110"/>
      <c r="M615" s="104"/>
      <c r="N615" s="70"/>
      <c r="O615" s="70"/>
      <c r="P615" s="70"/>
    </row>
    <row r="616" s="5" customFormat="1" ht="16.5" customHeight="1">
      <c r="A616" s="34"/>
      <c r="B616" s="54"/>
      <c r="C616" s="54"/>
      <c r="D616" s="34"/>
      <c r="E616" s="16"/>
      <c r="F616" s="19"/>
      <c r="G616" s="153"/>
      <c r="H616" s="34"/>
      <c r="I616" s="34"/>
      <c r="J616" s="157"/>
      <c r="K616" s="157"/>
      <c r="L616" s="110"/>
      <c r="M616" s="104"/>
      <c r="N616" s="70"/>
      <c r="O616" s="70"/>
      <c r="P616" s="70"/>
    </row>
    <row r="617" s="5" customFormat="1" ht="16.5" customHeight="1">
      <c r="A617" s="34"/>
      <c r="B617" s="54"/>
      <c r="C617" s="54"/>
      <c r="D617" s="34"/>
      <c r="E617" s="16"/>
      <c r="F617" s="19"/>
      <c r="G617" s="153"/>
      <c r="H617" s="34"/>
      <c r="I617" s="34"/>
      <c r="J617" s="157"/>
      <c r="K617" s="157"/>
      <c r="L617" s="110"/>
      <c r="M617" s="104"/>
      <c r="N617" s="70"/>
      <c r="O617" s="70"/>
      <c r="P617" s="70"/>
    </row>
    <row r="618" s="5" customFormat="1" ht="16.5" customHeight="1">
      <c r="A618" s="34"/>
      <c r="B618" s="54"/>
      <c r="C618" s="54"/>
      <c r="D618" s="34"/>
      <c r="E618" s="16"/>
      <c r="F618" s="19"/>
      <c r="G618" s="153"/>
      <c r="H618" s="34"/>
      <c r="I618" s="34"/>
      <c r="J618" s="157"/>
      <c r="K618" s="157"/>
      <c r="L618" s="110"/>
      <c r="M618" s="104"/>
      <c r="N618" s="70"/>
      <c r="O618" s="70"/>
      <c r="P618" s="70"/>
    </row>
    <row r="619" s="5" customFormat="1" ht="16.5" customHeight="1">
      <c r="A619" s="34"/>
      <c r="B619" s="54"/>
      <c r="C619" s="54"/>
      <c r="D619" s="34"/>
      <c r="E619" s="16"/>
      <c r="F619" s="19"/>
      <c r="G619" s="153"/>
      <c r="H619" s="34"/>
      <c r="I619" s="34"/>
      <c r="J619" s="157"/>
      <c r="K619" s="157"/>
      <c r="L619" s="110"/>
      <c r="M619" s="104"/>
      <c r="N619" s="70"/>
      <c r="O619" s="70"/>
      <c r="P619" s="70"/>
    </row>
    <row r="620" s="5" customFormat="1" ht="16.5" customHeight="1">
      <c r="A620" s="34"/>
      <c r="B620" s="54"/>
      <c r="C620" s="54"/>
      <c r="D620" s="34"/>
      <c r="E620" s="16"/>
      <c r="F620" s="19"/>
      <c r="G620" s="153"/>
      <c r="H620" s="34"/>
      <c r="I620" s="34"/>
      <c r="J620" s="157"/>
      <c r="K620" s="157"/>
      <c r="L620" s="110"/>
      <c r="M620" s="104"/>
      <c r="N620" s="70"/>
      <c r="O620" s="70"/>
      <c r="P620" s="70"/>
    </row>
    <row r="621" s="5" customFormat="1" ht="16.5" customHeight="1">
      <c r="A621" s="34"/>
      <c r="B621" s="54"/>
      <c r="C621" s="54"/>
      <c r="D621" s="34"/>
      <c r="E621" s="16"/>
      <c r="F621" s="19"/>
      <c r="G621" s="153"/>
      <c r="H621" s="34"/>
      <c r="I621" s="34"/>
      <c r="J621" s="157"/>
      <c r="K621" s="157"/>
      <c r="L621" s="110"/>
      <c r="M621" s="104"/>
      <c r="N621" s="70"/>
      <c r="O621" s="70"/>
      <c r="P621" s="70"/>
    </row>
    <row r="622" s="5" customFormat="1" ht="16.5" customHeight="1">
      <c r="A622" s="34"/>
      <c r="B622" s="54"/>
      <c r="C622" s="54"/>
      <c r="D622" s="34"/>
      <c r="E622" s="16"/>
      <c r="F622" s="19"/>
      <c r="G622" s="153"/>
      <c r="H622" s="34"/>
      <c r="I622" s="34"/>
      <c r="J622" s="157"/>
      <c r="K622" s="157"/>
      <c r="L622" s="110"/>
      <c r="M622" s="104"/>
      <c r="N622" s="70"/>
      <c r="O622" s="70"/>
      <c r="P622" s="70"/>
    </row>
    <row r="623" s="5" customFormat="1" ht="16.5" customHeight="1">
      <c r="A623" s="34"/>
      <c r="B623" s="54"/>
      <c r="C623" s="54"/>
      <c r="D623" s="34"/>
      <c r="E623" s="16"/>
      <c r="F623" s="19"/>
      <c r="G623" s="153"/>
      <c r="H623" s="34"/>
      <c r="I623" s="34"/>
      <c r="J623" s="157"/>
      <c r="K623" s="157"/>
      <c r="L623" s="110"/>
      <c r="M623" s="104"/>
      <c r="N623" s="70"/>
      <c r="O623" s="70"/>
      <c r="P623" s="70"/>
    </row>
    <row r="624" s="5" customFormat="1" ht="16.5" customHeight="1">
      <c r="A624" s="34"/>
      <c r="B624" s="54"/>
      <c r="C624" s="54"/>
      <c r="D624" s="34"/>
      <c r="E624" s="16"/>
      <c r="F624" s="19"/>
      <c r="G624" s="153"/>
      <c r="H624" s="34"/>
      <c r="I624" s="34"/>
      <c r="J624" s="157"/>
      <c r="K624" s="157"/>
      <c r="L624" s="110"/>
      <c r="M624" s="104"/>
      <c r="N624" s="70"/>
      <c r="O624" s="70"/>
      <c r="P624" s="70"/>
    </row>
    <row r="625" s="5" customFormat="1" ht="16.5" customHeight="1">
      <c r="A625" s="34"/>
      <c r="B625" s="54"/>
      <c r="C625" s="54"/>
      <c r="D625" s="34"/>
      <c r="E625" s="16"/>
      <c r="F625" s="19"/>
      <c r="G625" s="153"/>
      <c r="H625" s="34"/>
      <c r="I625" s="34"/>
      <c r="J625" s="157"/>
      <c r="K625" s="157"/>
      <c r="L625" s="110"/>
      <c r="M625" s="104"/>
      <c r="N625" s="70"/>
      <c r="O625" s="70"/>
      <c r="P625" s="70"/>
    </row>
    <row r="626" s="5" customFormat="1" ht="16.5" customHeight="1">
      <c r="A626" s="34"/>
      <c r="B626" s="54"/>
      <c r="C626" s="54"/>
      <c r="D626" s="34"/>
      <c r="E626" s="16"/>
      <c r="F626" s="19"/>
      <c r="G626" s="153"/>
      <c r="H626" s="34"/>
      <c r="I626" s="34"/>
      <c r="J626" s="157"/>
      <c r="K626" s="157"/>
      <c r="L626" s="110"/>
      <c r="M626" s="104"/>
      <c r="N626" s="70"/>
      <c r="O626" s="70"/>
      <c r="P626" s="70"/>
    </row>
    <row r="627" s="5" customFormat="1" ht="16.5" customHeight="1">
      <c r="A627" s="34"/>
      <c r="B627" s="54"/>
      <c r="C627" s="54"/>
      <c r="D627" s="34"/>
      <c r="E627" s="16"/>
      <c r="F627" s="19"/>
      <c r="G627" s="153"/>
      <c r="H627" s="34"/>
      <c r="I627" s="34"/>
      <c r="J627" s="157"/>
      <c r="K627" s="157"/>
      <c r="L627" s="110"/>
      <c r="M627" s="104"/>
      <c r="N627" s="70"/>
      <c r="O627" s="70"/>
      <c r="P627" s="70"/>
    </row>
    <row r="628" s="5" customFormat="1" ht="16.5" customHeight="1">
      <c r="A628" s="34"/>
      <c r="B628" s="54"/>
      <c r="C628" s="54"/>
      <c r="D628" s="34"/>
      <c r="E628" s="16"/>
      <c r="F628" s="19"/>
      <c r="G628" s="153"/>
      <c r="H628" s="34"/>
      <c r="I628" s="34"/>
      <c r="J628" s="157"/>
      <c r="K628" s="157"/>
      <c r="L628" s="110"/>
      <c r="M628" s="104"/>
      <c r="N628" s="70"/>
      <c r="O628" s="70"/>
      <c r="P628" s="70"/>
    </row>
    <row r="629" s="5" customFormat="1" ht="16.5" customHeight="1">
      <c r="A629" s="34"/>
      <c r="B629" s="54"/>
      <c r="C629" s="54"/>
      <c r="D629" s="34"/>
      <c r="E629" s="16"/>
      <c r="F629" s="19"/>
      <c r="G629" s="153"/>
      <c r="H629" s="34"/>
      <c r="I629" s="34"/>
      <c r="J629" s="157"/>
      <c r="K629" s="157"/>
      <c r="L629" s="110"/>
      <c r="M629" s="104"/>
      <c r="N629" s="70"/>
      <c r="O629" s="70"/>
      <c r="P629" s="70"/>
    </row>
    <row r="630" s="5" customFormat="1" ht="16.5" customHeight="1">
      <c r="A630" s="34"/>
      <c r="B630" s="54"/>
      <c r="C630" s="54"/>
      <c r="D630" s="34"/>
      <c r="E630" s="16"/>
      <c r="F630" s="19"/>
      <c r="G630" s="153"/>
      <c r="H630" s="34"/>
      <c r="I630" s="34"/>
      <c r="J630" s="157"/>
      <c r="K630" s="157"/>
      <c r="L630" s="110"/>
      <c r="M630" s="104"/>
      <c r="N630" s="70"/>
      <c r="O630" s="70"/>
      <c r="P630" s="70"/>
    </row>
    <row r="631" s="5" customFormat="1" ht="16.5" customHeight="1">
      <c r="A631" s="34"/>
      <c r="B631" s="54"/>
      <c r="C631" s="54"/>
      <c r="D631" s="34"/>
      <c r="E631" s="16"/>
      <c r="F631" s="19"/>
      <c r="G631" s="153"/>
      <c r="H631" s="34"/>
      <c r="I631" s="34"/>
      <c r="J631" s="157"/>
      <c r="K631" s="157"/>
      <c r="L631" s="110"/>
      <c r="M631" s="104"/>
      <c r="N631" s="70"/>
      <c r="O631" s="70"/>
      <c r="P631" s="70"/>
    </row>
    <row r="632" s="5" customFormat="1" ht="16.5" customHeight="1">
      <c r="A632" s="34"/>
      <c r="B632" s="54"/>
      <c r="C632" s="54"/>
      <c r="D632" s="34"/>
      <c r="E632" s="16"/>
      <c r="F632" s="19"/>
      <c r="G632" s="153"/>
      <c r="H632" s="34"/>
      <c r="I632" s="34"/>
      <c r="J632" s="157"/>
      <c r="K632" s="157"/>
      <c r="L632" s="110"/>
      <c r="M632" s="104"/>
      <c r="N632" s="70"/>
      <c r="O632" s="70"/>
      <c r="P632" s="70"/>
    </row>
    <row r="633" s="5" customFormat="1" ht="16.5" customHeight="1">
      <c r="A633" s="34"/>
      <c r="B633" s="54"/>
      <c r="C633" s="54"/>
      <c r="D633" s="34"/>
      <c r="E633" s="16"/>
      <c r="F633" s="19"/>
      <c r="G633" s="153"/>
      <c r="H633" s="34"/>
      <c r="I633" s="34"/>
      <c r="J633" s="157"/>
      <c r="K633" s="157"/>
      <c r="L633" s="110"/>
      <c r="M633" s="104"/>
      <c r="N633" s="70"/>
      <c r="O633" s="70"/>
      <c r="P633" s="70"/>
    </row>
    <row r="634" s="5" customFormat="1" ht="16.5" customHeight="1">
      <c r="A634" s="34"/>
      <c r="B634" s="54"/>
      <c r="C634" s="54"/>
      <c r="D634" s="34"/>
      <c r="E634" s="16"/>
      <c r="F634" s="19"/>
      <c r="G634" s="153"/>
      <c r="H634" s="34"/>
      <c r="I634" s="34"/>
      <c r="J634" s="157"/>
      <c r="K634" s="157"/>
      <c r="L634" s="110"/>
      <c r="M634" s="104"/>
      <c r="N634" s="70"/>
      <c r="O634" s="70"/>
      <c r="P634" s="70"/>
    </row>
    <row r="635" s="5" customFormat="1" ht="16.5" customHeight="1">
      <c r="A635" s="34"/>
      <c r="B635" s="54"/>
      <c r="C635" s="54"/>
      <c r="D635" s="34"/>
      <c r="E635" s="16"/>
      <c r="F635" s="19"/>
      <c r="G635" s="153"/>
      <c r="H635" s="34"/>
      <c r="I635" s="34"/>
      <c r="J635" s="157"/>
      <c r="K635" s="157"/>
      <c r="L635" s="110"/>
      <c r="M635" s="104"/>
      <c r="N635" s="70"/>
      <c r="O635" s="70"/>
      <c r="P635" s="70"/>
    </row>
    <row r="636" s="5" customFormat="1" ht="16.5" customHeight="1">
      <c r="A636" s="34"/>
      <c r="B636" s="54"/>
      <c r="C636" s="54"/>
      <c r="D636" s="34"/>
      <c r="E636" s="16"/>
      <c r="F636" s="19"/>
      <c r="G636" s="153"/>
      <c r="H636" s="34"/>
      <c r="I636" s="34"/>
      <c r="J636" s="157"/>
      <c r="K636" s="157"/>
      <c r="L636" s="110"/>
      <c r="M636" s="104"/>
      <c r="N636" s="70"/>
      <c r="O636" s="70"/>
      <c r="P636" s="70"/>
    </row>
    <row r="637" s="5" customFormat="1" ht="16.5" customHeight="1">
      <c r="A637" s="34"/>
      <c r="B637" s="54"/>
      <c r="C637" s="54"/>
      <c r="D637" s="34"/>
      <c r="E637" s="16"/>
      <c r="F637" s="19"/>
      <c r="G637" s="153"/>
      <c r="H637" s="34"/>
      <c r="I637" s="34"/>
      <c r="J637" s="157"/>
      <c r="K637" s="157"/>
      <c r="L637" s="110"/>
      <c r="M637" s="104"/>
      <c r="N637" s="70"/>
      <c r="O637" s="70"/>
      <c r="P637" s="70"/>
    </row>
    <row r="638" s="5" customFormat="1" ht="16.5" customHeight="1">
      <c r="A638" s="34"/>
      <c r="B638" s="54"/>
      <c r="C638" s="54"/>
      <c r="D638" s="34"/>
      <c r="E638" s="16"/>
      <c r="F638" s="19"/>
      <c r="G638" s="153"/>
      <c r="H638" s="34"/>
      <c r="I638" s="34"/>
      <c r="J638" s="157"/>
      <c r="K638" s="157"/>
      <c r="L638" s="110"/>
      <c r="M638" s="104"/>
      <c r="N638" s="70"/>
      <c r="O638" s="70"/>
      <c r="P638" s="70"/>
    </row>
    <row r="639" s="5" customFormat="1" ht="16.5" customHeight="1">
      <c r="A639" s="34"/>
      <c r="B639" s="54"/>
      <c r="C639" s="54"/>
      <c r="D639" s="34"/>
      <c r="E639" s="16"/>
      <c r="F639" s="19"/>
      <c r="G639" s="153"/>
      <c r="H639" s="34"/>
      <c r="I639" s="34"/>
      <c r="J639" s="157"/>
      <c r="K639" s="157"/>
      <c r="L639" s="110"/>
      <c r="M639" s="104"/>
      <c r="N639" s="70"/>
      <c r="O639" s="70"/>
      <c r="P639" s="70"/>
    </row>
    <row r="640" s="5" customFormat="1" ht="16.5" customHeight="1">
      <c r="A640" s="34"/>
      <c r="B640" s="54"/>
      <c r="C640" s="54"/>
      <c r="D640" s="34"/>
      <c r="E640" s="16"/>
      <c r="F640" s="19"/>
      <c r="G640" s="153"/>
      <c r="H640" s="34"/>
      <c r="I640" s="34"/>
      <c r="J640" s="157"/>
      <c r="K640" s="157"/>
      <c r="L640" s="110"/>
      <c r="M640" s="104"/>
      <c r="N640" s="70"/>
      <c r="O640" s="70"/>
      <c r="P640" s="70"/>
    </row>
    <row r="641" s="5" customFormat="1" ht="16.5" customHeight="1">
      <c r="A641" s="34"/>
      <c r="B641" s="54"/>
      <c r="C641" s="54"/>
      <c r="D641" s="34"/>
      <c r="E641" s="16"/>
      <c r="F641" s="19"/>
      <c r="G641" s="153"/>
      <c r="H641" s="34"/>
      <c r="I641" s="34"/>
      <c r="J641" s="157"/>
      <c r="K641" s="157"/>
      <c r="L641" s="110"/>
      <c r="M641" s="104"/>
      <c r="N641" s="70"/>
      <c r="O641" s="70"/>
      <c r="P641" s="70"/>
    </row>
    <row r="642" s="5" customFormat="1" ht="16.5" customHeight="1">
      <c r="A642" s="34"/>
      <c r="B642" s="54"/>
      <c r="C642" s="54"/>
      <c r="D642" s="34"/>
      <c r="E642" s="16"/>
      <c r="F642" s="19"/>
      <c r="G642" s="153"/>
      <c r="H642" s="34"/>
      <c r="I642" s="34"/>
      <c r="J642" s="157"/>
      <c r="K642" s="157"/>
      <c r="L642" s="110"/>
      <c r="M642" s="104"/>
      <c r="N642" s="70"/>
      <c r="O642" s="70"/>
      <c r="P642" s="70"/>
    </row>
    <row r="643" s="5" customFormat="1" ht="16.5" customHeight="1">
      <c r="A643" s="34"/>
      <c r="B643" s="54"/>
      <c r="C643" s="54"/>
      <c r="D643" s="34"/>
      <c r="E643" s="16"/>
      <c r="F643" s="19"/>
      <c r="G643" s="153"/>
      <c r="H643" s="34"/>
      <c r="I643" s="34"/>
      <c r="J643" s="157"/>
      <c r="K643" s="157"/>
      <c r="L643" s="110"/>
      <c r="M643" s="104"/>
      <c r="N643" s="70"/>
      <c r="O643" s="70"/>
      <c r="P643" s="70"/>
    </row>
    <row r="644" s="5" customFormat="1" ht="16.5" customHeight="1">
      <c r="A644" s="34"/>
      <c r="B644" s="54"/>
      <c r="C644" s="54"/>
      <c r="D644" s="34"/>
      <c r="E644" s="16"/>
      <c r="F644" s="19"/>
      <c r="G644" s="153"/>
      <c r="H644" s="34"/>
      <c r="I644" s="34"/>
      <c r="J644" s="157"/>
      <c r="K644" s="157"/>
      <c r="L644" s="110"/>
      <c r="M644" s="104"/>
      <c r="N644" s="70"/>
      <c r="O644" s="70"/>
      <c r="P644" s="70"/>
    </row>
    <row r="645" s="5" customFormat="1" ht="16.5" customHeight="1">
      <c r="A645" s="34"/>
      <c r="B645" s="54"/>
      <c r="C645" s="54"/>
      <c r="D645" s="34"/>
      <c r="E645" s="16"/>
      <c r="F645" s="19"/>
      <c r="G645" s="153"/>
      <c r="H645" s="34"/>
      <c r="I645" s="34"/>
      <c r="J645" s="157"/>
      <c r="K645" s="157"/>
      <c r="L645" s="110"/>
      <c r="M645" s="104"/>
      <c r="N645" s="70"/>
      <c r="O645" s="70"/>
      <c r="P645" s="70"/>
    </row>
    <row r="646" s="5" customFormat="1" ht="16.5" customHeight="1">
      <c r="A646" s="34"/>
      <c r="B646" s="54"/>
      <c r="C646" s="54"/>
      <c r="D646" s="34"/>
      <c r="E646" s="16"/>
      <c r="F646" s="19"/>
      <c r="G646" s="153"/>
      <c r="H646" s="34"/>
      <c r="I646" s="34"/>
      <c r="J646" s="157"/>
      <c r="K646" s="157"/>
      <c r="L646" s="110"/>
      <c r="M646" s="104"/>
      <c r="N646" s="70"/>
      <c r="O646" s="70"/>
      <c r="P646" s="70"/>
    </row>
    <row r="647" s="5" customFormat="1" ht="16.5" customHeight="1">
      <c r="A647" s="34"/>
      <c r="B647" s="54"/>
      <c r="C647" s="54"/>
      <c r="D647" s="34"/>
      <c r="E647" s="16"/>
      <c r="F647" s="19"/>
      <c r="G647" s="153"/>
      <c r="H647" s="34"/>
      <c r="I647" s="34"/>
      <c r="J647" s="157"/>
      <c r="K647" s="157"/>
      <c r="L647" s="110"/>
      <c r="M647" s="104"/>
      <c r="N647" s="70"/>
      <c r="O647" s="70"/>
      <c r="P647" s="70"/>
    </row>
    <row r="648" s="5" customFormat="1" ht="16.5" customHeight="1">
      <c r="A648" s="34"/>
      <c r="B648" s="54"/>
      <c r="C648" s="54"/>
      <c r="D648" s="34"/>
      <c r="E648" s="16"/>
      <c r="F648" s="19"/>
      <c r="G648" s="153"/>
      <c r="H648" s="34"/>
      <c r="I648" s="34"/>
      <c r="J648" s="157"/>
      <c r="K648" s="157"/>
      <c r="L648" s="110"/>
      <c r="M648" s="104"/>
      <c r="N648" s="70"/>
      <c r="O648" s="70"/>
      <c r="P648" s="70"/>
    </row>
    <row r="649" s="5" customFormat="1" ht="16.5" customHeight="1">
      <c r="A649" s="34"/>
      <c r="B649" s="54"/>
      <c r="C649" s="54"/>
      <c r="D649" s="34"/>
      <c r="E649" s="16"/>
      <c r="F649" s="19"/>
      <c r="G649" s="153"/>
      <c r="H649" s="34"/>
      <c r="I649" s="34"/>
      <c r="J649" s="157"/>
      <c r="K649" s="157"/>
      <c r="L649" s="110"/>
      <c r="M649" s="104"/>
      <c r="N649" s="70"/>
      <c r="O649" s="70"/>
      <c r="P649" s="70"/>
    </row>
    <row r="650" s="5" customFormat="1" ht="16.5" customHeight="1">
      <c r="A650" s="34"/>
      <c r="B650" s="54"/>
      <c r="C650" s="54"/>
      <c r="D650" s="34"/>
      <c r="E650" s="16"/>
      <c r="F650" s="19"/>
      <c r="G650" s="153"/>
      <c r="H650" s="34"/>
      <c r="I650" s="34"/>
      <c r="J650" s="157"/>
      <c r="K650" s="157"/>
      <c r="L650" s="110"/>
      <c r="M650" s="104"/>
      <c r="N650" s="70"/>
      <c r="O650" s="70"/>
      <c r="P650" s="70"/>
    </row>
    <row r="651" s="5" customFormat="1" ht="16.5" customHeight="1">
      <c r="A651" s="34"/>
      <c r="B651" s="54"/>
      <c r="C651" s="54"/>
      <c r="D651" s="34"/>
      <c r="E651" s="16"/>
      <c r="F651" s="19"/>
      <c r="G651" s="153"/>
      <c r="H651" s="34"/>
      <c r="I651" s="34"/>
      <c r="J651" s="157"/>
      <c r="K651" s="157"/>
      <c r="L651" s="110"/>
      <c r="M651" s="104"/>
      <c r="N651" s="70"/>
      <c r="O651" s="70"/>
      <c r="P651" s="70"/>
    </row>
    <row r="652" s="5" customFormat="1" ht="16.5" customHeight="1">
      <c r="A652" s="34"/>
      <c r="B652" s="54"/>
      <c r="C652" s="54"/>
      <c r="D652" s="34"/>
      <c r="E652" s="16"/>
      <c r="F652" s="19"/>
      <c r="G652" s="153"/>
      <c r="H652" s="34"/>
      <c r="I652" s="34"/>
      <c r="J652" s="157"/>
      <c r="K652" s="157"/>
      <c r="L652" s="110"/>
      <c r="M652" s="104"/>
      <c r="N652" s="70"/>
      <c r="O652" s="70"/>
      <c r="P652" s="70"/>
    </row>
    <row r="653" s="5" customFormat="1" ht="16.5" customHeight="1">
      <c r="A653" s="34"/>
      <c r="B653" s="54"/>
      <c r="C653" s="54"/>
      <c r="D653" s="34"/>
      <c r="E653" s="16"/>
      <c r="F653" s="19"/>
      <c r="G653" s="153"/>
      <c r="H653" s="34"/>
      <c r="I653" s="34"/>
      <c r="J653" s="157"/>
      <c r="K653" s="157"/>
      <c r="L653" s="110"/>
      <c r="M653" s="104"/>
      <c r="N653" s="70"/>
      <c r="O653" s="70"/>
      <c r="P653" s="70"/>
    </row>
    <row r="654" s="5" customFormat="1" ht="16.5" customHeight="1">
      <c r="A654" s="34"/>
      <c r="B654" s="54"/>
      <c r="C654" s="54"/>
      <c r="D654" s="34"/>
      <c r="E654" s="16"/>
      <c r="F654" s="19"/>
      <c r="G654" s="153"/>
      <c r="H654" s="34"/>
      <c r="I654" s="34"/>
      <c r="J654" s="157"/>
      <c r="K654" s="157"/>
      <c r="L654" s="110"/>
      <c r="M654" s="104"/>
      <c r="N654" s="70"/>
      <c r="O654" s="70"/>
      <c r="P654" s="70"/>
    </row>
    <row r="655" s="5" customFormat="1" ht="16.5" customHeight="1">
      <c r="A655" s="34"/>
      <c r="B655" s="54"/>
      <c r="C655" s="54"/>
      <c r="D655" s="34"/>
      <c r="E655" s="16"/>
      <c r="F655" s="19"/>
      <c r="G655" s="153"/>
      <c r="H655" s="34"/>
      <c r="I655" s="34"/>
      <c r="J655" s="157"/>
      <c r="K655" s="157"/>
      <c r="L655" s="110"/>
      <c r="M655" s="104"/>
      <c r="N655" s="70"/>
      <c r="O655" s="70"/>
      <c r="P655" s="70"/>
    </row>
    <row r="656" s="5" customFormat="1" ht="16.5" customHeight="1">
      <c r="A656" s="34"/>
      <c r="B656" s="54"/>
      <c r="C656" s="54"/>
      <c r="D656" s="34"/>
      <c r="E656" s="16"/>
      <c r="F656" s="19"/>
      <c r="G656" s="153"/>
      <c r="H656" s="34"/>
      <c r="I656" s="34"/>
      <c r="J656" s="157"/>
      <c r="K656" s="157"/>
      <c r="L656" s="110"/>
      <c r="M656" s="104"/>
      <c r="N656" s="70"/>
      <c r="O656" s="70"/>
      <c r="P656" s="70"/>
    </row>
    <row r="657" s="5" customFormat="1" ht="16.5" customHeight="1">
      <c r="A657" s="34"/>
      <c r="B657" s="54"/>
      <c r="C657" s="54"/>
      <c r="D657" s="34"/>
      <c r="E657" s="16"/>
      <c r="F657" s="19"/>
      <c r="G657" s="153"/>
      <c r="H657" s="34"/>
      <c r="I657" s="34"/>
      <c r="J657" s="157"/>
      <c r="K657" s="157"/>
      <c r="L657" s="110"/>
      <c r="M657" s="104"/>
      <c r="N657" s="70"/>
      <c r="O657" s="70"/>
      <c r="P657" s="70"/>
    </row>
    <row r="658" s="5" customFormat="1" ht="16.5" customHeight="1">
      <c r="A658" s="34"/>
      <c r="B658" s="54"/>
      <c r="C658" s="54"/>
      <c r="D658" s="34"/>
      <c r="E658" s="16"/>
      <c r="F658" s="19"/>
      <c r="G658" s="153"/>
      <c r="H658" s="34"/>
      <c r="I658" s="34"/>
      <c r="J658" s="157"/>
      <c r="K658" s="157"/>
      <c r="L658" s="110"/>
      <c r="M658" s="104"/>
      <c r="N658" s="70"/>
      <c r="O658" s="70"/>
      <c r="P658" s="70"/>
    </row>
    <row r="659" s="5" customFormat="1" ht="16.5" customHeight="1">
      <c r="A659" s="34"/>
      <c r="B659" s="54"/>
      <c r="C659" s="54"/>
      <c r="D659" s="34"/>
      <c r="E659" s="16"/>
      <c r="F659" s="19"/>
      <c r="G659" s="153"/>
      <c r="H659" s="34"/>
      <c r="I659" s="34"/>
      <c r="J659" s="157"/>
      <c r="K659" s="157"/>
      <c r="L659" s="110"/>
      <c r="M659" s="104"/>
      <c r="N659" s="70"/>
      <c r="O659" s="70"/>
      <c r="P659" s="70"/>
    </row>
    <row r="660" s="5" customFormat="1" ht="16.5" customHeight="1">
      <c r="A660" s="34"/>
      <c r="B660" s="54"/>
      <c r="C660" s="54"/>
      <c r="D660" s="34"/>
      <c r="E660" s="16"/>
      <c r="F660" s="19"/>
      <c r="G660" s="153"/>
      <c r="H660" s="34"/>
      <c r="I660" s="34"/>
      <c r="J660" s="157"/>
      <c r="K660" s="157"/>
      <c r="L660" s="110"/>
      <c r="M660" s="104"/>
      <c r="N660" s="70"/>
      <c r="O660" s="70"/>
      <c r="P660" s="70"/>
    </row>
    <row r="661" s="5" customFormat="1" ht="16.5" customHeight="1">
      <c r="A661" s="34"/>
      <c r="B661" s="54"/>
      <c r="C661" s="54"/>
      <c r="D661" s="34"/>
      <c r="E661" s="16"/>
      <c r="F661" s="19"/>
      <c r="G661" s="153"/>
      <c r="H661" s="34"/>
      <c r="I661" s="34"/>
      <c r="J661" s="157"/>
      <c r="K661" s="157"/>
      <c r="L661" s="110"/>
      <c r="M661" s="104"/>
      <c r="N661" s="70"/>
      <c r="O661" s="70"/>
      <c r="P661" s="70"/>
    </row>
    <row r="662" s="5" customFormat="1" ht="16.5" customHeight="1">
      <c r="A662" s="34"/>
      <c r="B662" s="54"/>
      <c r="C662" s="54"/>
      <c r="D662" s="34"/>
      <c r="E662" s="16"/>
      <c r="F662" s="19"/>
      <c r="G662" s="153"/>
      <c r="H662" s="34"/>
      <c r="I662" s="34"/>
      <c r="J662" s="157"/>
      <c r="K662" s="157"/>
      <c r="L662" s="110"/>
      <c r="M662" s="104"/>
      <c r="N662" s="70"/>
      <c r="O662" s="70"/>
      <c r="P662" s="70"/>
    </row>
    <row r="663" s="5" customFormat="1" ht="16.5" customHeight="1">
      <c r="A663" s="34"/>
      <c r="B663" s="54"/>
      <c r="C663" s="54"/>
      <c r="D663" s="34"/>
      <c r="E663" s="16"/>
      <c r="F663" s="19"/>
      <c r="G663" s="153"/>
      <c r="H663" s="34"/>
      <c r="I663" s="34"/>
      <c r="J663" s="157"/>
      <c r="K663" s="157"/>
      <c r="L663" s="110"/>
      <c r="M663" s="104"/>
      <c r="N663" s="70"/>
      <c r="O663" s="70"/>
      <c r="P663" s="70"/>
    </row>
    <row r="664" s="5" customFormat="1" ht="16.5" customHeight="1">
      <c r="A664" s="34"/>
      <c r="B664" s="54"/>
      <c r="C664" s="54"/>
      <c r="D664" s="34"/>
      <c r="E664" s="16"/>
      <c r="F664" s="19"/>
      <c r="G664" s="153"/>
      <c r="H664" s="34"/>
      <c r="I664" s="34"/>
      <c r="J664" s="157"/>
      <c r="K664" s="157"/>
      <c r="L664" s="110"/>
      <c r="M664" s="104"/>
      <c r="N664" s="70"/>
      <c r="O664" s="70"/>
      <c r="P664" s="70"/>
    </row>
    <row r="665" s="5" customFormat="1" ht="16.5" customHeight="1">
      <c r="A665" s="34"/>
      <c r="B665" s="54"/>
      <c r="C665" s="54"/>
      <c r="D665" s="34"/>
      <c r="E665" s="16"/>
      <c r="F665" s="19"/>
      <c r="G665" s="153"/>
      <c r="H665" s="34"/>
      <c r="I665" s="34"/>
      <c r="J665" s="157"/>
      <c r="K665" s="157"/>
      <c r="L665" s="110"/>
      <c r="M665" s="104"/>
      <c r="N665" s="70"/>
      <c r="O665" s="70"/>
      <c r="P665" s="70"/>
    </row>
    <row r="666" s="5" customFormat="1" ht="16.5" customHeight="1">
      <c r="A666" s="34"/>
      <c r="B666" s="54"/>
      <c r="C666" s="54"/>
      <c r="D666" s="34"/>
      <c r="E666" s="16"/>
      <c r="F666" s="19"/>
      <c r="G666" s="153"/>
      <c r="H666" s="34"/>
      <c r="I666" s="34"/>
      <c r="J666" s="157"/>
      <c r="K666" s="157"/>
      <c r="L666" s="110"/>
      <c r="M666" s="104"/>
      <c r="N666" s="70"/>
      <c r="O666" s="70"/>
      <c r="P666" s="70"/>
    </row>
    <row r="667" s="5" customFormat="1" ht="16.5" customHeight="1">
      <c r="A667" s="34"/>
      <c r="B667" s="54"/>
      <c r="C667" s="54"/>
      <c r="D667" s="34"/>
      <c r="E667" s="16"/>
      <c r="F667" s="19"/>
      <c r="G667" s="153"/>
      <c r="H667" s="34"/>
      <c r="I667" s="34"/>
      <c r="J667" s="157"/>
      <c r="K667" s="157"/>
      <c r="L667" s="110"/>
      <c r="M667" s="104"/>
      <c r="N667" s="70"/>
      <c r="O667" s="70"/>
      <c r="P667" s="70"/>
    </row>
    <row r="668" s="5" customFormat="1" ht="16.5" customHeight="1">
      <c r="A668" s="34"/>
      <c r="B668" s="54"/>
      <c r="C668" s="54"/>
      <c r="D668" s="34"/>
      <c r="E668" s="16"/>
      <c r="F668" s="19"/>
      <c r="G668" s="153"/>
      <c r="H668" s="34"/>
      <c r="I668" s="34"/>
      <c r="J668" s="157"/>
      <c r="K668" s="157"/>
      <c r="L668" s="110"/>
      <c r="M668" s="104"/>
      <c r="N668" s="70"/>
      <c r="O668" s="70"/>
      <c r="P668" s="70"/>
    </row>
    <row r="669" s="5" customFormat="1" ht="16.5" customHeight="1">
      <c r="A669" s="34"/>
      <c r="B669" s="54"/>
      <c r="C669" s="54"/>
      <c r="D669" s="34"/>
      <c r="E669" s="16"/>
      <c r="F669" s="19"/>
      <c r="G669" s="153"/>
      <c r="H669" s="34"/>
      <c r="I669" s="34"/>
      <c r="J669" s="157"/>
      <c r="K669" s="157"/>
      <c r="L669" s="110"/>
      <c r="M669" s="104"/>
      <c r="N669" s="70"/>
      <c r="O669" s="70"/>
      <c r="P669" s="70"/>
    </row>
    <row r="670" s="5" customFormat="1" ht="16.5" customHeight="1">
      <c r="A670" s="34"/>
      <c r="B670" s="54"/>
      <c r="C670" s="54"/>
      <c r="D670" s="34"/>
      <c r="E670" s="16"/>
      <c r="F670" s="19"/>
      <c r="G670" s="153"/>
      <c r="H670" s="34"/>
      <c r="I670" s="34"/>
      <c r="J670" s="157"/>
      <c r="K670" s="157"/>
      <c r="L670" s="110"/>
      <c r="M670" s="104"/>
      <c r="N670" s="70"/>
      <c r="O670" s="70"/>
      <c r="P670" s="70"/>
    </row>
    <row r="671" s="5" customFormat="1" ht="16.5" customHeight="1">
      <c r="A671" s="34"/>
      <c r="B671" s="54"/>
      <c r="C671" s="54"/>
      <c r="D671" s="34"/>
      <c r="E671" s="16"/>
      <c r="F671" s="19"/>
      <c r="G671" s="153"/>
      <c r="H671" s="34"/>
      <c r="I671" s="34"/>
      <c r="J671" s="157"/>
      <c r="K671" s="157"/>
      <c r="L671" s="110"/>
      <c r="M671" s="104"/>
      <c r="N671" s="70"/>
      <c r="O671" s="70"/>
      <c r="P671" s="70"/>
    </row>
    <row r="672" s="5" customFormat="1" ht="16.5" customHeight="1">
      <c r="A672" s="34"/>
      <c r="B672" s="54"/>
      <c r="C672" s="54"/>
      <c r="D672" s="34"/>
      <c r="E672" s="16"/>
      <c r="F672" s="19"/>
      <c r="G672" s="153"/>
      <c r="H672" s="34"/>
      <c r="I672" s="34"/>
      <c r="J672" s="157"/>
      <c r="K672" s="157"/>
      <c r="L672" s="110"/>
      <c r="M672" s="104"/>
      <c r="N672" s="70"/>
      <c r="O672" s="70"/>
      <c r="P672" s="70"/>
    </row>
    <row r="673" s="5" customFormat="1" ht="16.5" customHeight="1">
      <c r="A673" s="34"/>
      <c r="B673" s="54"/>
      <c r="C673" s="54"/>
      <c r="D673" s="34"/>
      <c r="E673" s="16"/>
      <c r="F673" s="19"/>
      <c r="G673" s="153"/>
      <c r="H673" s="34"/>
      <c r="I673" s="34"/>
      <c r="J673" s="157"/>
      <c r="K673" s="157"/>
      <c r="L673" s="110"/>
      <c r="M673" s="104"/>
      <c r="N673" s="70"/>
      <c r="O673" s="70"/>
      <c r="P673" s="70"/>
    </row>
    <row r="674" s="5" customFormat="1" ht="16.5" customHeight="1">
      <c r="A674" s="34"/>
      <c r="B674" s="54"/>
      <c r="C674" s="54"/>
      <c r="D674" s="34"/>
      <c r="E674" s="16"/>
      <c r="F674" s="19"/>
      <c r="G674" s="153"/>
      <c r="H674" s="34"/>
      <c r="I674" s="34"/>
      <c r="J674" s="157"/>
      <c r="K674" s="157"/>
      <c r="L674" s="110"/>
      <c r="M674" s="104"/>
      <c r="N674" s="70"/>
      <c r="O674" s="70"/>
      <c r="P674" s="70"/>
    </row>
    <row r="675" s="5" customFormat="1" ht="16.5" customHeight="1">
      <c r="A675" s="34"/>
      <c r="B675" s="54"/>
      <c r="C675" s="54"/>
      <c r="D675" s="34"/>
      <c r="E675" s="16"/>
      <c r="F675" s="19"/>
      <c r="G675" s="153"/>
      <c r="H675" s="34"/>
      <c r="I675" s="34"/>
      <c r="J675" s="157"/>
      <c r="K675" s="157"/>
      <c r="L675" s="110"/>
      <c r="M675" s="104"/>
      <c r="N675" s="70"/>
      <c r="O675" s="70"/>
      <c r="P675" s="70"/>
    </row>
    <row r="676" s="5" customFormat="1" ht="16.5" customHeight="1">
      <c r="A676" s="34"/>
      <c r="B676" s="54"/>
      <c r="C676" s="54"/>
      <c r="D676" s="34"/>
      <c r="E676" s="16"/>
      <c r="F676" s="19"/>
      <c r="G676" s="153"/>
      <c r="H676" s="34"/>
      <c r="I676" s="34"/>
      <c r="J676" s="157"/>
      <c r="K676" s="157"/>
      <c r="L676" s="110"/>
      <c r="M676" s="104"/>
      <c r="N676" s="70"/>
      <c r="O676" s="70"/>
      <c r="P676" s="70"/>
    </row>
    <row r="677" s="5" customFormat="1" ht="16.5" customHeight="1">
      <c r="A677" s="34"/>
      <c r="B677" s="54"/>
      <c r="C677" s="54"/>
      <c r="D677" s="34"/>
      <c r="E677" s="16"/>
      <c r="F677" s="19"/>
      <c r="G677" s="153"/>
      <c r="H677" s="34"/>
      <c r="I677" s="34"/>
      <c r="J677" s="157"/>
      <c r="K677" s="157"/>
      <c r="L677" s="110"/>
      <c r="M677" s="104"/>
      <c r="N677" s="70"/>
      <c r="O677" s="70"/>
      <c r="P677" s="70"/>
    </row>
    <row r="678" s="5" customFormat="1" ht="16.5" customHeight="1">
      <c r="A678" s="34"/>
      <c r="B678" s="54"/>
      <c r="C678" s="54"/>
      <c r="D678" s="34"/>
      <c r="E678" s="16"/>
      <c r="F678" s="19"/>
      <c r="G678" s="153"/>
      <c r="H678" s="34"/>
      <c r="I678" s="34"/>
      <c r="J678" s="157"/>
      <c r="K678" s="157"/>
      <c r="L678" s="110"/>
      <c r="M678" s="104"/>
      <c r="N678" s="70"/>
      <c r="O678" s="70"/>
      <c r="P678" s="70"/>
    </row>
    <row r="679" s="5" customFormat="1" ht="16.5" customHeight="1">
      <c r="A679" s="34"/>
      <c r="B679" s="54"/>
      <c r="C679" s="54"/>
      <c r="D679" s="34"/>
      <c r="E679" s="16"/>
      <c r="F679" s="19"/>
      <c r="G679" s="153"/>
      <c r="H679" s="34"/>
      <c r="I679" s="34"/>
      <c r="J679" s="157"/>
      <c r="K679" s="157"/>
      <c r="L679" s="110"/>
      <c r="M679" s="104"/>
      <c r="N679" s="70"/>
      <c r="O679" s="70"/>
      <c r="P679" s="70"/>
    </row>
    <row r="680" s="5" customFormat="1" ht="16.5" customHeight="1">
      <c r="A680" s="34"/>
      <c r="B680" s="54"/>
      <c r="C680" s="54"/>
      <c r="D680" s="34"/>
      <c r="E680" s="16"/>
      <c r="F680" s="19"/>
      <c r="G680" s="153"/>
      <c r="H680" s="34"/>
      <c r="I680" s="34"/>
      <c r="J680" s="157"/>
      <c r="K680" s="157"/>
      <c r="L680" s="110"/>
      <c r="M680" s="104"/>
      <c r="N680" s="70"/>
      <c r="O680" s="70"/>
      <c r="P680" s="70"/>
    </row>
    <row r="681" s="5" customFormat="1" ht="16.5" customHeight="1">
      <c r="A681" s="34"/>
      <c r="B681" s="54"/>
      <c r="C681" s="54"/>
      <c r="D681" s="34"/>
      <c r="E681" s="16"/>
      <c r="F681" s="19"/>
      <c r="G681" s="153"/>
      <c r="H681" s="34"/>
      <c r="I681" s="34"/>
      <c r="J681" s="157"/>
      <c r="K681" s="157"/>
      <c r="L681" s="110"/>
      <c r="M681" s="104"/>
      <c r="N681" s="70"/>
      <c r="O681" s="70"/>
      <c r="P681" s="70"/>
    </row>
    <row r="682" s="5" customFormat="1" ht="16.5" customHeight="1">
      <c r="A682" s="34"/>
      <c r="B682" s="54"/>
      <c r="C682" s="54"/>
      <c r="D682" s="34"/>
      <c r="E682" s="16"/>
      <c r="F682" s="19"/>
      <c r="G682" s="153"/>
      <c r="H682" s="34"/>
      <c r="I682" s="34"/>
      <c r="J682" s="157"/>
      <c r="K682" s="157"/>
      <c r="L682" s="110"/>
      <c r="M682" s="104"/>
      <c r="N682" s="70"/>
      <c r="O682" s="70"/>
      <c r="P682" s="70"/>
    </row>
    <row r="683" s="5" customFormat="1" ht="16.5" customHeight="1">
      <c r="A683" s="34"/>
      <c r="B683" s="54"/>
      <c r="C683" s="54"/>
      <c r="D683" s="34"/>
      <c r="E683" s="16"/>
      <c r="F683" s="19"/>
      <c r="G683" s="153"/>
      <c r="H683" s="34"/>
      <c r="I683" s="34"/>
      <c r="J683" s="157"/>
      <c r="K683" s="157"/>
      <c r="L683" s="110"/>
      <c r="M683" s="104"/>
      <c r="N683" s="70"/>
      <c r="O683" s="70"/>
      <c r="P683" s="70"/>
    </row>
    <row r="684" s="5" customFormat="1" ht="16.5" customHeight="1">
      <c r="A684" s="34"/>
      <c r="B684" s="54"/>
      <c r="C684" s="54"/>
      <c r="D684" s="34"/>
      <c r="E684" s="16"/>
      <c r="F684" s="19"/>
      <c r="G684" s="153"/>
      <c r="H684" s="34"/>
      <c r="I684" s="34"/>
      <c r="J684" s="157"/>
      <c r="K684" s="157"/>
      <c r="L684" s="110"/>
      <c r="M684" s="104"/>
      <c r="N684" s="70"/>
      <c r="O684" s="70"/>
      <c r="P684" s="70"/>
    </row>
    <row r="685" s="5" customFormat="1" ht="16.5" customHeight="1">
      <c r="A685" s="34"/>
      <c r="B685" s="54"/>
      <c r="C685" s="54"/>
      <c r="D685" s="34"/>
      <c r="E685" s="16"/>
      <c r="F685" s="19"/>
      <c r="G685" s="153"/>
      <c r="H685" s="34"/>
      <c r="I685" s="34"/>
      <c r="J685" s="157"/>
      <c r="K685" s="157"/>
      <c r="L685" s="110"/>
      <c r="M685" s="104"/>
      <c r="N685" s="70"/>
      <c r="O685" s="70"/>
      <c r="P685" s="70"/>
    </row>
    <row r="686" s="5" customFormat="1" ht="16.5" customHeight="1">
      <c r="A686" s="34"/>
      <c r="B686" s="54"/>
      <c r="C686" s="54"/>
      <c r="D686" s="34"/>
      <c r="E686" s="16"/>
      <c r="F686" s="19"/>
      <c r="G686" s="153"/>
      <c r="H686" s="34"/>
      <c r="I686" s="34"/>
      <c r="J686" s="157"/>
      <c r="K686" s="157"/>
      <c r="L686" s="110"/>
      <c r="M686" s="104"/>
      <c r="N686" s="70"/>
      <c r="O686" s="70"/>
      <c r="P686" s="70"/>
    </row>
    <row r="687" s="5" customFormat="1" ht="16.5" customHeight="1">
      <c r="A687" s="34"/>
      <c r="B687" s="54"/>
      <c r="C687" s="54"/>
      <c r="D687" s="34"/>
      <c r="E687" s="16"/>
      <c r="F687" s="19"/>
      <c r="G687" s="153"/>
      <c r="H687" s="34"/>
      <c r="I687" s="34"/>
      <c r="J687" s="157"/>
      <c r="K687" s="157"/>
      <c r="L687" s="110"/>
      <c r="M687" s="104"/>
      <c r="N687" s="70"/>
      <c r="O687" s="70"/>
      <c r="P687" s="70"/>
    </row>
    <row r="688" s="5" customFormat="1" ht="16.5" customHeight="1">
      <c r="A688" s="34"/>
      <c r="B688" s="54"/>
      <c r="C688" s="54"/>
      <c r="D688" s="34"/>
      <c r="E688" s="16"/>
      <c r="F688" s="19"/>
      <c r="G688" s="153"/>
      <c r="H688" s="34"/>
      <c r="I688" s="34"/>
      <c r="J688" s="157"/>
      <c r="K688" s="157"/>
      <c r="L688" s="110"/>
      <c r="M688" s="104"/>
      <c r="N688" s="70"/>
      <c r="O688" s="70"/>
      <c r="P688" s="70"/>
    </row>
    <row r="689" s="5" customFormat="1" ht="16.5" customHeight="1">
      <c r="A689" s="34"/>
      <c r="B689" s="54"/>
      <c r="C689" s="54"/>
      <c r="D689" s="34"/>
      <c r="E689" s="16"/>
      <c r="F689" s="19"/>
      <c r="G689" s="153"/>
      <c r="H689" s="34"/>
      <c r="I689" s="34"/>
      <c r="J689" s="157"/>
      <c r="K689" s="157"/>
      <c r="L689" s="110"/>
      <c r="M689" s="104"/>
      <c r="N689" s="70"/>
      <c r="O689" s="70"/>
      <c r="P689" s="70"/>
    </row>
    <row r="690" s="5" customFormat="1" ht="16.5" customHeight="1">
      <c r="A690" s="34"/>
      <c r="B690" s="54"/>
      <c r="C690" s="54"/>
      <c r="D690" s="34"/>
      <c r="E690" s="16"/>
      <c r="F690" s="19"/>
      <c r="G690" s="153"/>
      <c r="H690" s="34"/>
      <c r="I690" s="34"/>
      <c r="J690" s="157"/>
      <c r="K690" s="157"/>
      <c r="L690" s="110"/>
      <c r="M690" s="104"/>
      <c r="N690" s="70"/>
      <c r="O690" s="70"/>
      <c r="P690" s="70"/>
    </row>
    <row r="691" s="5" customFormat="1" ht="16.5" customHeight="1">
      <c r="A691" s="34"/>
      <c r="B691" s="54"/>
      <c r="C691" s="54"/>
      <c r="D691" s="34"/>
      <c r="E691" s="16"/>
      <c r="F691" s="19"/>
      <c r="G691" s="153"/>
      <c r="H691" s="34"/>
      <c r="I691" s="34"/>
      <c r="J691" s="157"/>
      <c r="K691" s="157"/>
      <c r="L691" s="110"/>
      <c r="M691" s="104"/>
      <c r="N691" s="70"/>
      <c r="O691" s="70"/>
      <c r="P691" s="70"/>
    </row>
    <row r="692" s="5" customFormat="1" ht="16.5" customHeight="1">
      <c r="A692" s="34"/>
      <c r="B692" s="54"/>
      <c r="C692" s="54"/>
      <c r="D692" s="34"/>
      <c r="E692" s="16"/>
      <c r="F692" s="19"/>
      <c r="G692" s="153"/>
      <c r="H692" s="34"/>
      <c r="I692" s="34"/>
      <c r="J692" s="157"/>
      <c r="K692" s="157"/>
      <c r="L692" s="110"/>
      <c r="M692" s="104"/>
      <c r="N692" s="70"/>
      <c r="O692" s="70"/>
      <c r="P692" s="70"/>
    </row>
    <row r="693" s="5" customFormat="1" ht="16.5" customHeight="1">
      <c r="A693" s="34"/>
      <c r="B693" s="54"/>
      <c r="C693" s="54"/>
      <c r="D693" s="34"/>
      <c r="E693" s="16"/>
      <c r="F693" s="19"/>
      <c r="G693" s="153"/>
      <c r="H693" s="34"/>
      <c r="I693" s="34"/>
      <c r="J693" s="157"/>
      <c r="K693" s="157"/>
      <c r="L693" s="110"/>
      <c r="M693" s="104"/>
      <c r="N693" s="70"/>
      <c r="O693" s="70"/>
      <c r="P693" s="70"/>
    </row>
    <row r="694" s="5" customFormat="1" ht="16.5" customHeight="1">
      <c r="A694" s="34"/>
      <c r="B694" s="54"/>
      <c r="C694" s="54"/>
      <c r="D694" s="34"/>
      <c r="E694" s="16"/>
      <c r="F694" s="19"/>
      <c r="G694" s="153"/>
      <c r="H694" s="34"/>
      <c r="I694" s="34"/>
      <c r="J694" s="157"/>
      <c r="K694" s="157"/>
      <c r="L694" s="110"/>
      <c r="M694" s="104"/>
      <c r="N694" s="70"/>
      <c r="O694" s="70"/>
      <c r="P694" s="70"/>
    </row>
    <row r="695" s="5" customFormat="1" ht="16.5" customHeight="1">
      <c r="A695" s="34"/>
      <c r="B695" s="54"/>
      <c r="C695" s="54"/>
      <c r="D695" s="34"/>
      <c r="E695" s="16"/>
      <c r="F695" s="19"/>
      <c r="G695" s="153"/>
      <c r="H695" s="34"/>
      <c r="I695" s="34"/>
      <c r="J695" s="157"/>
      <c r="K695" s="157"/>
      <c r="L695" s="110"/>
      <c r="M695" s="104"/>
      <c r="N695" s="70"/>
      <c r="O695" s="70"/>
      <c r="P695" s="70"/>
    </row>
    <row r="696" s="5" customFormat="1" ht="16.5" customHeight="1">
      <c r="A696" s="34"/>
      <c r="B696" s="54"/>
      <c r="C696" s="54"/>
      <c r="D696" s="34"/>
      <c r="E696" s="16"/>
      <c r="F696" s="19"/>
      <c r="G696" s="153"/>
      <c r="H696" s="34"/>
      <c r="I696" s="34"/>
      <c r="J696" s="157"/>
      <c r="K696" s="157"/>
      <c r="L696" s="110"/>
      <c r="M696" s="104"/>
      <c r="N696" s="70"/>
      <c r="O696" s="70"/>
      <c r="P696" s="70"/>
    </row>
    <row r="697" s="5" customFormat="1" ht="16.5" customHeight="1">
      <c r="A697" s="34"/>
      <c r="B697" s="54"/>
      <c r="C697" s="54"/>
      <c r="D697" s="34"/>
      <c r="E697" s="16"/>
      <c r="F697" s="19"/>
      <c r="G697" s="153"/>
      <c r="H697" s="34"/>
      <c r="I697" s="34"/>
      <c r="J697" s="157"/>
      <c r="K697" s="157"/>
      <c r="L697" s="110"/>
      <c r="M697" s="104"/>
      <c r="N697" s="70"/>
      <c r="O697" s="70"/>
      <c r="P697" s="70"/>
    </row>
    <row r="698" s="5" customFormat="1" ht="16.5" customHeight="1">
      <c r="A698" s="34"/>
      <c r="B698" s="54"/>
      <c r="C698" s="54"/>
      <c r="D698" s="34"/>
      <c r="E698" s="16"/>
      <c r="F698" s="19"/>
      <c r="G698" s="153"/>
      <c r="H698" s="34"/>
      <c r="I698" s="34"/>
      <c r="J698" s="157"/>
      <c r="K698" s="157"/>
      <c r="L698" s="110"/>
      <c r="M698" s="104"/>
      <c r="N698" s="70"/>
      <c r="O698" s="70"/>
      <c r="P698" s="70"/>
    </row>
    <row r="699" s="5" customFormat="1" ht="16.5" customHeight="1">
      <c r="A699" s="34"/>
      <c r="B699" s="54"/>
      <c r="C699" s="54"/>
      <c r="D699" s="34"/>
      <c r="E699" s="16"/>
      <c r="F699" s="19"/>
      <c r="G699" s="153"/>
      <c r="H699" s="34"/>
      <c r="I699" s="34"/>
      <c r="J699" s="157"/>
      <c r="K699" s="157"/>
      <c r="L699" s="110"/>
      <c r="M699" s="104"/>
      <c r="N699" s="70"/>
      <c r="O699" s="70"/>
      <c r="P699" s="70"/>
    </row>
    <row r="700" s="5" customFormat="1" ht="16.5" customHeight="1">
      <c r="A700" s="34"/>
      <c r="B700" s="54"/>
      <c r="C700" s="54"/>
      <c r="D700" s="34"/>
      <c r="E700" s="16"/>
      <c r="F700" s="19"/>
      <c r="G700" s="153"/>
      <c r="H700" s="34"/>
      <c r="I700" s="34"/>
      <c r="J700" s="157"/>
      <c r="K700" s="157"/>
      <c r="L700" s="110"/>
      <c r="M700" s="104"/>
      <c r="N700" s="70"/>
      <c r="O700" s="70"/>
      <c r="P700" s="70"/>
    </row>
    <row r="701" s="5" customFormat="1" ht="16.5" customHeight="1">
      <c r="A701" s="34"/>
      <c r="B701" s="54"/>
      <c r="C701" s="54"/>
      <c r="D701" s="34"/>
      <c r="E701" s="16"/>
      <c r="F701" s="19"/>
      <c r="G701" s="153"/>
      <c r="H701" s="34"/>
      <c r="I701" s="34"/>
      <c r="J701" s="157"/>
      <c r="K701" s="157"/>
      <c r="L701" s="110"/>
      <c r="M701" s="104"/>
      <c r="N701" s="70"/>
      <c r="O701" s="70"/>
      <c r="P701" s="70"/>
    </row>
    <row r="702" s="5" customFormat="1" ht="16.5" customHeight="1">
      <c r="A702" s="34"/>
      <c r="B702" s="54"/>
      <c r="C702" s="54"/>
      <c r="D702" s="34"/>
      <c r="E702" s="16"/>
      <c r="F702" s="19"/>
      <c r="G702" s="153"/>
      <c r="H702" s="34"/>
      <c r="I702" s="34"/>
      <c r="J702" s="157"/>
      <c r="K702" s="157"/>
      <c r="L702" s="110"/>
      <c r="M702" s="104"/>
      <c r="N702" s="70"/>
      <c r="O702" s="70"/>
      <c r="P702" s="70"/>
    </row>
    <row r="703" s="5" customFormat="1" ht="16.5" customHeight="1">
      <c r="A703" s="34"/>
      <c r="B703" s="54"/>
      <c r="C703" s="54"/>
      <c r="D703" s="34"/>
      <c r="E703" s="16"/>
      <c r="F703" s="19"/>
      <c r="G703" s="153"/>
      <c r="H703" s="34"/>
      <c r="I703" s="34"/>
      <c r="J703" s="157"/>
      <c r="K703" s="157"/>
      <c r="L703" s="110"/>
      <c r="M703" s="104"/>
      <c r="N703" s="70"/>
      <c r="O703" s="70"/>
      <c r="P703" s="70"/>
    </row>
    <row r="704" s="5" customFormat="1" ht="16.5" customHeight="1">
      <c r="A704" s="34"/>
      <c r="B704" s="54"/>
      <c r="C704" s="54"/>
      <c r="D704" s="34"/>
      <c r="E704" s="16"/>
      <c r="F704" s="19"/>
      <c r="G704" s="153"/>
      <c r="H704" s="34"/>
      <c r="I704" s="34"/>
      <c r="J704" s="157"/>
      <c r="K704" s="157"/>
      <c r="L704" s="110"/>
      <c r="M704" s="104"/>
      <c r="N704" s="70"/>
      <c r="O704" s="70"/>
      <c r="P704" s="70"/>
    </row>
    <row r="705" s="5" customFormat="1" ht="16.5" customHeight="1">
      <c r="A705" s="34"/>
      <c r="B705" s="54"/>
      <c r="C705" s="54"/>
      <c r="D705" s="34"/>
      <c r="E705" s="16"/>
      <c r="F705" s="19"/>
      <c r="G705" s="153"/>
      <c r="H705" s="34"/>
      <c r="I705" s="34"/>
      <c r="J705" s="157"/>
      <c r="K705" s="157"/>
      <c r="L705" s="110"/>
      <c r="M705" s="104"/>
      <c r="N705" s="70"/>
      <c r="O705" s="70"/>
      <c r="P705" s="70"/>
    </row>
    <row r="706" s="5" customFormat="1" ht="16.5" customHeight="1">
      <c r="A706" s="34"/>
      <c r="B706" s="54"/>
      <c r="C706" s="54"/>
      <c r="D706" s="34"/>
      <c r="E706" s="16"/>
      <c r="F706" s="19"/>
      <c r="G706" s="153"/>
      <c r="H706" s="34"/>
      <c r="I706" s="34"/>
      <c r="J706" s="157"/>
      <c r="K706" s="157"/>
      <c r="L706" s="110"/>
      <c r="M706" s="104"/>
      <c r="N706" s="70"/>
      <c r="O706" s="70"/>
      <c r="P706" s="70"/>
    </row>
    <row r="707" s="5" customFormat="1" ht="16.5" customHeight="1">
      <c r="A707" s="34"/>
      <c r="B707" s="54"/>
      <c r="C707" s="54"/>
      <c r="D707" s="34"/>
      <c r="E707" s="16"/>
      <c r="F707" s="19"/>
      <c r="G707" s="153"/>
      <c r="H707" s="34"/>
      <c r="I707" s="34"/>
      <c r="J707" s="157"/>
      <c r="K707" s="157"/>
      <c r="L707" s="110"/>
      <c r="M707" s="104"/>
      <c r="N707" s="70"/>
      <c r="O707" s="70"/>
      <c r="P707" s="70"/>
    </row>
    <row r="708" s="5" customFormat="1" ht="16.5" customHeight="1">
      <c r="A708" s="34"/>
      <c r="B708" s="54"/>
      <c r="C708" s="54"/>
      <c r="D708" s="34"/>
      <c r="E708" s="16"/>
      <c r="F708" s="19"/>
      <c r="G708" s="153"/>
      <c r="H708" s="34"/>
      <c r="I708" s="34"/>
      <c r="J708" s="157"/>
      <c r="K708" s="157"/>
      <c r="L708" s="110"/>
      <c r="M708" s="104"/>
      <c r="N708" s="70"/>
      <c r="O708" s="70"/>
      <c r="P708" s="70"/>
    </row>
    <row r="709" s="5" customFormat="1" ht="16.5" customHeight="1">
      <c r="A709" s="34"/>
      <c r="B709" s="54"/>
      <c r="C709" s="54"/>
      <c r="D709" s="34"/>
      <c r="E709" s="16"/>
      <c r="F709" s="19"/>
      <c r="G709" s="153"/>
      <c r="H709" s="34"/>
      <c r="I709" s="34"/>
      <c r="J709" s="157"/>
      <c r="K709" s="157"/>
      <c r="L709" s="110"/>
      <c r="M709" s="104"/>
      <c r="N709" s="70"/>
      <c r="O709" s="70"/>
      <c r="P709" s="70"/>
    </row>
    <row r="710" s="5" customFormat="1" ht="16.5" customHeight="1">
      <c r="A710" s="34"/>
      <c r="B710" s="54"/>
      <c r="C710" s="54"/>
      <c r="D710" s="34"/>
      <c r="E710" s="16"/>
      <c r="F710" s="19"/>
      <c r="G710" s="153"/>
      <c r="H710" s="34"/>
      <c r="I710" s="34"/>
      <c r="J710" s="157"/>
      <c r="K710" s="157"/>
      <c r="L710" s="110"/>
      <c r="M710" s="104"/>
      <c r="N710" s="70"/>
      <c r="O710" s="70"/>
      <c r="P710" s="70"/>
    </row>
    <row r="711" s="5" customFormat="1" ht="16.5" customHeight="1">
      <c r="A711" s="34"/>
      <c r="B711" s="54"/>
      <c r="C711" s="54"/>
      <c r="D711" s="34"/>
      <c r="E711" s="16"/>
      <c r="F711" s="19"/>
      <c r="G711" s="153"/>
      <c r="H711" s="34"/>
      <c r="I711" s="34"/>
      <c r="J711" s="157"/>
      <c r="K711" s="157"/>
      <c r="L711" s="110"/>
      <c r="M711" s="104"/>
      <c r="N711" s="70"/>
      <c r="O711" s="70"/>
      <c r="P711" s="70"/>
    </row>
    <row r="712" s="5" customFormat="1" ht="16.5" customHeight="1">
      <c r="A712" s="34"/>
      <c r="B712" s="54"/>
      <c r="C712" s="54"/>
      <c r="D712" s="34"/>
      <c r="E712" s="16"/>
      <c r="F712" s="19"/>
      <c r="G712" s="153"/>
      <c r="H712" s="34"/>
      <c r="I712" s="34"/>
      <c r="J712" s="157"/>
      <c r="K712" s="157"/>
      <c r="L712" s="110"/>
      <c r="M712" s="104"/>
      <c r="N712" s="70"/>
      <c r="O712" s="70"/>
      <c r="P712" s="70"/>
    </row>
    <row r="713" s="5" customFormat="1" ht="16.5" customHeight="1">
      <c r="A713" s="34"/>
      <c r="B713" s="54"/>
      <c r="C713" s="54"/>
      <c r="D713" s="34"/>
      <c r="E713" s="16"/>
      <c r="F713" s="19"/>
      <c r="G713" s="153"/>
      <c r="H713" s="34"/>
      <c r="I713" s="34"/>
      <c r="J713" s="157"/>
      <c r="K713" s="157"/>
      <c r="L713" s="110"/>
      <c r="M713" s="104"/>
      <c r="N713" s="70"/>
      <c r="O713" s="70"/>
      <c r="P713" s="70"/>
    </row>
    <row r="714" s="5" customFormat="1" ht="16.5" customHeight="1">
      <c r="A714" s="34"/>
      <c r="B714" s="54"/>
      <c r="C714" s="54"/>
      <c r="D714" s="34"/>
      <c r="E714" s="16"/>
      <c r="F714" s="19"/>
      <c r="G714" s="153"/>
      <c r="H714" s="34"/>
      <c r="I714" s="34"/>
      <c r="J714" s="157"/>
      <c r="K714" s="157"/>
      <c r="L714" s="110"/>
      <c r="M714" s="104"/>
      <c r="N714" s="70"/>
      <c r="O714" s="70"/>
      <c r="P714" s="70"/>
    </row>
    <row r="715" s="5" customFormat="1" ht="16.5" customHeight="1">
      <c r="A715" s="34"/>
      <c r="B715" s="54"/>
      <c r="C715" s="54"/>
      <c r="D715" s="34"/>
      <c r="E715" s="16"/>
      <c r="F715" s="19"/>
      <c r="G715" s="153"/>
      <c r="H715" s="34"/>
      <c r="I715" s="34"/>
      <c r="J715" s="157"/>
      <c r="K715" s="157"/>
      <c r="L715" s="110"/>
      <c r="M715" s="104"/>
      <c r="N715" s="70"/>
      <c r="O715" s="70"/>
      <c r="P715" s="70"/>
    </row>
    <row r="716" s="5" customFormat="1" ht="16.5" customHeight="1">
      <c r="A716" s="34"/>
      <c r="B716" s="54"/>
      <c r="C716" s="54"/>
      <c r="D716" s="34"/>
      <c r="E716" s="16"/>
      <c r="F716" s="19"/>
      <c r="G716" s="153"/>
      <c r="H716" s="34"/>
      <c r="I716" s="34"/>
      <c r="J716" s="157"/>
      <c r="K716" s="157"/>
      <c r="L716" s="110"/>
      <c r="M716" s="104"/>
      <c r="N716" s="70"/>
      <c r="O716" s="70"/>
      <c r="P716" s="70"/>
    </row>
    <row r="717" s="5" customFormat="1" ht="16.5" customHeight="1">
      <c r="A717" s="34"/>
      <c r="B717" s="54"/>
      <c r="C717" s="54"/>
      <c r="D717" s="34"/>
      <c r="E717" s="16"/>
      <c r="F717" s="19"/>
      <c r="G717" s="153"/>
      <c r="H717" s="34"/>
      <c r="I717" s="34"/>
      <c r="J717" s="157"/>
      <c r="K717" s="157"/>
      <c r="L717" s="110"/>
      <c r="M717" s="104"/>
      <c r="N717" s="70"/>
      <c r="O717" s="70"/>
      <c r="P717" s="70"/>
    </row>
    <row r="718" s="5" customFormat="1" ht="16.5" customHeight="1">
      <c r="A718" s="34"/>
      <c r="B718" s="54"/>
      <c r="C718" s="54"/>
      <c r="D718" s="34"/>
      <c r="E718" s="16"/>
      <c r="F718" s="19"/>
      <c r="G718" s="153"/>
      <c r="H718" s="34"/>
      <c r="I718" s="34"/>
      <c r="J718" s="157"/>
      <c r="K718" s="157"/>
      <c r="L718" s="110"/>
      <c r="M718" s="104"/>
      <c r="N718" s="70"/>
      <c r="O718" s="70"/>
      <c r="P718" s="70"/>
    </row>
    <row r="719" s="5" customFormat="1" ht="16.5" customHeight="1">
      <c r="A719" s="34"/>
      <c r="B719" s="54"/>
      <c r="C719" s="54"/>
      <c r="D719" s="34"/>
      <c r="E719" s="16"/>
      <c r="F719" s="19"/>
      <c r="G719" s="153"/>
      <c r="H719" s="34"/>
      <c r="I719" s="34"/>
      <c r="J719" s="157"/>
      <c r="K719" s="157"/>
      <c r="L719" s="110"/>
      <c r="M719" s="104"/>
      <c r="N719" s="70"/>
      <c r="O719" s="70"/>
      <c r="P719" s="70"/>
    </row>
    <row r="720" s="5" customFormat="1" ht="16.5" customHeight="1">
      <c r="A720" s="34"/>
      <c r="B720" s="54"/>
      <c r="C720" s="54"/>
      <c r="D720" s="34"/>
      <c r="E720" s="16"/>
      <c r="F720" s="19"/>
      <c r="G720" s="153"/>
      <c r="H720" s="34"/>
      <c r="I720" s="34"/>
      <c r="J720" s="157"/>
      <c r="K720" s="157"/>
      <c r="L720" s="110"/>
      <c r="M720" s="104"/>
      <c r="N720" s="70"/>
      <c r="O720" s="70"/>
      <c r="P720" s="70"/>
    </row>
    <row r="721" s="5" customFormat="1" ht="16.5" customHeight="1">
      <c r="A721" s="34"/>
      <c r="B721" s="54"/>
      <c r="C721" s="54"/>
      <c r="D721" s="34"/>
      <c r="E721" s="16"/>
      <c r="F721" s="19"/>
      <c r="G721" s="153"/>
      <c r="H721" s="34"/>
      <c r="I721" s="34"/>
      <c r="J721" s="157"/>
      <c r="K721" s="157"/>
      <c r="L721" s="110"/>
      <c r="M721" s="104"/>
      <c r="N721" s="70"/>
      <c r="O721" s="70"/>
      <c r="P721" s="70"/>
    </row>
    <row r="722" s="5" customFormat="1" ht="16.5" customHeight="1">
      <c r="A722" s="34"/>
      <c r="B722" s="54"/>
      <c r="C722" s="54"/>
      <c r="D722" s="34"/>
      <c r="E722" s="16"/>
      <c r="F722" s="19"/>
      <c r="G722" s="153"/>
      <c r="H722" s="34"/>
      <c r="I722" s="34"/>
      <c r="J722" s="157"/>
      <c r="K722" s="157"/>
      <c r="L722" s="110"/>
      <c r="M722" s="104"/>
      <c r="N722" s="70"/>
      <c r="O722" s="70"/>
      <c r="P722" s="70"/>
    </row>
    <row r="723" s="5" customFormat="1" ht="16.5" customHeight="1">
      <c r="A723" s="34"/>
      <c r="B723" s="54"/>
      <c r="C723" s="54"/>
      <c r="D723" s="34"/>
      <c r="E723" s="16"/>
      <c r="F723" s="19"/>
      <c r="G723" s="153"/>
      <c r="H723" s="34"/>
      <c r="I723" s="34"/>
      <c r="J723" s="157"/>
      <c r="K723" s="157"/>
      <c r="L723" s="110"/>
      <c r="M723" s="104"/>
      <c r="N723" s="70"/>
      <c r="O723" s="70"/>
      <c r="P723" s="70"/>
    </row>
    <row r="724" s="5" customFormat="1" ht="16.5" customHeight="1">
      <c r="A724" s="34"/>
      <c r="B724" s="54"/>
      <c r="C724" s="54"/>
      <c r="D724" s="34"/>
      <c r="E724" s="16"/>
      <c r="F724" s="19"/>
      <c r="G724" s="153"/>
      <c r="H724" s="34"/>
      <c r="I724" s="34"/>
      <c r="J724" s="157"/>
      <c r="K724" s="157"/>
      <c r="L724" s="110"/>
      <c r="M724" s="104"/>
      <c r="N724" s="70"/>
      <c r="O724" s="70"/>
      <c r="P724" s="70"/>
    </row>
    <row r="725" s="5" customFormat="1" ht="16.5" customHeight="1">
      <c r="A725" s="34"/>
      <c r="B725" s="54"/>
      <c r="C725" s="54"/>
      <c r="D725" s="34"/>
      <c r="E725" s="16"/>
      <c r="F725" s="19"/>
      <c r="G725" s="153"/>
      <c r="H725" s="34"/>
      <c r="I725" s="34"/>
      <c r="J725" s="157"/>
      <c r="K725" s="157"/>
      <c r="L725" s="110"/>
      <c r="M725" s="104"/>
      <c r="N725" s="70"/>
      <c r="O725" s="70"/>
      <c r="P725" s="70"/>
    </row>
    <row r="726" s="5" customFormat="1" ht="16.5" customHeight="1">
      <c r="A726" s="34"/>
      <c r="B726" s="54"/>
      <c r="C726" s="54"/>
      <c r="D726" s="34"/>
      <c r="E726" s="16"/>
      <c r="F726" s="19"/>
      <c r="G726" s="153"/>
      <c r="H726" s="34"/>
      <c r="I726" s="34"/>
      <c r="J726" s="157"/>
      <c r="K726" s="157"/>
      <c r="L726" s="110"/>
      <c r="M726" s="104"/>
      <c r="N726" s="70"/>
      <c r="O726" s="70"/>
      <c r="P726" s="70"/>
    </row>
    <row r="727" s="5" customFormat="1" ht="16.5" customHeight="1">
      <c r="A727" s="34"/>
      <c r="B727" s="54"/>
      <c r="C727" s="54"/>
      <c r="D727" s="34"/>
      <c r="E727" s="16"/>
      <c r="F727" s="19"/>
      <c r="G727" s="153"/>
      <c r="H727" s="34"/>
      <c r="I727" s="34"/>
      <c r="J727" s="157"/>
      <c r="K727" s="157"/>
      <c r="L727" s="110"/>
      <c r="M727" s="104"/>
      <c r="N727" s="70"/>
      <c r="O727" s="70"/>
      <c r="P727" s="70"/>
    </row>
    <row r="728" s="5" customFormat="1" ht="16.5" customHeight="1">
      <c r="A728" s="34"/>
      <c r="B728" s="54"/>
      <c r="C728" s="54"/>
      <c r="D728" s="34"/>
      <c r="E728" s="16"/>
      <c r="F728" s="19"/>
      <c r="G728" s="153"/>
      <c r="H728" s="34"/>
      <c r="I728" s="34"/>
      <c r="J728" s="157"/>
      <c r="K728" s="157"/>
      <c r="L728" s="110"/>
      <c r="M728" s="104"/>
      <c r="N728" s="70"/>
      <c r="O728" s="70"/>
      <c r="P728" s="70"/>
    </row>
    <row r="729" s="5" customFormat="1" ht="16.5" customHeight="1">
      <c r="A729" s="34"/>
      <c r="B729" s="54"/>
      <c r="C729" s="54"/>
      <c r="D729" s="34"/>
      <c r="E729" s="16"/>
      <c r="F729" s="19"/>
      <c r="G729" s="153"/>
      <c r="H729" s="34"/>
      <c r="I729" s="34"/>
      <c r="J729" s="157"/>
      <c r="K729" s="157"/>
      <c r="L729" s="110"/>
      <c r="M729" s="104"/>
      <c r="N729" s="70"/>
      <c r="O729" s="70"/>
      <c r="P729" s="70"/>
    </row>
    <row r="730" s="5" customFormat="1" ht="16.5" customHeight="1">
      <c r="A730" s="34"/>
      <c r="B730" s="54"/>
      <c r="C730" s="54"/>
      <c r="D730" s="34"/>
      <c r="E730" s="16"/>
      <c r="F730" s="19"/>
      <c r="G730" s="153"/>
      <c r="H730" s="34"/>
      <c r="I730" s="34"/>
      <c r="J730" s="157"/>
      <c r="K730" s="157"/>
      <c r="L730" s="110"/>
      <c r="M730" s="104"/>
      <c r="N730" s="70"/>
      <c r="O730" s="70"/>
      <c r="P730" s="70"/>
    </row>
    <row r="731" s="5" customFormat="1" ht="16.5" customHeight="1">
      <c r="A731" s="34"/>
      <c r="B731" s="54"/>
      <c r="C731" s="54"/>
      <c r="D731" s="34"/>
      <c r="E731" s="16"/>
      <c r="F731" s="19"/>
      <c r="G731" s="153"/>
      <c r="H731" s="34"/>
      <c r="I731" s="34"/>
      <c r="J731" s="157"/>
      <c r="K731" s="157"/>
      <c r="L731" s="110"/>
      <c r="M731" s="104"/>
      <c r="N731" s="70"/>
      <c r="O731" s="70"/>
      <c r="P731" s="70"/>
    </row>
    <row r="732" s="5" customFormat="1" ht="16.5" customHeight="1">
      <c r="A732" s="34"/>
      <c r="B732" s="54"/>
      <c r="C732" s="54"/>
      <c r="D732" s="34"/>
      <c r="E732" s="16"/>
      <c r="F732" s="19"/>
      <c r="G732" s="153"/>
      <c r="H732" s="34"/>
      <c r="I732" s="34"/>
      <c r="J732" s="157"/>
      <c r="K732" s="157"/>
      <c r="L732" s="110"/>
      <c r="M732" s="104"/>
      <c r="N732" s="70"/>
      <c r="O732" s="70"/>
      <c r="P732" s="70"/>
    </row>
    <row r="733" s="5" customFormat="1" ht="16.5" customHeight="1">
      <c r="A733" s="34"/>
      <c r="B733" s="54"/>
      <c r="C733" s="54"/>
      <c r="D733" s="34"/>
      <c r="E733" s="16"/>
      <c r="F733" s="19"/>
      <c r="G733" s="153"/>
      <c r="H733" s="34"/>
      <c r="I733" s="34"/>
      <c r="J733" s="157"/>
      <c r="K733" s="157"/>
      <c r="L733" s="110"/>
      <c r="M733" s="104"/>
      <c r="N733" s="70"/>
      <c r="O733" s="70"/>
      <c r="P733" s="70"/>
    </row>
    <row r="734" s="5" customFormat="1" ht="16.5" customHeight="1">
      <c r="A734" s="34"/>
      <c r="B734" s="54"/>
      <c r="C734" s="54"/>
      <c r="D734" s="34"/>
      <c r="E734" s="16"/>
      <c r="F734" s="19"/>
      <c r="G734" s="153"/>
      <c r="H734" s="34"/>
      <c r="I734" s="34"/>
      <c r="J734" s="157"/>
      <c r="K734" s="157"/>
      <c r="L734" s="110"/>
      <c r="M734" s="104"/>
      <c r="N734" s="70"/>
      <c r="O734" s="70"/>
      <c r="P734" s="70"/>
    </row>
    <row r="735" s="5" customFormat="1" ht="16.5" customHeight="1">
      <c r="A735" s="34"/>
      <c r="B735" s="54"/>
      <c r="C735" s="54"/>
      <c r="D735" s="34"/>
      <c r="E735" s="16"/>
      <c r="F735" s="19"/>
      <c r="G735" s="153"/>
      <c r="H735" s="34"/>
      <c r="I735" s="34"/>
      <c r="J735" s="157"/>
      <c r="K735" s="157"/>
      <c r="L735" s="110"/>
      <c r="M735" s="104"/>
      <c r="N735" s="70"/>
      <c r="O735" s="70"/>
      <c r="P735" s="70"/>
    </row>
    <row r="736" s="5" customFormat="1" ht="16.5" customHeight="1">
      <c r="A736" s="34"/>
      <c r="B736" s="54"/>
      <c r="C736" s="54"/>
      <c r="D736" s="34"/>
      <c r="E736" s="16"/>
      <c r="F736" s="19"/>
      <c r="G736" s="153"/>
      <c r="H736" s="34"/>
      <c r="I736" s="34"/>
      <c r="J736" s="157"/>
      <c r="K736" s="157"/>
      <c r="L736" s="110"/>
      <c r="M736" s="104"/>
      <c r="N736" s="70"/>
      <c r="O736" s="70"/>
      <c r="P736" s="70"/>
    </row>
    <row r="737" s="5" customFormat="1" ht="16.5" customHeight="1">
      <c r="A737" s="34"/>
      <c r="B737" s="54"/>
      <c r="C737" s="54"/>
      <c r="D737" s="34"/>
      <c r="E737" s="16"/>
      <c r="F737" s="19"/>
      <c r="G737" s="153"/>
      <c r="H737" s="34"/>
      <c r="I737" s="34"/>
      <c r="J737" s="157"/>
      <c r="K737" s="157"/>
      <c r="L737" s="110"/>
      <c r="M737" s="104"/>
      <c r="N737" s="70"/>
      <c r="O737" s="70"/>
      <c r="P737" s="70"/>
    </row>
    <row r="738" s="5" customFormat="1" ht="16.5" customHeight="1">
      <c r="A738" s="34"/>
      <c r="B738" s="54"/>
      <c r="C738" s="54"/>
      <c r="D738" s="34"/>
      <c r="E738" s="16"/>
      <c r="F738" s="19"/>
      <c r="G738" s="153"/>
      <c r="H738" s="34"/>
      <c r="I738" s="34"/>
      <c r="J738" s="157"/>
      <c r="K738" s="157"/>
      <c r="L738" s="110"/>
      <c r="M738" s="104"/>
      <c r="N738" s="70"/>
      <c r="O738" s="70"/>
      <c r="P738" s="70"/>
    </row>
    <row r="739" s="5" customFormat="1" ht="16.5" customHeight="1">
      <c r="A739" s="34"/>
      <c r="B739" s="54"/>
      <c r="C739" s="54"/>
      <c r="D739" s="34"/>
      <c r="E739" s="16"/>
      <c r="F739" s="19"/>
      <c r="G739" s="153"/>
      <c r="H739" s="34"/>
      <c r="I739" s="34"/>
      <c r="J739" s="157"/>
      <c r="K739" s="157"/>
      <c r="L739" s="110"/>
      <c r="M739" s="104"/>
      <c r="N739" s="70"/>
      <c r="O739" s="70"/>
      <c r="P739" s="70"/>
    </row>
    <row r="740" s="5" customFormat="1" ht="16.5" customHeight="1">
      <c r="A740" s="34"/>
      <c r="B740" s="54"/>
      <c r="C740" s="54"/>
      <c r="D740" s="34"/>
      <c r="E740" s="16"/>
      <c r="F740" s="19"/>
      <c r="G740" s="153"/>
      <c r="H740" s="34"/>
      <c r="I740" s="34"/>
      <c r="J740" s="157"/>
      <c r="K740" s="157"/>
      <c r="L740" s="110"/>
      <c r="M740" s="104"/>
      <c r="N740" s="70"/>
      <c r="O740" s="70"/>
      <c r="P740" s="70"/>
    </row>
    <row r="741" s="5" customFormat="1" ht="16.5" customHeight="1">
      <c r="A741" s="34"/>
      <c r="B741" s="54"/>
      <c r="C741" s="54"/>
      <c r="D741" s="34"/>
      <c r="E741" s="16"/>
      <c r="F741" s="19"/>
      <c r="G741" s="153"/>
      <c r="H741" s="34"/>
      <c r="I741" s="34"/>
      <c r="J741" s="157"/>
      <c r="K741" s="157"/>
      <c r="L741" s="110"/>
      <c r="M741" s="104"/>
      <c r="N741" s="70"/>
      <c r="O741" s="70"/>
      <c r="P741" s="70"/>
    </row>
    <row r="742" s="5" customFormat="1" ht="16.5" customHeight="1">
      <c r="A742" s="34"/>
      <c r="B742" s="54"/>
      <c r="C742" s="54"/>
      <c r="D742" s="34"/>
      <c r="E742" s="16"/>
      <c r="F742" s="19"/>
      <c r="G742" s="153"/>
      <c r="H742" s="34"/>
      <c r="I742" s="34"/>
      <c r="J742" s="157"/>
      <c r="K742" s="157"/>
      <c r="L742" s="110"/>
      <c r="M742" s="104"/>
      <c r="N742" s="70"/>
      <c r="O742" s="70"/>
      <c r="P742" s="70"/>
    </row>
    <row r="743" s="5" customFormat="1" ht="16.5" customHeight="1">
      <c r="A743" s="34"/>
      <c r="B743" s="54"/>
      <c r="C743" s="54"/>
      <c r="D743" s="34"/>
      <c r="E743" s="16"/>
      <c r="F743" s="19"/>
      <c r="G743" s="153"/>
      <c r="H743" s="34"/>
      <c r="I743" s="34"/>
      <c r="J743" s="157"/>
      <c r="K743" s="157"/>
      <c r="L743" s="110"/>
      <c r="M743" s="104"/>
      <c r="N743" s="70"/>
      <c r="O743" s="70"/>
      <c r="P743" s="70"/>
    </row>
    <row r="744" s="5" customFormat="1" ht="16.5" customHeight="1">
      <c r="A744" s="34"/>
      <c r="B744" s="54"/>
      <c r="C744" s="54"/>
      <c r="D744" s="34"/>
      <c r="E744" s="16"/>
      <c r="F744" s="19"/>
      <c r="G744" s="153"/>
      <c r="H744" s="34"/>
      <c r="I744" s="34"/>
      <c r="J744" s="157"/>
      <c r="K744" s="157"/>
      <c r="L744" s="110"/>
      <c r="M744" s="104"/>
      <c r="N744" s="70"/>
      <c r="O744" s="70"/>
      <c r="P744" s="70"/>
    </row>
    <row r="745" s="5" customFormat="1" ht="16.5" customHeight="1">
      <c r="A745" s="34"/>
      <c r="B745" s="54"/>
      <c r="C745" s="54"/>
      <c r="D745" s="34"/>
      <c r="E745" s="16"/>
      <c r="F745" s="19"/>
      <c r="G745" s="153"/>
      <c r="H745" s="34"/>
      <c r="I745" s="34"/>
      <c r="J745" s="157"/>
      <c r="K745" s="157"/>
      <c r="L745" s="110"/>
      <c r="M745" s="104"/>
      <c r="N745" s="70"/>
      <c r="O745" s="70"/>
      <c r="P745" s="70"/>
    </row>
    <row r="746" s="5" customFormat="1" ht="16.5" customHeight="1">
      <c r="A746" s="34"/>
      <c r="B746" s="54"/>
      <c r="C746" s="54"/>
      <c r="D746" s="34"/>
      <c r="E746" s="16"/>
      <c r="F746" s="19"/>
      <c r="G746" s="153"/>
      <c r="H746" s="34"/>
      <c r="I746" s="34"/>
      <c r="J746" s="157"/>
      <c r="K746" s="157"/>
      <c r="L746" s="110"/>
      <c r="M746" s="104"/>
      <c r="N746" s="70"/>
      <c r="O746" s="70"/>
      <c r="P746" s="70"/>
    </row>
    <row r="747" s="5" customFormat="1" ht="16.5" customHeight="1">
      <c r="A747" s="34"/>
      <c r="B747" s="54"/>
      <c r="C747" s="54"/>
      <c r="D747" s="34"/>
      <c r="E747" s="16"/>
      <c r="F747" s="19"/>
      <c r="G747" s="153"/>
      <c r="H747" s="34"/>
      <c r="I747" s="34"/>
      <c r="J747" s="157"/>
      <c r="K747" s="157"/>
      <c r="L747" s="110"/>
      <c r="M747" s="104"/>
      <c r="N747" s="70"/>
      <c r="O747" s="70"/>
      <c r="P747" s="70"/>
    </row>
    <row r="748" s="5" customFormat="1" ht="16.5" customHeight="1">
      <c r="A748" s="34"/>
      <c r="B748" s="54"/>
      <c r="C748" s="54"/>
      <c r="D748" s="34"/>
      <c r="E748" s="16"/>
      <c r="F748" s="19"/>
      <c r="G748" s="153"/>
      <c r="H748" s="34"/>
      <c r="I748" s="34"/>
      <c r="J748" s="157"/>
      <c r="K748" s="157"/>
      <c r="L748" s="110"/>
      <c r="M748" s="104"/>
      <c r="N748" s="70"/>
      <c r="O748" s="70"/>
      <c r="P748" s="70"/>
    </row>
    <row r="749" s="5" customFormat="1" ht="16.5" customHeight="1">
      <c r="A749" s="34"/>
      <c r="B749" s="54"/>
      <c r="C749" s="54"/>
      <c r="D749" s="34"/>
      <c r="E749" s="16"/>
      <c r="F749" s="19"/>
      <c r="G749" s="153"/>
      <c r="H749" s="34"/>
      <c r="I749" s="34"/>
      <c r="J749" s="157"/>
      <c r="K749" s="157"/>
      <c r="L749" s="110"/>
      <c r="M749" s="104"/>
      <c r="N749" s="70"/>
      <c r="O749" s="70"/>
      <c r="P749" s="70"/>
    </row>
    <row r="750" s="5" customFormat="1" ht="16.5" customHeight="1">
      <c r="A750" s="34"/>
      <c r="B750" s="54"/>
      <c r="C750" s="54"/>
      <c r="D750" s="34"/>
      <c r="E750" s="16"/>
      <c r="F750" s="19"/>
      <c r="G750" s="153"/>
      <c r="H750" s="34"/>
      <c r="I750" s="34"/>
      <c r="J750" s="157"/>
      <c r="K750" s="157"/>
      <c r="L750" s="110"/>
      <c r="M750" s="104"/>
      <c r="N750" s="70"/>
      <c r="O750" s="70"/>
      <c r="P750" s="70"/>
    </row>
    <row r="751" s="5" customFormat="1" ht="16.5" customHeight="1">
      <c r="A751" s="34"/>
      <c r="B751" s="54"/>
      <c r="C751" s="54"/>
      <c r="D751" s="34"/>
      <c r="E751" s="16"/>
      <c r="F751" s="19"/>
      <c r="G751" s="153"/>
      <c r="H751" s="34"/>
      <c r="I751" s="34"/>
      <c r="J751" s="157"/>
      <c r="K751" s="157"/>
      <c r="L751" s="110"/>
      <c r="M751" s="104"/>
      <c r="N751" s="70"/>
      <c r="O751" s="70"/>
      <c r="P751" s="70"/>
    </row>
    <row r="752" s="5" customFormat="1" ht="16.5" customHeight="1">
      <c r="A752" s="34"/>
      <c r="B752" s="54"/>
      <c r="C752" s="54"/>
      <c r="D752" s="34"/>
      <c r="E752" s="16"/>
      <c r="F752" s="19"/>
      <c r="G752" s="153"/>
      <c r="H752" s="34"/>
      <c r="I752" s="34"/>
      <c r="J752" s="157"/>
      <c r="K752" s="157"/>
      <c r="L752" s="110"/>
      <c r="M752" s="104"/>
      <c r="N752" s="70"/>
      <c r="O752" s="70"/>
      <c r="P752" s="70"/>
    </row>
    <row r="753" s="5" customFormat="1" ht="16.5" customHeight="1">
      <c r="A753" s="34"/>
      <c r="B753" s="54"/>
      <c r="C753" s="54"/>
      <c r="D753" s="34"/>
      <c r="E753" s="16"/>
      <c r="F753" s="19"/>
      <c r="G753" s="153"/>
      <c r="H753" s="34"/>
      <c r="I753" s="34"/>
      <c r="J753" s="157"/>
      <c r="K753" s="157"/>
      <c r="L753" s="110"/>
      <c r="M753" s="104"/>
      <c r="N753" s="70"/>
      <c r="O753" s="70"/>
      <c r="P753" s="70"/>
    </row>
    <row r="754" s="5" customFormat="1" ht="16.5" customHeight="1">
      <c r="A754" s="34"/>
      <c r="B754" s="54"/>
      <c r="C754" s="54"/>
      <c r="D754" s="34"/>
      <c r="E754" s="16"/>
      <c r="F754" s="19"/>
      <c r="G754" s="153"/>
      <c r="H754" s="34"/>
      <c r="I754" s="34"/>
      <c r="J754" s="157"/>
      <c r="K754" s="157"/>
      <c r="L754" s="110"/>
      <c r="M754" s="104"/>
      <c r="N754" s="70"/>
      <c r="O754" s="70"/>
      <c r="P754" s="70"/>
    </row>
    <row r="755" s="5" customFormat="1" ht="16.5" customHeight="1">
      <c r="A755" s="34"/>
      <c r="B755" s="54"/>
      <c r="C755" s="54"/>
      <c r="D755" s="34"/>
      <c r="E755" s="16"/>
      <c r="F755" s="19"/>
      <c r="G755" s="153"/>
      <c r="H755" s="34"/>
      <c r="I755" s="34"/>
      <c r="J755" s="157"/>
      <c r="K755" s="157"/>
      <c r="L755" s="110"/>
      <c r="M755" s="104"/>
      <c r="N755" s="70"/>
      <c r="O755" s="70"/>
      <c r="P755" s="70"/>
    </row>
    <row r="756" s="5" customFormat="1" ht="16.5" customHeight="1">
      <c r="A756" s="34"/>
      <c r="B756" s="54"/>
      <c r="C756" s="54"/>
      <c r="D756" s="34"/>
      <c r="E756" s="16"/>
      <c r="F756" s="19"/>
      <c r="G756" s="153"/>
      <c r="H756" s="34"/>
      <c r="I756" s="34"/>
      <c r="J756" s="157"/>
      <c r="K756" s="157"/>
      <c r="L756" s="110"/>
      <c r="M756" s="104"/>
      <c r="N756" s="70"/>
      <c r="O756" s="70"/>
      <c r="P756" s="70"/>
    </row>
    <row r="757" s="5" customFormat="1" ht="16.5" customHeight="1">
      <c r="A757" s="34"/>
      <c r="B757" s="54"/>
      <c r="C757" s="54"/>
      <c r="D757" s="34"/>
      <c r="E757" s="16"/>
      <c r="F757" s="19"/>
      <c r="G757" s="153"/>
      <c r="H757" s="34"/>
      <c r="I757" s="34"/>
      <c r="J757" s="157"/>
      <c r="K757" s="157"/>
      <c r="L757" s="110"/>
      <c r="M757" s="104"/>
      <c r="N757" s="70"/>
      <c r="O757" s="70"/>
      <c r="P757" s="70"/>
    </row>
    <row r="758" s="5" customFormat="1" ht="16.5" customHeight="1">
      <c r="A758" s="34"/>
      <c r="B758" s="54"/>
      <c r="C758" s="54"/>
      <c r="D758" s="34"/>
      <c r="E758" s="16"/>
      <c r="F758" s="19"/>
      <c r="G758" s="153"/>
      <c r="H758" s="34"/>
      <c r="I758" s="34"/>
      <c r="J758" s="157"/>
      <c r="K758" s="157"/>
      <c r="L758" s="110"/>
      <c r="M758" s="104"/>
      <c r="N758" s="70"/>
      <c r="O758" s="70"/>
      <c r="P758" s="70"/>
    </row>
    <row r="759" s="5" customFormat="1" ht="16.5" customHeight="1">
      <c r="A759" s="34"/>
      <c r="B759" s="54"/>
      <c r="C759" s="54"/>
      <c r="D759" s="34"/>
      <c r="E759" s="16"/>
      <c r="F759" s="19"/>
      <c r="G759" s="153"/>
      <c r="H759" s="34"/>
      <c r="I759" s="34"/>
      <c r="J759" s="157"/>
      <c r="K759" s="157"/>
      <c r="L759" s="110"/>
      <c r="M759" s="104"/>
      <c r="N759" s="70"/>
      <c r="O759" s="70"/>
      <c r="P759" s="70"/>
    </row>
    <row r="760" s="5" customFormat="1" ht="16.5" customHeight="1">
      <c r="A760" s="34"/>
      <c r="B760" s="54"/>
      <c r="C760" s="54"/>
      <c r="D760" s="34"/>
      <c r="E760" s="16"/>
      <c r="F760" s="19"/>
      <c r="G760" s="153"/>
      <c r="H760" s="34"/>
      <c r="I760" s="34"/>
      <c r="J760" s="157"/>
      <c r="K760" s="157"/>
      <c r="L760" s="110"/>
      <c r="M760" s="104"/>
      <c r="N760" s="70"/>
      <c r="O760" s="70"/>
      <c r="P760" s="70"/>
    </row>
    <row r="761" s="5" customFormat="1" ht="16.5" customHeight="1">
      <c r="A761" s="34"/>
      <c r="B761" s="54"/>
      <c r="C761" s="54"/>
      <c r="D761" s="34"/>
      <c r="E761" s="16"/>
      <c r="F761" s="19"/>
      <c r="G761" s="153"/>
      <c r="H761" s="34"/>
      <c r="I761" s="34"/>
      <c r="J761" s="157"/>
      <c r="K761" s="157"/>
      <c r="L761" s="110"/>
      <c r="M761" s="104"/>
      <c r="N761" s="70"/>
      <c r="O761" s="70"/>
      <c r="P761" s="70"/>
    </row>
    <row r="762" s="5" customFormat="1" ht="16.5" customHeight="1">
      <c r="A762" s="34"/>
      <c r="B762" s="54"/>
      <c r="C762" s="54"/>
      <c r="D762" s="34"/>
      <c r="E762" s="16"/>
      <c r="F762" s="19"/>
      <c r="G762" s="153"/>
      <c r="H762" s="34"/>
      <c r="I762" s="34"/>
      <c r="J762" s="157"/>
      <c r="K762" s="157"/>
      <c r="L762" s="110"/>
      <c r="M762" s="104"/>
      <c r="N762" s="70"/>
      <c r="O762" s="70"/>
      <c r="P762" s="70"/>
    </row>
    <row r="763" s="5" customFormat="1" ht="16.5" customHeight="1">
      <c r="A763" s="34"/>
      <c r="B763" s="54"/>
      <c r="C763" s="54"/>
      <c r="D763" s="34"/>
      <c r="E763" s="16"/>
      <c r="F763" s="19"/>
      <c r="G763" s="153"/>
      <c r="H763" s="34"/>
      <c r="I763" s="34"/>
      <c r="J763" s="157"/>
      <c r="K763" s="157"/>
      <c r="L763" s="110"/>
      <c r="M763" s="104"/>
      <c r="N763" s="70"/>
      <c r="O763" s="70"/>
      <c r="P763" s="70"/>
    </row>
    <row r="764" s="5" customFormat="1" ht="16.5" customHeight="1">
      <c r="A764" s="34"/>
      <c r="B764" s="54"/>
      <c r="C764" s="54"/>
      <c r="D764" s="34"/>
      <c r="E764" s="16"/>
      <c r="F764" s="19"/>
      <c r="G764" s="153"/>
      <c r="H764" s="34"/>
      <c r="I764" s="34"/>
      <c r="J764" s="157"/>
      <c r="K764" s="157"/>
      <c r="L764" s="110"/>
      <c r="M764" s="104"/>
      <c r="N764" s="70"/>
      <c r="O764" s="70"/>
      <c r="P764" s="70"/>
    </row>
  </sheetData>
  <autoFilter ref="A2:XFD1048576"/>
  <mergeCells count="81">
    <mergeCell ref="E1:G1"/>
    <mergeCell ref="B304:B309"/>
    <mergeCell ref="B322:B325"/>
    <mergeCell ref="B310:B315"/>
    <mergeCell ref="B316:B318"/>
    <mergeCell ref="B319:B321"/>
    <mergeCell ref="B326:B329"/>
    <mergeCell ref="B216:B221"/>
    <mergeCell ref="B234:B237"/>
    <mergeCell ref="B222:B227"/>
    <mergeCell ref="B228:B230"/>
    <mergeCell ref="B231:B233"/>
    <mergeCell ref="B238:B241"/>
    <mergeCell ref="B11:B13"/>
    <mergeCell ref="B38:B41"/>
    <mergeCell ref="B115:B118"/>
    <mergeCell ref="B126:B129"/>
    <mergeCell ref="B131:B136"/>
    <mergeCell ref="B137:B156"/>
    <mergeCell ref="B4:B10"/>
    <mergeCell ref="B78:B88"/>
    <mergeCell ref="B157:B158"/>
    <mergeCell ref="B44:B45"/>
    <mergeCell ref="B46:B57"/>
    <mergeCell ref="B89:B103"/>
    <mergeCell ref="B164:B185"/>
    <mergeCell ref="B189:B194"/>
    <mergeCell ref="A195:A275"/>
    <mergeCell ref="B208:B211"/>
    <mergeCell ref="B392:B398"/>
    <mergeCell ref="B196:B201"/>
    <mergeCell ref="B202:B204"/>
    <mergeCell ref="B205:B207"/>
    <mergeCell ref="B243:B252"/>
    <mergeCell ref="B253:B259"/>
    <mergeCell ref="B14:B28"/>
    <mergeCell ref="B262:B268"/>
    <mergeCell ref="B269:B270"/>
    <mergeCell ref="B273:B275"/>
    <mergeCell ref="B283:B288"/>
    <mergeCell ref="B289:B291"/>
    <mergeCell ref="B296:B299"/>
    <mergeCell ref="B341:B344"/>
    <mergeCell ref="B348:B353"/>
    <mergeCell ref="B354:B357"/>
    <mergeCell ref="B358:B359"/>
    <mergeCell ref="B29:B32"/>
    <mergeCell ref="B360:B362"/>
    <mergeCell ref="B364:B366"/>
    <mergeCell ref="B367:B370"/>
    <mergeCell ref="B371:B377"/>
    <mergeCell ref="B381:B391"/>
    <mergeCell ref="B412:B416"/>
    <mergeCell ref="A380:A391"/>
    <mergeCell ref="A392:A421"/>
    <mergeCell ref="B417:B420"/>
    <mergeCell ref="B292:B295"/>
    <mergeCell ref="B33:B36"/>
    <mergeCell ref="A282:A379"/>
    <mergeCell ref="B406:B411"/>
    <mergeCell ref="B331:B340"/>
    <mergeCell ref="B399:B402"/>
    <mergeCell ref="B300:B303"/>
    <mergeCell ref="B212:B215"/>
    <mergeCell ref="B107:B113"/>
    <mergeCell ref="B104:B106"/>
    <mergeCell ref="A3:A42"/>
    <mergeCell ref="A43:A57"/>
    <mergeCell ref="B59:B67"/>
    <mergeCell ref="A58:A113"/>
    <mergeCell ref="A114:A159"/>
    <mergeCell ref="B422:B430"/>
    <mergeCell ref="A164:A185"/>
    <mergeCell ref="B186:B188"/>
    <mergeCell ref="A186:A194"/>
    <mergeCell ref="A276:A281"/>
    <mergeCell ref="B68:B69"/>
    <mergeCell ref="B276:B277"/>
    <mergeCell ref="B280:B281"/>
    <mergeCell ref="B70:B77"/>
    <mergeCell ref="B119:B125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C3" activePane="bottomRight" state="frozen" xSplit="2" ySplit="2"/>
    </sheetView>
  </sheetViews>
  <sheetFormatPr baseColWidth="10" defaultColWidth="9.9990234375" defaultRowHeight="16.5" customHeight="1"/>
  <cols>
    <col min="1" max="1" width="9.2548828125" customWidth="1"/>
    <col min="2" max="2" width="16.875"/>
    <col min="3" max="3" width="29.4990234375" customWidth="1"/>
    <col min="4" max="4" width="23.923828125" customWidth="1"/>
    <col min="5" max="5" width="12.287109375" customWidth="1" style="23"/>
    <col min="6" max="6" width="4.65234375" hidden="1" customWidth="1"/>
    <col min="7" max="7" width="7.125" customWidth="1" style="60"/>
    <col min="8" max="8" width="11.37890625" customWidth="1" style="7"/>
    <col min="9" max="9" width="18.9990234375" hidden="1" style="7"/>
    <col min="10" max="10" width="10" hidden="1"/>
    <col min="11" max="11" width="19.822265625" customWidth="1"/>
    <col min="12" max="12" width="18.966796875" customWidth="1"/>
    <col min="13" max="13" width="21.849609375" customWidth="1" style="7"/>
  </cols>
  <sheetData>
    <row r="1" ht="16.5" customHeight="1">
      <c r="K1" s="20"/>
      <c r="L1" s="20"/>
      <c r="M1" s="85"/>
    </row>
    <row r="2" ht="16.5" customHeight="1">
      <c r="B2" s="34" t="s">
        <v>1</v>
      </c>
      <c r="C2" s="34" t="s">
        <v>2</v>
      </c>
      <c r="D2" s="34" t="s">
        <v>3</v>
      </c>
      <c r="E2" s="81" t="s">
        <v>4</v>
      </c>
      <c r="F2" s="34"/>
      <c r="G2" s="68" t="s">
        <v>5</v>
      </c>
      <c r="H2" s="70" t="s">
        <v>6</v>
      </c>
      <c r="I2" s="70" t="s">
        <v>6</v>
      </c>
      <c r="J2" s="34" t="s">
        <v>1084</v>
      </c>
      <c r="K2" s="72" t="s">
        <v>7</v>
      </c>
      <c r="L2" s="72" t="s">
        <v>8</v>
      </c>
      <c r="M2" s="87" t="s">
        <v>9</v>
      </c>
    </row>
    <row r="3" s="52" customFormat="1" ht="16.5" customHeight="1">
      <c r="A3" s="65" t="s">
        <v>12</v>
      </c>
      <c r="B3" s="65"/>
      <c r="C3" s="65" t="s">
        <v>13</v>
      </c>
      <c r="D3" s="65"/>
      <c r="E3" s="65"/>
      <c r="F3" s="66"/>
      <c r="G3" s="67"/>
      <c r="H3" s="65"/>
      <c r="I3" s="65" t="n">
        <v>45312</v>
      </c>
      <c r="J3" s="66"/>
      <c r="K3" s="66"/>
      <c r="L3" s="66"/>
      <c r="M3" s="88"/>
    </row>
    <row r="4" ht="16.5" customHeight="1">
      <c r="B4" s="79" t="s">
        <v>1085</v>
      </c>
      <c r="C4" s="71" t="s">
        <v>15</v>
      </c>
      <c r="D4" s="71"/>
      <c r="E4" s="47" t="n">
        <f>MIN(E5:E8)</f>
        <v>45399</v>
      </c>
      <c r="F4" s="48"/>
      <c r="G4" s="61"/>
      <c r="H4" s="47" t="n">
        <f>E4+G4-1</f>
        <v>45398</v>
      </c>
      <c r="I4" s="47" t="n">
        <v>45292</v>
      </c>
      <c r="J4" s="48"/>
      <c r="K4" s="46" t="s">
        <v>16</v>
      </c>
      <c r="L4" s="48"/>
      <c r="M4" s="89"/>
    </row>
    <row r="5" ht="16.5" customHeight="1">
      <c r="B5" s="74"/>
      <c r="C5" s="16" t="s">
        <v>15</v>
      </c>
      <c r="D5" s="34"/>
      <c r="E5" s="59" t="n">
        <v>45399</v>
      </c>
      <c r="F5" s="48"/>
      <c r="G5" s="49" t="n">
        <v>9</v>
      </c>
      <c r="H5" s="47" t="n">
        <f>E5+G5-1</f>
        <v>45407</v>
      </c>
      <c r="I5" s="47" t="n">
        <v>45281</v>
      </c>
      <c r="J5" s="48"/>
      <c r="K5" s="46" t="s">
        <v>16</v>
      </c>
      <c r="L5" s="46"/>
      <c r="M5" s="46"/>
    </row>
    <row r="6" ht="16.5" customHeight="1">
      <c r="B6" s="74"/>
      <c r="C6" s="64" t="s">
        <v>17</v>
      </c>
      <c r="D6" s="64" t="s">
        <v>18</v>
      </c>
      <c r="E6" s="14" t="n">
        <f>H5+1</f>
        <v>45408</v>
      </c>
      <c r="F6" s="48"/>
      <c r="G6" s="49" t="n">
        <v>1</v>
      </c>
      <c r="H6" s="47" t="n">
        <f>E6+G6-1</f>
        <v>45408</v>
      </c>
      <c r="I6" s="47" t="n">
        <v>45286</v>
      </c>
      <c r="J6" s="48"/>
      <c r="K6" s="46" t="s">
        <v>19</v>
      </c>
      <c r="L6" s="46"/>
      <c r="M6" s="46"/>
    </row>
    <row r="7" ht="16.5" customHeight="1">
      <c r="B7" s="75"/>
      <c r="C7" s="94" t="s">
        <v>20</v>
      </c>
      <c r="D7" s="63" t="s">
        <v>21</v>
      </c>
      <c r="E7" s="51" t="n">
        <f>H6+1</f>
        <v>45409</v>
      </c>
      <c r="F7" s="48"/>
      <c r="G7" s="49" t="n">
        <v>3</v>
      </c>
      <c r="H7" s="47" t="n">
        <f>E7+G7-1</f>
        <v>45411</v>
      </c>
      <c r="I7" s="47" t="n">
        <v>45291</v>
      </c>
      <c r="J7" s="48" t="s">
        <v>811</v>
      </c>
      <c r="K7" s="46" t="s">
        <v>16</v>
      </c>
      <c r="L7" s="46"/>
      <c r="M7" s="46"/>
    </row>
    <row r="8" ht="16.5" customHeight="1">
      <c r="B8" s="75"/>
      <c r="C8" s="71" t="s">
        <v>22</v>
      </c>
      <c r="D8" s="50" t="s">
        <v>23</v>
      </c>
      <c r="E8" s="51" t="n">
        <f>H7+1</f>
        <v>45412</v>
      </c>
      <c r="F8" s="48"/>
      <c r="G8" s="49" t="n">
        <v>12</v>
      </c>
      <c r="H8" s="47" t="n">
        <f>E8+G8-1</f>
        <v>45423</v>
      </c>
      <c r="I8" s="47" t="n">
        <v>45292</v>
      </c>
      <c r="J8" s="48"/>
      <c r="K8" s="46" t="s">
        <v>24</v>
      </c>
      <c r="L8" s="46"/>
      <c r="M8" s="46"/>
    </row>
    <row r="9" ht="16.5" customHeight="1">
      <c r="B9" s="75"/>
      <c r="C9" s="71" t="s">
        <v>25</v>
      </c>
      <c r="D9" s="50"/>
      <c r="E9" s="51" t="n">
        <f>H24+1</f>
        <v>45429</v>
      </c>
      <c r="F9" s="48"/>
      <c r="G9" s="49" t="n">
        <v>4</v>
      </c>
      <c r="H9" s="47" t="n">
        <f>E9+G9-1</f>
        <v>45432</v>
      </c>
      <c r="I9" s="47"/>
      <c r="J9" s="48" t="s">
        <v>811</v>
      </c>
      <c r="K9" s="46" t="s">
        <v>16</v>
      </c>
      <c r="L9" s="71" t="s">
        <v>26</v>
      </c>
      <c r="M9" s="46" t="s">
        <v>278</v>
      </c>
    </row>
    <row r="10" ht="16.5" customHeight="1">
      <c r="B10" s="75"/>
      <c r="C10" s="50" t="s">
        <v>27</v>
      </c>
      <c r="D10" s="50"/>
      <c r="E10" s="51" t="n">
        <f>H37+1</f>
        <v>45428</v>
      </c>
      <c r="F10" s="48"/>
      <c r="G10" s="49" t="n">
        <v>5</v>
      </c>
      <c r="H10" s="47" t="n">
        <f>E10+G10-1</f>
        <v>45432</v>
      </c>
      <c r="I10" s="47"/>
      <c r="J10" s="48" t="s">
        <v>811</v>
      </c>
      <c r="K10" s="46" t="s">
        <v>16</v>
      </c>
      <c r="L10" s="71" t="s">
        <v>28</v>
      </c>
      <c r="M10" s="46" t="s">
        <v>29</v>
      </c>
    </row>
    <row r="11" ht="27.75" customHeight="1">
      <c r="B11" s="79" t="s">
        <v>30</v>
      </c>
      <c r="C11" s="71" t="s">
        <v>31</v>
      </c>
      <c r="D11" s="47"/>
      <c r="E11" s="47"/>
      <c r="F11" s="48"/>
      <c r="G11" s="49"/>
      <c r="H11" s="47" t="n">
        <v>45420</v>
      </c>
      <c r="I11" s="47" t="n">
        <v>44819</v>
      </c>
      <c r="J11" s="48"/>
      <c r="K11" s="46" t="s">
        <v>32</v>
      </c>
      <c r="L11" s="48"/>
      <c r="M11" s="89"/>
    </row>
    <row r="12" ht="16.5" customHeight="1">
      <c r="B12" s="75"/>
      <c r="C12" s="71" t="s">
        <v>33</v>
      </c>
      <c r="D12" s="47"/>
      <c r="E12" s="47"/>
      <c r="F12" s="48"/>
      <c r="G12" s="49"/>
      <c r="H12" s="47" t="n">
        <v>45420</v>
      </c>
      <c r="I12" s="47" t="n">
        <v>44840</v>
      </c>
      <c r="J12" s="48"/>
      <c r="K12" s="46" t="s">
        <v>34</v>
      </c>
      <c r="L12" s="46"/>
      <c r="M12" s="46"/>
    </row>
    <row r="13" ht="16.5" customHeight="1">
      <c r="B13" s="75"/>
      <c r="C13" s="71" t="s">
        <v>35</v>
      </c>
      <c r="D13" s="47"/>
      <c r="E13" s="47"/>
      <c r="F13" s="48"/>
      <c r="G13" s="49"/>
      <c r="H13" s="47" t="n">
        <v>45426</v>
      </c>
      <c r="I13" s="47"/>
      <c r="J13" s="48"/>
      <c r="K13" s="46" t="s">
        <v>34</v>
      </c>
      <c r="L13" s="46"/>
      <c r="M13" s="5"/>
    </row>
    <row r="14" ht="16.5" customHeight="1">
      <c r="B14" s="79" t="s">
        <v>36</v>
      </c>
      <c r="C14" s="71" t="s">
        <v>37</v>
      </c>
      <c r="D14" s="47"/>
      <c r="E14" s="47" t="n">
        <f>MIN(E15:E28)</f>
        <v>45406</v>
      </c>
      <c r="F14" s="48"/>
      <c r="G14" s="61"/>
      <c r="H14" s="47" t="n">
        <f>MAX(H15:H28)</f>
        <v>45457</v>
      </c>
      <c r="I14" s="47" t="n">
        <v>45307</v>
      </c>
      <c r="J14" s="48"/>
      <c r="K14" s="48" t="s">
        <v>34</v>
      </c>
      <c r="L14" s="48"/>
      <c r="M14" s="46"/>
    </row>
    <row r="15" ht="16.5" customHeight="1">
      <c r="B15" s="75"/>
      <c r="C15" s="47" t="s">
        <v>38</v>
      </c>
      <c r="D15" s="47"/>
      <c r="E15" s="51" t="n">
        <f>H7+1</f>
        <v>45412</v>
      </c>
      <c r="F15" s="48"/>
      <c r="G15" s="49" t="n">
        <v>9</v>
      </c>
      <c r="H15" s="47" t="n">
        <f>E15+G15-1</f>
        <v>45420</v>
      </c>
      <c r="I15" s="47" t="n">
        <v>45298</v>
      </c>
      <c r="J15" s="48" t="s">
        <v>811</v>
      </c>
      <c r="K15" s="46" t="s">
        <v>39</v>
      </c>
      <c r="L15" s="46"/>
      <c r="M15" s="46" t="s">
        <v>40</v>
      </c>
    </row>
    <row r="16" ht="54.75" customHeight="1">
      <c r="B16" s="75"/>
      <c r="C16" s="47" t="s">
        <v>41</v>
      </c>
      <c r="D16" s="47"/>
      <c r="E16" s="47" t="n">
        <f>H15+1</f>
        <v>45421</v>
      </c>
      <c r="F16" s="48"/>
      <c r="G16" s="49" t="n">
        <v>7</v>
      </c>
      <c r="H16" s="47" t="n">
        <f>E16+G16-1</f>
        <v>45427</v>
      </c>
      <c r="I16" s="47" t="n">
        <v>45305</v>
      </c>
      <c r="J16" s="48" t="s">
        <v>811</v>
      </c>
      <c r="K16" s="46" t="s">
        <v>42</v>
      </c>
      <c r="L16" s="543" t="s">
        <v>1086</v>
      </c>
      <c r="M16" s="544" t="s">
        <v>44</v>
      </c>
    </row>
    <row r="17" ht="16.5" customHeight="1">
      <c r="B17" s="75"/>
      <c r="C17" s="46" t="s">
        <v>45</v>
      </c>
      <c r="D17" s="47"/>
      <c r="E17" s="47"/>
      <c r="F17" s="48"/>
      <c r="G17" s="49"/>
      <c r="H17" s="47" t="n">
        <f>H15</f>
        <v>45420</v>
      </c>
      <c r="I17" s="47"/>
      <c r="J17" s="48"/>
      <c r="K17" s="48" t="s">
        <v>34</v>
      </c>
      <c r="L17" s="48"/>
      <c r="M17" s="89" t="s">
        <v>278</v>
      </c>
    </row>
    <row r="18" ht="16.5" customHeight="1">
      <c r="B18" s="75"/>
      <c r="C18" s="47" t="s">
        <v>46</v>
      </c>
      <c r="D18" s="47"/>
      <c r="E18" s="47" t="n">
        <f>E16+3</f>
        <v>45424</v>
      </c>
      <c r="F18" s="48"/>
      <c r="G18" s="49" t="n">
        <v>2</v>
      </c>
      <c r="H18" s="47" t="n">
        <f>E18+G18-1</f>
        <v>45425</v>
      </c>
      <c r="I18" s="47"/>
      <c r="J18" s="48" t="s">
        <v>811</v>
      </c>
      <c r="K18" s="48" t="s">
        <v>47</v>
      </c>
      <c r="L18" s="48"/>
      <c r="M18" s="89"/>
    </row>
    <row r="19" ht="16.5" customHeight="1">
      <c r="B19" s="75"/>
      <c r="C19" s="83" t="s">
        <v>48</v>
      </c>
      <c r="D19" s="47"/>
      <c r="E19" s="47" t="n">
        <f>H18+1</f>
        <v>45426</v>
      </c>
      <c r="F19" s="48"/>
      <c r="G19" s="49" t="n">
        <v>3</v>
      </c>
      <c r="H19" s="47" t="n">
        <f>E19+G19-1</f>
        <v>45428</v>
      </c>
      <c r="I19" s="47"/>
      <c r="J19" s="48" t="s">
        <v>811</v>
      </c>
      <c r="K19" s="48" t="s">
        <v>34</v>
      </c>
      <c r="L19" s="48"/>
      <c r="M19" s="89"/>
    </row>
    <row r="20" ht="38.60526315789475" customHeight="1">
      <c r="B20" s="75"/>
      <c r="C20" s="50" t="s">
        <v>49</v>
      </c>
      <c r="D20" s="50" t="s">
        <v>50</v>
      </c>
      <c r="E20" s="47" t="n">
        <f>H16+1</f>
        <v>45428</v>
      </c>
      <c r="F20" s="48"/>
      <c r="G20" s="49" t="n">
        <v>1</v>
      </c>
      <c r="H20" s="47" t="n">
        <f>E20+G20-1</f>
        <v>45428</v>
      </c>
      <c r="I20" s="47" t="n">
        <v>45307</v>
      </c>
      <c r="J20" s="48"/>
      <c r="K20" s="46" t="s">
        <v>51</v>
      </c>
      <c r="L20" s="46"/>
      <c r="M20" s="46"/>
    </row>
    <row r="21" ht="16.5" customHeight="1">
      <c r="B21" s="75"/>
      <c r="C21" s="50" t="s">
        <v>52</v>
      </c>
      <c r="D21" s="50" t="s">
        <v>53</v>
      </c>
      <c r="E21" s="47" t="n">
        <v>45418</v>
      </c>
      <c r="F21" s="48"/>
      <c r="G21" s="49" t="n">
        <v>2</v>
      </c>
      <c r="H21" s="47" t="n">
        <f>E21+G21-1</f>
        <v>45419</v>
      </c>
      <c r="I21" s="47" t="n">
        <v>44815</v>
      </c>
      <c r="J21" s="48"/>
      <c r="K21" s="46" t="s">
        <v>54</v>
      </c>
      <c r="L21" s="46"/>
      <c r="M21" s="46"/>
    </row>
    <row r="22" ht="16.5" customHeight="1">
      <c r="B22" s="75"/>
      <c r="C22" s="50" t="s">
        <v>55</v>
      </c>
      <c r="D22" s="50" t="s">
        <v>56</v>
      </c>
      <c r="E22" s="47" t="n">
        <f>H21+1</f>
        <v>45420</v>
      </c>
      <c r="F22" s="48"/>
      <c r="G22" s="49" t="n">
        <v>1</v>
      </c>
      <c r="H22" s="47" t="n">
        <f>E22+G22-1</f>
        <v>45420</v>
      </c>
      <c r="I22" s="47" t="n">
        <v>44816</v>
      </c>
      <c r="J22" s="48"/>
      <c r="K22" s="46" t="s">
        <v>54</v>
      </c>
      <c r="L22" s="46"/>
      <c r="M22" s="46"/>
    </row>
    <row r="23" ht="16.5" customHeight="1">
      <c r="B23" s="75"/>
      <c r="C23" s="50" t="s">
        <v>57</v>
      </c>
      <c r="D23" s="50" t="s">
        <v>58</v>
      </c>
      <c r="E23" s="47" t="n">
        <v>45437</v>
      </c>
      <c r="F23" s="48"/>
      <c r="G23" s="49" t="n">
        <v>21</v>
      </c>
      <c r="H23" s="47" t="n">
        <f>E23+G23-1</f>
        <v>45457</v>
      </c>
      <c r="I23" s="47" t="n">
        <v>44830</v>
      </c>
      <c r="J23" s="48"/>
      <c r="K23" s="46" t="s">
        <v>54</v>
      </c>
      <c r="L23" s="46"/>
      <c r="M23" s="46"/>
    </row>
    <row r="24" ht="27.75" customHeight="1">
      <c r="B24" s="75"/>
      <c r="C24" s="50" t="s">
        <v>59</v>
      </c>
      <c r="D24" s="57" t="s">
        <v>60</v>
      </c>
      <c r="E24" s="47" t="n">
        <f>H18+1</f>
        <v>45426</v>
      </c>
      <c r="F24" s="48"/>
      <c r="G24" s="49" t="n">
        <v>3</v>
      </c>
      <c r="H24" s="47" t="n">
        <f>E24+G24-1</f>
        <v>45428</v>
      </c>
      <c r="I24" s="47" t="n">
        <v>45312</v>
      </c>
      <c r="J24" s="48" t="s">
        <v>811</v>
      </c>
      <c r="K24" s="46" t="s">
        <v>54</v>
      </c>
      <c r="L24" s="46"/>
      <c r="M24" s="46" t="s">
        <v>61</v>
      </c>
    </row>
    <row r="25" ht="27.75" customHeight="1">
      <c r="B25" s="75"/>
      <c r="C25" s="95" t="s">
        <v>62</v>
      </c>
      <c r="D25" s="34"/>
      <c r="E25" s="59" t="n">
        <f>E24</f>
        <v>45426</v>
      </c>
      <c r="F25" s="48"/>
      <c r="G25" s="49" t="n">
        <v>7</v>
      </c>
      <c r="H25" s="92" t="n">
        <f>E25+G25-1</f>
        <v>45432</v>
      </c>
      <c r="I25" s="47"/>
      <c r="J25" s="48" t="s">
        <v>811</v>
      </c>
      <c r="K25" s="46" t="s">
        <v>54</v>
      </c>
      <c r="L25" s="46"/>
      <c r="M25" s="93" t="s">
        <v>63</v>
      </c>
    </row>
    <row r="26" ht="16.5" customHeight="1">
      <c r="B26" s="75"/>
      <c r="C26" s="57" t="s">
        <v>64</v>
      </c>
      <c r="D26" s="34"/>
      <c r="E26" s="59" t="n">
        <f>H24+1</f>
        <v>45429</v>
      </c>
      <c r="F26" s="48"/>
      <c r="G26" s="49" t="n">
        <v>5</v>
      </c>
      <c r="H26" s="47" t="n">
        <f>E26+G26-1</f>
        <v>45433</v>
      </c>
      <c r="I26" s="47" t="n">
        <v>45314</v>
      </c>
      <c r="J26" s="48"/>
      <c r="K26" s="46" t="s">
        <v>65</v>
      </c>
      <c r="L26" s="46"/>
      <c r="M26" s="46"/>
    </row>
    <row r="27" ht="16.5" customHeight="1">
      <c r="B27" s="75"/>
      <c r="C27" s="57" t="s">
        <v>66</v>
      </c>
      <c r="D27" s="73" t="s">
        <v>66</v>
      </c>
      <c r="E27" s="59" t="n">
        <v>45406</v>
      </c>
      <c r="F27" s="48"/>
      <c r="G27" s="61" t="n">
        <v>15</v>
      </c>
      <c r="H27" s="47" t="n">
        <f>E27+G27-1</f>
        <v>45420</v>
      </c>
      <c r="I27" s="47"/>
      <c r="J27" s="48"/>
      <c r="K27" s="46" t="s">
        <v>65</v>
      </c>
      <c r="L27" s="48"/>
      <c r="M27" s="89"/>
    </row>
    <row r="28" ht="16.5" customHeight="1">
      <c r="B28" s="75"/>
      <c r="C28" s="64" t="s">
        <v>67</v>
      </c>
      <c r="D28" s="64" t="s">
        <v>68</v>
      </c>
      <c r="E28" s="59" t="n">
        <f>H16+1</f>
        <v>45428</v>
      </c>
      <c r="F28" s="48"/>
      <c r="G28" s="61" t="n">
        <v>2</v>
      </c>
      <c r="H28" s="47" t="n">
        <f>E28+G28-1</f>
        <v>45429</v>
      </c>
      <c r="I28" s="47"/>
      <c r="J28" s="48" t="s">
        <v>811</v>
      </c>
      <c r="K28" s="46" t="s">
        <v>65</v>
      </c>
      <c r="L28" s="48"/>
      <c r="M28" s="89"/>
    </row>
    <row r="29" ht="16.5" customHeight="1">
      <c r="B29" s="77" t="s">
        <v>69</v>
      </c>
      <c r="C29" s="64" t="s">
        <v>70</v>
      </c>
      <c r="D29" s="34"/>
      <c r="E29" s="59" t="n">
        <f>H15+1</f>
        <v>45421</v>
      </c>
      <c r="F29" s="48"/>
      <c r="G29" s="61" t="n">
        <v>10</v>
      </c>
      <c r="H29" s="47" t="n">
        <f>E29+G29-1</f>
        <v>45430</v>
      </c>
      <c r="I29" s="47" t="n">
        <v>44825</v>
      </c>
      <c r="J29" s="48"/>
      <c r="K29" s="48" t="s">
        <v>39</v>
      </c>
      <c r="L29" s="48"/>
      <c r="M29" s="89"/>
    </row>
    <row r="30" ht="16.5" customHeight="1">
      <c r="B30" s="74"/>
      <c r="C30" s="63" t="s">
        <v>71</v>
      </c>
      <c r="D30" s="63" t="s">
        <v>72</v>
      </c>
      <c r="E30" s="47" t="n">
        <f>E15+1</f>
        <v>45413</v>
      </c>
      <c r="F30" s="48"/>
      <c r="G30" s="49" t="n">
        <v>7</v>
      </c>
      <c r="H30" s="47" t="n">
        <f>E30+G30-1</f>
        <v>45419</v>
      </c>
      <c r="I30" s="47" t="n">
        <v>44811</v>
      </c>
      <c r="J30" s="48" t="s">
        <v>278</v>
      </c>
      <c r="K30" s="46" t="s">
        <v>73</v>
      </c>
      <c r="L30" s="46"/>
      <c r="M30" s="46"/>
    </row>
    <row r="31" ht="16.5" customHeight="1">
      <c r="B31" s="74"/>
      <c r="C31" s="47" t="s">
        <v>74</v>
      </c>
      <c r="D31" s="47" t="s">
        <v>74</v>
      </c>
      <c r="E31" s="47" t="n">
        <f>E30</f>
        <v>45413</v>
      </c>
      <c r="F31" s="48"/>
      <c r="G31" s="49" t="n">
        <v>7</v>
      </c>
      <c r="H31" s="47" t="n">
        <f>E31+G31-1</f>
        <v>45419</v>
      </c>
      <c r="I31" s="47" t="n">
        <v>44818</v>
      </c>
      <c r="J31" s="48"/>
      <c r="K31" s="46" t="s">
        <v>75</v>
      </c>
      <c r="L31" s="46"/>
      <c r="M31" s="71"/>
    </row>
    <row r="32" ht="16.5" customHeight="1">
      <c r="B32" s="78"/>
      <c r="C32" s="50" t="s">
        <v>76</v>
      </c>
      <c r="D32" s="50" t="s">
        <v>77</v>
      </c>
      <c r="E32" s="47" t="n">
        <f>H30+1</f>
        <v>45420</v>
      </c>
      <c r="F32" s="48"/>
      <c r="G32" s="49" t="n">
        <v>10</v>
      </c>
      <c r="H32" s="47" t="n">
        <f>E32+G32-1</f>
        <v>45429</v>
      </c>
      <c r="I32" s="47" t="n">
        <v>44825</v>
      </c>
      <c r="J32" s="48"/>
      <c r="K32" s="46" t="s">
        <v>39</v>
      </c>
      <c r="L32" s="46"/>
      <c r="M32" s="46"/>
    </row>
    <row r="33" ht="16.5" customHeight="1">
      <c r="B33" s="79" t="s">
        <v>79</v>
      </c>
      <c r="C33" s="47" t="s">
        <v>80</v>
      </c>
      <c r="D33" s="47" t="s">
        <v>278</v>
      </c>
      <c r="E33" s="47" t="n">
        <v>45361</v>
      </c>
      <c r="F33" s="48"/>
      <c r="G33" s="61"/>
      <c r="H33" s="47" t="n">
        <f>E33+G33-1</f>
        <v>45360</v>
      </c>
      <c r="I33" s="47" t="n">
        <v>45372</v>
      </c>
      <c r="J33" s="48"/>
      <c r="K33" s="46" t="s">
        <v>39</v>
      </c>
      <c r="L33" s="48"/>
      <c r="M33" s="89"/>
    </row>
    <row r="34" ht="16.5" customHeight="1">
      <c r="B34" s="75"/>
      <c r="C34" s="47" t="s">
        <v>81</v>
      </c>
      <c r="D34" s="47"/>
      <c r="E34" s="47" t="n">
        <v>45406</v>
      </c>
      <c r="F34" s="48"/>
      <c r="G34" s="49" t="n">
        <v>6</v>
      </c>
      <c r="H34" s="47" t="n">
        <f>E34+G34-1</f>
        <v>45411</v>
      </c>
      <c r="I34" s="47" t="n">
        <v>45362</v>
      </c>
      <c r="J34" s="48"/>
      <c r="K34" s="46" t="s">
        <v>39</v>
      </c>
      <c r="L34" s="46"/>
      <c r="M34" s="46"/>
    </row>
    <row r="35" ht="16.5" customHeight="1">
      <c r="B35" s="75"/>
      <c r="C35" s="47" t="s">
        <v>82</v>
      </c>
      <c r="D35" s="47"/>
      <c r="E35" s="47" t="n">
        <v>45407</v>
      </c>
      <c r="F35" s="48"/>
      <c r="G35" s="49" t="n">
        <v>6</v>
      </c>
      <c r="H35" s="47" t="n">
        <f>E35+G35-1</f>
        <v>45412</v>
      </c>
      <c r="I35" s="47" t="n">
        <v>45364</v>
      </c>
      <c r="J35" s="48"/>
      <c r="K35" s="46" t="s">
        <v>39</v>
      </c>
      <c r="L35" s="46"/>
      <c r="M35" s="46"/>
    </row>
    <row r="36" ht="16.5" customHeight="1">
      <c r="B36" s="76"/>
      <c r="C36" s="47" t="s">
        <v>83</v>
      </c>
      <c r="D36" s="47" t="s">
        <v>278</v>
      </c>
      <c r="E36" s="47" t="n">
        <f>H34+1</f>
        <v>45412</v>
      </c>
      <c r="F36" s="48"/>
      <c r="G36" s="49" t="n">
        <v>14</v>
      </c>
      <c r="H36" s="47" t="n">
        <f>E36+G36-1</f>
        <v>45425</v>
      </c>
      <c r="I36" s="47" t="n">
        <v>45372</v>
      </c>
      <c r="J36" s="48"/>
      <c r="K36" s="46" t="s">
        <v>84</v>
      </c>
      <c r="L36" s="46"/>
      <c r="M36" s="46"/>
    </row>
    <row r="37" ht="41.25" customHeight="1">
      <c r="B37" s="46" t="s">
        <v>85</v>
      </c>
      <c r="C37" s="47" t="s">
        <v>86</v>
      </c>
      <c r="D37" s="47" t="s">
        <v>87</v>
      </c>
      <c r="E37" s="47" t="n">
        <f>E18+1</f>
        <v>45425</v>
      </c>
      <c r="F37" s="48"/>
      <c r="G37" s="49" t="n">
        <v>3</v>
      </c>
      <c r="H37" s="47" t="n">
        <f>E37+G37-1</f>
        <v>45427</v>
      </c>
      <c r="I37" s="47" t="n">
        <v>45308</v>
      </c>
      <c r="J37" s="48" t="s">
        <v>811</v>
      </c>
      <c r="K37" s="46" t="s">
        <v>88</v>
      </c>
      <c r="L37" s="71"/>
      <c r="M37" s="46" t="s">
        <v>89</v>
      </c>
    </row>
    <row r="38" s="118" customFormat="1" ht="41.25" customHeight="1">
      <c r="B38" s="133" t="s">
        <v>1087</v>
      </c>
      <c r="C38" s="134" t="s">
        <v>1088</v>
      </c>
      <c r="D38" s="33"/>
      <c r="E38" s="35"/>
      <c r="F38" s="36"/>
      <c r="G38" s="37"/>
      <c r="H38" s="135" t="n">
        <v>45418</v>
      </c>
      <c r="I38" s="35"/>
      <c r="J38" s="36"/>
      <c r="K38" s="38" t="s">
        <v>1089</v>
      </c>
      <c r="L38" s="36"/>
      <c r="M38" s="136" t="s">
        <v>104</v>
      </c>
    </row>
    <row r="39" s="118" customFormat="1" ht="16.5" customHeight="1">
      <c r="B39" s="137"/>
      <c r="C39" s="134" t="s">
        <v>1090</v>
      </c>
      <c r="D39" s="33"/>
      <c r="E39" s="35"/>
      <c r="F39" s="36"/>
      <c r="G39" s="37"/>
      <c r="H39" s="35"/>
      <c r="I39" s="35"/>
      <c r="J39" s="36"/>
      <c r="K39" s="38" t="s">
        <v>126</v>
      </c>
      <c r="L39" s="36"/>
      <c r="M39" s="38"/>
    </row>
    <row r="40" s="118" customFormat="1" ht="16.5" customHeight="1">
      <c r="B40" s="133" t="s">
        <v>1091</v>
      </c>
      <c r="C40" s="33" t="s">
        <v>15</v>
      </c>
      <c r="D40" s="33"/>
      <c r="E40" s="35" t="n">
        <f>MIN(E41:E43)</f>
        <v>45418</v>
      </c>
      <c r="F40" s="36"/>
      <c r="G40" s="37"/>
      <c r="H40" s="35" t="n">
        <f>MAX(H41:H43)</f>
        <v>45424</v>
      </c>
      <c r="I40" s="35" t="n">
        <v>45292</v>
      </c>
      <c r="J40" s="36"/>
      <c r="K40" s="38" t="s">
        <v>16</v>
      </c>
      <c r="L40" s="36"/>
      <c r="M40" s="38"/>
    </row>
    <row r="41" s="118" customFormat="1" ht="16.5" customHeight="1">
      <c r="B41" s="138"/>
      <c r="C41" s="39" t="s">
        <v>1092</v>
      </c>
      <c r="D41" s="40"/>
      <c r="E41" s="41" t="n">
        <v>45418</v>
      </c>
      <c r="F41" s="36"/>
      <c r="G41" s="42" t="n">
        <v>5</v>
      </c>
      <c r="H41" s="35" t="n">
        <f>E41+G41-1</f>
        <v>45422</v>
      </c>
      <c r="I41" s="35" t="n">
        <v>45281</v>
      </c>
      <c r="J41" s="36"/>
      <c r="K41" s="38" t="s">
        <v>16</v>
      </c>
      <c r="L41" s="38"/>
      <c r="M41" s="38"/>
    </row>
    <row r="42" s="118" customFormat="1" ht="16.5" customHeight="1">
      <c r="B42" s="138"/>
      <c r="C42" s="43" t="s">
        <v>17</v>
      </c>
      <c r="D42" s="43" t="s">
        <v>18</v>
      </c>
      <c r="E42" s="44" t="n">
        <f>H41+1</f>
        <v>45423</v>
      </c>
      <c r="F42" s="36"/>
      <c r="G42" s="42" t="n">
        <v>1</v>
      </c>
      <c r="H42" s="35" t="n">
        <f>E42+G42-1</f>
        <v>45423</v>
      </c>
      <c r="I42" s="35" t="n">
        <v>45286</v>
      </c>
      <c r="J42" s="36"/>
      <c r="K42" s="38" t="s">
        <v>19</v>
      </c>
      <c r="L42" s="38"/>
      <c r="M42" s="38"/>
    </row>
    <row r="43" s="118" customFormat="1" ht="16.5" customHeight="1">
      <c r="B43" s="137"/>
      <c r="C43" s="45" t="s">
        <v>1093</v>
      </c>
      <c r="D43" s="45" t="s">
        <v>21</v>
      </c>
      <c r="E43" s="58" t="n">
        <f>H42+1</f>
        <v>45424</v>
      </c>
      <c r="F43" s="36"/>
      <c r="G43" s="42" t="n">
        <v>1</v>
      </c>
      <c r="H43" s="35" t="n">
        <f>E43+G43-1</f>
        <v>45424</v>
      </c>
      <c r="I43" s="35" t="n">
        <v>45291</v>
      </c>
      <c r="J43" s="36" t="s">
        <v>811</v>
      </c>
      <c r="K43" s="38" t="s">
        <v>16</v>
      </c>
      <c r="L43" s="38"/>
      <c r="M43" s="38"/>
    </row>
    <row r="44" s="118" customFormat="1" ht="16.5" customHeight="1">
      <c r="B44" s="133" t="s">
        <v>1094</v>
      </c>
      <c r="C44" s="33" t="s">
        <v>1094</v>
      </c>
      <c r="D44" s="35"/>
      <c r="E44" s="35" t="n">
        <f>MIN(E45:E49)</f>
        <v>45424</v>
      </c>
      <c r="F44" s="36"/>
      <c r="G44" s="37"/>
      <c r="H44" s="35" t="n">
        <f>MAX(H45:H49)</f>
        <v>45432</v>
      </c>
      <c r="I44" s="35" t="n">
        <v>45307</v>
      </c>
      <c r="J44" s="36"/>
      <c r="K44" s="36" t="s">
        <v>207</v>
      </c>
      <c r="L44" s="38"/>
      <c r="M44" s="38"/>
    </row>
    <row r="45" s="118" customFormat="1" ht="16.5" customHeight="1">
      <c r="B45" s="137"/>
      <c r="C45" s="35" t="s">
        <v>38</v>
      </c>
      <c r="D45" s="35"/>
      <c r="E45" s="58" t="n">
        <f>H42+1</f>
        <v>45424</v>
      </c>
      <c r="F45" s="36"/>
      <c r="G45" s="42" t="n">
        <v>6</v>
      </c>
      <c r="H45" s="35" t="n">
        <f>E45+G45-1</f>
        <v>45429</v>
      </c>
      <c r="I45" s="35" t="n">
        <v>45298</v>
      </c>
      <c r="J45" s="36" t="s">
        <v>811</v>
      </c>
      <c r="K45" s="38" t="s">
        <v>39</v>
      </c>
      <c r="L45" s="38"/>
      <c r="M45" s="38"/>
    </row>
    <row r="46" s="118" customFormat="1" ht="16.5" customHeight="1">
      <c r="B46" s="137"/>
      <c r="C46" s="35" t="s">
        <v>41</v>
      </c>
      <c r="D46" s="35" t="s">
        <v>278</v>
      </c>
      <c r="E46" s="35" t="n">
        <f>H45+1</f>
        <v>45430</v>
      </c>
      <c r="F46" s="36"/>
      <c r="G46" s="42" t="n">
        <v>1</v>
      </c>
      <c r="H46" s="35" t="n">
        <f>E46+G46-1</f>
        <v>45430</v>
      </c>
      <c r="I46" s="35" t="n">
        <v>45305</v>
      </c>
      <c r="J46" s="36" t="s">
        <v>811</v>
      </c>
      <c r="K46" s="38" t="s">
        <v>1095</v>
      </c>
      <c r="L46" s="38"/>
      <c r="M46" s="38"/>
    </row>
    <row r="47" s="118" customFormat="1" ht="16.5" customHeight="1">
      <c r="B47" s="137"/>
      <c r="C47" s="38" t="s">
        <v>1096</v>
      </c>
      <c r="D47" s="35"/>
      <c r="F47" s="36"/>
      <c r="G47" s="42"/>
      <c r="H47" s="35" t="n">
        <f>E45</f>
        <v>45424</v>
      </c>
      <c r="I47" s="35"/>
      <c r="J47" s="36"/>
      <c r="K47" s="36" t="s">
        <v>126</v>
      </c>
      <c r="L47" s="38"/>
      <c r="M47" s="38"/>
    </row>
    <row r="48" s="118" customFormat="1" ht="16.5" customHeight="1">
      <c r="B48" s="137"/>
      <c r="C48" s="38" t="s">
        <v>1097</v>
      </c>
      <c r="D48" s="35"/>
      <c r="E48" s="35"/>
      <c r="F48" s="36"/>
      <c r="G48" s="42"/>
      <c r="H48" s="35" t="n">
        <f>E46-1</f>
        <v>45429</v>
      </c>
      <c r="I48" s="35"/>
      <c r="J48" s="36"/>
      <c r="K48" s="36" t="s">
        <v>34</v>
      </c>
      <c r="L48" s="38"/>
      <c r="M48" s="38"/>
    </row>
    <row r="49" s="118" customFormat="1" ht="41.25" customHeight="1">
      <c r="B49" s="137"/>
      <c r="C49" s="38" t="s">
        <v>1098</v>
      </c>
      <c r="D49" s="35"/>
      <c r="E49" s="35" t="n">
        <f>H46+1</f>
        <v>45431</v>
      </c>
      <c r="F49" s="36"/>
      <c r="G49" s="42" t="n">
        <v>2</v>
      </c>
      <c r="H49" s="35" t="n">
        <f>E49+G49-1</f>
        <v>45432</v>
      </c>
      <c r="I49" s="35"/>
      <c r="J49" s="36"/>
      <c r="K49" s="36" t="s">
        <v>47</v>
      </c>
      <c r="L49" s="38"/>
      <c r="M49" s="545" t="s">
        <v>1099</v>
      </c>
    </row>
    <row r="50" ht="16.5" customHeight="1">
      <c r="B50" s="79" t="s">
        <v>90</v>
      </c>
      <c r="C50" s="50" t="s">
        <v>91</v>
      </c>
      <c r="D50" s="50"/>
      <c r="E50" s="47" t="n">
        <f>E24+1</f>
        <v>45427</v>
      </c>
      <c r="F50" s="48"/>
      <c r="G50" s="49" t="n">
        <v>6</v>
      </c>
      <c r="H50" s="47" t="n">
        <f>E50+G50-1</f>
        <v>45432</v>
      </c>
      <c r="I50" s="47"/>
      <c r="J50" s="48"/>
      <c r="K50" s="46"/>
      <c r="L50" s="46"/>
      <c r="M50" s="46"/>
    </row>
    <row r="51" ht="27.75" customHeight="1">
      <c r="B51" s="75"/>
      <c r="C51" s="57" t="s">
        <v>92</v>
      </c>
      <c r="D51" s="47"/>
      <c r="E51" s="47" t="n">
        <f>H19+1</f>
        <v>45429</v>
      </c>
      <c r="F51" s="48"/>
      <c r="G51" s="49" t="n">
        <v>7</v>
      </c>
      <c r="H51" s="83" t="n">
        <f>E51+G51-1</f>
        <v>45435</v>
      </c>
      <c r="I51" s="47"/>
      <c r="J51" s="48"/>
      <c r="K51" s="46"/>
      <c r="L51" s="46"/>
      <c r="M51" s="46" t="s">
        <v>93</v>
      </c>
    </row>
    <row r="52" ht="27.75" customHeight="1">
      <c r="B52" s="75"/>
      <c r="C52" s="57" t="s">
        <v>94</v>
      </c>
      <c r="D52" s="47"/>
      <c r="E52" s="47" t="n">
        <f>E51</f>
        <v>45429</v>
      </c>
      <c r="F52" s="48"/>
      <c r="G52" s="49" t="n">
        <v>14</v>
      </c>
      <c r="H52" s="83" t="n">
        <f>E52+G52-1</f>
        <v>45442</v>
      </c>
      <c r="I52" s="47"/>
      <c r="J52" s="48"/>
      <c r="K52" s="46"/>
      <c r="L52" s="46"/>
      <c r="M52" s="46" t="s">
        <v>93</v>
      </c>
    </row>
    <row r="53" ht="27.75" customHeight="1">
      <c r="B53" s="75"/>
      <c r="C53" s="57" t="s">
        <v>95</v>
      </c>
      <c r="D53" s="47"/>
      <c r="E53" s="47" t="n">
        <f>H51+1</f>
        <v>45436</v>
      </c>
      <c r="F53" s="48"/>
      <c r="G53" s="49" t="n">
        <v>7</v>
      </c>
      <c r="H53" s="83" t="n">
        <f>E53+G53-1</f>
        <v>45442</v>
      </c>
      <c r="I53" s="47"/>
      <c r="J53" s="48"/>
      <c r="K53" s="46"/>
      <c r="L53" s="46"/>
      <c r="M53" s="46" t="s">
        <v>93</v>
      </c>
    </row>
    <row r="54" ht="41.25" customHeight="1">
      <c r="B54" s="46" t="s">
        <v>96</v>
      </c>
      <c r="C54" s="96" t="s">
        <v>97</v>
      </c>
      <c r="D54" s="50"/>
      <c r="E54" s="47" t="n">
        <f>H49</f>
        <v>45432</v>
      </c>
      <c r="F54" s="48"/>
      <c r="G54" s="49" t="n">
        <v>1</v>
      </c>
      <c r="H54" s="47" t="n">
        <f>E54+G54-1</f>
        <v>45432</v>
      </c>
      <c r="I54" s="47"/>
      <c r="J54" s="48"/>
      <c r="K54" s="46" t="s">
        <v>24</v>
      </c>
      <c r="L54" s="46"/>
      <c r="M54" s="46" t="s">
        <v>98</v>
      </c>
    </row>
    <row r="55" s="52" customFormat="1" ht="16.5" customHeight="1">
      <c r="A55" s="69" t="s">
        <v>1100</v>
      </c>
      <c r="B55" s="69" t="n">
        <v>3.5</v>
      </c>
      <c r="C55" s="55" t="s">
        <v>101</v>
      </c>
      <c r="D55" s="55"/>
      <c r="E55" s="55" t="n">
        <v>45306</v>
      </c>
      <c r="F55" s="56"/>
      <c r="G55" s="62"/>
      <c r="H55" s="55" t="n">
        <f>E55+G55-1</f>
        <v>45305</v>
      </c>
      <c r="I55" s="56"/>
      <c r="J55" s="56"/>
      <c r="K55" s="56"/>
      <c r="L55" s="56"/>
      <c r="M55" s="90"/>
    </row>
    <row r="56" ht="16.5" customHeight="1">
      <c r="B56" s="79" t="s">
        <v>124</v>
      </c>
      <c r="C56" s="47" t="s">
        <v>125</v>
      </c>
      <c r="D56" s="47"/>
      <c r="E56" s="47"/>
      <c r="F56" s="48"/>
      <c r="G56" s="61"/>
      <c r="H56" s="47"/>
      <c r="I56" s="47" t="n">
        <v>45337</v>
      </c>
      <c r="J56" s="48"/>
      <c r="K56" s="46" t="s">
        <v>126</v>
      </c>
      <c r="L56" s="48"/>
      <c r="M56" s="89"/>
    </row>
    <row r="57" ht="27.75" customHeight="1">
      <c r="B57" s="75"/>
      <c r="C57" s="50" t="s">
        <v>127</v>
      </c>
      <c r="D57" s="50"/>
      <c r="E57" s="47"/>
      <c r="F57" s="48"/>
      <c r="G57" s="49"/>
      <c r="H57" s="83" t="n">
        <v>45418</v>
      </c>
      <c r="I57" s="47"/>
      <c r="J57" s="48"/>
      <c r="K57" s="46" t="s">
        <v>128</v>
      </c>
      <c r="L57" s="46"/>
      <c r="M57" s="46" t="s">
        <v>129</v>
      </c>
    </row>
    <row r="58" ht="16.5" customHeight="1">
      <c r="B58" s="75"/>
      <c r="C58" s="50" t="s">
        <v>1101</v>
      </c>
      <c r="D58" s="50" t="s">
        <v>1102</v>
      </c>
      <c r="E58" s="47" t="n">
        <v>45404</v>
      </c>
      <c r="F58" s="48"/>
      <c r="G58" s="49" t="n">
        <v>7</v>
      </c>
      <c r="H58" s="47" t="n">
        <f>E58+G58-1</f>
        <v>45410</v>
      </c>
      <c r="I58" s="47"/>
      <c r="J58" s="48"/>
      <c r="K58" s="46" t="s">
        <v>126</v>
      </c>
      <c r="L58" s="46"/>
      <c r="M58" s="46"/>
    </row>
    <row r="59" ht="16.5" customHeight="1">
      <c r="B59" s="75"/>
      <c r="C59" s="50" t="s">
        <v>1103</v>
      </c>
      <c r="D59" s="50" t="s">
        <v>1104</v>
      </c>
      <c r="E59" s="47" t="n">
        <v>45262</v>
      </c>
      <c r="F59" s="48"/>
      <c r="G59" s="49" t="n">
        <v>4</v>
      </c>
      <c r="H59" s="47" t="n">
        <f>E59+G59-1</f>
        <v>45265</v>
      </c>
      <c r="I59" s="47" t="n">
        <v>45265</v>
      </c>
      <c r="J59" s="48"/>
      <c r="K59" s="46" t="s">
        <v>126</v>
      </c>
      <c r="L59" s="46"/>
      <c r="M59" s="46"/>
    </row>
    <row r="60" ht="16.5" customHeight="1">
      <c r="B60" s="75"/>
      <c r="C60" s="50" t="s">
        <v>130</v>
      </c>
      <c r="D60" s="50" t="s">
        <v>131</v>
      </c>
      <c r="E60" s="47" t="n">
        <v>45405</v>
      </c>
      <c r="F60" s="48"/>
      <c r="G60" s="49" t="n">
        <v>7</v>
      </c>
      <c r="H60" s="47" t="n">
        <f>E60+G60-1</f>
        <v>45411</v>
      </c>
      <c r="I60" s="47" t="n">
        <v>45287</v>
      </c>
      <c r="J60" s="48"/>
      <c r="K60" s="46" t="s">
        <v>126</v>
      </c>
      <c r="L60" s="46"/>
      <c r="M60" s="46"/>
    </row>
    <row r="61" ht="16.5" customHeight="1">
      <c r="B61" s="75"/>
      <c r="C61" s="50" t="s">
        <v>132</v>
      </c>
      <c r="D61" s="50" t="s">
        <v>133</v>
      </c>
      <c r="E61" s="47" t="n">
        <v>45421</v>
      </c>
      <c r="F61" s="48"/>
      <c r="G61" s="49" t="n">
        <v>1</v>
      </c>
      <c r="H61" s="83" t="n">
        <f>E61+G61-1</f>
        <v>45421</v>
      </c>
      <c r="I61" s="47" t="n">
        <v>45290</v>
      </c>
      <c r="J61" s="48"/>
      <c r="K61" s="46" t="s">
        <v>134</v>
      </c>
      <c r="L61" s="46"/>
      <c r="M61" s="46"/>
    </row>
    <row r="62" ht="16.5" customHeight="1">
      <c r="B62" s="75"/>
      <c r="C62" s="50" t="s">
        <v>135</v>
      </c>
      <c r="D62" s="50" t="s">
        <v>136</v>
      </c>
      <c r="E62" s="47" t="n">
        <v>45419</v>
      </c>
      <c r="F62" s="48"/>
      <c r="G62" s="49" t="n">
        <v>5</v>
      </c>
      <c r="H62" s="83" t="n">
        <f>E62+G62-1</f>
        <v>45423</v>
      </c>
      <c r="I62" s="47" t="n">
        <v>45298</v>
      </c>
      <c r="J62" s="48"/>
      <c r="K62" s="46" t="s">
        <v>126</v>
      </c>
      <c r="L62" s="46"/>
      <c r="M62" s="46"/>
    </row>
    <row r="63" ht="16.5" customHeight="1">
      <c r="B63" s="75"/>
      <c r="C63" s="50" t="s">
        <v>1105</v>
      </c>
      <c r="D63" s="50" t="s">
        <v>138</v>
      </c>
      <c r="E63" s="53" t="n">
        <v>45403</v>
      </c>
      <c r="F63" s="48"/>
      <c r="G63" s="49" t="n">
        <v>10</v>
      </c>
      <c r="H63" s="47" t="n">
        <f>E63+G63-1</f>
        <v>45412</v>
      </c>
      <c r="I63" s="47"/>
      <c r="J63" s="48"/>
      <c r="K63" s="46" t="s">
        <v>126</v>
      </c>
      <c r="L63" s="46"/>
      <c r="M63" s="46" t="s">
        <v>139</v>
      </c>
    </row>
    <row r="64" ht="16.5" customHeight="1">
      <c r="B64" s="75"/>
      <c r="C64" s="47" t="s">
        <v>140</v>
      </c>
      <c r="D64" s="47" t="s">
        <v>141</v>
      </c>
      <c r="E64" s="47" t="n">
        <f>H62+1</f>
        <v>45424</v>
      </c>
      <c r="F64" s="48"/>
      <c r="G64" s="49" t="n">
        <v>14</v>
      </c>
      <c r="H64" s="83" t="n">
        <f>E64+G64-1</f>
        <v>45437</v>
      </c>
      <c r="I64" s="47" t="n">
        <v>45314</v>
      </c>
      <c r="J64" s="48" t="s">
        <v>811</v>
      </c>
      <c r="K64" s="46" t="s">
        <v>142</v>
      </c>
      <c r="L64" s="46"/>
      <c r="M64" s="46"/>
    </row>
    <row r="65" ht="16.5" customHeight="1">
      <c r="B65" s="76"/>
      <c r="C65" s="50" t="s">
        <v>143</v>
      </c>
      <c r="D65" s="50"/>
      <c r="E65" s="47" t="n">
        <f>H61+1</f>
        <v>45422</v>
      </c>
      <c r="F65" s="48"/>
      <c r="G65" s="49" t="n">
        <v>7</v>
      </c>
      <c r="H65" s="47" t="n">
        <f>G65+E65</f>
        <v>45429</v>
      </c>
      <c r="I65" s="47"/>
      <c r="J65" s="48"/>
      <c r="K65" s="46" t="s">
        <v>144</v>
      </c>
      <c r="L65" s="46"/>
      <c r="M65" s="46"/>
    </row>
    <row r="66" ht="16.5" customHeight="1">
      <c r="B66" s="76"/>
      <c r="C66" s="50" t="s">
        <v>144</v>
      </c>
      <c r="D66" s="50" t="s">
        <v>145</v>
      </c>
      <c r="E66" s="47" t="n">
        <f>H64+1</f>
        <v>45438</v>
      </c>
      <c r="F66" s="48"/>
      <c r="G66" s="49" t="n">
        <v>21</v>
      </c>
      <c r="H66" s="47" t="n">
        <f>E66+G66-1</f>
        <v>45458</v>
      </c>
      <c r="I66" s="47" t="n">
        <v>45337</v>
      </c>
      <c r="J66" s="48"/>
      <c r="K66" s="46" t="s">
        <v>144</v>
      </c>
      <c r="L66" s="46"/>
      <c r="M66" s="46"/>
    </row>
    <row r="67" ht="28.166666666666668" customHeight="1">
      <c r="B67" s="79" t="s">
        <v>146</v>
      </c>
      <c r="C67" s="46" t="s">
        <v>147</v>
      </c>
      <c r="D67" s="47"/>
      <c r="E67" s="47"/>
      <c r="F67" s="48"/>
      <c r="G67" s="61"/>
      <c r="H67" s="47"/>
      <c r="I67" s="47"/>
      <c r="J67" s="48"/>
      <c r="K67" s="46" t="s">
        <v>34</v>
      </c>
      <c r="L67" s="48"/>
      <c r="M67" s="89"/>
    </row>
    <row r="68" ht="16.5" customHeight="1">
      <c r="B68" s="76"/>
      <c r="C68" s="46" t="s">
        <v>148</v>
      </c>
      <c r="D68" s="47"/>
      <c r="E68" s="47"/>
      <c r="F68" s="48"/>
      <c r="G68" s="61"/>
      <c r="H68" s="47"/>
      <c r="I68" s="47"/>
      <c r="J68" s="48"/>
      <c r="K68" s="46" t="s">
        <v>34</v>
      </c>
      <c r="L68" s="48"/>
      <c r="M68" s="89"/>
    </row>
    <row r="69" ht="41.25" customHeight="1">
      <c r="B69" s="79" t="s">
        <v>149</v>
      </c>
      <c r="C69" s="47" t="s">
        <v>150</v>
      </c>
      <c r="D69" s="47"/>
      <c r="E69" s="47" t="n">
        <v>45397</v>
      </c>
      <c r="F69" s="48"/>
      <c r="G69" s="61" t="n">
        <v>15</v>
      </c>
      <c r="H69" s="47" t="n">
        <f>E69+G69-1</f>
        <v>45411</v>
      </c>
      <c r="I69" s="47" t="n">
        <v>44847</v>
      </c>
      <c r="J69" s="48"/>
      <c r="K69" s="48"/>
      <c r="L69" s="48"/>
      <c r="M69" s="546" t="s">
        <v>1106</v>
      </c>
    </row>
    <row r="70" ht="16.5" customHeight="1">
      <c r="B70" s="75"/>
      <c r="C70" s="50" t="s">
        <v>151</v>
      </c>
      <c r="D70" s="50" t="s">
        <v>152</v>
      </c>
      <c r="E70" s="47" t="n">
        <f>H69+1</f>
        <v>45412</v>
      </c>
      <c r="F70" s="48"/>
      <c r="G70" s="49" t="n">
        <v>13</v>
      </c>
      <c r="H70" s="47" t="n">
        <f>E70+G70-1</f>
        <v>45424</v>
      </c>
      <c r="I70" s="47" t="n">
        <v>44818</v>
      </c>
      <c r="J70" s="48" t="s">
        <v>811</v>
      </c>
      <c r="K70" s="46" t="s">
        <v>149</v>
      </c>
      <c r="L70" s="46"/>
      <c r="M70" s="46"/>
    </row>
    <row r="71" ht="16.5" customHeight="1">
      <c r="B71" s="75"/>
      <c r="C71" s="50" t="s">
        <v>154</v>
      </c>
      <c r="D71" s="50" t="s">
        <v>152</v>
      </c>
      <c r="E71" s="47" t="n">
        <f>H70+1</f>
        <v>45425</v>
      </c>
      <c r="F71" s="48"/>
      <c r="G71" s="49" t="n">
        <v>8</v>
      </c>
      <c r="H71" s="47" t="n">
        <f>E71+G71-1</f>
        <v>45432</v>
      </c>
      <c r="I71" s="47" t="n">
        <v>44818</v>
      </c>
      <c r="J71" s="48" t="s">
        <v>811</v>
      </c>
      <c r="K71" s="46" t="s">
        <v>149</v>
      </c>
      <c r="L71" s="46"/>
      <c r="M71" s="46"/>
    </row>
    <row r="72" ht="16.5" customHeight="1">
      <c r="B72" s="75"/>
      <c r="C72" s="50" t="s">
        <v>155</v>
      </c>
      <c r="D72" s="50" t="s">
        <v>156</v>
      </c>
      <c r="E72" s="47" t="n">
        <f>H70+1</f>
        <v>45425</v>
      </c>
      <c r="F72" s="48"/>
      <c r="G72" s="49" t="n">
        <v>8</v>
      </c>
      <c r="H72" s="47" t="n">
        <f>E72+G72-1</f>
        <v>45432</v>
      </c>
      <c r="I72" s="47" t="n">
        <v>44825</v>
      </c>
      <c r="J72" s="48"/>
      <c r="K72" s="46" t="s">
        <v>157</v>
      </c>
      <c r="L72" s="46"/>
      <c r="M72" s="46"/>
    </row>
    <row r="73" ht="16.5" customHeight="1">
      <c r="B73" s="75"/>
      <c r="C73" s="47" t="s">
        <v>158</v>
      </c>
      <c r="D73" s="47" t="s">
        <v>278</v>
      </c>
      <c r="E73" s="47" t="n">
        <f>H72+1</f>
        <v>45433</v>
      </c>
      <c r="F73" s="48"/>
      <c r="G73" s="49" t="n">
        <v>9</v>
      </c>
      <c r="H73" s="47" t="n">
        <f>E73+G73-1</f>
        <v>45441</v>
      </c>
      <c r="I73" s="47" t="n">
        <v>44832</v>
      </c>
      <c r="J73" s="48"/>
      <c r="K73" s="46" t="s">
        <v>149</v>
      </c>
      <c r="L73" s="46"/>
      <c r="M73" s="46"/>
    </row>
    <row r="74" ht="16.5" customHeight="1">
      <c r="B74" s="75"/>
      <c r="C74" s="50" t="s">
        <v>159</v>
      </c>
      <c r="D74" s="50" t="s">
        <v>160</v>
      </c>
      <c r="E74" s="47" t="n">
        <f>H73+1</f>
        <v>45442</v>
      </c>
      <c r="F74" s="48"/>
      <c r="G74" s="49" t="n">
        <v>7</v>
      </c>
      <c r="H74" s="47" t="n">
        <f>E74+G74-1</f>
        <v>45448</v>
      </c>
      <c r="I74" s="47" t="n">
        <v>44842</v>
      </c>
      <c r="J74" s="48"/>
      <c r="K74" s="46" t="s">
        <v>157</v>
      </c>
      <c r="L74" s="46"/>
      <c r="M74" s="46"/>
    </row>
    <row r="75" ht="16.5" customHeight="1">
      <c r="B75" s="76"/>
      <c r="C75" s="50" t="s">
        <v>161</v>
      </c>
      <c r="D75" s="50" t="s">
        <v>162</v>
      </c>
      <c r="E75" s="47" t="n">
        <f>H74+1</f>
        <v>45449</v>
      </c>
      <c r="F75" s="48"/>
      <c r="G75" s="49" t="n">
        <v>1</v>
      </c>
      <c r="H75" s="47" t="n">
        <f>E75+G75-1</f>
        <v>45449</v>
      </c>
      <c r="I75" s="47" t="n">
        <v>44847</v>
      </c>
      <c r="J75" s="48"/>
      <c r="K75" s="46" t="s">
        <v>157</v>
      </c>
      <c r="L75" s="46"/>
      <c r="M75" s="46"/>
    </row>
    <row r="76" ht="16.5" customHeight="1">
      <c r="B76" s="79" t="s">
        <v>1107</v>
      </c>
      <c r="C76" s="47" t="s">
        <v>164</v>
      </c>
      <c r="D76" s="47"/>
      <c r="E76" s="47" t="n">
        <f>MIN(E77:E86)</f>
        <v>45425</v>
      </c>
      <c r="F76" s="48"/>
      <c r="G76" s="49" t="n">
        <f>H76-E76</f>
        <v>35</v>
      </c>
      <c r="H76" s="47" t="n">
        <f>MAX(H77:H86)</f>
        <v>45460</v>
      </c>
      <c r="I76" s="47" t="n">
        <v>45325</v>
      </c>
      <c r="J76" s="48"/>
      <c r="K76" s="48"/>
      <c r="L76" s="48"/>
      <c r="M76" s="89"/>
    </row>
    <row r="77" ht="16.5" customHeight="1">
      <c r="B77" s="75"/>
      <c r="C77" s="50" t="s">
        <v>1108</v>
      </c>
      <c r="D77" s="50"/>
      <c r="E77" s="47" t="n">
        <f>E71</f>
        <v>45425</v>
      </c>
      <c r="F77" s="48"/>
      <c r="G77" s="49" t="n">
        <v>5</v>
      </c>
      <c r="H77" s="47" t="n">
        <f>E77+G77-1</f>
        <v>45429</v>
      </c>
      <c r="I77" s="47" t="n">
        <v>45311</v>
      </c>
      <c r="J77" s="48" t="s">
        <v>811</v>
      </c>
      <c r="K77" s="46" t="s">
        <v>16</v>
      </c>
      <c r="L77" s="46"/>
      <c r="M77" s="46"/>
    </row>
    <row r="78" ht="16.5" customHeight="1">
      <c r="B78" s="75"/>
      <c r="C78" s="47" t="s">
        <v>17</v>
      </c>
      <c r="D78" s="47"/>
      <c r="E78" s="47" t="n">
        <f>H77+1</f>
        <v>45430</v>
      </c>
      <c r="F78" s="48"/>
      <c r="G78" s="49" t="n">
        <v>1</v>
      </c>
      <c r="H78" s="47" t="n">
        <f>E78+G78-1</f>
        <v>45430</v>
      </c>
      <c r="I78" s="47" t="n">
        <v>45312</v>
      </c>
      <c r="J78" s="48"/>
      <c r="K78" s="46" t="s">
        <v>24</v>
      </c>
      <c r="L78" s="46"/>
      <c r="M78" s="46"/>
    </row>
    <row r="79" ht="16.5" customHeight="1">
      <c r="B79" s="75"/>
      <c r="C79" s="96" t="s">
        <v>20</v>
      </c>
      <c r="D79" s="50" t="s">
        <v>168</v>
      </c>
      <c r="E79" s="47" t="n">
        <f>H78+1</f>
        <v>45431</v>
      </c>
      <c r="F79" s="48"/>
      <c r="G79" s="49" t="n">
        <v>4</v>
      </c>
      <c r="H79" s="47" t="n">
        <f>E79+G79-1</f>
        <v>45434</v>
      </c>
      <c r="I79" s="47" t="n">
        <v>45315</v>
      </c>
      <c r="J79" s="48" t="s">
        <v>811</v>
      </c>
      <c r="K79" s="46" t="s">
        <v>16</v>
      </c>
      <c r="L79" s="46"/>
      <c r="M79" s="46" t="s">
        <v>216</v>
      </c>
    </row>
    <row r="80" ht="16.5" customHeight="1">
      <c r="B80" s="75"/>
      <c r="C80" s="50" t="s">
        <v>170</v>
      </c>
      <c r="D80" s="50" t="s">
        <v>171</v>
      </c>
      <c r="E80" s="47" t="n">
        <f>E79+1</f>
        <v>45432</v>
      </c>
      <c r="F80" s="48"/>
      <c r="G80" s="49" t="n">
        <v>7</v>
      </c>
      <c r="H80" s="47" t="n">
        <f>E80+G80-1</f>
        <v>45438</v>
      </c>
      <c r="I80" s="47" t="n">
        <v>45315</v>
      </c>
      <c r="J80" s="48"/>
      <c r="K80" s="46" t="s">
        <v>24</v>
      </c>
      <c r="L80" s="46"/>
      <c r="M80" s="46"/>
    </row>
    <row r="81" ht="16.5" customHeight="1">
      <c r="B81" s="75"/>
      <c r="C81" s="50" t="s">
        <v>172</v>
      </c>
      <c r="D81" s="50" t="s">
        <v>173</v>
      </c>
      <c r="E81" s="47" t="n">
        <f>H79+1</f>
        <v>45435</v>
      </c>
      <c r="F81" s="48"/>
      <c r="G81" s="49" t="n">
        <v>7</v>
      </c>
      <c r="H81" s="47" t="n">
        <f>E81+G81-1</f>
        <v>45441</v>
      </c>
      <c r="I81" s="47" t="n">
        <v>45325</v>
      </c>
      <c r="J81" s="48"/>
      <c r="K81" s="46" t="s">
        <v>16</v>
      </c>
      <c r="L81" s="46"/>
      <c r="M81" s="46"/>
    </row>
    <row r="82" ht="16.5" customHeight="1">
      <c r="B82" s="75"/>
      <c r="C82" s="50" t="s">
        <v>174</v>
      </c>
      <c r="D82" s="50" t="s">
        <v>175</v>
      </c>
      <c r="E82" s="47" t="n">
        <f>H81+1</f>
        <v>45442</v>
      </c>
      <c r="F82" s="48"/>
      <c r="G82" s="49" t="n">
        <v>7</v>
      </c>
      <c r="H82" s="47" t="n">
        <f>E82+G82-1</f>
        <v>45448</v>
      </c>
      <c r="I82" s="47" t="n">
        <v>45322</v>
      </c>
      <c r="J82" s="48"/>
      <c r="K82" s="46" t="s">
        <v>16</v>
      </c>
      <c r="L82" s="46"/>
      <c r="M82" s="46"/>
    </row>
    <row r="83" ht="16.5" customHeight="1">
      <c r="B83" s="75"/>
      <c r="C83" s="50" t="s">
        <v>176</v>
      </c>
      <c r="D83" s="50" t="s">
        <v>177</v>
      </c>
      <c r="E83" s="47" t="n">
        <f>H82+1</f>
        <v>45449</v>
      </c>
      <c r="F83" s="48"/>
      <c r="G83" s="49" t="n">
        <v>3</v>
      </c>
      <c r="H83" s="47" t="n">
        <f>E83+G83-1</f>
        <v>45451</v>
      </c>
      <c r="I83" s="47" t="n">
        <v>45318</v>
      </c>
      <c r="J83" s="48"/>
      <c r="K83" s="46" t="s">
        <v>16</v>
      </c>
      <c r="L83" s="46"/>
      <c r="M83" s="46"/>
    </row>
    <row r="84" ht="16.5" customHeight="1">
      <c r="B84" s="75"/>
      <c r="C84" s="50" t="s">
        <v>178</v>
      </c>
      <c r="D84" s="50" t="s">
        <v>179</v>
      </c>
      <c r="E84" s="47" t="n">
        <f>H112+1</f>
        <v>45451</v>
      </c>
      <c r="F84" s="48"/>
      <c r="G84" s="49" t="n">
        <v>5</v>
      </c>
      <c r="H84" s="47" t="n">
        <f>E84+G84-1</f>
        <v>45455</v>
      </c>
      <c r="I84" s="47"/>
      <c r="J84" s="48"/>
      <c r="K84" s="46" t="s">
        <v>16</v>
      </c>
      <c r="L84" s="46"/>
      <c r="M84" s="46"/>
    </row>
    <row r="85" ht="16.5" customHeight="1">
      <c r="B85" s="75"/>
      <c r="C85" s="50" t="s">
        <v>180</v>
      </c>
      <c r="D85" s="50" t="s">
        <v>179</v>
      </c>
      <c r="E85" s="47" t="n">
        <f>H99+1</f>
        <v>45452</v>
      </c>
      <c r="F85" s="48"/>
      <c r="G85" s="49" t="n">
        <v>2</v>
      </c>
      <c r="H85" s="47" t="n">
        <f>E85+G85-1</f>
        <v>45453</v>
      </c>
      <c r="I85" s="47"/>
      <c r="J85" s="48"/>
      <c r="K85" s="46" t="s">
        <v>16</v>
      </c>
      <c r="L85" s="46"/>
      <c r="M85" s="46"/>
    </row>
    <row r="86" ht="41.25" customHeight="1">
      <c r="B86" s="75"/>
      <c r="C86" s="50" t="s">
        <v>181</v>
      </c>
      <c r="E86" s="47" t="n">
        <f>H85+1</f>
        <v>45454</v>
      </c>
      <c r="G86" s="49" t="n">
        <v>7</v>
      </c>
      <c r="H86" s="47" t="n">
        <f>E86+G86-1</f>
        <v>45460</v>
      </c>
      <c r="I86" s="5"/>
      <c r="L86" s="46"/>
      <c r="M86" s="46" t="s">
        <v>182</v>
      </c>
    </row>
    <row r="87" ht="16.5" customHeight="1">
      <c r="B87" s="79" t="s">
        <v>1109</v>
      </c>
      <c r="C87" s="47" t="s">
        <v>1110</v>
      </c>
      <c r="D87" s="47"/>
      <c r="E87" s="47" t="n">
        <f>MIN(E89:E100)</f>
        <v>45404</v>
      </c>
      <c r="F87" s="48"/>
      <c r="G87" s="49" t="n">
        <f>H87-E87</f>
        <v>48</v>
      </c>
      <c r="H87" s="47" t="n">
        <f>MAX(H89:H100)</f>
        <v>45452</v>
      </c>
      <c r="I87" s="47" t="n">
        <v>45352</v>
      </c>
      <c r="J87" s="48"/>
      <c r="K87" s="48"/>
      <c r="L87" s="48"/>
      <c r="M87" s="89"/>
    </row>
    <row r="88" ht="16.5" customHeight="1">
      <c r="B88" s="75"/>
      <c r="C88" s="50" t="s">
        <v>185</v>
      </c>
      <c r="D88" s="47"/>
      <c r="E88" s="47" t="n">
        <f>MIN(E89:E92)</f>
        <v>45404</v>
      </c>
      <c r="F88" s="48"/>
      <c r="G88" s="49"/>
      <c r="H88" s="47" t="n">
        <f>MAX(H89:H92)</f>
        <v>45442</v>
      </c>
      <c r="I88" s="47"/>
      <c r="J88" s="48"/>
      <c r="K88" s="46"/>
      <c r="L88" s="46"/>
      <c r="M88" s="46"/>
    </row>
    <row r="89" ht="16.5" customHeight="1">
      <c r="B89" s="75"/>
      <c r="C89" s="47" t="s">
        <v>186</v>
      </c>
      <c r="D89" s="47" t="s">
        <v>278</v>
      </c>
      <c r="E89" s="47" t="n">
        <f>H79+1</f>
        <v>45435</v>
      </c>
      <c r="F89" s="48"/>
      <c r="G89" s="49" t="n">
        <v>8</v>
      </c>
      <c r="H89" s="47" t="n">
        <f>E89+G89-1</f>
        <v>45442</v>
      </c>
      <c r="I89" s="47" t="n">
        <v>45325</v>
      </c>
      <c r="J89" s="48" t="s">
        <v>811</v>
      </c>
      <c r="K89" s="46" t="s">
        <v>39</v>
      </c>
      <c r="L89" s="46"/>
      <c r="M89" s="46"/>
    </row>
    <row r="90" ht="16.5" customHeight="1">
      <c r="B90" s="75"/>
      <c r="C90" s="50" t="s">
        <v>188</v>
      </c>
      <c r="D90" s="50"/>
      <c r="E90" s="47" t="n">
        <v>45404</v>
      </c>
      <c r="F90" s="48"/>
      <c r="G90" s="49" t="n">
        <v>34</v>
      </c>
      <c r="H90" s="47" t="n">
        <f>E90+G90-1</f>
        <v>45437</v>
      </c>
      <c r="I90" s="47"/>
      <c r="J90" s="48"/>
      <c r="K90" s="46" t="s">
        <v>39</v>
      </c>
      <c r="L90" s="46"/>
      <c r="M90" s="46"/>
    </row>
    <row r="91" ht="27.75" customHeight="1">
      <c r="B91" s="75"/>
      <c r="C91" s="96" t="s">
        <v>190</v>
      </c>
      <c r="D91" s="50"/>
      <c r="E91" s="47" t="n">
        <f>H91-G91</f>
        <v>45418</v>
      </c>
      <c r="F91" s="48"/>
      <c r="G91" s="49" t="n">
        <v>21</v>
      </c>
      <c r="H91" s="47" t="n">
        <f>H90+2</f>
        <v>45439</v>
      </c>
      <c r="I91" s="47"/>
      <c r="J91" s="48"/>
      <c r="K91" s="46" t="s">
        <v>39</v>
      </c>
      <c r="L91" s="46"/>
      <c r="M91" s="547" t="s">
        <v>191</v>
      </c>
    </row>
    <row r="92" ht="16.5" customHeight="1">
      <c r="B92" s="75"/>
      <c r="C92" s="96" t="s">
        <v>192</v>
      </c>
      <c r="D92" s="50"/>
      <c r="E92" s="47" t="n">
        <f>H92-G92</f>
        <v>45425</v>
      </c>
      <c r="F92" s="48"/>
      <c r="G92" s="49" t="n">
        <v>14</v>
      </c>
      <c r="H92" s="47" t="n">
        <f>H90+2</f>
        <v>45439</v>
      </c>
      <c r="I92" s="47"/>
      <c r="J92" s="48"/>
      <c r="K92" s="46" t="s">
        <v>39</v>
      </c>
      <c r="L92" s="46"/>
      <c r="M92" s="46"/>
    </row>
    <row r="93" ht="16.5" customHeight="1">
      <c r="B93" s="75"/>
      <c r="C93" s="50" t="s">
        <v>41</v>
      </c>
      <c r="D93" s="50" t="s">
        <v>194</v>
      </c>
      <c r="E93" s="47" t="n">
        <f>MAX(H89+1,H64)</f>
        <v>45443</v>
      </c>
      <c r="F93" s="48"/>
      <c r="G93" s="49" t="n">
        <v>7</v>
      </c>
      <c r="H93" s="47" t="n">
        <f>E93+G93-1</f>
        <v>45449</v>
      </c>
      <c r="I93" s="47" t="n">
        <v>45349</v>
      </c>
      <c r="J93" s="48" t="s">
        <v>811</v>
      </c>
      <c r="K93" s="46" t="s">
        <v>88</v>
      </c>
      <c r="L93" s="46"/>
      <c r="M93" s="46"/>
    </row>
    <row r="94" ht="27.75" customHeight="1">
      <c r="B94" s="75"/>
      <c r="C94" s="47" t="s">
        <v>196</v>
      </c>
      <c r="D94" s="548" t="s">
        <v>197</v>
      </c>
      <c r="E94" s="47" t="n">
        <f>H93+1</f>
        <v>45450</v>
      </c>
      <c r="F94" s="48"/>
      <c r="G94" s="49" t="n">
        <v>1</v>
      </c>
      <c r="H94" s="47" t="n">
        <f>E94+G94-1</f>
        <v>45450</v>
      </c>
      <c r="I94" s="47" t="n">
        <v>45350</v>
      </c>
      <c r="J94" s="48"/>
      <c r="K94" s="46" t="s">
        <v>198</v>
      </c>
      <c r="L94" s="46"/>
      <c r="M94" s="46"/>
    </row>
    <row r="95" ht="16.5" customHeight="1">
      <c r="B95" s="75"/>
      <c r="C95" s="47" t="s">
        <v>199</v>
      </c>
      <c r="D95" s="47"/>
      <c r="E95" s="47" t="n">
        <f>H94+1</f>
        <v>45451</v>
      </c>
      <c r="F95" s="48"/>
      <c r="G95" s="49" t="n">
        <v>2</v>
      </c>
      <c r="H95" s="47" t="n">
        <f>E95+G95-1</f>
        <v>45452</v>
      </c>
      <c r="I95" s="47" t="n">
        <v>45352</v>
      </c>
      <c r="J95" s="48"/>
      <c r="K95" s="46" t="s">
        <v>51</v>
      </c>
      <c r="L95" s="46"/>
      <c r="M95" s="46"/>
    </row>
    <row r="96" ht="16.5" customHeight="1">
      <c r="B96" s="75"/>
      <c r="C96" s="47" t="s">
        <v>1111</v>
      </c>
      <c r="D96" s="47"/>
      <c r="E96" s="47" t="n">
        <f>MIN(E97:E100)</f>
        <v>45438</v>
      </c>
      <c r="F96" s="48"/>
      <c r="G96" s="49" t="n">
        <f>H96-E96</f>
        <v>14</v>
      </c>
      <c r="H96" s="47" t="n">
        <f>MAX(H97:H100)</f>
        <v>45452</v>
      </c>
      <c r="I96" s="47" t="n">
        <v>45358</v>
      </c>
      <c r="J96" s="48"/>
      <c r="K96" s="48"/>
      <c r="L96" s="48"/>
      <c r="M96" s="89"/>
    </row>
    <row r="97" ht="16.5" customHeight="1">
      <c r="B97" s="75"/>
      <c r="C97" s="50" t="s">
        <v>201</v>
      </c>
      <c r="D97" s="50" t="s">
        <v>202</v>
      </c>
      <c r="E97" s="47" t="n">
        <f>H95-14</f>
        <v>45438</v>
      </c>
      <c r="F97" s="48"/>
      <c r="G97" s="49" t="n">
        <v>7</v>
      </c>
      <c r="H97" s="47" t="n">
        <f>E97+G97-1</f>
        <v>45444</v>
      </c>
      <c r="I97" s="47" t="n">
        <v>45319</v>
      </c>
      <c r="J97" s="48"/>
      <c r="K97" s="46" t="s">
        <v>54</v>
      </c>
      <c r="L97" s="46"/>
      <c r="M97" s="46"/>
    </row>
    <row r="98" ht="16.5" customHeight="1">
      <c r="B98" s="75"/>
      <c r="C98" s="47" t="s">
        <v>203</v>
      </c>
      <c r="D98" s="47" t="s">
        <v>278</v>
      </c>
      <c r="E98" s="47" t="n">
        <f>H97+1</f>
        <v>45445</v>
      </c>
      <c r="F98" s="48"/>
      <c r="G98" s="49" t="n">
        <v>2</v>
      </c>
      <c r="H98" s="47" t="n">
        <f>E98+G98-1</f>
        <v>45446</v>
      </c>
      <c r="I98" s="47" t="n">
        <v>45321</v>
      </c>
      <c r="J98" s="48"/>
      <c r="K98" s="46" t="s">
        <v>54</v>
      </c>
      <c r="L98" s="46"/>
      <c r="M98" s="46"/>
    </row>
    <row r="99" ht="16.5" customHeight="1">
      <c r="B99" s="75"/>
      <c r="C99" s="47" t="s">
        <v>1112</v>
      </c>
      <c r="D99" s="47"/>
      <c r="E99" s="47" t="n">
        <f>E93+5</f>
        <v>45448</v>
      </c>
      <c r="F99" s="48"/>
      <c r="G99" s="49" t="n">
        <v>4</v>
      </c>
      <c r="H99" s="47" t="n">
        <f>E99+G99-1</f>
        <v>45451</v>
      </c>
      <c r="I99" s="47" t="n">
        <v>45356</v>
      </c>
      <c r="J99" s="48" t="s">
        <v>811</v>
      </c>
      <c r="K99" s="46" t="s">
        <v>54</v>
      </c>
      <c r="L99" s="46"/>
      <c r="M99" s="46"/>
    </row>
    <row r="100" ht="16.5" customHeight="1">
      <c r="B100" s="75"/>
      <c r="C100" s="47" t="s">
        <v>1113</v>
      </c>
      <c r="D100" s="47"/>
      <c r="E100" s="47" t="n">
        <f>E99+3</f>
        <v>45451</v>
      </c>
      <c r="F100" s="48"/>
      <c r="G100" s="49" t="n">
        <v>2</v>
      </c>
      <c r="H100" s="47" t="n">
        <f>E100+G100-1</f>
        <v>45452</v>
      </c>
      <c r="I100" s="47" t="n">
        <v>45358</v>
      </c>
      <c r="J100" s="48" t="s">
        <v>811</v>
      </c>
      <c r="K100" s="46" t="s">
        <v>65</v>
      </c>
      <c r="L100" s="46"/>
      <c r="M100" s="46"/>
    </row>
    <row r="101" ht="41.25" customHeight="1">
      <c r="B101" s="75"/>
      <c r="C101" s="96" t="s">
        <v>1114</v>
      </c>
      <c r="D101" s="47"/>
      <c r="E101" s="83" t="n">
        <f>H99+1</f>
        <v>45452</v>
      </c>
      <c r="F101" s="48"/>
      <c r="G101" s="49" t="n">
        <v>7</v>
      </c>
      <c r="H101" s="47" t="n">
        <f>G101+E101</f>
        <v>45459</v>
      </c>
      <c r="I101" s="47"/>
      <c r="J101" s="48"/>
      <c r="K101" s="46" t="s">
        <v>207</v>
      </c>
      <c r="L101" s="46"/>
      <c r="M101" s="46" t="s">
        <v>208</v>
      </c>
    </row>
    <row r="102" ht="27.75" customHeight="1">
      <c r="B102" s="79" t="s">
        <v>209</v>
      </c>
      <c r="C102" s="47" t="s">
        <v>210</v>
      </c>
      <c r="D102" s="47"/>
      <c r="E102" s="47" t="n">
        <f>E99+1</f>
        <v>45449</v>
      </c>
      <c r="F102" s="48"/>
      <c r="G102" s="61" t="n">
        <v>3</v>
      </c>
      <c r="H102" s="47" t="n">
        <f>E102+G102-1</f>
        <v>45451</v>
      </c>
      <c r="I102" s="47" t="n">
        <v>44874</v>
      </c>
      <c r="J102" s="48"/>
      <c r="K102" s="48"/>
      <c r="L102" s="48"/>
      <c r="M102" s="86" t="s">
        <v>211</v>
      </c>
    </row>
    <row r="103" ht="16.5" customHeight="1">
      <c r="B103" s="75"/>
      <c r="C103" s="47" t="s">
        <v>212</v>
      </c>
      <c r="D103" s="47"/>
      <c r="E103" s="47" t="n">
        <f>H102+1</f>
        <v>45452</v>
      </c>
      <c r="F103" s="48"/>
      <c r="G103" s="49" t="n">
        <v>7</v>
      </c>
      <c r="H103" s="47" t="n">
        <f>E103+G103-1</f>
        <v>45458</v>
      </c>
      <c r="I103" s="47" t="n">
        <v>44864</v>
      </c>
      <c r="J103" s="48"/>
      <c r="K103" s="46" t="s">
        <v>34</v>
      </c>
      <c r="L103" s="46"/>
      <c r="M103" s="21" t="s">
        <v>213</v>
      </c>
    </row>
    <row r="104" ht="16.5" customHeight="1">
      <c r="B104" s="75"/>
      <c r="C104" s="47" t="s">
        <v>214</v>
      </c>
      <c r="D104" s="47"/>
      <c r="E104" s="47" t="n">
        <f>H103+1</f>
        <v>45459</v>
      </c>
      <c r="F104" s="48"/>
      <c r="G104" s="49" t="n">
        <v>7</v>
      </c>
      <c r="H104" s="47" t="n">
        <f>E104+G104-1</f>
        <v>45465</v>
      </c>
      <c r="I104" s="47" t="n">
        <v>44871</v>
      </c>
      <c r="J104" s="48"/>
      <c r="K104" s="46" t="s">
        <v>34</v>
      </c>
      <c r="L104" s="46"/>
      <c r="M104" s="46"/>
    </row>
    <row r="105" ht="27.75" customHeight="1">
      <c r="B105" s="50" t="s">
        <v>57</v>
      </c>
      <c r="C105" s="50" t="s">
        <v>57</v>
      </c>
      <c r="D105" s="50" t="s">
        <v>58</v>
      </c>
      <c r="E105" s="47" t="n">
        <v>45437</v>
      </c>
      <c r="F105" s="48"/>
      <c r="G105" s="49" t="n">
        <v>21</v>
      </c>
      <c r="H105" s="47" t="n">
        <f>E105+G105-1</f>
        <v>45457</v>
      </c>
      <c r="I105" s="47" t="n">
        <v>45335</v>
      </c>
      <c r="J105" s="48"/>
      <c r="K105" s="46" t="s">
        <v>54</v>
      </c>
      <c r="L105" s="46"/>
      <c r="M105" s="21" t="s">
        <v>221</v>
      </c>
    </row>
    <row r="106" ht="16.5" customHeight="1">
      <c r="B106" s="79" t="s">
        <v>222</v>
      </c>
      <c r="C106" s="47" t="s">
        <v>223</v>
      </c>
      <c r="D106" s="47"/>
      <c r="E106" s="47" t="n">
        <f>MIN(E107:E109)</f>
        <v>45443</v>
      </c>
      <c r="F106" s="48"/>
      <c r="G106" s="49" t="n">
        <f>H106-E106+1</f>
        <v>14</v>
      </c>
      <c r="H106" s="47" t="n">
        <f>MAX(H107:H109)</f>
        <v>45456</v>
      </c>
      <c r="I106" s="47" t="n">
        <v>45360</v>
      </c>
      <c r="J106" s="48"/>
      <c r="K106" s="48"/>
      <c r="L106" s="48"/>
      <c r="M106" s="89"/>
    </row>
    <row r="107" ht="16.5" customHeight="1">
      <c r="B107" s="75"/>
      <c r="C107" s="50" t="s">
        <v>224</v>
      </c>
      <c r="D107" s="50" t="s">
        <v>225</v>
      </c>
      <c r="E107" s="51" t="n">
        <f>E93</f>
        <v>45443</v>
      </c>
      <c r="F107" s="48"/>
      <c r="G107" s="49" t="n">
        <v>3</v>
      </c>
      <c r="H107" s="47" t="n">
        <f>E107+G107-1</f>
        <v>45445</v>
      </c>
      <c r="I107" s="47" t="n">
        <v>45352</v>
      </c>
      <c r="J107" s="48"/>
      <c r="K107" s="46" t="s">
        <v>16</v>
      </c>
      <c r="L107" s="46"/>
      <c r="M107" s="46"/>
    </row>
    <row r="108" ht="16.5" customHeight="1">
      <c r="B108" s="75"/>
      <c r="C108" s="50" t="s">
        <v>226</v>
      </c>
      <c r="D108" s="50" t="s">
        <v>74</v>
      </c>
      <c r="E108" s="47" t="n">
        <f>E107</f>
        <v>45443</v>
      </c>
      <c r="F108" s="48"/>
      <c r="G108" s="49" t="n">
        <v>10</v>
      </c>
      <c r="H108" s="47" t="n">
        <f>E108+G108-1</f>
        <v>45452</v>
      </c>
      <c r="I108" s="47" t="n">
        <v>45353</v>
      </c>
      <c r="J108" s="48" t="s">
        <v>278</v>
      </c>
      <c r="K108" s="46" t="s">
        <v>227</v>
      </c>
      <c r="L108" s="46"/>
      <c r="M108" s="46"/>
    </row>
    <row r="109" ht="16.5" customHeight="1">
      <c r="B109" s="76"/>
      <c r="C109" s="50" t="s">
        <v>76</v>
      </c>
      <c r="D109" s="50" t="s">
        <v>228</v>
      </c>
      <c r="E109" s="47" t="n">
        <f>E107</f>
        <v>45443</v>
      </c>
      <c r="F109" s="48"/>
      <c r="G109" s="49" t="n">
        <v>14</v>
      </c>
      <c r="H109" s="47" t="n">
        <f>E109+G109-1</f>
        <v>45456</v>
      </c>
      <c r="I109" s="47" t="n">
        <v>45360</v>
      </c>
      <c r="J109" s="48"/>
      <c r="K109" s="46" t="s">
        <v>39</v>
      </c>
      <c r="L109" s="46"/>
      <c r="M109" s="46"/>
    </row>
    <row r="110" ht="16.5" customHeight="1">
      <c r="B110" s="79" t="s">
        <v>229</v>
      </c>
      <c r="C110" s="47" t="s">
        <v>230</v>
      </c>
      <c r="D110" s="47"/>
      <c r="E110" s="47" t="n">
        <f>MIN(E111:E116)</f>
        <v>45444</v>
      </c>
      <c r="F110" s="48"/>
      <c r="G110" s="61"/>
      <c r="H110" s="47" t="n">
        <f>MAX(H111:H116)</f>
        <v>45452</v>
      </c>
      <c r="I110" s="47" t="n">
        <v>45353</v>
      </c>
      <c r="J110" s="48"/>
      <c r="K110" s="48" t="s">
        <v>231</v>
      </c>
      <c r="L110" s="48"/>
      <c r="M110" s="89"/>
    </row>
    <row r="111" ht="16.5" customHeight="1">
      <c r="B111" s="75"/>
      <c r="C111" s="50" t="s">
        <v>232</v>
      </c>
      <c r="D111" s="50" t="s">
        <v>233</v>
      </c>
      <c r="E111" s="47" t="n">
        <f>E107+1</f>
        <v>45444</v>
      </c>
      <c r="F111" s="48"/>
      <c r="G111" s="49" t="n">
        <v>5</v>
      </c>
      <c r="H111" s="47" t="n">
        <f>E111+G111-1</f>
        <v>45448</v>
      </c>
      <c r="I111" s="47" t="n">
        <v>45350</v>
      </c>
      <c r="J111" s="48"/>
      <c r="K111" s="48" t="s">
        <v>231</v>
      </c>
      <c r="L111" s="46"/>
      <c r="M111" s="46"/>
    </row>
    <row r="112" ht="16.5" customHeight="1">
      <c r="B112" s="75"/>
      <c r="C112" s="50" t="s">
        <v>234</v>
      </c>
      <c r="D112" s="50" t="s">
        <v>235</v>
      </c>
      <c r="E112" s="47" t="n">
        <f>MAX(E111,E93+3)</f>
        <v>45446</v>
      </c>
      <c r="F112" s="48"/>
      <c r="G112" s="49" t="n">
        <v>5</v>
      </c>
      <c r="H112" s="47" t="n">
        <f>E112+G112-1</f>
        <v>45450</v>
      </c>
      <c r="I112" s="47" t="n">
        <v>45352</v>
      </c>
      <c r="J112" s="48"/>
      <c r="K112" s="48" t="s">
        <v>231</v>
      </c>
      <c r="L112" s="46"/>
      <c r="M112" s="46"/>
    </row>
    <row r="113" ht="16.5" customHeight="1">
      <c r="B113" s="75"/>
      <c r="C113" s="48" t="s">
        <v>236</v>
      </c>
      <c r="D113" s="48" t="s">
        <v>236</v>
      </c>
      <c r="E113" s="47" t="n">
        <f>E112</f>
        <v>45446</v>
      </c>
      <c r="F113" s="48"/>
      <c r="G113" s="61" t="n">
        <v>7</v>
      </c>
      <c r="H113" s="47" t="n">
        <f>E113+G113-1</f>
        <v>45452</v>
      </c>
      <c r="I113" s="48"/>
      <c r="J113" s="48"/>
      <c r="K113" s="48" t="s">
        <v>231</v>
      </c>
      <c r="L113" s="46"/>
      <c r="M113" s="46"/>
    </row>
    <row r="114" ht="16.5" customHeight="1">
      <c r="B114" s="75"/>
      <c r="C114" s="50" t="s">
        <v>237</v>
      </c>
      <c r="D114" s="50" t="s">
        <v>238</v>
      </c>
      <c r="E114" s="47" t="n">
        <f>E112</f>
        <v>45446</v>
      </c>
      <c r="F114" s="48"/>
      <c r="G114" s="49" t="n">
        <v>3</v>
      </c>
      <c r="H114" s="47" t="n">
        <f>E114+G114-1</f>
        <v>45448</v>
      </c>
      <c r="I114" s="47" t="n">
        <v>45352</v>
      </c>
      <c r="J114" s="48"/>
      <c r="K114" s="48" t="s">
        <v>231</v>
      </c>
      <c r="L114" s="46"/>
      <c r="M114" s="46"/>
    </row>
    <row r="115" ht="16.5" customHeight="1">
      <c r="B115" s="75"/>
      <c r="C115" s="50" t="s">
        <v>239</v>
      </c>
      <c r="D115" s="50" t="s">
        <v>239</v>
      </c>
      <c r="E115" s="47" t="n">
        <f>H114+1</f>
        <v>45449</v>
      </c>
      <c r="F115" s="48"/>
      <c r="G115" s="49" t="n">
        <v>1</v>
      </c>
      <c r="H115" s="47" t="n">
        <f>E115+G115-1</f>
        <v>45449</v>
      </c>
      <c r="I115" s="47" t="n">
        <v>45353</v>
      </c>
      <c r="J115" s="48"/>
      <c r="K115" s="48" t="s">
        <v>231</v>
      </c>
      <c r="L115" s="46"/>
      <c r="M115" s="46"/>
    </row>
    <row r="116" ht="16.5" customHeight="1">
      <c r="B116" s="76"/>
      <c r="C116" s="47" t="s">
        <v>240</v>
      </c>
      <c r="D116" s="47" t="s">
        <v>240</v>
      </c>
      <c r="E116" s="47" t="n">
        <f>E115</f>
        <v>45449</v>
      </c>
      <c r="F116" s="48"/>
      <c r="G116" s="49" t="n">
        <v>2</v>
      </c>
      <c r="H116" s="47" t="n">
        <f>E116+G116-1</f>
        <v>45450</v>
      </c>
      <c r="I116" s="47" t="n">
        <v>45353</v>
      </c>
      <c r="J116" s="48"/>
      <c r="K116" s="48" t="s">
        <v>231</v>
      </c>
      <c r="L116" s="46"/>
      <c r="M116" s="46"/>
    </row>
    <row r="117" ht="16.5" customHeight="1">
      <c r="B117" s="79" t="s">
        <v>241</v>
      </c>
      <c r="C117" s="47" t="s">
        <v>241</v>
      </c>
      <c r="D117" s="47"/>
      <c r="E117" s="47" t="n">
        <v>44817</v>
      </c>
      <c r="F117" s="48"/>
      <c r="G117" s="61"/>
      <c r="H117" s="47" t="n">
        <f>E117+G117-1</f>
        <v>44816</v>
      </c>
      <c r="I117" s="47" t="n">
        <v>44837</v>
      </c>
      <c r="J117" s="48"/>
      <c r="K117" s="48"/>
      <c r="L117" s="48"/>
      <c r="M117" s="89"/>
    </row>
    <row r="118" ht="16.5" customHeight="1">
      <c r="B118" s="75"/>
      <c r="C118" s="50" t="s">
        <v>242</v>
      </c>
      <c r="D118" s="50" t="s">
        <v>243</v>
      </c>
      <c r="E118" s="47" t="n">
        <f>E80</f>
        <v>45432</v>
      </c>
      <c r="F118" s="48"/>
      <c r="G118" s="49" t="n">
        <v>7</v>
      </c>
      <c r="H118" s="47" t="n">
        <f>E118+G118-1</f>
        <v>45438</v>
      </c>
      <c r="I118" s="47" t="n">
        <v>44823</v>
      </c>
      <c r="J118" s="48"/>
      <c r="K118" s="46" t="s">
        <v>51</v>
      </c>
      <c r="L118" s="46"/>
      <c r="M118" s="46"/>
    </row>
    <row r="119" ht="16.5" customHeight="1">
      <c r="B119" s="75"/>
      <c r="C119" s="50" t="s">
        <v>244</v>
      </c>
      <c r="D119" s="50" t="s">
        <v>245</v>
      </c>
      <c r="E119" s="47" t="n">
        <f>H118+1</f>
        <v>45439</v>
      </c>
      <c r="F119" s="48"/>
      <c r="G119" s="49" t="n">
        <v>7</v>
      </c>
      <c r="H119" s="47" t="n">
        <f>E119+G119-1</f>
        <v>45445</v>
      </c>
      <c r="I119" s="47" t="n">
        <v>44830</v>
      </c>
      <c r="J119" s="48"/>
      <c r="K119" s="46" t="s">
        <v>51</v>
      </c>
      <c r="L119" s="46"/>
      <c r="M119" s="46"/>
    </row>
    <row r="120" ht="16.5" customHeight="1">
      <c r="B120" s="76"/>
      <c r="C120" s="47" t="s">
        <v>246</v>
      </c>
      <c r="D120" s="47" t="s">
        <v>246</v>
      </c>
      <c r="E120" s="47" t="n">
        <f>H119+1</f>
        <v>45446</v>
      </c>
      <c r="F120" s="48"/>
      <c r="G120" s="49" t="n">
        <v>7</v>
      </c>
      <c r="H120" s="47" t="n">
        <f>E120+G120-1</f>
        <v>45452</v>
      </c>
      <c r="I120" s="47" t="n">
        <v>44837</v>
      </c>
      <c r="J120" s="48"/>
      <c r="K120" s="46" t="s">
        <v>51</v>
      </c>
      <c r="L120" s="46"/>
      <c r="M120" s="46"/>
    </row>
    <row r="121" ht="16.5" customHeight="1">
      <c r="B121" s="46" t="s">
        <v>247</v>
      </c>
      <c r="C121" s="50" t="s">
        <v>248</v>
      </c>
      <c r="D121" s="50" t="s">
        <v>249</v>
      </c>
      <c r="E121" s="47" t="n">
        <f>H121-G121</f>
        <v>45412</v>
      </c>
      <c r="F121" s="48"/>
      <c r="G121" s="61" t="n">
        <v>30</v>
      </c>
      <c r="H121" s="47" t="n">
        <v>45442</v>
      </c>
      <c r="I121" s="47" t="n">
        <v>45340</v>
      </c>
      <c r="J121" s="48"/>
      <c r="K121" s="48" t="s">
        <v>250</v>
      </c>
      <c r="L121" s="48"/>
      <c r="M121" s="89"/>
    </row>
    <row r="122" ht="16.5" customHeight="1">
      <c r="B122" s="54" t="s">
        <v>251</v>
      </c>
      <c r="C122" s="59" t="s">
        <v>252</v>
      </c>
      <c r="D122" s="47"/>
      <c r="E122" s="47" t="n">
        <v>45316</v>
      </c>
      <c r="F122" s="48"/>
      <c r="G122" s="61"/>
      <c r="H122" s="47" t="n">
        <f>E122+G122-1</f>
        <v>45315</v>
      </c>
      <c r="I122" s="47" t="n">
        <v>45330</v>
      </c>
      <c r="J122" s="48"/>
      <c r="K122" s="48"/>
      <c r="L122" s="48"/>
      <c r="M122" s="89"/>
    </row>
    <row r="123" ht="16.5" customHeight="1">
      <c r="B123" s="34"/>
      <c r="C123" s="59" t="s">
        <v>253</v>
      </c>
      <c r="D123" s="47"/>
      <c r="E123" s="47"/>
      <c r="F123" s="48"/>
      <c r="G123" s="49" t="n">
        <v>7</v>
      </c>
      <c r="H123" s="47"/>
      <c r="I123" s="47" t="n">
        <v>45322</v>
      </c>
      <c r="J123" s="48"/>
      <c r="K123" s="46" t="s">
        <v>254</v>
      </c>
      <c r="L123" s="46"/>
      <c r="M123" s="46"/>
    </row>
    <row r="124" ht="16.5" customHeight="1">
      <c r="B124" s="34"/>
      <c r="C124" s="59" t="s">
        <v>255</v>
      </c>
      <c r="D124" s="47"/>
      <c r="E124" s="47"/>
      <c r="F124" s="48"/>
      <c r="G124" s="49" t="n">
        <v>3</v>
      </c>
      <c r="H124" s="47"/>
      <c r="I124" s="47" t="n">
        <v>45325</v>
      </c>
      <c r="J124" s="48"/>
      <c r="K124" s="46" t="s">
        <v>254</v>
      </c>
      <c r="L124" s="46"/>
      <c r="M124" s="46"/>
    </row>
    <row r="125" ht="16.5" customHeight="1">
      <c r="B125" s="34"/>
      <c r="C125" s="59" t="s">
        <v>256</v>
      </c>
      <c r="D125" s="47"/>
      <c r="E125" s="47"/>
      <c r="F125" s="48"/>
      <c r="G125" s="49" t="n">
        <v>1</v>
      </c>
      <c r="H125" s="47"/>
      <c r="I125" s="47" t="n">
        <v>45326</v>
      </c>
      <c r="J125" s="48"/>
      <c r="K125" s="46" t="s">
        <v>254</v>
      </c>
      <c r="L125" s="46"/>
      <c r="M125" s="46"/>
    </row>
    <row r="126" ht="16.5" customHeight="1">
      <c r="B126" s="34"/>
      <c r="C126" s="59" t="s">
        <v>1115</v>
      </c>
      <c r="D126" s="47" t="s">
        <v>258</v>
      </c>
      <c r="E126" s="47" t="n">
        <f>E8</f>
        <v>45412</v>
      </c>
      <c r="F126" s="48"/>
      <c r="G126" s="49" t="n">
        <v>14</v>
      </c>
      <c r="H126" s="47" t="n">
        <f>E126+G126-1</f>
        <v>45425</v>
      </c>
      <c r="I126" s="47" t="n">
        <v>45329</v>
      </c>
      <c r="J126" s="48"/>
      <c r="K126" s="46" t="s">
        <v>84</v>
      </c>
      <c r="L126" s="46"/>
    </row>
    <row r="127" ht="16.5" customHeight="1">
      <c r="B127" s="34"/>
      <c r="C127" s="59" t="s">
        <v>260</v>
      </c>
      <c r="D127" s="47"/>
      <c r="E127" s="47" t="n">
        <f>H126+1</f>
        <v>45426</v>
      </c>
      <c r="F127" s="48"/>
      <c r="G127" s="49" t="n">
        <v>1</v>
      </c>
      <c r="H127" s="47" t="n">
        <f>E127+G127-1</f>
        <v>45426</v>
      </c>
      <c r="I127" s="47" t="n">
        <v>45330</v>
      </c>
      <c r="J127" s="48"/>
      <c r="K127" s="46" t="s">
        <v>254</v>
      </c>
      <c r="L127" s="46"/>
      <c r="M127" s="46"/>
    </row>
    <row r="128" ht="16.5" customHeight="1">
      <c r="B128" s="34"/>
      <c r="C128" s="59" t="s">
        <v>1116</v>
      </c>
      <c r="D128" s="47" t="s">
        <v>258</v>
      </c>
      <c r="E128" s="47" t="n">
        <f>H79+1</f>
        <v>45435</v>
      </c>
      <c r="G128" s="49" t="n">
        <v>7</v>
      </c>
      <c r="H128" s="47" t="n">
        <f>E128+G128-1</f>
        <v>45441</v>
      </c>
      <c r="I128" s="5"/>
      <c r="K128" s="46" t="s">
        <v>84</v>
      </c>
      <c r="L128" s="15"/>
      <c r="M128" s="46"/>
    </row>
    <row r="129" ht="16.5" customHeight="1">
      <c r="B129" s="34"/>
      <c r="C129" s="59" t="s">
        <v>260</v>
      </c>
      <c r="D129" s="47"/>
      <c r="E129" s="47" t="n">
        <f>H128+1</f>
        <v>45442</v>
      </c>
      <c r="F129" s="48"/>
      <c r="G129" s="49" t="n">
        <v>1</v>
      </c>
      <c r="H129" s="47" t="n">
        <f>E129+G129-1</f>
        <v>45442</v>
      </c>
      <c r="I129" s="47" t="n">
        <v>45330</v>
      </c>
      <c r="J129" s="48"/>
      <c r="K129" s="46" t="s">
        <v>254</v>
      </c>
      <c r="L129" s="46"/>
      <c r="M129" s="46"/>
    </row>
    <row r="130" ht="16.5" customHeight="1">
      <c r="B130" s="79" t="s">
        <v>262</v>
      </c>
      <c r="C130" s="47" t="s">
        <v>263</v>
      </c>
      <c r="D130" s="50" t="s">
        <v>263</v>
      </c>
      <c r="E130" s="47" t="n">
        <f>H79</f>
        <v>45434</v>
      </c>
      <c r="F130" s="48"/>
      <c r="G130" s="49" t="n">
        <v>1</v>
      </c>
      <c r="H130" s="47" t="n">
        <f>E130+G130-1</f>
        <v>45434</v>
      </c>
      <c r="I130" s="47" t="n">
        <v>45355</v>
      </c>
      <c r="J130" s="48"/>
      <c r="K130" s="46" t="s">
        <v>264</v>
      </c>
      <c r="L130" s="46"/>
      <c r="M130" s="46"/>
    </row>
    <row r="131" ht="27.75" customHeight="1">
      <c r="B131" s="75"/>
      <c r="C131" s="47" t="s">
        <v>1075</v>
      </c>
      <c r="D131" s="47"/>
      <c r="E131" s="47" t="n">
        <f>H127+1</f>
        <v>45427</v>
      </c>
      <c r="F131" s="48"/>
      <c r="G131" s="49" t="n">
        <v>7</v>
      </c>
      <c r="H131" s="47" t="n">
        <f>E131+G131-1</f>
        <v>45433</v>
      </c>
      <c r="I131" s="47" t="n">
        <v>44920</v>
      </c>
      <c r="J131" s="48"/>
      <c r="K131" s="46" t="s">
        <v>264</v>
      </c>
      <c r="L131" s="46"/>
      <c r="M131" s="46" t="s">
        <v>1076</v>
      </c>
    </row>
    <row r="132" ht="16.5" customHeight="1">
      <c r="B132" s="75"/>
      <c r="C132" s="47" t="s">
        <v>1077</v>
      </c>
      <c r="D132" s="47"/>
      <c r="E132" s="47" t="n">
        <f>H131+1</f>
        <v>45434</v>
      </c>
      <c r="F132" s="48"/>
      <c r="G132" s="49" t="n">
        <v>3</v>
      </c>
      <c r="H132" s="47" t="n">
        <f>E132+G132-1</f>
        <v>45436</v>
      </c>
      <c r="I132" s="47" t="n">
        <v>44923</v>
      </c>
      <c r="J132" s="48"/>
      <c r="K132" s="46" t="s">
        <v>264</v>
      </c>
      <c r="L132" s="46"/>
      <c r="M132" s="46"/>
    </row>
    <row r="133" ht="16.5" customHeight="1">
      <c r="B133" s="75"/>
      <c r="C133" s="47" t="s">
        <v>1078</v>
      </c>
      <c r="D133" s="50" t="s">
        <v>273</v>
      </c>
      <c r="E133" s="47" t="n">
        <f>H132+1</f>
        <v>45437</v>
      </c>
      <c r="F133" s="48"/>
      <c r="G133" s="49" t="n">
        <v>7</v>
      </c>
      <c r="H133" s="47" t="n">
        <f>E133+G133-1</f>
        <v>45443</v>
      </c>
      <c r="I133" s="47" t="n">
        <v>44937</v>
      </c>
      <c r="J133" s="48"/>
      <c r="K133" s="46" t="s">
        <v>16</v>
      </c>
      <c r="L133" s="46"/>
      <c r="M133" s="46"/>
    </row>
    <row r="134" ht="16.5" customHeight="1">
      <c r="B134" s="75"/>
      <c r="C134" s="47" t="s">
        <v>1079</v>
      </c>
      <c r="D134" s="50" t="s">
        <v>275</v>
      </c>
      <c r="E134" s="47" t="n">
        <f>H133+1</f>
        <v>45444</v>
      </c>
      <c r="F134" s="48"/>
      <c r="G134" s="49" t="n">
        <v>10</v>
      </c>
      <c r="H134" s="47" t="n">
        <f>E134+G134-1</f>
        <v>45453</v>
      </c>
      <c r="I134" s="47" t="n">
        <v>44937</v>
      </c>
      <c r="J134" s="48"/>
      <c r="K134" s="46" t="s">
        <v>264</v>
      </c>
      <c r="L134" s="46"/>
      <c r="M134" s="46"/>
    </row>
    <row r="135" ht="16.5" customHeight="1">
      <c r="B135" s="75"/>
      <c r="C135" s="47" t="s">
        <v>1080</v>
      </c>
      <c r="D135" s="47"/>
      <c r="E135" s="47" t="n">
        <f>H134+1</f>
        <v>45454</v>
      </c>
      <c r="F135" s="48"/>
      <c r="G135" s="49" t="n">
        <v>3</v>
      </c>
      <c r="H135" s="47" t="n">
        <f>E135+G135-1</f>
        <v>45456</v>
      </c>
      <c r="I135" s="47" t="n">
        <v>44941</v>
      </c>
      <c r="J135" s="48"/>
      <c r="K135" s="46" t="s">
        <v>264</v>
      </c>
      <c r="L135" s="46"/>
      <c r="M135" s="46"/>
    </row>
    <row r="136" ht="16.5" customHeight="1">
      <c r="B136" s="75"/>
      <c r="C136" s="24" t="s">
        <v>277</v>
      </c>
      <c r="D136" s="24"/>
      <c r="E136" s="24" t="n">
        <f>H135+1</f>
        <v>45457</v>
      </c>
      <c r="F136" s="31"/>
      <c r="G136" s="32" t="n">
        <v>3</v>
      </c>
      <c r="H136" s="24" t="n">
        <f>E136+G136-1</f>
        <v>45459</v>
      </c>
      <c r="I136" s="24" t="n">
        <v>44944</v>
      </c>
      <c r="J136" s="31"/>
      <c r="K136" s="84" t="s">
        <v>1081</v>
      </c>
      <c r="L136" s="46"/>
      <c r="M136" s="46" t="s">
        <v>1082</v>
      </c>
    </row>
    <row r="137" ht="16.5" customHeight="1">
      <c r="B137" s="75"/>
      <c r="C137" s="24" t="s">
        <v>279</v>
      </c>
      <c r="D137" s="24"/>
      <c r="E137" s="24" t="n">
        <f>H136+1</f>
        <v>45460</v>
      </c>
      <c r="F137" s="31"/>
      <c r="G137" s="32" t="n">
        <v>50</v>
      </c>
      <c r="H137" s="24" t="n">
        <f>E137+G137-1</f>
        <v>45509</v>
      </c>
      <c r="I137" s="24" t="n">
        <v>44999</v>
      </c>
      <c r="J137" s="31" t="s">
        <v>811</v>
      </c>
      <c r="K137" s="84" t="s">
        <v>264</v>
      </c>
      <c r="L137" s="46"/>
      <c r="M137" s="46"/>
    </row>
    <row r="138" ht="16.5" customHeight="1">
      <c r="B138" s="75"/>
      <c r="C138" s="47" t="s">
        <v>280</v>
      </c>
      <c r="D138" s="47" t="s">
        <v>280</v>
      </c>
      <c r="E138" s="47" t="n">
        <f>E137</f>
        <v>45460</v>
      </c>
      <c r="F138" s="48"/>
      <c r="G138" s="49" t="n">
        <v>3</v>
      </c>
      <c r="H138" s="47" t="n">
        <f>E138+G138-1</f>
        <v>45462</v>
      </c>
      <c r="I138" s="47" t="n">
        <v>44947</v>
      </c>
      <c r="J138" s="48"/>
      <c r="K138" s="46" t="s">
        <v>281</v>
      </c>
      <c r="L138" s="46"/>
      <c r="M138" s="46"/>
    </row>
    <row r="139" ht="16.5" customHeight="1">
      <c r="B139" s="75"/>
      <c r="C139" s="47" t="s">
        <v>282</v>
      </c>
      <c r="D139" s="50" t="s">
        <v>173</v>
      </c>
      <c r="E139" s="47" t="n">
        <f>H133</f>
        <v>45443</v>
      </c>
      <c r="F139" s="48"/>
      <c r="G139" s="49" t="n">
        <v>7</v>
      </c>
      <c r="H139" s="47" t="n">
        <f>E139+G139-1</f>
        <v>45449</v>
      </c>
      <c r="I139" s="47" t="n">
        <v>44951</v>
      </c>
      <c r="J139" s="48"/>
      <c r="K139" s="46" t="s">
        <v>16</v>
      </c>
      <c r="L139" s="46"/>
      <c r="M139" s="46"/>
    </row>
    <row r="140" ht="16.5" customHeight="1">
      <c r="B140" s="75"/>
      <c r="C140" s="47" t="s">
        <v>1117</v>
      </c>
      <c r="D140" s="50" t="s">
        <v>263</v>
      </c>
      <c r="E140" s="47" t="n">
        <f>H79</f>
        <v>45434</v>
      </c>
      <c r="F140" s="48"/>
      <c r="G140" s="49" t="n">
        <v>1</v>
      </c>
      <c r="H140" s="47" t="n">
        <f>E140+G140-1</f>
        <v>45434</v>
      </c>
      <c r="I140" s="47" t="n">
        <v>45355</v>
      </c>
      <c r="J140" s="48"/>
      <c r="K140" s="46" t="s">
        <v>264</v>
      </c>
      <c r="L140" s="46"/>
      <c r="M140" s="46"/>
    </row>
    <row r="141" ht="16.5" customHeight="1">
      <c r="B141" s="75"/>
      <c r="C141" s="47" t="s">
        <v>1118</v>
      </c>
      <c r="D141" s="50" t="s">
        <v>267</v>
      </c>
      <c r="E141" s="47" t="n">
        <f>H129</f>
        <v>45442</v>
      </c>
      <c r="F141" s="48"/>
      <c r="G141" s="49" t="n">
        <v>7</v>
      </c>
      <c r="H141" s="47" t="n">
        <f>E141+G141-1</f>
        <v>45448</v>
      </c>
      <c r="I141" s="47" t="n">
        <v>44920</v>
      </c>
      <c r="J141" s="48" t="s">
        <v>811</v>
      </c>
      <c r="K141" s="46" t="s">
        <v>264</v>
      </c>
      <c r="L141" s="46"/>
      <c r="M141" s="46"/>
    </row>
    <row r="142" ht="16.5" customHeight="1">
      <c r="B142" s="75"/>
      <c r="C142" s="99" t="s">
        <v>1119</v>
      </c>
      <c r="D142" s="47"/>
      <c r="E142" s="47" t="n">
        <f>H141+1</f>
        <v>45449</v>
      </c>
      <c r="F142" s="48"/>
      <c r="G142" s="49" t="n">
        <v>3</v>
      </c>
      <c r="H142" s="47" t="n">
        <f>E142+G142-1</f>
        <v>45451</v>
      </c>
      <c r="I142" s="47" t="n">
        <v>44923</v>
      </c>
      <c r="J142" s="48" t="s">
        <v>811</v>
      </c>
      <c r="K142" s="46" t="s">
        <v>264</v>
      </c>
      <c r="L142" s="46"/>
      <c r="M142" s="46"/>
    </row>
    <row r="143" ht="16.5" customHeight="1">
      <c r="B143" s="75"/>
      <c r="C143" s="47" t="s">
        <v>1120</v>
      </c>
      <c r="D143" s="50" t="s">
        <v>273</v>
      </c>
      <c r="E143" s="47" t="n">
        <f>MIN(E84:E85)</f>
        <v>45451</v>
      </c>
      <c r="F143" s="48"/>
      <c r="G143" s="49"/>
      <c r="H143" s="47" t="n">
        <f>MAX(H84:H85)</f>
        <v>45455</v>
      </c>
      <c r="I143" s="47" t="n">
        <v>44937</v>
      </c>
      <c r="J143" s="48" t="s">
        <v>811</v>
      </c>
      <c r="K143" s="46" t="s">
        <v>16</v>
      </c>
      <c r="L143" s="46"/>
      <c r="M143" s="46"/>
    </row>
    <row r="144" ht="16.5" customHeight="1">
      <c r="B144" s="75"/>
      <c r="C144" s="47" t="s">
        <v>1079</v>
      </c>
      <c r="D144" s="50" t="s">
        <v>275</v>
      </c>
      <c r="E144" s="47" t="n">
        <f>H142+1</f>
        <v>45452</v>
      </c>
      <c r="F144" s="48"/>
      <c r="G144" s="49" t="n">
        <v>7</v>
      </c>
      <c r="H144" s="47" t="n">
        <f>E144+G144-1</f>
        <v>45458</v>
      </c>
      <c r="I144" s="47" t="n">
        <v>44937</v>
      </c>
      <c r="J144" s="48" t="s">
        <v>811</v>
      </c>
      <c r="K144" s="46" t="s">
        <v>264</v>
      </c>
      <c r="L144" s="46"/>
      <c r="M144" s="46"/>
    </row>
    <row r="145" ht="16.5" customHeight="1">
      <c r="B145" s="75"/>
      <c r="C145" s="47" t="s">
        <v>1080</v>
      </c>
      <c r="D145" s="47"/>
      <c r="E145" s="47" t="n">
        <f>H144+1</f>
        <v>45459</v>
      </c>
      <c r="F145" s="48"/>
      <c r="G145" s="49" t="n">
        <v>3</v>
      </c>
      <c r="H145" s="47" t="n">
        <f>E145+G145-1</f>
        <v>45461</v>
      </c>
      <c r="I145" s="47" t="n">
        <v>44941</v>
      </c>
      <c r="J145" s="48" t="s">
        <v>811</v>
      </c>
      <c r="K145" s="46" t="s">
        <v>264</v>
      </c>
      <c r="L145" s="46"/>
      <c r="M145" s="46"/>
    </row>
    <row r="146" ht="16.5" customHeight="1">
      <c r="B146" s="75"/>
      <c r="C146" s="47" t="s">
        <v>277</v>
      </c>
      <c r="D146" s="47"/>
      <c r="E146" s="47" t="n">
        <f>H145+1</f>
        <v>45462</v>
      </c>
      <c r="F146" s="48"/>
      <c r="G146" s="49" t="n">
        <v>3</v>
      </c>
      <c r="H146" s="47" t="n">
        <f>E146+G146-1</f>
        <v>45464</v>
      </c>
      <c r="I146" s="47" t="n">
        <v>44944</v>
      </c>
      <c r="J146" s="48" t="s">
        <v>811</v>
      </c>
      <c r="K146" s="46" t="s">
        <v>254</v>
      </c>
      <c r="L146" s="46"/>
      <c r="M146" s="46"/>
    </row>
    <row r="147" ht="16.5" customHeight="1">
      <c r="B147" s="75"/>
      <c r="C147" s="99" t="s">
        <v>279</v>
      </c>
      <c r="D147" s="47"/>
      <c r="E147" s="47" t="n">
        <f>H146+1</f>
        <v>45465</v>
      </c>
      <c r="F147" s="48"/>
      <c r="G147" s="49" t="n">
        <v>50</v>
      </c>
      <c r="H147" s="47" t="n">
        <f>E147+G147-1</f>
        <v>45514</v>
      </c>
      <c r="I147" s="47" t="n">
        <v>44999</v>
      </c>
      <c r="J147" s="48" t="s">
        <v>811</v>
      </c>
      <c r="K147" s="46" t="s">
        <v>264</v>
      </c>
      <c r="L147" s="46"/>
      <c r="M147" s="46"/>
    </row>
    <row r="148" ht="16.5" customHeight="1">
      <c r="B148" s="75"/>
      <c r="C148" s="47" t="s">
        <v>280</v>
      </c>
      <c r="D148" s="47"/>
      <c r="E148" s="47" t="n">
        <f>H148-G148</f>
        <v>45462</v>
      </c>
      <c r="F148" s="48"/>
      <c r="G148" s="49" t="n">
        <v>3</v>
      </c>
      <c r="H148" s="47" t="n">
        <f>E147</f>
        <v>45465</v>
      </c>
      <c r="I148" s="47" t="n">
        <v>44947</v>
      </c>
      <c r="J148" s="48"/>
      <c r="K148" s="46" t="s">
        <v>281</v>
      </c>
      <c r="L148" s="46"/>
      <c r="M148" s="46"/>
    </row>
    <row r="149" ht="16.5" customHeight="1">
      <c r="B149" s="75"/>
      <c r="C149" s="47" t="s">
        <v>282</v>
      </c>
      <c r="D149" s="50" t="s">
        <v>283</v>
      </c>
      <c r="E149" s="71" t="n">
        <f>H143</f>
        <v>45455</v>
      </c>
      <c r="F149" s="26"/>
      <c r="G149" s="27" t="n">
        <v>7</v>
      </c>
      <c r="H149" s="71" t="n">
        <f>E149+G149-1</f>
        <v>45461</v>
      </c>
      <c r="I149" s="47" t="n">
        <v>44951</v>
      </c>
      <c r="J149" s="48"/>
      <c r="K149" s="46" t="s">
        <v>16</v>
      </c>
      <c r="L149" s="46"/>
      <c r="M149" s="46"/>
    </row>
    <row r="150" ht="16.5" customHeight="1">
      <c r="B150" s="79" t="s">
        <v>96</v>
      </c>
      <c r="C150" s="47" t="s">
        <v>284</v>
      </c>
      <c r="E150" s="16" t="n">
        <f>H150-G150</f>
        <v>45417</v>
      </c>
      <c r="F150" s="17"/>
      <c r="G150" s="19" t="n">
        <v>10</v>
      </c>
      <c r="H150" s="18" t="n">
        <v>45427</v>
      </c>
      <c r="I150" s="5"/>
      <c r="K150" s="46" t="s">
        <v>285</v>
      </c>
      <c r="L150" s="46"/>
      <c r="M150" s="46"/>
    </row>
    <row r="151" ht="27.75" customHeight="1">
      <c r="B151" s="76"/>
      <c r="C151" s="47" t="s">
        <v>286</v>
      </c>
      <c r="D151" s="47"/>
      <c r="E151" s="28" t="n">
        <f>MAX(H101+1,H142+1)</f>
        <v>45460</v>
      </c>
      <c r="F151" s="29"/>
      <c r="G151" s="30" t="n">
        <v>1</v>
      </c>
      <c r="H151" s="28" t="n">
        <f>E151+G151-1</f>
        <v>45460</v>
      </c>
      <c r="I151" s="47" t="n">
        <v>44914</v>
      </c>
      <c r="J151" s="48" t="s">
        <v>811</v>
      </c>
      <c r="K151" s="46" t="s">
        <v>24</v>
      </c>
      <c r="L151" s="46"/>
      <c r="M151" s="549" t="s">
        <v>287</v>
      </c>
    </row>
    <row r="152" ht="16.5" customHeight="1">
      <c r="B152" s="46" t="s">
        <v>288</v>
      </c>
      <c r="C152" s="99" t="s">
        <v>289</v>
      </c>
      <c r="D152" s="47"/>
      <c r="E152" s="47" t="n">
        <f>H151+1</f>
        <v>45461</v>
      </c>
      <c r="F152" s="48"/>
      <c r="G152" s="49" t="n">
        <v>4</v>
      </c>
      <c r="H152" s="47" t="n">
        <f>E152+G152-1</f>
        <v>45464</v>
      </c>
      <c r="I152" s="47" t="n">
        <v>44942</v>
      </c>
      <c r="J152" s="48" t="s">
        <v>811</v>
      </c>
      <c r="K152" s="46" t="s">
        <v>290</v>
      </c>
      <c r="L152" s="46"/>
      <c r="M152" s="46" t="s">
        <v>546</v>
      </c>
    </row>
    <row r="153" ht="16.5" customHeight="1">
      <c r="B153" s="79" t="s">
        <v>323</v>
      </c>
      <c r="C153" s="47" t="s">
        <v>324</v>
      </c>
      <c r="D153" s="47"/>
      <c r="E153" s="47"/>
      <c r="F153" s="48"/>
      <c r="G153" s="49"/>
      <c r="H153" s="47" t="n">
        <v>45444</v>
      </c>
      <c r="I153" s="47" t="n">
        <v>44949</v>
      </c>
      <c r="J153" s="48"/>
      <c r="K153" s="46" t="s">
        <v>290</v>
      </c>
      <c r="L153" s="46"/>
      <c r="M153" s="46"/>
    </row>
    <row r="154" ht="16.5" customHeight="1">
      <c r="B154" s="75"/>
      <c r="C154" s="48" t="s">
        <v>325</v>
      </c>
      <c r="D154" s="48" t="s">
        <v>326</v>
      </c>
      <c r="E154" s="80" t="n">
        <f>H79+1</f>
        <v>45435</v>
      </c>
      <c r="F154" s="48"/>
      <c r="G154" s="61" t="n">
        <v>2</v>
      </c>
      <c r="H154" s="47" t="n">
        <f>E154+G154-1</f>
        <v>45436</v>
      </c>
      <c r="I154" s="48"/>
      <c r="J154" s="48"/>
      <c r="K154" s="46" t="s">
        <v>16</v>
      </c>
      <c r="L154" s="46"/>
      <c r="M154" s="46"/>
    </row>
    <row r="155" ht="16.5" customHeight="1">
      <c r="B155" s="76"/>
      <c r="C155" s="48" t="s">
        <v>327</v>
      </c>
      <c r="D155" s="48"/>
      <c r="E155" s="80" t="n">
        <f>H154+1</f>
        <v>45437</v>
      </c>
      <c r="F155" s="48"/>
      <c r="G155" s="61" t="n">
        <v>50</v>
      </c>
      <c r="H155" s="47" t="n">
        <f>E155+G155-1</f>
        <v>45486</v>
      </c>
      <c r="I155" s="48"/>
      <c r="J155" s="48"/>
      <c r="K155" s="46" t="s">
        <v>84</v>
      </c>
      <c r="L155" s="46"/>
      <c r="M155" s="46"/>
    </row>
    <row r="156" ht="16.5" customHeight="1">
      <c r="B156" s="79" t="s">
        <v>1121</v>
      </c>
      <c r="C156" s="47" t="s">
        <v>1122</v>
      </c>
      <c r="D156" s="47"/>
      <c r="E156" s="47" t="n">
        <f>E143+1</f>
        <v>45452</v>
      </c>
      <c r="F156" s="48"/>
      <c r="G156" s="61" t="n">
        <v>60</v>
      </c>
      <c r="H156" s="47" t="n">
        <f>E156+G156-1</f>
        <v>45511</v>
      </c>
      <c r="I156" s="47"/>
      <c r="J156" s="48"/>
      <c r="K156" s="48" t="s">
        <v>231</v>
      </c>
      <c r="L156" s="48"/>
      <c r="M156" s="89"/>
    </row>
    <row r="157" ht="16.5" customHeight="1">
      <c r="B157" s="76"/>
      <c r="C157" s="50" t="s">
        <v>1123</v>
      </c>
      <c r="D157" s="47"/>
      <c r="E157" s="47" t="n">
        <f>E143+1</f>
        <v>45452</v>
      </c>
      <c r="F157" s="48"/>
      <c r="G157" s="61" t="n">
        <v>60</v>
      </c>
      <c r="H157" s="47" t="n">
        <f>E157+G157-1</f>
        <v>45511</v>
      </c>
      <c r="I157" s="47"/>
      <c r="J157" s="48"/>
      <c r="K157" s="48" t="s">
        <v>231</v>
      </c>
      <c r="L157" s="48"/>
      <c r="M157" s="89"/>
    </row>
    <row r="158" ht="16.5" customHeight="1">
      <c r="B158" s="79" t="s">
        <v>293</v>
      </c>
      <c r="C158" s="47" t="s">
        <v>293</v>
      </c>
      <c r="D158" s="47"/>
      <c r="E158" s="47" t="n">
        <f>MIN(E159:E178)</f>
        <v>45425</v>
      </c>
      <c r="F158" s="48"/>
      <c r="G158" s="61"/>
      <c r="H158" s="47" t="n">
        <f>MAX(H159:H178)</f>
        <v>45492</v>
      </c>
      <c r="I158" s="47" t="n">
        <v>45316</v>
      </c>
      <c r="J158" s="48"/>
      <c r="K158" s="48"/>
      <c r="L158" s="48"/>
      <c r="M158" s="89"/>
    </row>
    <row r="159" ht="16.5" customHeight="1">
      <c r="B159" s="75"/>
      <c r="C159" s="47" t="s">
        <v>294</v>
      </c>
      <c r="D159" s="47" t="s">
        <v>294</v>
      </c>
      <c r="E159" s="47" t="n">
        <v>45427</v>
      </c>
      <c r="F159" s="48"/>
      <c r="G159" s="49" t="n">
        <v>7</v>
      </c>
      <c r="H159" s="47" t="n">
        <f>E159+G159-1</f>
        <v>45433</v>
      </c>
      <c r="I159" s="47" t="n">
        <v>45306</v>
      </c>
      <c r="J159" s="48"/>
      <c r="K159" s="46" t="s">
        <v>65</v>
      </c>
      <c r="L159" s="46"/>
      <c r="M159" s="46"/>
    </row>
    <row r="160" ht="16.5" customHeight="1">
      <c r="B160" s="75"/>
      <c r="C160" s="50" t="s">
        <v>295</v>
      </c>
      <c r="D160" s="50" t="s">
        <v>295</v>
      </c>
      <c r="E160" s="47" t="n">
        <f>H159-8</f>
        <v>45425</v>
      </c>
      <c r="F160" s="48"/>
      <c r="G160" s="49" t="n">
        <v>1</v>
      </c>
      <c r="H160" s="47" t="n">
        <f>E160+G160-1</f>
        <v>45425</v>
      </c>
      <c r="I160" s="47" t="n">
        <v>45307</v>
      </c>
      <c r="J160" s="48"/>
      <c r="K160" s="46" t="s">
        <v>65</v>
      </c>
      <c r="L160" s="46"/>
      <c r="M160" s="46"/>
    </row>
    <row r="161" ht="16.5" customHeight="1">
      <c r="B161" s="75"/>
      <c r="C161" s="47" t="s">
        <v>296</v>
      </c>
      <c r="D161" s="47"/>
      <c r="E161" s="47" t="n">
        <f>H160+1</f>
        <v>45426</v>
      </c>
      <c r="F161" s="48"/>
      <c r="G161" s="49" t="n">
        <v>3</v>
      </c>
      <c r="H161" s="47" t="n">
        <f>E161+G161-1</f>
        <v>45428</v>
      </c>
      <c r="I161" s="47" t="n">
        <v>45310</v>
      </c>
      <c r="J161" s="48"/>
      <c r="K161" s="46" t="s">
        <v>297</v>
      </c>
      <c r="L161" s="46"/>
      <c r="M161" s="46"/>
    </row>
    <row r="162" ht="16.5" customHeight="1">
      <c r="B162" s="75"/>
      <c r="C162" s="47" t="s">
        <v>298</v>
      </c>
      <c r="D162" s="47"/>
      <c r="E162" s="47" t="n">
        <f>MAX(H159:H161)</f>
        <v>45433</v>
      </c>
      <c r="F162" s="48"/>
      <c r="G162" s="49" t="n">
        <v>7</v>
      </c>
      <c r="H162" s="47" t="n">
        <f>E162+G162-1</f>
        <v>45439</v>
      </c>
      <c r="I162" s="47" t="n">
        <v>45314</v>
      </c>
      <c r="J162" s="48"/>
      <c r="K162" s="46" t="s">
        <v>297</v>
      </c>
      <c r="L162" s="46"/>
      <c r="M162" s="46"/>
    </row>
    <row r="163" ht="16.5" customHeight="1">
      <c r="B163" s="75"/>
      <c r="C163" s="47" t="s">
        <v>299</v>
      </c>
      <c r="D163" s="50" t="s">
        <v>300</v>
      </c>
      <c r="E163" s="47" t="n">
        <f>H162+1</f>
        <v>45440</v>
      </c>
      <c r="F163" s="48"/>
      <c r="G163" s="49" t="n">
        <v>1</v>
      </c>
      <c r="H163" s="47" t="n">
        <f>E163+G163-1</f>
        <v>45440</v>
      </c>
      <c r="I163" s="47" t="n">
        <v>45315</v>
      </c>
      <c r="J163" s="48"/>
      <c r="K163" s="46" t="s">
        <v>297</v>
      </c>
      <c r="L163" s="46"/>
      <c r="M163" s="46"/>
    </row>
    <row r="164" ht="16.5" customHeight="1">
      <c r="B164" s="75"/>
      <c r="C164" s="47" t="s">
        <v>301</v>
      </c>
      <c r="D164" s="47"/>
      <c r="E164" s="47" t="n">
        <f>H163+1</f>
        <v>45441</v>
      </c>
      <c r="F164" s="48"/>
      <c r="G164" s="49" t="n">
        <v>1</v>
      </c>
      <c r="H164" s="47" t="n">
        <f>E164+G164-1</f>
        <v>45441</v>
      </c>
      <c r="I164" s="47" t="n">
        <v>45315</v>
      </c>
      <c r="J164" s="48"/>
      <c r="K164" s="46" t="s">
        <v>297</v>
      </c>
      <c r="L164" s="46"/>
      <c r="M164" s="46"/>
    </row>
    <row r="165" ht="16.5" customHeight="1">
      <c r="B165" s="75"/>
      <c r="C165" s="47" t="s">
        <v>302</v>
      </c>
      <c r="D165" s="47"/>
      <c r="E165" s="47" t="n">
        <f>H164+1</f>
        <v>45442</v>
      </c>
      <c r="F165" s="48"/>
      <c r="G165" s="49" t="n">
        <v>1</v>
      </c>
      <c r="H165" s="47" t="n">
        <f>E165+G165-1</f>
        <v>45442</v>
      </c>
      <c r="I165" s="47" t="n">
        <v>45315</v>
      </c>
      <c r="J165" s="48"/>
      <c r="K165" s="46" t="s">
        <v>297</v>
      </c>
      <c r="L165" s="46"/>
      <c r="M165" s="46"/>
    </row>
    <row r="166" ht="16.5" customHeight="1">
      <c r="B166" s="75"/>
      <c r="C166" s="47" t="s">
        <v>303</v>
      </c>
      <c r="D166" s="47"/>
      <c r="E166" s="47" t="n">
        <f>MAX(H162:H165)</f>
        <v>45442</v>
      </c>
      <c r="F166" s="48"/>
      <c r="G166" s="49" t="n">
        <v>1</v>
      </c>
      <c r="H166" s="47" t="n">
        <f>E166+G166-1</f>
        <v>45442</v>
      </c>
      <c r="I166" s="47" t="n">
        <v>45316</v>
      </c>
      <c r="J166" s="48"/>
      <c r="K166" s="46" t="s">
        <v>297</v>
      </c>
      <c r="L166" s="46"/>
      <c r="M166" s="46"/>
    </row>
    <row r="167" ht="16.5" customHeight="1">
      <c r="B167" s="75"/>
      <c r="C167" s="47" t="s">
        <v>304</v>
      </c>
      <c r="D167" s="50" t="s">
        <v>305</v>
      </c>
      <c r="E167" s="47" t="n">
        <f>MAX(H162:H165)</f>
        <v>45442</v>
      </c>
      <c r="F167" s="48"/>
      <c r="G167" s="49" t="n">
        <v>14</v>
      </c>
      <c r="H167" s="47" t="n">
        <f>E167+G167-1</f>
        <v>45455</v>
      </c>
      <c r="I167" s="47" t="n">
        <v>45336</v>
      </c>
      <c r="J167" s="48"/>
      <c r="K167" s="46" t="s">
        <v>306</v>
      </c>
      <c r="L167" s="48"/>
      <c r="M167" s="89"/>
    </row>
    <row r="168" ht="16.5" customHeight="1">
      <c r="B168" s="75"/>
      <c r="C168" s="50" t="s">
        <v>307</v>
      </c>
      <c r="D168" s="47"/>
      <c r="E168" s="47" t="n">
        <f>E159</f>
        <v>45427</v>
      </c>
      <c r="F168" s="48"/>
      <c r="G168" s="61" t="n">
        <v>14</v>
      </c>
      <c r="H168" s="47" t="n">
        <f>E168+G168-1</f>
        <v>45440</v>
      </c>
      <c r="I168" s="47"/>
      <c r="J168" s="48"/>
      <c r="K168" s="48"/>
      <c r="L168" s="48"/>
      <c r="M168" s="89"/>
    </row>
    <row r="169" ht="16.5" customHeight="1">
      <c r="B169" s="75"/>
      <c r="C169" s="47" t="s">
        <v>308</v>
      </c>
      <c r="D169" s="47"/>
      <c r="E169" s="47" t="n">
        <f>MIN(E170:E177)</f>
        <v>45441</v>
      </c>
      <c r="F169" s="48"/>
      <c r="G169" s="61"/>
      <c r="H169" s="47" t="n">
        <f>MAX(H170:H177)</f>
        <v>45478</v>
      </c>
      <c r="I169" s="47" t="n">
        <v>45435</v>
      </c>
      <c r="J169" s="48"/>
      <c r="K169" s="48" t="s">
        <v>309</v>
      </c>
      <c r="L169" s="48"/>
      <c r="M169" s="89"/>
    </row>
    <row r="170" ht="16.5" customHeight="1">
      <c r="B170" s="75"/>
      <c r="C170" s="47" t="s">
        <v>310</v>
      </c>
      <c r="D170" s="47"/>
      <c r="E170" s="47" t="n">
        <f>H168+1</f>
        <v>45441</v>
      </c>
      <c r="F170" s="48"/>
      <c r="G170" s="49" t="n">
        <v>2</v>
      </c>
      <c r="H170" s="47" t="n">
        <f>E170+G170-1</f>
        <v>45442</v>
      </c>
      <c r="I170" s="47" t="n">
        <v>45358</v>
      </c>
      <c r="J170" s="48"/>
      <c r="K170" s="46" t="s">
        <v>311</v>
      </c>
      <c r="L170" s="46"/>
      <c r="M170" s="46"/>
    </row>
    <row r="171" ht="16.5" customHeight="1">
      <c r="B171" s="75"/>
      <c r="C171" s="47" t="s">
        <v>312</v>
      </c>
      <c r="D171" s="47"/>
      <c r="E171" s="47" t="n">
        <f>MIN(E172:E177)</f>
        <v>45456</v>
      </c>
      <c r="F171" s="48"/>
      <c r="G171" s="49" t="n">
        <f>H171-E171</f>
        <v>22</v>
      </c>
      <c r="H171" s="47" t="n">
        <f>MAX(H172:H177)</f>
        <v>45478</v>
      </c>
      <c r="I171" s="47" t="n">
        <v>45372</v>
      </c>
      <c r="J171" s="48"/>
      <c r="K171" s="46" t="s">
        <v>311</v>
      </c>
      <c r="L171" s="46"/>
      <c r="M171" s="46"/>
    </row>
    <row r="172" ht="16.5" customHeight="1">
      <c r="B172" s="75"/>
      <c r="C172" s="47" t="s">
        <v>313</v>
      </c>
      <c r="D172" s="47"/>
      <c r="E172" s="47" t="n">
        <f>H167+1</f>
        <v>45456</v>
      </c>
      <c r="F172" s="48"/>
      <c r="G172" s="49" t="n">
        <v>10</v>
      </c>
      <c r="H172" s="47" t="n">
        <f>E172+G172-1</f>
        <v>45465</v>
      </c>
      <c r="I172" s="47" t="n">
        <v>45409</v>
      </c>
      <c r="J172" s="48"/>
      <c r="K172" s="46" t="s">
        <v>314</v>
      </c>
      <c r="L172" s="46"/>
      <c r="M172" s="46"/>
    </row>
    <row r="173" ht="16.5" customHeight="1">
      <c r="B173" s="75"/>
      <c r="C173" s="47" t="s">
        <v>315</v>
      </c>
      <c r="D173" s="47"/>
      <c r="E173" s="47" t="n">
        <f>MAX(H167+1,H172)</f>
        <v>45465</v>
      </c>
      <c r="F173" s="48"/>
      <c r="G173" s="49" t="n">
        <v>1</v>
      </c>
      <c r="H173" s="47" t="n">
        <f>E173+G173-1</f>
        <v>45465</v>
      </c>
      <c r="I173" s="47" t="n">
        <v>45410</v>
      </c>
      <c r="J173" s="48"/>
      <c r="K173" s="46" t="s">
        <v>314</v>
      </c>
      <c r="L173" s="46"/>
      <c r="M173" s="46"/>
    </row>
    <row r="174" ht="16.5" customHeight="1">
      <c r="B174" s="75"/>
      <c r="C174" s="47" t="s">
        <v>316</v>
      </c>
      <c r="D174" s="47"/>
      <c r="E174" s="47" t="n">
        <f>H173+1</f>
        <v>45466</v>
      </c>
      <c r="F174" s="48"/>
      <c r="G174" s="49" t="n">
        <v>2</v>
      </c>
      <c r="H174" s="47" t="n">
        <f>E174+G174-1</f>
        <v>45467</v>
      </c>
      <c r="I174" s="47" t="n">
        <v>45412</v>
      </c>
      <c r="J174" s="48"/>
      <c r="K174" s="46" t="s">
        <v>314</v>
      </c>
      <c r="L174" s="46"/>
      <c r="M174" s="46"/>
    </row>
    <row r="175" ht="16.5" customHeight="1">
      <c r="B175" s="75"/>
      <c r="C175" s="47" t="s">
        <v>317</v>
      </c>
      <c r="D175" s="47"/>
      <c r="E175" s="47" t="n">
        <f>H174+1</f>
        <v>45468</v>
      </c>
      <c r="F175" s="48"/>
      <c r="G175" s="49" t="n">
        <v>3</v>
      </c>
      <c r="H175" s="47" t="n">
        <f>E175+G175-1</f>
        <v>45470</v>
      </c>
      <c r="I175" s="47" t="n">
        <v>45413</v>
      </c>
      <c r="J175" s="48"/>
      <c r="K175" s="46" t="s">
        <v>314</v>
      </c>
      <c r="L175" s="46"/>
      <c r="M175" s="46"/>
    </row>
    <row r="176" ht="16.5" customHeight="1">
      <c r="B176" s="75"/>
      <c r="C176" s="47" t="s">
        <v>318</v>
      </c>
      <c r="D176" s="47"/>
      <c r="E176" s="47" t="n">
        <f>H175+1</f>
        <v>45471</v>
      </c>
      <c r="F176" s="48"/>
      <c r="G176" s="49" t="n">
        <v>7</v>
      </c>
      <c r="H176" s="47" t="n">
        <f>E176+G176-1</f>
        <v>45477</v>
      </c>
      <c r="I176" s="47" t="n">
        <v>45420</v>
      </c>
      <c r="J176" s="48"/>
      <c r="K176" s="46" t="s">
        <v>314</v>
      </c>
      <c r="L176" s="46"/>
      <c r="M176" s="46"/>
    </row>
    <row r="177" ht="16.5" customHeight="1">
      <c r="B177" s="75"/>
      <c r="C177" s="47" t="s">
        <v>319</v>
      </c>
      <c r="D177" s="47"/>
      <c r="E177" s="47" t="n">
        <f>H176+1</f>
        <v>45478</v>
      </c>
      <c r="F177" s="48"/>
      <c r="G177" s="49" t="n">
        <v>1</v>
      </c>
      <c r="H177" s="47" t="n">
        <f>E177+G177-1</f>
        <v>45478</v>
      </c>
      <c r="I177" s="47" t="n">
        <v>45421</v>
      </c>
      <c r="J177" s="48"/>
      <c r="K177" s="46" t="s">
        <v>314</v>
      </c>
      <c r="L177" s="46"/>
      <c r="M177" s="46"/>
    </row>
    <row r="178" ht="16.5" customHeight="1">
      <c r="B178" s="75"/>
      <c r="C178" s="47" t="s">
        <v>320</v>
      </c>
      <c r="D178" s="47"/>
      <c r="E178" s="47" t="n">
        <f>H177+1</f>
        <v>45479</v>
      </c>
      <c r="F178" s="48"/>
      <c r="G178" s="49" t="n">
        <v>14</v>
      </c>
      <c r="H178" s="47" t="n">
        <f>E178+G178-1</f>
        <v>45492</v>
      </c>
      <c r="I178" s="47" t="n">
        <v>45435</v>
      </c>
      <c r="J178" s="48"/>
      <c r="K178" s="46" t="s">
        <v>314</v>
      </c>
      <c r="L178" s="46"/>
      <c r="M178" s="46"/>
    </row>
    <row r="179" ht="16.5" customHeight="1">
      <c r="B179" s="75"/>
      <c r="C179" s="50" t="s">
        <v>1124</v>
      </c>
      <c r="D179" s="47"/>
      <c r="E179" s="47" t="n">
        <f>H178+1</f>
        <v>45493</v>
      </c>
      <c r="F179" s="48"/>
      <c r="G179" s="49" t="n">
        <v>14</v>
      </c>
      <c r="H179" s="47" t="n">
        <f>E179+G179-1</f>
        <v>45506</v>
      </c>
      <c r="I179" s="47"/>
      <c r="J179" s="48"/>
      <c r="K179" s="46" t="s">
        <v>314</v>
      </c>
      <c r="L179" s="46"/>
      <c r="M179" s="46"/>
    </row>
    <row r="180" ht="16.5" customHeight="1" hidden="1">
      <c r="B180" s="79" t="s">
        <v>532</v>
      </c>
      <c r="C180" s="47" t="s">
        <v>533</v>
      </c>
      <c r="D180" s="47"/>
      <c r="E180" s="47" t="n">
        <f>H178+1</f>
        <v>45493</v>
      </c>
      <c r="F180" s="48"/>
      <c r="G180" s="61"/>
      <c r="H180" s="47" t="n">
        <f>E180+G180-1</f>
        <v>45492</v>
      </c>
      <c r="I180" s="47" t="n">
        <v>45356</v>
      </c>
      <c r="J180" s="48"/>
      <c r="K180" s="48"/>
      <c r="L180" s="48"/>
      <c r="M180" s="89"/>
    </row>
    <row r="181" ht="16.5" customHeight="1" hidden="1">
      <c r="B181" s="75"/>
      <c r="C181" s="47" t="s">
        <v>534</v>
      </c>
      <c r="D181" s="47"/>
      <c r="E181" s="47" t="n">
        <f>H180+1</f>
        <v>45493</v>
      </c>
      <c r="F181" s="48"/>
      <c r="G181" s="49" t="n">
        <v>1</v>
      </c>
      <c r="H181" s="47" t="n">
        <f>E181+G181-1</f>
        <v>45493</v>
      </c>
      <c r="I181" s="47" t="n">
        <v>45350</v>
      </c>
      <c r="J181" s="48"/>
      <c r="K181" s="46" t="s">
        <v>535</v>
      </c>
      <c r="L181" s="46"/>
      <c r="M181" s="46"/>
    </row>
    <row r="182" ht="16.5" customHeight="1" hidden="1">
      <c r="B182" s="75"/>
      <c r="C182" s="47" t="s">
        <v>245</v>
      </c>
      <c r="D182" s="47"/>
      <c r="E182" s="47" t="n">
        <f>H181+1</f>
        <v>45494</v>
      </c>
      <c r="F182" s="48"/>
      <c r="G182" s="49" t="n">
        <v>2</v>
      </c>
      <c r="H182" s="47" t="n">
        <f>E182+G182-1</f>
        <v>45495</v>
      </c>
      <c r="I182" s="47" t="n">
        <v>45352</v>
      </c>
      <c r="J182" s="48"/>
      <c r="K182" s="46" t="s">
        <v>535</v>
      </c>
      <c r="L182" s="46"/>
      <c r="M182" s="46"/>
    </row>
    <row r="183" ht="16.5" customHeight="1" hidden="1">
      <c r="B183" s="75"/>
      <c r="C183" s="47" t="s">
        <v>536</v>
      </c>
      <c r="D183" s="47"/>
      <c r="E183" s="47" t="n">
        <f>E168</f>
        <v>45427</v>
      </c>
      <c r="F183" s="48"/>
      <c r="G183" s="49" t="n">
        <v>7</v>
      </c>
      <c r="H183" s="47" t="n">
        <f>E183+G183-1</f>
        <v>45433</v>
      </c>
      <c r="I183" s="47" t="n">
        <v>45353</v>
      </c>
      <c r="J183" s="48"/>
      <c r="K183" s="46" t="s">
        <v>65</v>
      </c>
      <c r="L183" s="46"/>
      <c r="M183" s="46"/>
    </row>
    <row r="184" ht="16.5" customHeight="1" hidden="1">
      <c r="B184" s="75"/>
      <c r="C184" s="47" t="s">
        <v>537</v>
      </c>
      <c r="D184" s="47"/>
      <c r="E184" s="47" t="n">
        <f>H183+1</f>
        <v>45434</v>
      </c>
      <c r="F184" s="48"/>
      <c r="G184" s="49" t="n">
        <v>1</v>
      </c>
      <c r="H184" s="47" t="n">
        <f>E184+G184-1</f>
        <v>45434</v>
      </c>
      <c r="I184" s="47" t="n">
        <v>45354</v>
      </c>
      <c r="J184" s="48"/>
      <c r="K184" s="46" t="s">
        <v>512</v>
      </c>
      <c r="L184" s="46"/>
      <c r="M184" s="46"/>
    </row>
    <row r="185" ht="16.5" customHeight="1" hidden="1">
      <c r="B185" s="75"/>
      <c r="C185" s="48" t="s">
        <v>538</v>
      </c>
      <c r="D185" s="48"/>
      <c r="E185" s="82"/>
      <c r="F185" s="48"/>
      <c r="G185" s="61"/>
      <c r="H185" s="47"/>
      <c r="I185" s="48"/>
      <c r="J185" s="48"/>
      <c r="K185" s="46" t="s">
        <v>516</v>
      </c>
      <c r="L185" s="46"/>
      <c r="M185" s="46"/>
    </row>
    <row r="186" ht="16.5" customHeight="1" hidden="1">
      <c r="B186" s="75"/>
      <c r="C186" s="48" t="s">
        <v>539</v>
      </c>
      <c r="D186" s="48"/>
      <c r="E186" s="82"/>
      <c r="F186" s="48"/>
      <c r="G186" s="61"/>
      <c r="H186" s="47"/>
      <c r="I186" s="48"/>
      <c r="J186" s="48"/>
      <c r="K186" s="46" t="s">
        <v>512</v>
      </c>
      <c r="L186" s="46"/>
      <c r="M186" s="46"/>
    </row>
    <row r="187" ht="16.5" customHeight="1" hidden="1">
      <c r="B187" s="75"/>
      <c r="C187" s="48" t="s">
        <v>540</v>
      </c>
      <c r="D187" s="48"/>
      <c r="E187" s="82"/>
      <c r="F187" s="48"/>
      <c r="G187" s="61"/>
      <c r="H187" s="47"/>
      <c r="I187" s="48"/>
      <c r="J187" s="48"/>
      <c r="K187" s="46" t="s">
        <v>512</v>
      </c>
      <c r="L187" s="46"/>
      <c r="M187" s="46"/>
    </row>
    <row r="188" ht="16.5" customHeight="1" hidden="1">
      <c r="B188" s="76"/>
      <c r="C188" s="47" t="s">
        <v>541</v>
      </c>
      <c r="D188" s="47"/>
      <c r="E188" s="47" t="n">
        <v>45355</v>
      </c>
      <c r="F188" s="48"/>
      <c r="G188" s="49" t="n">
        <v>2</v>
      </c>
      <c r="H188" s="47" t="n">
        <f>E188+G188-1</f>
        <v>45356</v>
      </c>
      <c r="I188" s="47" t="n">
        <v>45356</v>
      </c>
      <c r="J188" s="48"/>
      <c r="K188" s="46" t="s">
        <v>512</v>
      </c>
      <c r="L188" s="46"/>
      <c r="M188" s="46"/>
    </row>
    <row r="189" ht="16.5" customHeight="1"/>
    <row r="190" ht="16.5" customHeight="1"/>
    <row r="191" ht="16.5" customHeight="1"/>
  </sheetData>
  <autoFilter ref="A2:XFD1048576"/>
  <mergeCells count="25">
    <mergeCell ref="B14:B28"/>
    <mergeCell ref="B29:B32"/>
    <mergeCell ref="B33:B36"/>
    <mergeCell ref="B56:B66"/>
    <mergeCell ref="B67:B68"/>
    <mergeCell ref="B69:B75"/>
    <mergeCell ref="B110:B116"/>
    <mergeCell ref="B106:B109"/>
    <mergeCell ref="B117:B120"/>
    <mergeCell ref="B153:B155"/>
    <mergeCell ref="B122:B129"/>
    <mergeCell ref="B130:B149"/>
    <mergeCell ref="B4:B10"/>
    <mergeCell ref="B76:B86"/>
    <mergeCell ref="B156:B157"/>
    <mergeCell ref="B180:B188"/>
    <mergeCell ref="B40:B43"/>
    <mergeCell ref="B44:B49"/>
    <mergeCell ref="B38:B39"/>
    <mergeCell ref="B150:B151"/>
    <mergeCell ref="B102:B104"/>
    <mergeCell ref="B11:B13"/>
    <mergeCell ref="B158:B179"/>
    <mergeCell ref="B50:B53"/>
    <mergeCell ref="B87:B10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9990234375" defaultRowHeight="16.5" customHeight="1"/>
  <cols>
    <col min="1" max="1" width="7.623046875"/>
    <col min="2" max="2" width="9.1640625" customWidth="1"/>
    <col min="3" max="4" width="25.248046875" customWidth="1"/>
    <col min="8" max="8" width="14.4990234375" customWidth="1"/>
    <col min="9" max="9" width="16.623046875" customWidth="1"/>
    <col min="10" max="10" width="32.4990234375" customWidth="1"/>
    <col min="13" max="13" width="37.96875"/>
    <col min="14" max="14" width="11.9150390625"/>
    <col min="15" max="15" width="9.8818359375"/>
    <col min="16" max="16" width="4.3740234375"/>
    <col min="17" max="17" width="9.8818359375"/>
    <col min="19" max="19" width="9.8818359375"/>
    <col min="20" max="20" width="4.3740234375"/>
    <col min="21" max="21" width="9.8818359375"/>
    <col min="22" max="22" width="13.3740234375"/>
    <col min="23" max="23" width="43.283203125"/>
    <col min="24" max="24" width="18.6240234375"/>
  </cols>
  <sheetData>
    <row r="1" ht="16.5" customHeight="1">
      <c r="A1" s="256" t="s">
        <v>278</v>
      </c>
      <c r="B1" s="252" t="s">
        <v>1</v>
      </c>
      <c r="C1" s="252" t="s">
        <v>2</v>
      </c>
      <c r="D1" s="254" t="s">
        <v>3</v>
      </c>
      <c r="E1" s="253" t="s">
        <v>4</v>
      </c>
      <c r="F1" s="257" t="s">
        <v>5</v>
      </c>
      <c r="G1" s="255" t="s">
        <v>6</v>
      </c>
      <c r="H1" s="254" t="s">
        <v>7</v>
      </c>
      <c r="I1" s="254" t="s">
        <v>8</v>
      </c>
      <c r="J1" s="255"/>
      <c r="K1" s="251"/>
      <c r="L1" s="252"/>
      <c r="M1" s="252"/>
      <c r="N1" s="251"/>
      <c r="O1" s="253" t="s">
        <v>0</v>
      </c>
      <c r="P1" s="200"/>
      <c r="Q1" s="200"/>
      <c r="R1" s="438"/>
      <c r="S1" s="253" t="s">
        <v>0</v>
      </c>
      <c r="T1" s="200"/>
      <c r="U1" s="200"/>
      <c r="V1" s="254"/>
      <c r="W1" s="254"/>
      <c r="X1" s="255"/>
      <c r="Y1" s="255"/>
      <c r="Z1" s="255"/>
    </row>
    <row r="2" ht="16.5" customHeight="1">
      <c r="A2" s="256"/>
      <c r="B2" s="79"/>
      <c r="C2" s="285" t="s">
        <v>286</v>
      </c>
      <c r="D2" s="274"/>
      <c r="E2" s="285" t="n">
        <v>45516</v>
      </c>
      <c r="F2" s="289" t="n">
        <v>1</v>
      </c>
      <c r="G2" s="285" t="n">
        <v>45516</v>
      </c>
      <c r="H2" s="46" t="s">
        <v>24</v>
      </c>
      <c r="I2" s="46"/>
      <c r="J2" s="255"/>
      <c r="K2" s="256"/>
      <c r="L2" s="252" t="s">
        <v>1</v>
      </c>
      <c r="M2" s="252" t="s">
        <v>2</v>
      </c>
      <c r="N2" s="254" t="s">
        <v>3</v>
      </c>
      <c r="O2" s="253" t="s">
        <v>4</v>
      </c>
      <c r="P2" s="257" t="s">
        <v>5</v>
      </c>
      <c r="Q2" s="255" t="s">
        <v>6</v>
      </c>
      <c r="R2" s="255"/>
      <c r="S2" s="253" t="s">
        <v>4</v>
      </c>
      <c r="T2" s="257" t="s">
        <v>5</v>
      </c>
      <c r="U2" s="255" t="s">
        <v>6</v>
      </c>
      <c r="V2" s="254" t="s">
        <v>7</v>
      </c>
      <c r="W2" s="254" t="s">
        <v>8</v>
      </c>
      <c r="X2" s="255" t="s">
        <v>9</v>
      </c>
      <c r="Y2" s="255" t="s">
        <v>10</v>
      </c>
      <c r="Z2" s="255" t="s">
        <v>11</v>
      </c>
    </row>
    <row r="3" ht="27.75" customHeight="1">
      <c r="A3" s="256"/>
      <c r="B3" s="263" t="s">
        <v>288</v>
      </c>
      <c r="C3" s="285" t="s">
        <v>289</v>
      </c>
      <c r="D3" s="274"/>
      <c r="E3" s="274" t="n">
        <v>45518</v>
      </c>
      <c r="F3" s="277" t="n">
        <v>1</v>
      </c>
      <c r="G3" s="274" t="n">
        <v>45518</v>
      </c>
      <c r="H3" s="46" t="s">
        <v>290</v>
      </c>
      <c r="I3" s="46"/>
      <c r="J3" s="255"/>
      <c r="K3" s="256"/>
      <c r="L3" s="252"/>
      <c r="M3" s="294" t="s">
        <v>257</v>
      </c>
      <c r="N3" s="285" t="s">
        <v>258</v>
      </c>
      <c r="O3" s="285" t="n">
        <v>45494</v>
      </c>
      <c r="P3" s="289" t="n">
        <v>7</v>
      </c>
      <c r="Q3" s="285" t="n">
        <v>45500</v>
      </c>
      <c r="R3" s="264"/>
      <c r="S3" s="285" t="n">
        <v>45494</v>
      </c>
      <c r="T3" s="289" t="n">
        <v>7</v>
      </c>
      <c r="U3" s="285" t="n">
        <v>45500</v>
      </c>
      <c r="V3" s="46" t="s">
        <v>84</v>
      </c>
      <c r="W3" s="15"/>
      <c r="X3" s="46"/>
      <c r="Y3" s="46"/>
      <c r="Z3" s="46"/>
    </row>
    <row r="4" ht="27.75" customHeight="1">
      <c r="A4" s="251"/>
      <c r="B4" s="263"/>
      <c r="C4" s="296" t="s">
        <v>279</v>
      </c>
      <c r="D4" s="280"/>
      <c r="E4" s="296" t="n">
        <v>45525</v>
      </c>
      <c r="F4" s="297" t="n">
        <v>50</v>
      </c>
      <c r="G4" s="296" t="n">
        <v>45574</v>
      </c>
      <c r="H4" s="46" t="s">
        <v>264</v>
      </c>
      <c r="I4" s="46" t="s">
        <v>542</v>
      </c>
      <c r="J4" s="255"/>
      <c r="K4" s="256"/>
      <c r="L4" s="252"/>
      <c r="M4" s="294" t="s">
        <v>260</v>
      </c>
      <c r="N4" s="285"/>
      <c r="O4" s="285" t="n">
        <v>45501</v>
      </c>
      <c r="P4" s="289" t="n">
        <v>1</v>
      </c>
      <c r="Q4" s="285" t="n">
        <v>45501</v>
      </c>
      <c r="R4" s="264"/>
      <c r="S4" s="285" t="n">
        <v>45501</v>
      </c>
      <c r="T4" s="289" t="n">
        <v>1</v>
      </c>
      <c r="U4" s="285" t="n">
        <v>45501</v>
      </c>
      <c r="V4" s="46" t="s">
        <v>254</v>
      </c>
      <c r="W4" s="46"/>
      <c r="X4" s="46"/>
      <c r="Y4" s="46"/>
      <c r="Z4" s="46"/>
    </row>
    <row r="5" ht="54.75" customHeight="1">
      <c r="A5" s="251"/>
      <c r="B5" s="263"/>
      <c r="C5" s="296" t="s">
        <v>279</v>
      </c>
      <c r="D5" s="280"/>
      <c r="E5" s="296" t="n">
        <v>45525</v>
      </c>
      <c r="F5" s="297" t="n">
        <v>45</v>
      </c>
      <c r="G5" s="296" t="n">
        <v>45569</v>
      </c>
      <c r="H5" s="46"/>
      <c r="I5" s="174"/>
      <c r="J5" s="255"/>
      <c r="K5" s="256"/>
      <c r="L5" s="295"/>
      <c r="M5" s="296" t="s">
        <v>266</v>
      </c>
      <c r="N5" s="278" t="s">
        <v>267</v>
      </c>
      <c r="O5" s="296" t="n">
        <v>45502</v>
      </c>
      <c r="P5" s="297" t="n">
        <v>7</v>
      </c>
      <c r="Q5" s="296" t="n">
        <v>45508</v>
      </c>
      <c r="R5" s="264"/>
      <c r="S5" s="296" t="n">
        <v>45502</v>
      </c>
      <c r="T5" s="297" t="n">
        <v>7</v>
      </c>
      <c r="U5" s="296" t="n">
        <v>45508</v>
      </c>
      <c r="V5" s="46" t="s">
        <v>264</v>
      </c>
      <c r="W5" s="46" t="s">
        <v>268</v>
      </c>
      <c r="X5" s="46"/>
      <c r="Y5" s="46"/>
      <c r="Z5" s="46"/>
    </row>
    <row r="6" ht="27.75" customHeight="1">
      <c r="A6" s="251"/>
      <c r="B6" s="263"/>
      <c r="C6" s="296" t="s">
        <v>279</v>
      </c>
      <c r="D6" s="280"/>
      <c r="E6" s="296" t="n">
        <v>45525</v>
      </c>
      <c r="F6" s="297" t="n">
        <v>40</v>
      </c>
      <c r="G6" s="296" t="n">
        <v>45564</v>
      </c>
      <c r="H6" s="46"/>
      <c r="I6" s="174" t="s">
        <v>543</v>
      </c>
      <c r="J6" s="255"/>
      <c r="K6" s="256"/>
      <c r="L6" s="295"/>
      <c r="M6" s="285" t="s">
        <v>270</v>
      </c>
      <c r="N6" s="285"/>
      <c r="O6" s="285" t="n">
        <v>45504</v>
      </c>
      <c r="P6" s="289" t="n">
        <v>8</v>
      </c>
      <c r="Q6" s="285" t="n">
        <v>45511</v>
      </c>
      <c r="R6" s="264"/>
      <c r="S6" s="285" t="n">
        <v>45504</v>
      </c>
      <c r="T6" s="289" t="n">
        <v>8</v>
      </c>
      <c r="U6" s="285" t="n">
        <v>45511</v>
      </c>
      <c r="V6" s="46" t="s">
        <v>264</v>
      </c>
      <c r="W6" s="46" t="s">
        <v>271</v>
      </c>
      <c r="X6" s="46"/>
      <c r="Y6" s="46"/>
      <c r="Z6" s="46"/>
    </row>
    <row r="7" ht="27.75" customHeight="1">
      <c r="A7" s="256"/>
      <c r="B7" s="252"/>
      <c r="C7" s="282" t="s">
        <v>329</v>
      </c>
      <c r="D7" s="302"/>
      <c r="E7" s="285" t="n">
        <v>45575</v>
      </c>
      <c r="F7" s="289" t="n">
        <v>3</v>
      </c>
      <c r="G7" s="285" t="n">
        <v>45577</v>
      </c>
      <c r="H7" s="303" t="s">
        <v>330</v>
      </c>
      <c r="I7" s="301"/>
      <c r="J7" s="255"/>
      <c r="K7" s="256"/>
      <c r="L7" s="295"/>
      <c r="M7" s="285" t="s">
        <v>274</v>
      </c>
      <c r="N7" s="282" t="s">
        <v>275</v>
      </c>
      <c r="O7" s="285" t="n">
        <v>45509</v>
      </c>
      <c r="P7" s="289" t="n">
        <v>7</v>
      </c>
      <c r="Q7" s="285" t="n">
        <v>45515</v>
      </c>
      <c r="R7" s="264"/>
      <c r="S7" s="285" t="n">
        <v>45509</v>
      </c>
      <c r="T7" s="289" t="n">
        <v>7</v>
      </c>
      <c r="U7" s="285" t="n">
        <v>45515</v>
      </c>
      <c r="V7" s="46" t="s">
        <v>264</v>
      </c>
      <c r="W7" s="46"/>
      <c r="X7" s="46"/>
      <c r="Y7" s="46"/>
      <c r="Z7" s="46"/>
    </row>
    <row r="8" ht="16.5" customHeight="1">
      <c r="A8" s="256"/>
      <c r="B8" s="263"/>
      <c r="C8" s="278" t="s">
        <v>332</v>
      </c>
      <c r="D8" s="304"/>
      <c r="E8" s="296" t="n">
        <v>45576</v>
      </c>
      <c r="F8" s="297" t="n">
        <v>3</v>
      </c>
      <c r="G8" s="296" t="n">
        <v>45578</v>
      </c>
      <c r="H8" s="263" t="s">
        <v>290</v>
      </c>
      <c r="I8" s="301" t="s">
        <v>544</v>
      </c>
      <c r="J8" s="255"/>
      <c r="K8" s="256"/>
      <c r="L8" s="295"/>
      <c r="M8" s="285" t="s">
        <v>276</v>
      </c>
      <c r="N8" s="285"/>
      <c r="O8" s="285" t="n">
        <v>45511</v>
      </c>
      <c r="P8" s="289" t="n">
        <v>7</v>
      </c>
      <c r="Q8" s="285" t="n">
        <v>45517</v>
      </c>
      <c r="R8" s="264"/>
      <c r="S8" s="285" t="n">
        <v>45511</v>
      </c>
      <c r="T8" s="289" t="n">
        <v>7</v>
      </c>
      <c r="U8" s="285" t="n">
        <v>45517</v>
      </c>
      <c r="V8" s="46" t="s">
        <v>264</v>
      </c>
      <c r="W8" s="46"/>
      <c r="X8" s="46"/>
      <c r="Y8" s="46"/>
      <c r="Z8" s="46"/>
    </row>
    <row r="9" ht="27.75" customHeight="1">
      <c r="A9" s="256"/>
      <c r="B9" s="263"/>
      <c r="C9" s="278" t="s">
        <v>545</v>
      </c>
      <c r="D9" s="304"/>
      <c r="E9" s="296" t="n">
        <v>45579</v>
      </c>
      <c r="F9" s="297" t="n">
        <v>2</v>
      </c>
      <c r="G9" s="296" t="n">
        <v>45580</v>
      </c>
      <c r="H9" s="303"/>
      <c r="I9" s="301"/>
      <c r="J9" s="255"/>
      <c r="K9" s="256"/>
      <c r="L9" s="295"/>
      <c r="M9" s="285" t="s">
        <v>277</v>
      </c>
      <c r="N9" s="285"/>
      <c r="O9" s="285" t="n">
        <v>45512</v>
      </c>
      <c r="P9" s="289" t="n">
        <v>7</v>
      </c>
      <c r="Q9" s="285" t="n">
        <v>45518</v>
      </c>
      <c r="R9" s="264"/>
      <c r="S9" s="285" t="n">
        <v>45512</v>
      </c>
      <c r="T9" s="289" t="n">
        <v>7</v>
      </c>
      <c r="U9" s="285" t="n">
        <v>45518</v>
      </c>
      <c r="V9" s="46" t="s">
        <v>254</v>
      </c>
      <c r="W9" s="46"/>
      <c r="X9" s="46"/>
      <c r="Y9" s="46"/>
      <c r="Z9" s="46"/>
    </row>
    <row r="10" ht="41.25" customHeight="1">
      <c r="A10" s="252"/>
      <c r="B10" s="263"/>
      <c r="C10" s="282" t="s">
        <v>343</v>
      </c>
      <c r="D10" s="302"/>
      <c r="E10" s="285" t="n">
        <v>45579</v>
      </c>
      <c r="F10" s="289" t="n">
        <v>15</v>
      </c>
      <c r="G10" s="285" t="n">
        <v>45593</v>
      </c>
      <c r="H10" s="305" t="s">
        <v>264</v>
      </c>
      <c r="I10" s="301"/>
      <c r="J10" s="255"/>
      <c r="K10" s="256"/>
      <c r="L10" s="79"/>
      <c r="M10" s="285" t="s">
        <v>286</v>
      </c>
      <c r="N10" s="274"/>
      <c r="O10" s="285" t="n">
        <v>45516</v>
      </c>
      <c r="P10" s="289" t="n">
        <v>1</v>
      </c>
      <c r="Q10" s="285" t="n">
        <v>45516</v>
      </c>
      <c r="R10" s="264"/>
      <c r="S10" s="285" t="n">
        <v>45516</v>
      </c>
      <c r="T10" s="289" t="n">
        <v>1</v>
      </c>
      <c r="U10" s="285" t="n">
        <v>45516</v>
      </c>
      <c r="V10" s="46" t="s">
        <v>24</v>
      </c>
      <c r="W10" s="46"/>
      <c r="X10" s="462" t="s">
        <v>287</v>
      </c>
      <c r="Y10" s="46"/>
      <c r="Z10" s="46"/>
    </row>
    <row r="11" ht="41.25" customHeight="1">
      <c r="A11" s="252"/>
      <c r="B11" s="263"/>
      <c r="C11" s="282" t="s">
        <v>350</v>
      </c>
      <c r="D11" s="302"/>
      <c r="E11" s="285" t="n">
        <v>45594</v>
      </c>
      <c r="F11" s="289" t="n">
        <v>1</v>
      </c>
      <c r="G11" s="285" t="n">
        <v>45594</v>
      </c>
      <c r="H11" s="263" t="s">
        <v>349</v>
      </c>
      <c r="I11" s="301"/>
      <c r="J11" s="255"/>
      <c r="K11" s="256"/>
      <c r="L11" s="263" t="s">
        <v>288</v>
      </c>
      <c r="M11" s="285" t="s">
        <v>289</v>
      </c>
      <c r="N11" s="274"/>
      <c r="O11" s="274" t="n">
        <v>45518</v>
      </c>
      <c r="P11" s="277" t="n">
        <v>1</v>
      </c>
      <c r="Q11" s="274" t="n">
        <v>45518</v>
      </c>
      <c r="R11" s="47"/>
      <c r="S11" s="274" t="n">
        <v>45518</v>
      </c>
      <c r="T11" s="277" t="n">
        <v>1</v>
      </c>
      <c r="U11" s="274" t="n">
        <v>45518</v>
      </c>
      <c r="V11" s="46" t="s">
        <v>290</v>
      </c>
      <c r="W11" s="46"/>
      <c r="X11" s="46" t="s">
        <v>546</v>
      </c>
      <c r="Y11" s="46"/>
      <c r="Z11" s="46"/>
    </row>
    <row r="12" ht="27.75" customHeight="1">
      <c r="A12" s="252"/>
      <c r="B12" s="252"/>
      <c r="C12" s="282" t="s">
        <v>355</v>
      </c>
      <c r="D12" s="302"/>
      <c r="E12" s="285" t="n">
        <v>45595</v>
      </c>
      <c r="F12" s="289" t="n">
        <v>1</v>
      </c>
      <c r="G12" s="285" t="n">
        <v>45595</v>
      </c>
      <c r="H12" s="303" t="s">
        <v>231</v>
      </c>
      <c r="I12" s="301"/>
      <c r="J12" s="255"/>
      <c r="K12" s="251"/>
      <c r="L12" s="263"/>
      <c r="M12" s="296" t="s">
        <v>279</v>
      </c>
      <c r="N12" s="280"/>
      <c r="O12" s="296" t="n">
        <v>45525</v>
      </c>
      <c r="P12" s="297" t="n">
        <v>50</v>
      </c>
      <c r="Q12" s="296" t="n">
        <v>45574</v>
      </c>
      <c r="R12" s="264"/>
      <c r="S12" s="296" t="n">
        <v>45525</v>
      </c>
      <c r="T12" s="297" t="n">
        <v>50</v>
      </c>
      <c r="U12" s="296" t="n">
        <v>45574</v>
      </c>
      <c r="V12" s="46" t="s">
        <v>264</v>
      </c>
      <c r="W12" s="46" t="s">
        <v>542</v>
      </c>
      <c r="X12" s="46"/>
      <c r="Y12" s="46"/>
      <c r="Z12" s="46"/>
    </row>
    <row r="13" ht="27.75" customHeight="1">
      <c r="A13" s="252"/>
      <c r="B13" s="295"/>
      <c r="C13" s="282" t="s">
        <v>357</v>
      </c>
      <c r="D13" s="302"/>
      <c r="E13" s="285" t="n">
        <v>45596</v>
      </c>
      <c r="F13" s="289" t="n">
        <v>1</v>
      </c>
      <c r="G13" s="285" t="n">
        <v>45596</v>
      </c>
      <c r="H13" s="263" t="s">
        <v>290</v>
      </c>
      <c r="I13" s="301"/>
      <c r="J13" s="255"/>
      <c r="K13" s="251"/>
      <c r="L13" s="263"/>
      <c r="M13" s="296" t="s">
        <v>279</v>
      </c>
      <c r="N13" s="280"/>
      <c r="O13" s="296" t="n">
        <v>45525</v>
      </c>
      <c r="P13" s="297" t="n">
        <v>55</v>
      </c>
      <c r="Q13" s="296" t="n">
        <v>45579</v>
      </c>
      <c r="R13" s="264"/>
      <c r="S13" s="296" t="n">
        <v>45525</v>
      </c>
      <c r="T13" s="297" t="n">
        <v>55</v>
      </c>
      <c r="U13" s="296" t="n">
        <v>45579</v>
      </c>
      <c r="V13" s="46"/>
      <c r="W13" s="174"/>
      <c r="X13" s="46"/>
      <c r="Y13" s="46"/>
      <c r="Z13" s="46"/>
    </row>
    <row r="14" ht="27.75" customHeight="1">
      <c r="A14" s="252"/>
      <c r="B14" s="295"/>
      <c r="C14" s="278" t="s">
        <v>356</v>
      </c>
      <c r="D14" s="304"/>
      <c r="E14" s="296" t="n">
        <v>45597</v>
      </c>
      <c r="F14" s="297" t="n">
        <v>4</v>
      </c>
      <c r="G14" s="296" t="n">
        <v>45600</v>
      </c>
      <c r="H14" s="263" t="s">
        <v>290</v>
      </c>
      <c r="I14" s="301"/>
      <c r="J14" s="255"/>
      <c r="K14" s="251"/>
      <c r="L14" s="263"/>
      <c r="M14" s="296" t="s">
        <v>279</v>
      </c>
      <c r="N14" s="280"/>
      <c r="O14" s="296" t="n">
        <v>45525</v>
      </c>
      <c r="P14" s="297" t="n">
        <v>40</v>
      </c>
      <c r="Q14" s="296" t="n">
        <v>45564</v>
      </c>
      <c r="R14" s="264"/>
      <c r="S14" s="296" t="n">
        <v>45525</v>
      </c>
      <c r="T14" s="297" t="n">
        <v>40</v>
      </c>
      <c r="U14" s="296" t="n">
        <v>45564</v>
      </c>
      <c r="V14" s="46"/>
      <c r="W14" s="174" t="s">
        <v>543</v>
      </c>
      <c r="X14" s="46"/>
      <c r="Y14" s="46"/>
      <c r="Z14" s="46"/>
    </row>
    <row r="15" ht="16.5" customHeight="1">
      <c r="A15" s="252"/>
      <c r="B15" s="295"/>
      <c r="C15" s="282" t="s">
        <v>358</v>
      </c>
      <c r="D15" s="302"/>
      <c r="E15" s="285" t="n">
        <v>45601</v>
      </c>
      <c r="F15" s="289" t="n">
        <v>3</v>
      </c>
      <c r="G15" s="285" t="n">
        <v>45603</v>
      </c>
      <c r="H15" s="263" t="s">
        <v>231</v>
      </c>
      <c r="I15" s="301"/>
      <c r="J15" s="255"/>
      <c r="K15" s="256"/>
      <c r="L15" s="252"/>
      <c r="M15" s="282" t="s">
        <v>329</v>
      </c>
      <c r="N15" s="302"/>
      <c r="O15" s="285" t="n">
        <v>45575</v>
      </c>
      <c r="P15" s="289" t="n">
        <v>3</v>
      </c>
      <c r="Q15" s="285" t="n">
        <v>45577</v>
      </c>
      <c r="R15" s="264"/>
      <c r="S15" s="285" t="n">
        <v>45575</v>
      </c>
      <c r="T15" s="289" t="n">
        <v>3</v>
      </c>
      <c r="U15" s="285" t="n">
        <v>45577</v>
      </c>
      <c r="V15" s="303" t="s">
        <v>330</v>
      </c>
      <c r="W15" s="301"/>
      <c r="X15" s="301"/>
      <c r="Y15" s="255"/>
      <c r="Z15" s="255"/>
    </row>
    <row r="16" ht="27.75" customHeight="1">
      <c r="A16" s="252"/>
      <c r="B16" s="263"/>
      <c r="C16" s="282" t="s">
        <v>361</v>
      </c>
      <c r="D16" s="302"/>
      <c r="E16" s="285" t="n">
        <v>45604</v>
      </c>
      <c r="F16" s="289" t="n">
        <v>3</v>
      </c>
      <c r="G16" s="285" t="n">
        <v>45606</v>
      </c>
      <c r="H16" s="263" t="s">
        <v>73</v>
      </c>
      <c r="I16" s="301"/>
      <c r="J16" s="255"/>
      <c r="K16" s="256"/>
      <c r="L16" s="263"/>
      <c r="M16" s="278" t="s">
        <v>332</v>
      </c>
      <c r="N16" s="304"/>
      <c r="O16" s="296" t="n">
        <v>45576</v>
      </c>
      <c r="P16" s="297" t="n">
        <v>3</v>
      </c>
      <c r="Q16" s="296" t="n">
        <v>45578</v>
      </c>
      <c r="R16" s="264"/>
      <c r="S16" s="296" t="n">
        <v>45580</v>
      </c>
      <c r="T16" s="297" t="n">
        <v>3</v>
      </c>
      <c r="U16" s="296" t="n">
        <v>45582</v>
      </c>
      <c r="V16" s="263" t="s">
        <v>290</v>
      </c>
      <c r="W16" s="301" t="s">
        <v>544</v>
      </c>
      <c r="X16" s="301"/>
      <c r="Y16" s="255"/>
      <c r="Z16" s="255"/>
    </row>
    <row r="17" ht="16.5" customHeight="1">
      <c r="A17" s="252"/>
      <c r="B17" s="263"/>
      <c r="C17" s="282" t="s">
        <v>362</v>
      </c>
      <c r="D17" s="302"/>
      <c r="E17" s="285" t="n">
        <v>45607</v>
      </c>
      <c r="F17" s="289" t="n">
        <v>7</v>
      </c>
      <c r="G17" s="285" t="n">
        <v>45613</v>
      </c>
      <c r="H17" s="263" t="s">
        <v>73</v>
      </c>
      <c r="I17" s="301"/>
      <c r="J17" s="255"/>
      <c r="K17" s="256"/>
      <c r="L17" s="263"/>
      <c r="M17" s="278" t="s">
        <v>545</v>
      </c>
      <c r="N17" s="304"/>
      <c r="O17" s="296" t="n">
        <v>45579</v>
      </c>
      <c r="P17" s="297" t="n">
        <v>2</v>
      </c>
      <c r="Q17" s="296" t="n">
        <v>45580</v>
      </c>
      <c r="R17" s="264"/>
      <c r="S17" s="296" t="n">
        <v>45583</v>
      </c>
      <c r="T17" s="297" t="n">
        <v>2</v>
      </c>
      <c r="U17" s="296" t="n">
        <v>45584</v>
      </c>
      <c r="V17" s="303"/>
      <c r="W17" s="301"/>
      <c r="X17" s="301"/>
      <c r="Y17" s="255"/>
      <c r="Z17" s="255"/>
    </row>
    <row r="18" ht="41.25" customHeight="1">
      <c r="A18" s="252"/>
      <c r="B18" s="263" t="s">
        <v>369</v>
      </c>
      <c r="C18" s="282" t="s">
        <v>370</v>
      </c>
      <c r="D18" s="302"/>
      <c r="E18" s="285" t="n">
        <v>45614</v>
      </c>
      <c r="F18" s="289" t="n">
        <v>3</v>
      </c>
      <c r="G18" s="285" t="n">
        <v>45616</v>
      </c>
      <c r="H18" s="263" t="s">
        <v>54</v>
      </c>
      <c r="I18" s="301"/>
      <c r="J18" s="255"/>
      <c r="K18" s="252"/>
      <c r="L18" s="263"/>
      <c r="M18" s="282" t="s">
        <v>343</v>
      </c>
      <c r="N18" s="302"/>
      <c r="O18" s="285" t="n">
        <v>45579</v>
      </c>
      <c r="P18" s="289" t="n">
        <v>15</v>
      </c>
      <c r="Q18" s="285" t="n">
        <v>45593</v>
      </c>
      <c r="R18" s="264"/>
      <c r="S18" s="285" t="n">
        <v>45583</v>
      </c>
      <c r="T18" s="289" t="n">
        <v>15</v>
      </c>
      <c r="U18" s="285" t="n">
        <v>45597</v>
      </c>
      <c r="V18" s="305" t="s">
        <v>264</v>
      </c>
      <c r="W18" s="301"/>
      <c r="X18" s="301"/>
      <c r="Y18" s="255"/>
      <c r="Z18" s="255"/>
    </row>
    <row r="19" ht="27.75" customHeight="1">
      <c r="A19" s="252"/>
      <c r="B19" s="263"/>
      <c r="C19" s="282" t="s">
        <v>373</v>
      </c>
      <c r="D19" s="302"/>
      <c r="E19" s="285" t="n">
        <v>45601</v>
      </c>
      <c r="F19" s="289" t="n">
        <v>14</v>
      </c>
      <c r="G19" s="285" t="n">
        <v>45614</v>
      </c>
      <c r="H19" s="263" t="s">
        <v>54</v>
      </c>
      <c r="I19" s="301"/>
      <c r="J19" s="255"/>
      <c r="K19" s="252"/>
      <c r="L19" s="263"/>
      <c r="M19" s="282" t="s">
        <v>350</v>
      </c>
      <c r="N19" s="302"/>
      <c r="O19" s="285" t="n">
        <v>45594</v>
      </c>
      <c r="P19" s="289" t="n">
        <v>1</v>
      </c>
      <c r="Q19" s="285" t="n">
        <v>45594</v>
      </c>
      <c r="R19" s="264"/>
      <c r="S19" s="285" t="n">
        <v>45598</v>
      </c>
      <c r="T19" s="289" t="n">
        <v>1</v>
      </c>
      <c r="U19" s="285" t="n">
        <v>45598</v>
      </c>
      <c r="V19" s="263" t="s">
        <v>349</v>
      </c>
      <c r="W19" s="301"/>
      <c r="X19" s="301"/>
      <c r="Y19" s="255"/>
      <c r="Z19" s="255"/>
    </row>
    <row r="20" ht="16.5" customHeight="1">
      <c r="A20" s="252"/>
      <c r="B20" s="252"/>
      <c r="C20" s="282" t="s">
        <v>382</v>
      </c>
      <c r="D20" s="302"/>
      <c r="E20" s="285" t="n">
        <v>45601</v>
      </c>
      <c r="F20" s="289" t="n">
        <v>3</v>
      </c>
      <c r="G20" s="285" t="n">
        <v>45603</v>
      </c>
      <c r="H20" s="303" t="s">
        <v>54</v>
      </c>
      <c r="I20" s="301"/>
      <c r="J20" s="255"/>
      <c r="K20" s="252"/>
      <c r="L20" s="252"/>
      <c r="M20" s="282" t="s">
        <v>355</v>
      </c>
      <c r="N20" s="302"/>
      <c r="O20" s="285" t="n">
        <v>45595</v>
      </c>
      <c r="P20" s="289" t="n">
        <v>1</v>
      </c>
      <c r="Q20" s="285" t="n">
        <v>45595</v>
      </c>
      <c r="R20" s="264"/>
      <c r="S20" s="285" t="n">
        <v>45598</v>
      </c>
      <c r="T20" s="289" t="n">
        <v>1</v>
      </c>
      <c r="U20" s="285" t="n">
        <v>45598</v>
      </c>
      <c r="V20" s="303" t="s">
        <v>231</v>
      </c>
      <c r="W20" s="301"/>
      <c r="X20" s="301"/>
      <c r="Y20" s="255"/>
      <c r="Z20" s="255"/>
    </row>
    <row r="21" ht="27.75" customHeight="1">
      <c r="A21" s="252"/>
      <c r="B21" s="263"/>
      <c r="C21" s="282" t="s">
        <v>384</v>
      </c>
      <c r="D21" s="302"/>
      <c r="E21" s="285" t="n">
        <v>45604</v>
      </c>
      <c r="F21" s="289" t="n">
        <v>8</v>
      </c>
      <c r="G21" s="285" t="n">
        <v>45611</v>
      </c>
      <c r="H21" s="263" t="s">
        <v>73</v>
      </c>
      <c r="I21" s="301"/>
      <c r="J21" s="255"/>
      <c r="K21" s="252"/>
      <c r="L21" s="295"/>
      <c r="M21" s="282" t="s">
        <v>357</v>
      </c>
      <c r="N21" s="302"/>
      <c r="O21" s="285" t="n">
        <v>45596</v>
      </c>
      <c r="P21" s="289" t="n">
        <v>1</v>
      </c>
      <c r="Q21" s="285" t="n">
        <v>45596</v>
      </c>
      <c r="R21" s="264"/>
      <c r="S21" s="285" t="n">
        <v>45599</v>
      </c>
      <c r="T21" s="289" t="n">
        <v>1</v>
      </c>
      <c r="U21" s="285" t="n">
        <v>45599</v>
      </c>
      <c r="V21" s="263" t="s">
        <v>290</v>
      </c>
      <c r="W21" s="301"/>
      <c r="X21" s="301"/>
      <c r="Y21" s="255"/>
      <c r="Z21" s="255"/>
    </row>
    <row r="22" ht="16.5" customHeight="1">
      <c r="A22" s="252"/>
      <c r="B22" s="263"/>
      <c r="C22" s="282" t="s">
        <v>385</v>
      </c>
      <c r="D22" s="302"/>
      <c r="E22" s="285" t="n">
        <v>45612</v>
      </c>
      <c r="F22" s="289" t="n">
        <v>15</v>
      </c>
      <c r="G22" s="285" t="n">
        <v>45626</v>
      </c>
      <c r="H22" s="263" t="s">
        <v>264</v>
      </c>
      <c r="I22" s="301"/>
      <c r="J22" s="255"/>
      <c r="K22" s="252"/>
      <c r="L22" s="295"/>
      <c r="M22" s="278" t="s">
        <v>356</v>
      </c>
      <c r="N22" s="304"/>
      <c r="O22" s="296" t="n">
        <v>45597</v>
      </c>
      <c r="P22" s="297" t="n">
        <v>4</v>
      </c>
      <c r="Q22" s="296" t="n">
        <v>45600</v>
      </c>
      <c r="R22" s="264"/>
      <c r="S22" s="296" t="n">
        <v>45600</v>
      </c>
      <c r="T22" s="297" t="n">
        <v>4</v>
      </c>
      <c r="U22" s="296" t="n">
        <v>45603</v>
      </c>
      <c r="V22" s="263" t="s">
        <v>290</v>
      </c>
      <c r="W22" s="301"/>
      <c r="X22" s="301"/>
      <c r="Y22" s="255" t="n">
        <v>21</v>
      </c>
      <c r="Z22" s="255"/>
    </row>
    <row r="23" ht="41.25" customHeight="1">
      <c r="A23" s="252"/>
      <c r="B23" s="263"/>
      <c r="C23" s="282" t="s">
        <v>363</v>
      </c>
      <c r="D23" s="302"/>
      <c r="E23" s="285" t="n">
        <v>45626</v>
      </c>
      <c r="F23" s="289" t="n">
        <v>0</v>
      </c>
      <c r="G23" s="285" t="n">
        <v>45625</v>
      </c>
      <c r="H23" s="263" t="s">
        <v>264</v>
      </c>
      <c r="I23" s="301" t="s">
        <v>386</v>
      </c>
      <c r="J23" s="255"/>
      <c r="K23" s="252"/>
      <c r="L23" s="295"/>
      <c r="M23" s="282" t="s">
        <v>358</v>
      </c>
      <c r="N23" s="302"/>
      <c r="O23" s="285" t="n">
        <v>45601</v>
      </c>
      <c r="P23" s="289" t="n">
        <v>3</v>
      </c>
      <c r="Q23" s="285" t="n">
        <v>45603</v>
      </c>
      <c r="R23" s="264"/>
      <c r="S23" s="285" t="n">
        <v>45604</v>
      </c>
      <c r="T23" s="289" t="n">
        <v>3</v>
      </c>
      <c r="U23" s="285" t="n">
        <v>45606</v>
      </c>
      <c r="V23" s="263" t="s">
        <v>231</v>
      </c>
      <c r="W23" s="301"/>
      <c r="X23" s="301"/>
      <c r="Y23" s="255"/>
      <c r="Z23" s="255"/>
    </row>
    <row r="24" ht="41.25" customHeight="1">
      <c r="A24" s="252"/>
      <c r="B24" s="263"/>
      <c r="C24" s="282" t="s">
        <v>364</v>
      </c>
      <c r="D24" s="302"/>
      <c r="E24" s="285" t="n">
        <v>45626</v>
      </c>
      <c r="F24" s="289" t="n">
        <v>1</v>
      </c>
      <c r="G24" s="285" t="n">
        <v>45626</v>
      </c>
      <c r="H24" s="263" t="s">
        <v>73</v>
      </c>
      <c r="I24" s="301"/>
      <c r="J24" s="255"/>
      <c r="K24" s="252"/>
      <c r="L24" s="263"/>
      <c r="M24" s="282" t="s">
        <v>361</v>
      </c>
      <c r="N24" s="302"/>
      <c r="O24" s="285" t="n">
        <v>45604</v>
      </c>
      <c r="P24" s="289" t="n">
        <v>3</v>
      </c>
      <c r="Q24" s="285" t="n">
        <v>45606</v>
      </c>
      <c r="R24" s="264"/>
      <c r="S24" s="285" t="n">
        <v>45607</v>
      </c>
      <c r="T24" s="289" t="n">
        <v>3</v>
      </c>
      <c r="U24" s="285" t="n">
        <v>45609</v>
      </c>
      <c r="V24" s="263" t="s">
        <v>73</v>
      </c>
      <c r="W24" s="301"/>
      <c r="X24" s="301"/>
      <c r="Y24" s="255"/>
      <c r="Z24" s="255"/>
    </row>
    <row r="25" ht="27.75" customHeight="1">
      <c r="A25" s="252"/>
      <c r="B25" s="263"/>
      <c r="C25" s="282" t="s">
        <v>365</v>
      </c>
      <c r="D25" s="302"/>
      <c r="E25" s="285" t="n">
        <v>45602</v>
      </c>
      <c r="F25" s="289" t="n">
        <v>14</v>
      </c>
      <c r="G25" s="285" t="n">
        <v>45615</v>
      </c>
      <c r="H25" s="263" t="s">
        <v>366</v>
      </c>
      <c r="I25" s="301"/>
      <c r="J25" s="255"/>
      <c r="K25" s="252"/>
      <c r="L25" s="263"/>
      <c r="M25" s="282" t="s">
        <v>362</v>
      </c>
      <c r="N25" s="302"/>
      <c r="O25" s="285" t="n">
        <v>45607</v>
      </c>
      <c r="P25" s="289" t="n">
        <v>7</v>
      </c>
      <c r="Q25" s="285" t="n">
        <v>45613</v>
      </c>
      <c r="R25" s="264"/>
      <c r="S25" s="285" t="n">
        <v>45610</v>
      </c>
      <c r="T25" s="289" t="n">
        <v>7</v>
      </c>
      <c r="U25" s="285" t="n">
        <v>45616</v>
      </c>
      <c r="V25" s="263" t="s">
        <v>73</v>
      </c>
      <c r="W25" s="301"/>
      <c r="X25" s="301"/>
      <c r="Y25" s="255"/>
      <c r="Z25" s="255"/>
    </row>
    <row r="26" ht="41.25" customHeight="1">
      <c r="A26" s="252"/>
      <c r="B26" s="252" t="s">
        <v>96</v>
      </c>
      <c r="C26" s="282" t="s">
        <v>389</v>
      </c>
      <c r="D26" s="302"/>
      <c r="E26" s="285" t="n">
        <v>45617</v>
      </c>
      <c r="F26" s="289" t="n">
        <v>1</v>
      </c>
      <c r="G26" s="285" t="n">
        <v>45617</v>
      </c>
      <c r="H26" s="263" t="s">
        <v>390</v>
      </c>
      <c r="I26" s="301"/>
      <c r="J26" s="255"/>
      <c r="K26" s="252"/>
      <c r="L26" s="263" t="s">
        <v>369</v>
      </c>
      <c r="M26" s="282" t="s">
        <v>370</v>
      </c>
      <c r="N26" s="302"/>
      <c r="O26" s="285" t="n">
        <v>45614</v>
      </c>
      <c r="P26" s="289" t="n">
        <v>3</v>
      </c>
      <c r="Q26" s="285" t="n">
        <v>45616</v>
      </c>
      <c r="R26" s="264"/>
      <c r="S26" s="285" t="n">
        <v>45617</v>
      </c>
      <c r="T26" s="289" t="n">
        <v>3</v>
      </c>
      <c r="U26" s="285" t="n">
        <v>45619</v>
      </c>
      <c r="V26" s="263" t="s">
        <v>54</v>
      </c>
      <c r="W26" s="301"/>
      <c r="X26" s="301"/>
      <c r="Y26" s="255"/>
      <c r="Z26" s="255"/>
    </row>
    <row r="27" ht="27.75" customHeight="1">
      <c r="A27" s="315" t="s">
        <v>406</v>
      </c>
      <c r="B27" s="295"/>
      <c r="C27" s="282" t="s">
        <v>412</v>
      </c>
      <c r="D27" s="302"/>
      <c r="E27" s="318" t="n">
        <v>45627</v>
      </c>
      <c r="F27" s="289" t="n">
        <v>2</v>
      </c>
      <c r="G27" s="285" t="n">
        <v>45628</v>
      </c>
      <c r="H27" s="263" t="s">
        <v>84</v>
      </c>
      <c r="I27" s="301"/>
      <c r="J27" s="255"/>
      <c r="K27" s="252"/>
      <c r="L27" s="263"/>
      <c r="M27" s="282" t="s">
        <v>373</v>
      </c>
      <c r="N27" s="302"/>
      <c r="O27" s="285" t="n">
        <v>45601</v>
      </c>
      <c r="P27" s="289" t="n">
        <v>14</v>
      </c>
      <c r="Q27" s="285" t="n">
        <v>45614</v>
      </c>
      <c r="R27" s="264"/>
      <c r="S27" s="285" t="n">
        <v>45604</v>
      </c>
      <c r="T27" s="289" t="n">
        <v>14</v>
      </c>
      <c r="U27" s="285" t="n">
        <v>45617</v>
      </c>
      <c r="V27" s="263" t="s">
        <v>54</v>
      </c>
      <c r="W27" s="301"/>
      <c r="X27" s="301"/>
      <c r="Y27" s="255"/>
      <c r="Z27" s="255"/>
    </row>
    <row r="28" ht="16.5" customHeight="1">
      <c r="A28" s="315" t="s">
        <v>406</v>
      </c>
      <c r="B28" s="295"/>
      <c r="C28" s="282" t="s">
        <v>355</v>
      </c>
      <c r="D28" s="302"/>
      <c r="E28" s="318" t="n">
        <v>45629</v>
      </c>
      <c r="F28" s="289" t="n">
        <v>1</v>
      </c>
      <c r="G28" s="285" t="n">
        <v>45629</v>
      </c>
      <c r="H28" s="263" t="s">
        <v>381</v>
      </c>
      <c r="I28" s="301"/>
      <c r="J28" s="255"/>
      <c r="K28" s="252"/>
      <c r="L28" s="252"/>
      <c r="M28" s="282" t="s">
        <v>382</v>
      </c>
      <c r="N28" s="302"/>
      <c r="O28" s="285" t="n">
        <v>45601</v>
      </c>
      <c r="P28" s="289" t="n">
        <v>3</v>
      </c>
      <c r="Q28" s="285" t="n">
        <v>45603</v>
      </c>
      <c r="R28" s="264"/>
      <c r="S28" s="285" t="n">
        <v>45604</v>
      </c>
      <c r="T28" s="289" t="n">
        <v>3</v>
      </c>
      <c r="U28" s="285" t="n">
        <v>45606</v>
      </c>
      <c r="V28" s="303" t="s">
        <v>54</v>
      </c>
      <c r="W28" s="301"/>
      <c r="X28" s="301"/>
      <c r="Y28" s="255"/>
      <c r="Z28" s="255"/>
    </row>
    <row r="29" ht="27.75" customHeight="1">
      <c r="A29" s="315" t="s">
        <v>406</v>
      </c>
      <c r="B29" s="295"/>
      <c r="C29" s="282" t="s">
        <v>357</v>
      </c>
      <c r="D29" s="302"/>
      <c r="E29" s="318" t="n">
        <v>45629</v>
      </c>
      <c r="F29" s="289" t="n">
        <v>1</v>
      </c>
      <c r="G29" s="285" t="n">
        <v>45629</v>
      </c>
      <c r="H29" s="263" t="s">
        <v>290</v>
      </c>
      <c r="I29" s="301"/>
      <c r="J29" s="255"/>
      <c r="K29" s="252"/>
      <c r="L29" s="263"/>
      <c r="M29" s="282" t="s">
        <v>384</v>
      </c>
      <c r="N29" s="302"/>
      <c r="O29" s="285" t="n">
        <v>45604</v>
      </c>
      <c r="P29" s="289" t="n">
        <v>8</v>
      </c>
      <c r="Q29" s="285" t="n">
        <v>45611</v>
      </c>
      <c r="R29" s="264"/>
      <c r="S29" s="285" t="n">
        <v>45607</v>
      </c>
      <c r="T29" s="289" t="n">
        <v>8</v>
      </c>
      <c r="U29" s="285" t="n">
        <v>45614</v>
      </c>
      <c r="V29" s="263" t="s">
        <v>73</v>
      </c>
      <c r="W29" s="301"/>
      <c r="X29" s="301"/>
      <c r="Y29" s="255"/>
      <c r="Z29" s="255"/>
    </row>
    <row r="30" ht="27.75" customHeight="1">
      <c r="A30" s="315" t="s">
        <v>406</v>
      </c>
      <c r="B30" s="295"/>
      <c r="C30" s="278" t="s">
        <v>416</v>
      </c>
      <c r="D30" s="319" t="s">
        <v>417</v>
      </c>
      <c r="E30" s="296" t="n">
        <v>45630</v>
      </c>
      <c r="F30" s="297" t="n">
        <v>4</v>
      </c>
      <c r="G30" s="296" t="n">
        <v>45633</v>
      </c>
      <c r="H30" s="263" t="s">
        <v>290</v>
      </c>
      <c r="I30" s="301"/>
      <c r="J30" s="255"/>
      <c r="K30" s="252"/>
      <c r="L30" s="263"/>
      <c r="M30" s="282" t="s">
        <v>385</v>
      </c>
      <c r="N30" s="302"/>
      <c r="O30" s="285" t="n">
        <v>45612</v>
      </c>
      <c r="P30" s="289" t="n">
        <v>15</v>
      </c>
      <c r="Q30" s="285" t="n">
        <v>45626</v>
      </c>
      <c r="R30" s="264"/>
      <c r="S30" s="285" t="n">
        <v>45615</v>
      </c>
      <c r="T30" s="289" t="n">
        <v>15</v>
      </c>
      <c r="U30" s="285" t="n">
        <v>45629</v>
      </c>
      <c r="V30" s="263" t="s">
        <v>264</v>
      </c>
      <c r="W30" s="301"/>
      <c r="X30" s="301"/>
      <c r="Y30" s="255"/>
      <c r="Z30" s="255"/>
    </row>
    <row r="31" ht="68.25" customHeight="1">
      <c r="A31" s="315" t="s">
        <v>406</v>
      </c>
      <c r="B31" s="295"/>
      <c r="C31" s="282" t="s">
        <v>358</v>
      </c>
      <c r="D31" s="321" t="s">
        <v>417</v>
      </c>
      <c r="E31" s="285" t="n">
        <v>45634</v>
      </c>
      <c r="F31" s="289" t="n">
        <v>3</v>
      </c>
      <c r="G31" s="285" t="n">
        <v>45636</v>
      </c>
      <c r="H31" s="263" t="s">
        <v>231</v>
      </c>
      <c r="I31" s="301"/>
      <c r="J31" s="255"/>
      <c r="K31" s="252"/>
      <c r="L31" s="263"/>
      <c r="M31" s="282" t="s">
        <v>363</v>
      </c>
      <c r="N31" s="302"/>
      <c r="O31" s="285" t="n">
        <v>45626</v>
      </c>
      <c r="P31" s="289" t="n">
        <v>0</v>
      </c>
      <c r="Q31" s="285" t="n">
        <v>45625</v>
      </c>
      <c r="R31" s="264"/>
      <c r="S31" s="285" t="n">
        <v>45629</v>
      </c>
      <c r="T31" s="289" t="n">
        <v>0</v>
      </c>
      <c r="U31" s="285" t="n">
        <v>45628</v>
      </c>
      <c r="V31" s="263" t="s">
        <v>264</v>
      </c>
      <c r="W31" s="301" t="s">
        <v>386</v>
      </c>
      <c r="X31" s="301"/>
      <c r="Y31" s="255"/>
      <c r="Z31" s="255"/>
    </row>
    <row r="32" ht="16.5" customHeight="1">
      <c r="A32" s="315" t="s">
        <v>406</v>
      </c>
      <c r="B32" s="295"/>
      <c r="C32" s="282" t="s">
        <v>428</v>
      </c>
      <c r="D32" s="302"/>
      <c r="E32" s="285" t="n">
        <v>45634</v>
      </c>
      <c r="F32" s="289" t="n">
        <v>14</v>
      </c>
      <c r="G32" s="285" t="n">
        <v>45647</v>
      </c>
      <c r="H32" s="263" t="s">
        <v>54</v>
      </c>
      <c r="I32" s="301"/>
      <c r="J32" s="255"/>
      <c r="K32" s="252"/>
      <c r="L32" s="263"/>
      <c r="M32" s="282" t="s">
        <v>364</v>
      </c>
      <c r="N32" s="302"/>
      <c r="O32" s="285" t="n">
        <v>45626</v>
      </c>
      <c r="P32" s="289" t="n">
        <v>1</v>
      </c>
      <c r="Q32" s="285" t="n">
        <v>45626</v>
      </c>
      <c r="R32" s="264"/>
      <c r="S32" s="285" t="n">
        <v>45629</v>
      </c>
      <c r="T32" s="289" t="n">
        <v>1</v>
      </c>
      <c r="U32" s="285" t="n">
        <v>45629</v>
      </c>
      <c r="V32" s="263" t="s">
        <v>73</v>
      </c>
      <c r="W32" s="301"/>
      <c r="X32" s="301"/>
      <c r="Y32" s="255"/>
      <c r="Z32" s="255"/>
    </row>
    <row r="33" ht="41.25" customHeight="1">
      <c r="A33" s="315" t="s">
        <v>406</v>
      </c>
      <c r="B33" s="315"/>
      <c r="C33" s="282" t="s">
        <v>445</v>
      </c>
      <c r="D33" s="302"/>
      <c r="E33" s="285" t="n">
        <v>45637</v>
      </c>
      <c r="F33" s="289" t="n">
        <v>7</v>
      </c>
      <c r="G33" s="285" t="n">
        <v>45643</v>
      </c>
      <c r="H33" s="263" t="s">
        <v>73</v>
      </c>
      <c r="I33" s="301"/>
      <c r="J33" s="255"/>
      <c r="K33" s="252"/>
      <c r="L33" s="263"/>
      <c r="M33" s="282" t="s">
        <v>365</v>
      </c>
      <c r="N33" s="302"/>
      <c r="O33" s="285" t="n">
        <v>45602</v>
      </c>
      <c r="P33" s="289" t="n">
        <v>14</v>
      </c>
      <c r="Q33" s="285" t="n">
        <v>45615</v>
      </c>
      <c r="R33" s="264"/>
      <c r="S33" s="285" t="n">
        <v>45605</v>
      </c>
      <c r="T33" s="289" t="n">
        <v>14</v>
      </c>
      <c r="U33" s="285" t="n">
        <v>45618</v>
      </c>
      <c r="V33" s="263" t="s">
        <v>366</v>
      </c>
      <c r="W33" s="301"/>
      <c r="X33" s="301"/>
      <c r="Y33" s="255"/>
      <c r="Z33" s="255"/>
    </row>
    <row r="34" ht="16.5" customHeight="1">
      <c r="A34" s="315" t="s">
        <v>406</v>
      </c>
      <c r="B34" s="315"/>
      <c r="C34" s="282" t="s">
        <v>446</v>
      </c>
      <c r="D34" s="302"/>
      <c r="E34" s="285" t="n">
        <v>45644</v>
      </c>
      <c r="F34" s="289" t="n">
        <v>10</v>
      </c>
      <c r="G34" s="285" t="n">
        <v>45653</v>
      </c>
      <c r="H34" s="263" t="s">
        <v>264</v>
      </c>
      <c r="I34" s="301"/>
      <c r="J34" s="255"/>
      <c r="K34" s="252"/>
      <c r="L34" s="252" t="s">
        <v>96</v>
      </c>
      <c r="M34" s="282" t="s">
        <v>389</v>
      </c>
      <c r="N34" s="302"/>
      <c r="O34" s="285" t="n">
        <v>45617</v>
      </c>
      <c r="P34" s="289" t="n">
        <v>1</v>
      </c>
      <c r="Q34" s="285" t="n">
        <v>45617</v>
      </c>
      <c r="R34" s="264"/>
      <c r="S34" s="285" t="n">
        <v>45620</v>
      </c>
      <c r="T34" s="289" t="n">
        <v>1</v>
      </c>
      <c r="U34" s="285" t="n">
        <v>45620</v>
      </c>
      <c r="V34" s="263" t="s">
        <v>390</v>
      </c>
      <c r="W34" s="301"/>
      <c r="X34" s="301"/>
      <c r="Y34" s="255"/>
      <c r="Z34" s="255"/>
    </row>
    <row r="35" ht="54.75" customHeight="1">
      <c r="A35" s="315" t="s">
        <v>406</v>
      </c>
      <c r="B35" s="315"/>
      <c r="C35" s="282" t="s">
        <v>363</v>
      </c>
      <c r="D35" s="302"/>
      <c r="E35" s="285" t="n">
        <v>45654</v>
      </c>
      <c r="F35" s="289" t="n">
        <v>5</v>
      </c>
      <c r="G35" s="285" t="n">
        <v>45658</v>
      </c>
      <c r="H35" s="263" t="s">
        <v>264</v>
      </c>
      <c r="I35" s="301" t="s">
        <v>447</v>
      </c>
      <c r="J35" s="255"/>
      <c r="K35" s="315" t="s">
        <v>406</v>
      </c>
      <c r="L35" s="295"/>
      <c r="M35" s="282" t="s">
        <v>412</v>
      </c>
      <c r="N35" s="302"/>
      <c r="O35" s="318" t="n">
        <v>45627</v>
      </c>
      <c r="P35" s="289" t="n">
        <v>2</v>
      </c>
      <c r="Q35" s="285" t="n">
        <v>45628</v>
      </c>
      <c r="R35" s="264"/>
      <c r="S35" s="318" t="n">
        <v>45630</v>
      </c>
      <c r="T35" s="289" t="n">
        <v>2</v>
      </c>
      <c r="U35" s="285" t="n">
        <v>45631</v>
      </c>
      <c r="V35" s="263" t="s">
        <v>84</v>
      </c>
      <c r="W35" s="301"/>
      <c r="X35" s="301"/>
      <c r="Y35" s="255"/>
      <c r="Z35" s="255"/>
    </row>
    <row r="36" ht="16.5" customHeight="1">
      <c r="A36" s="315" t="s">
        <v>406</v>
      </c>
      <c r="B36" s="315"/>
      <c r="C36" s="282" t="s">
        <v>364</v>
      </c>
      <c r="D36" s="302"/>
      <c r="E36" s="285" t="n">
        <v>45658</v>
      </c>
      <c r="F36" s="289" t="n">
        <v>1</v>
      </c>
      <c r="G36" s="285" t="n">
        <v>45658</v>
      </c>
      <c r="H36" s="263" t="s">
        <v>73</v>
      </c>
      <c r="I36" s="301"/>
      <c r="J36" s="255"/>
      <c r="K36" s="315" t="s">
        <v>406</v>
      </c>
      <c r="L36" s="295"/>
      <c r="M36" s="282" t="s">
        <v>355</v>
      </c>
      <c r="N36" s="302"/>
      <c r="O36" s="318" t="n">
        <v>45629</v>
      </c>
      <c r="P36" s="289" t="n">
        <v>1</v>
      </c>
      <c r="Q36" s="285" t="n">
        <v>45629</v>
      </c>
      <c r="R36" s="264"/>
      <c r="S36" s="318" t="n">
        <v>45632</v>
      </c>
      <c r="T36" s="289" t="n">
        <v>1</v>
      </c>
      <c r="U36" s="285" t="n">
        <v>45632</v>
      </c>
      <c r="V36" s="263" t="s">
        <v>381</v>
      </c>
      <c r="W36" s="301"/>
      <c r="X36" s="301"/>
      <c r="Y36" s="255"/>
      <c r="Z36" s="255"/>
    </row>
    <row r="37" ht="27.75" customHeight="1">
      <c r="A37" s="315" t="s">
        <v>406</v>
      </c>
      <c r="B37" s="315"/>
      <c r="C37" s="282" t="s">
        <v>448</v>
      </c>
      <c r="D37" s="302"/>
      <c r="E37" s="285" t="n">
        <v>45659</v>
      </c>
      <c r="F37" s="289" t="n">
        <v>1</v>
      </c>
      <c r="G37" s="285" t="n">
        <v>45659</v>
      </c>
      <c r="H37" s="263" t="s">
        <v>73</v>
      </c>
      <c r="I37" s="301"/>
      <c r="J37" s="255"/>
      <c r="K37" s="315" t="s">
        <v>406</v>
      </c>
      <c r="L37" s="295"/>
      <c r="M37" s="282" t="s">
        <v>357</v>
      </c>
      <c r="N37" s="302"/>
      <c r="O37" s="318" t="n">
        <v>45629</v>
      </c>
      <c r="P37" s="289" t="n">
        <v>1</v>
      </c>
      <c r="Q37" s="285" t="n">
        <v>45629</v>
      </c>
      <c r="R37" s="264"/>
      <c r="S37" s="318" t="n">
        <v>45632</v>
      </c>
      <c r="T37" s="289" t="n">
        <v>1</v>
      </c>
      <c r="U37" s="285" t="n">
        <v>45632</v>
      </c>
      <c r="V37" s="263" t="s">
        <v>290</v>
      </c>
      <c r="W37" s="301"/>
      <c r="X37" s="301"/>
      <c r="Y37" s="255"/>
      <c r="Z37" s="255"/>
    </row>
    <row r="38" ht="16.5" customHeight="1">
      <c r="A38" s="315" t="s">
        <v>406</v>
      </c>
      <c r="B38" s="263"/>
      <c r="C38" s="282" t="s">
        <v>450</v>
      </c>
      <c r="D38" s="302"/>
      <c r="E38" s="285" t="n">
        <v>45637</v>
      </c>
      <c r="F38" s="289" t="n">
        <v>15</v>
      </c>
      <c r="G38" s="285" t="n">
        <v>45651</v>
      </c>
      <c r="H38" s="263" t="s">
        <v>366</v>
      </c>
      <c r="I38" s="301"/>
      <c r="J38" s="255"/>
      <c r="K38" s="315" t="s">
        <v>406</v>
      </c>
      <c r="L38" s="295"/>
      <c r="M38" s="278" t="s">
        <v>416</v>
      </c>
      <c r="N38" s="319" t="s">
        <v>417</v>
      </c>
      <c r="O38" s="296" t="n">
        <v>45630</v>
      </c>
      <c r="P38" s="297" t="n">
        <v>4</v>
      </c>
      <c r="Q38" s="296" t="n">
        <v>45633</v>
      </c>
      <c r="R38" s="264"/>
      <c r="S38" s="296" t="n">
        <v>45633</v>
      </c>
      <c r="T38" s="297" t="n">
        <v>4</v>
      </c>
      <c r="U38" s="296" t="n">
        <v>45636</v>
      </c>
      <c r="V38" s="263" t="s">
        <v>290</v>
      </c>
      <c r="W38" s="301"/>
      <c r="X38" s="320" t="s">
        <v>417</v>
      </c>
      <c r="Y38" s="255" t="n">
        <v>33</v>
      </c>
      <c r="Z38" s="255"/>
    </row>
    <row r="39" ht="16.5" customHeight="1">
      <c r="A39" s="315" t="s">
        <v>406</v>
      </c>
      <c r="B39" s="263"/>
      <c r="C39" s="282" t="s">
        <v>451</v>
      </c>
      <c r="D39" s="302"/>
      <c r="E39" s="285" t="n">
        <v>45652</v>
      </c>
      <c r="F39" s="289" t="n">
        <v>1</v>
      </c>
      <c r="G39" s="285" t="n">
        <v>45652</v>
      </c>
      <c r="H39" s="263" t="s">
        <v>366</v>
      </c>
      <c r="I39" s="301"/>
      <c r="J39" s="255"/>
      <c r="K39" s="315" t="s">
        <v>406</v>
      </c>
      <c r="L39" s="295"/>
      <c r="M39" s="282" t="s">
        <v>358</v>
      </c>
      <c r="N39" s="321" t="s">
        <v>417</v>
      </c>
      <c r="O39" s="285" t="n">
        <v>45634</v>
      </c>
      <c r="P39" s="289" t="n">
        <v>3</v>
      </c>
      <c r="Q39" s="285" t="n">
        <v>45636</v>
      </c>
      <c r="R39" s="264"/>
      <c r="S39" s="285" t="n">
        <v>45637</v>
      </c>
      <c r="T39" s="289" t="n">
        <v>3</v>
      </c>
      <c r="U39" s="285" t="n">
        <v>45639</v>
      </c>
      <c r="V39" s="263" t="s">
        <v>231</v>
      </c>
      <c r="W39" s="301"/>
      <c r="X39" s="320" t="s">
        <v>417</v>
      </c>
      <c r="Y39" s="255"/>
      <c r="Z39" s="255"/>
    </row>
    <row r="40" ht="27.75" customHeight="1">
      <c r="A40" s="315" t="s">
        <v>406</v>
      </c>
      <c r="B40" s="373"/>
      <c r="C40" s="282" t="s">
        <v>467</v>
      </c>
      <c r="D40" s="302"/>
      <c r="E40" s="285" t="n">
        <v>45604</v>
      </c>
      <c r="F40" s="289" t="n">
        <v>0</v>
      </c>
      <c r="G40" s="285" t="n">
        <v>45603</v>
      </c>
      <c r="H40" s="303" t="s">
        <v>54</v>
      </c>
      <c r="I40" s="301"/>
      <c r="J40" s="255"/>
      <c r="K40" s="315" t="s">
        <v>406</v>
      </c>
      <c r="L40" s="295"/>
      <c r="M40" s="282" t="s">
        <v>428</v>
      </c>
      <c r="N40" s="302"/>
      <c r="O40" s="285" t="n">
        <v>45634</v>
      </c>
      <c r="P40" s="289" t="n">
        <v>14</v>
      </c>
      <c r="Q40" s="285" t="n">
        <v>45647</v>
      </c>
      <c r="R40" s="264"/>
      <c r="S40" s="285" t="n">
        <v>45637</v>
      </c>
      <c r="T40" s="289" t="n">
        <v>14</v>
      </c>
      <c r="U40" s="285" t="n">
        <v>45650</v>
      </c>
      <c r="V40" s="263" t="s">
        <v>54</v>
      </c>
      <c r="W40" s="301"/>
      <c r="X40" s="301"/>
      <c r="Y40" s="255"/>
      <c r="Z40" s="255"/>
    </row>
    <row r="41" ht="27.75" customHeight="1">
      <c r="A41" s="315" t="s">
        <v>406</v>
      </c>
      <c r="B41" s="373"/>
      <c r="C41" s="282" t="s">
        <v>468</v>
      </c>
      <c r="D41" s="302"/>
      <c r="E41" s="285" t="n">
        <v>45604</v>
      </c>
      <c r="F41" s="289" t="n">
        <v>60</v>
      </c>
      <c r="G41" s="285" t="n">
        <v>45663</v>
      </c>
      <c r="H41" s="303" t="s">
        <v>54</v>
      </c>
      <c r="I41" s="301" t="s">
        <v>469</v>
      </c>
      <c r="J41" s="255"/>
      <c r="K41" s="315" t="s">
        <v>406</v>
      </c>
      <c r="L41" s="315"/>
      <c r="M41" s="282" t="s">
        <v>445</v>
      </c>
      <c r="N41" s="302"/>
      <c r="O41" s="285" t="n">
        <v>45637</v>
      </c>
      <c r="P41" s="289" t="n">
        <v>7</v>
      </c>
      <c r="Q41" s="285" t="n">
        <v>45643</v>
      </c>
      <c r="R41" s="264"/>
      <c r="S41" s="285" t="n">
        <v>45640</v>
      </c>
      <c r="T41" s="289" t="n">
        <v>7</v>
      </c>
      <c r="U41" s="285" t="n">
        <v>45646</v>
      </c>
      <c r="V41" s="263" t="s">
        <v>73</v>
      </c>
      <c r="W41" s="301"/>
      <c r="X41" s="301"/>
      <c r="Y41" s="255"/>
      <c r="Z41" s="255"/>
    </row>
    <row r="42" ht="16.5" customHeight="1">
      <c r="A42" s="315" t="s">
        <v>406</v>
      </c>
      <c r="B42" s="252" t="s">
        <v>96</v>
      </c>
      <c r="C42" s="282" t="s">
        <v>474</v>
      </c>
      <c r="D42" s="302"/>
      <c r="E42" s="285" t="n">
        <v>45650</v>
      </c>
      <c r="F42" s="289" t="n">
        <v>1</v>
      </c>
      <c r="G42" s="285" t="n">
        <v>45650</v>
      </c>
      <c r="H42" s="263" t="s">
        <v>390</v>
      </c>
      <c r="I42" s="301"/>
      <c r="J42" s="255"/>
      <c r="K42" s="315" t="s">
        <v>406</v>
      </c>
      <c r="L42" s="315"/>
      <c r="M42" s="282" t="s">
        <v>446</v>
      </c>
      <c r="N42" s="302"/>
      <c r="O42" s="285" t="n">
        <v>45644</v>
      </c>
      <c r="P42" s="289" t="n">
        <v>10</v>
      </c>
      <c r="Q42" s="285" t="n">
        <v>45653</v>
      </c>
      <c r="R42" s="264"/>
      <c r="S42" s="285" t="n">
        <v>45647</v>
      </c>
      <c r="T42" s="289" t="n">
        <v>10</v>
      </c>
      <c r="U42" s="285" t="n">
        <v>45656</v>
      </c>
      <c r="V42" s="263" t="s">
        <v>264</v>
      </c>
      <c r="W42" s="301"/>
      <c r="X42" s="301"/>
      <c r="Y42" s="255"/>
      <c r="Z42" s="255"/>
    </row>
    <row r="43" ht="81.75" customHeight="1">
      <c r="A43" s="252"/>
      <c r="B43" s="315"/>
      <c r="C43" s="282" t="s">
        <v>480</v>
      </c>
      <c r="D43" s="302"/>
      <c r="E43" s="285" t="n">
        <v>45624</v>
      </c>
      <c r="F43" s="289" t="n">
        <v>35</v>
      </c>
      <c r="G43" s="285" t="n">
        <v>45659</v>
      </c>
      <c r="H43" s="263" t="s">
        <v>39</v>
      </c>
      <c r="I43" s="301" t="s">
        <v>481</v>
      </c>
      <c r="J43" s="255"/>
      <c r="K43" s="315" t="s">
        <v>406</v>
      </c>
      <c r="L43" s="315"/>
      <c r="M43" s="282" t="s">
        <v>363</v>
      </c>
      <c r="N43" s="302"/>
      <c r="O43" s="285" t="n">
        <v>45654</v>
      </c>
      <c r="P43" s="289" t="n">
        <v>5</v>
      </c>
      <c r="Q43" s="285" t="n">
        <v>45658</v>
      </c>
      <c r="R43" s="264"/>
      <c r="S43" s="285" t="n">
        <v>45657</v>
      </c>
      <c r="T43" s="289" t="n">
        <v>5</v>
      </c>
      <c r="U43" s="285" t="n">
        <v>45661</v>
      </c>
      <c r="V43" s="263" t="s">
        <v>264</v>
      </c>
      <c r="W43" s="301" t="s">
        <v>447</v>
      </c>
      <c r="X43" s="301"/>
      <c r="Y43" s="255"/>
      <c r="Z43" s="255"/>
    </row>
    <row r="44" ht="16.5" customHeight="1">
      <c r="A44" s="252"/>
      <c r="B44" s="315"/>
      <c r="C44" s="282" t="s">
        <v>482</v>
      </c>
      <c r="D44" s="302"/>
      <c r="E44" s="285" t="n">
        <v>45660</v>
      </c>
      <c r="F44" s="289" t="n">
        <v>3</v>
      </c>
      <c r="G44" s="285" t="n">
        <v>45662</v>
      </c>
      <c r="H44" s="263" t="s">
        <v>349</v>
      </c>
      <c r="I44" s="301"/>
      <c r="J44" s="255"/>
      <c r="K44" s="315" t="s">
        <v>406</v>
      </c>
      <c r="L44" s="315"/>
      <c r="M44" s="282" t="s">
        <v>364</v>
      </c>
      <c r="N44" s="302"/>
      <c r="O44" s="285" t="n">
        <v>45658</v>
      </c>
      <c r="P44" s="289" t="n">
        <v>1</v>
      </c>
      <c r="Q44" s="285" t="n">
        <v>45658</v>
      </c>
      <c r="R44" s="264"/>
      <c r="S44" s="285" t="n">
        <v>45661</v>
      </c>
      <c r="T44" s="289" t="n">
        <v>1</v>
      </c>
      <c r="U44" s="285" t="n">
        <v>45661</v>
      </c>
      <c r="V44" s="263" t="s">
        <v>73</v>
      </c>
      <c r="W44" s="301"/>
      <c r="X44" s="301"/>
      <c r="Y44" s="255"/>
      <c r="Z44" s="255"/>
    </row>
    <row r="45" ht="16.5" customHeight="1">
      <c r="A45" s="252"/>
      <c r="B45" s="315"/>
      <c r="C45" s="278" t="s">
        <v>485</v>
      </c>
      <c r="D45" s="319" t="s">
        <v>417</v>
      </c>
      <c r="E45" s="296" t="n">
        <v>45663</v>
      </c>
      <c r="F45" s="297" t="n">
        <v>12</v>
      </c>
      <c r="G45" s="296" t="n">
        <v>45674</v>
      </c>
      <c r="H45" s="263" t="s">
        <v>290</v>
      </c>
      <c r="I45" s="301"/>
      <c r="J45" s="255"/>
      <c r="K45" s="315" t="s">
        <v>406</v>
      </c>
      <c r="L45" s="315"/>
      <c r="M45" s="282" t="s">
        <v>448</v>
      </c>
      <c r="N45" s="302"/>
      <c r="O45" s="285" t="n">
        <v>45659</v>
      </c>
      <c r="P45" s="289" t="n">
        <v>1</v>
      </c>
      <c r="Q45" s="285" t="n">
        <v>45659</v>
      </c>
      <c r="R45" s="264"/>
      <c r="S45" s="285" t="n">
        <v>45662</v>
      </c>
      <c r="T45" s="289" t="n">
        <v>1</v>
      </c>
      <c r="U45" s="285" t="n">
        <v>45662</v>
      </c>
      <c r="V45" s="263" t="s">
        <v>73</v>
      </c>
      <c r="W45" s="301"/>
      <c r="X45" s="301"/>
      <c r="Y45" s="255"/>
      <c r="Z45" s="255"/>
    </row>
    <row r="46" ht="27.75" customHeight="1">
      <c r="A46" s="252"/>
      <c r="B46" s="315"/>
      <c r="C46" s="282" t="s">
        <v>486</v>
      </c>
      <c r="D46" s="302"/>
      <c r="E46" s="285" t="n">
        <v>45666</v>
      </c>
      <c r="F46" s="289" t="n">
        <v>9</v>
      </c>
      <c r="G46" s="285" t="n">
        <v>45674</v>
      </c>
      <c r="H46" s="263" t="s">
        <v>54</v>
      </c>
      <c r="I46" s="301"/>
      <c r="J46" s="255"/>
      <c r="K46" s="315" t="s">
        <v>406</v>
      </c>
      <c r="L46" s="263"/>
      <c r="M46" s="282" t="s">
        <v>450</v>
      </c>
      <c r="N46" s="302"/>
      <c r="O46" s="285" t="n">
        <v>45637</v>
      </c>
      <c r="P46" s="289" t="n">
        <v>15</v>
      </c>
      <c r="Q46" s="285" t="n">
        <v>45651</v>
      </c>
      <c r="R46" s="264"/>
      <c r="S46" s="285" t="n">
        <v>45640</v>
      </c>
      <c r="T46" s="289" t="n">
        <v>15</v>
      </c>
      <c r="U46" s="285" t="n">
        <v>45654</v>
      </c>
      <c r="V46" s="263" t="s">
        <v>366</v>
      </c>
      <c r="W46" s="301"/>
      <c r="X46" s="301"/>
      <c r="Y46" s="255"/>
      <c r="Z46" s="255"/>
    </row>
    <row r="47" ht="27.75" customHeight="1">
      <c r="A47" s="252"/>
      <c r="B47" s="252"/>
      <c r="C47" s="282" t="s">
        <v>497</v>
      </c>
      <c r="D47" s="302"/>
      <c r="E47" s="285" t="n">
        <v>45674</v>
      </c>
      <c r="F47" s="289" t="n">
        <v>1</v>
      </c>
      <c r="G47" s="285" t="n">
        <v>45674</v>
      </c>
      <c r="H47" s="263" t="s">
        <v>290</v>
      </c>
      <c r="I47" s="301"/>
      <c r="J47" s="255"/>
      <c r="K47" s="315" t="s">
        <v>406</v>
      </c>
      <c r="L47" s="263"/>
      <c r="M47" s="282" t="s">
        <v>451</v>
      </c>
      <c r="N47" s="302"/>
      <c r="O47" s="285" t="n">
        <v>45652</v>
      </c>
      <c r="P47" s="289" t="n">
        <v>1</v>
      </c>
      <c r="Q47" s="285" t="n">
        <v>45652</v>
      </c>
      <c r="R47" s="264"/>
      <c r="S47" s="285" t="n">
        <v>45655</v>
      </c>
      <c r="T47" s="289" t="n">
        <v>1</v>
      </c>
      <c r="U47" s="285" t="n">
        <v>45655</v>
      </c>
      <c r="V47" s="263" t="s">
        <v>366</v>
      </c>
      <c r="W47" s="301"/>
      <c r="X47" s="301"/>
      <c r="Y47" s="255"/>
      <c r="Z47" s="255"/>
    </row>
    <row r="48" ht="27.75" customHeight="1">
      <c r="A48" s="252"/>
      <c r="B48" s="263"/>
      <c r="C48" s="282" t="s">
        <v>498</v>
      </c>
      <c r="D48" s="302"/>
      <c r="E48" s="285" t="n">
        <v>45669</v>
      </c>
      <c r="F48" s="289" t="n">
        <v>0</v>
      </c>
      <c r="G48" s="285" t="n">
        <v>45674</v>
      </c>
      <c r="H48" s="263" t="s">
        <v>390</v>
      </c>
      <c r="I48" s="301"/>
      <c r="J48" s="255"/>
      <c r="K48" s="315" t="s">
        <v>406</v>
      </c>
      <c r="L48" s="373"/>
      <c r="M48" s="282" t="s">
        <v>467</v>
      </c>
      <c r="N48" s="302"/>
      <c r="O48" s="285" t="n">
        <v>45604</v>
      </c>
      <c r="P48" s="289" t="n">
        <v>0</v>
      </c>
      <c r="Q48" s="285" t="n">
        <v>45603</v>
      </c>
      <c r="R48" s="264"/>
      <c r="S48" s="285" t="n">
        <v>45607</v>
      </c>
      <c r="T48" s="289" t="n">
        <v>0</v>
      </c>
      <c r="U48" s="285" t="n">
        <v>45606</v>
      </c>
      <c r="V48" s="303" t="s">
        <v>54</v>
      </c>
      <c r="W48" s="301"/>
      <c r="X48" s="301"/>
      <c r="Y48" s="255"/>
      <c r="Z48" s="255"/>
    </row>
    <row r="49" ht="27.75" customHeight="1">
      <c r="A49" s="252"/>
      <c r="B49" s="252" t="s">
        <v>96</v>
      </c>
      <c r="C49" s="282" t="s">
        <v>506</v>
      </c>
      <c r="D49" s="302"/>
      <c r="E49" s="285" t="n">
        <v>45669</v>
      </c>
      <c r="F49" s="289" t="n">
        <v>1</v>
      </c>
      <c r="G49" s="285" t="n">
        <v>45669</v>
      </c>
      <c r="H49" s="263" t="s">
        <v>390</v>
      </c>
      <c r="I49" s="301"/>
      <c r="J49" s="255"/>
      <c r="K49" s="315" t="s">
        <v>406</v>
      </c>
      <c r="L49" s="373"/>
      <c r="M49" s="282" t="s">
        <v>468</v>
      </c>
      <c r="N49" s="302"/>
      <c r="O49" s="285" t="n">
        <v>45604</v>
      </c>
      <c r="P49" s="289" t="n">
        <v>60</v>
      </c>
      <c r="Q49" s="285" t="n">
        <v>45663</v>
      </c>
      <c r="R49" s="264"/>
      <c r="S49" s="285" t="n">
        <v>45607</v>
      </c>
      <c r="T49" s="289" t="n">
        <v>60</v>
      </c>
      <c r="U49" s="285" t="n">
        <v>45666</v>
      </c>
      <c r="V49" s="303" t="s">
        <v>54</v>
      </c>
      <c r="W49" s="301" t="s">
        <v>469</v>
      </c>
      <c r="X49" s="301"/>
      <c r="Y49" s="255"/>
      <c r="Z49" s="255"/>
    </row>
    <row r="50" ht="16.5" customHeight="1">
      <c r="A50" s="252"/>
      <c r="B50" s="252" t="s">
        <v>507</v>
      </c>
      <c r="C50" s="278" t="s">
        <v>508</v>
      </c>
      <c r="D50" s="304"/>
      <c r="E50" s="296"/>
      <c r="F50" s="297" t="n">
        <v>1</v>
      </c>
      <c r="G50" s="296" t="n">
        <v>45670</v>
      </c>
      <c r="H50" s="263" t="s">
        <v>290</v>
      </c>
      <c r="I50" s="301"/>
      <c r="J50" s="255"/>
      <c r="K50" s="315" t="s">
        <v>406</v>
      </c>
      <c r="L50" s="252" t="s">
        <v>96</v>
      </c>
      <c r="M50" s="282" t="s">
        <v>474</v>
      </c>
      <c r="N50" s="302"/>
      <c r="O50" s="285" t="n">
        <v>45650</v>
      </c>
      <c r="P50" s="289" t="n">
        <v>1</v>
      </c>
      <c r="Q50" s="285" t="n">
        <v>45650</v>
      </c>
      <c r="R50" s="264"/>
      <c r="S50" s="285" t="n">
        <v>45653</v>
      </c>
      <c r="T50" s="289" t="n">
        <v>1</v>
      </c>
      <c r="U50" s="285" t="n">
        <v>45653</v>
      </c>
      <c r="V50" s="263" t="s">
        <v>390</v>
      </c>
      <c r="W50" s="301"/>
      <c r="X50" s="301"/>
      <c r="Y50" s="255"/>
      <c r="Z50" s="255"/>
    </row>
    <row r="51" ht="41.25" customHeight="1">
      <c r="A51" s="252"/>
      <c r="B51" s="252"/>
      <c r="C51" s="278" t="s">
        <v>523</v>
      </c>
      <c r="D51" s="319" t="s">
        <v>417</v>
      </c>
      <c r="E51" s="296" t="n">
        <v>45695</v>
      </c>
      <c r="F51" s="297" t="n">
        <v>15</v>
      </c>
      <c r="G51" s="296" t="n">
        <v>45709</v>
      </c>
      <c r="H51" s="263" t="s">
        <v>516</v>
      </c>
      <c r="I51" s="301"/>
      <c r="J51" s="255"/>
      <c r="K51" s="252"/>
      <c r="L51" s="315"/>
      <c r="M51" s="282" t="s">
        <v>480</v>
      </c>
      <c r="N51" s="302"/>
      <c r="O51" s="285" t="n">
        <v>45624</v>
      </c>
      <c r="P51" s="289" t="n">
        <v>35</v>
      </c>
      <c r="Q51" s="285" t="n">
        <v>45659</v>
      </c>
      <c r="R51" s="264"/>
      <c r="S51" s="285" t="n">
        <v>45627</v>
      </c>
      <c r="T51" s="289" t="n">
        <v>35</v>
      </c>
      <c r="U51" s="285" t="n">
        <v>45662</v>
      </c>
      <c r="V51" s="263" t="s">
        <v>39</v>
      </c>
      <c r="W51" s="301" t="s">
        <v>481</v>
      </c>
      <c r="X51" s="301"/>
      <c r="Y51" s="255"/>
      <c r="Z51" s="255"/>
    </row>
    <row r="52" ht="27.75" customHeight="1">
      <c r="A52" s="252"/>
      <c r="B52" s="252"/>
      <c r="C52" s="278" t="s">
        <v>528</v>
      </c>
      <c r="D52" s="304"/>
      <c r="E52" s="296" t="n">
        <v>45710</v>
      </c>
      <c r="F52" s="297" t="n">
        <v>5</v>
      </c>
      <c r="G52" s="296" t="n">
        <v>45714</v>
      </c>
      <c r="H52" s="263" t="s">
        <v>529</v>
      </c>
      <c r="I52" s="301"/>
      <c r="J52" s="255"/>
      <c r="K52" s="252"/>
      <c r="L52" s="315"/>
      <c r="M52" s="282" t="s">
        <v>482</v>
      </c>
      <c r="N52" s="302"/>
      <c r="O52" s="285" t="n">
        <v>45660</v>
      </c>
      <c r="P52" s="289" t="n">
        <v>3</v>
      </c>
      <c r="Q52" s="285" t="n">
        <v>45662</v>
      </c>
      <c r="R52" s="264"/>
      <c r="S52" s="285" t="n">
        <v>45663</v>
      </c>
      <c r="T52" s="289" t="n">
        <v>3</v>
      </c>
      <c r="U52" s="285" t="n">
        <v>45665</v>
      </c>
      <c r="V52" s="263" t="s">
        <v>349</v>
      </c>
      <c r="W52" s="301"/>
      <c r="X52" s="301"/>
      <c r="Y52" s="255"/>
      <c r="Z52" s="255"/>
    </row>
    <row r="53" ht="27.75" customHeight="1">
      <c r="A53" s="252"/>
      <c r="B53" s="252" t="s">
        <v>530</v>
      </c>
      <c r="C53" s="278" t="s">
        <v>531</v>
      </c>
      <c r="D53" s="304"/>
      <c r="E53" s="296" t="n">
        <v>45717</v>
      </c>
      <c r="F53" s="326" t="n">
        <v>1</v>
      </c>
      <c r="G53" s="296" t="n">
        <v>45717</v>
      </c>
      <c r="H53" s="263" t="s">
        <v>290</v>
      </c>
      <c r="I53" s="301"/>
      <c r="J53" s="255"/>
      <c r="K53" s="252"/>
      <c r="L53" s="315"/>
      <c r="M53" s="278" t="s">
        <v>485</v>
      </c>
      <c r="N53" s="319" t="s">
        <v>417</v>
      </c>
      <c r="O53" s="296" t="n">
        <v>45663</v>
      </c>
      <c r="P53" s="297" t="n">
        <v>12</v>
      </c>
      <c r="Q53" s="296" t="n">
        <v>45674</v>
      </c>
      <c r="R53" s="264"/>
      <c r="S53" s="296" t="n">
        <v>45666</v>
      </c>
      <c r="T53" s="297" t="n">
        <v>12</v>
      </c>
      <c r="U53" s="296" t="n">
        <v>45677</v>
      </c>
      <c r="V53" s="263" t="s">
        <v>290</v>
      </c>
      <c r="W53" s="301"/>
      <c r="X53" s="320" t="s">
        <v>417</v>
      </c>
      <c r="Y53" s="255" t="n">
        <v>33</v>
      </c>
      <c r="Z53" s="255"/>
    </row>
    <row r="54" ht="27.75" customHeight="1">
      <c r="A54" s="254"/>
      <c r="B54" s="46"/>
      <c r="C54" s="47"/>
      <c r="D54" s="47"/>
      <c r="E54" s="47"/>
      <c r="F54" s="49"/>
      <c r="G54" s="152"/>
      <c r="H54" s="46"/>
      <c r="I54" s="176"/>
      <c r="J54" s="255"/>
      <c r="K54" s="252"/>
      <c r="L54" s="315"/>
      <c r="M54" s="282" t="s">
        <v>486</v>
      </c>
      <c r="N54" s="302"/>
      <c r="O54" s="285" t="n">
        <v>45666</v>
      </c>
      <c r="P54" s="289" t="n">
        <v>9</v>
      </c>
      <c r="Q54" s="285" t="n">
        <v>45674</v>
      </c>
      <c r="R54" s="264"/>
      <c r="S54" s="285" t="n">
        <v>45669</v>
      </c>
      <c r="T54" s="289" t="n">
        <v>9</v>
      </c>
      <c r="U54" s="285" t="n">
        <v>45677</v>
      </c>
      <c r="V54" s="263" t="s">
        <v>54</v>
      </c>
      <c r="W54" s="301"/>
      <c r="X54" s="301"/>
      <c r="Y54" s="255"/>
      <c r="Z54" s="255"/>
    </row>
    <row r="55" ht="68.25" customHeight="1">
      <c r="A55" s="254"/>
      <c r="B55" s="46"/>
      <c r="C55" s="47"/>
      <c r="D55" s="47"/>
      <c r="E55" s="47"/>
      <c r="F55" s="49"/>
      <c r="G55" s="152"/>
      <c r="H55" s="46"/>
      <c r="I55" s="176"/>
      <c r="J55" s="255"/>
      <c r="K55" s="252"/>
      <c r="L55" s="252"/>
      <c r="M55" s="282" t="s">
        <v>497</v>
      </c>
      <c r="N55" s="302"/>
      <c r="O55" s="285" t="n">
        <v>45674</v>
      </c>
      <c r="P55" s="289" t="n">
        <v>1</v>
      </c>
      <c r="Q55" s="285" t="n">
        <v>45674</v>
      </c>
      <c r="R55" s="264"/>
      <c r="S55" s="285" t="n">
        <v>45677</v>
      </c>
      <c r="T55" s="289" t="n">
        <v>1</v>
      </c>
      <c r="U55" s="285" t="n">
        <v>45677</v>
      </c>
      <c r="V55" s="263" t="s">
        <v>290</v>
      </c>
      <c r="W55" s="301"/>
      <c r="X55" s="301"/>
      <c r="Y55" s="255"/>
      <c r="Z55" s="255"/>
    </row>
    <row r="56" ht="16.5" customHeight="1">
      <c r="A56" s="254"/>
      <c r="B56" s="46"/>
      <c r="C56" s="47"/>
      <c r="D56" s="47"/>
      <c r="E56" s="47"/>
      <c r="F56" s="49"/>
      <c r="G56" s="152"/>
      <c r="H56" s="46"/>
      <c r="I56" s="176"/>
      <c r="J56" s="255"/>
      <c r="K56" s="252"/>
      <c r="L56" s="263"/>
      <c r="M56" s="282" t="s">
        <v>498</v>
      </c>
      <c r="N56" s="302"/>
      <c r="O56" s="285" t="n">
        <v>45669</v>
      </c>
      <c r="P56" s="289" t="n">
        <v>0</v>
      </c>
      <c r="Q56" s="285" t="n">
        <v>45674</v>
      </c>
      <c r="R56" s="264"/>
      <c r="S56" s="285" t="n">
        <v>45672</v>
      </c>
      <c r="T56" s="289" t="n">
        <v>0</v>
      </c>
      <c r="U56" s="285" t="n">
        <v>45677</v>
      </c>
      <c r="V56" s="263" t="s">
        <v>390</v>
      </c>
      <c r="W56" s="301"/>
      <c r="X56" s="301"/>
      <c r="Y56" s="255"/>
      <c r="Z56" s="255"/>
    </row>
    <row r="57" ht="16.5" customHeight="1">
      <c r="A57" s="254"/>
      <c r="B57" s="46"/>
      <c r="C57" s="47"/>
      <c r="D57" s="47"/>
      <c r="E57" s="47"/>
      <c r="F57" s="49"/>
      <c r="G57" s="152"/>
      <c r="H57" s="46"/>
      <c r="I57" s="176"/>
      <c r="J57" s="255"/>
      <c r="K57" s="252"/>
      <c r="L57" s="252" t="s">
        <v>96</v>
      </c>
      <c r="M57" s="282" t="s">
        <v>506</v>
      </c>
      <c r="N57" s="302"/>
      <c r="O57" s="285" t="n">
        <v>45669</v>
      </c>
      <c r="P57" s="289" t="n">
        <v>1</v>
      </c>
      <c r="Q57" s="285" t="n">
        <v>45669</v>
      </c>
      <c r="R57" s="264"/>
      <c r="S57" s="285" t="n">
        <v>45672</v>
      </c>
      <c r="T57" s="289" t="n">
        <v>1</v>
      </c>
      <c r="U57" s="285" t="n">
        <v>45672</v>
      </c>
      <c r="V57" s="263" t="s">
        <v>390</v>
      </c>
      <c r="W57" s="301"/>
      <c r="X57" s="301"/>
      <c r="Y57" s="255"/>
      <c r="Z57" s="255"/>
    </row>
    <row r="58" ht="16.5" customHeight="1">
      <c r="A58" s="254"/>
      <c r="B58" s="46"/>
      <c r="C58" s="47"/>
      <c r="D58" s="47"/>
      <c r="E58" s="47"/>
      <c r="F58" s="49"/>
      <c r="G58" s="152"/>
      <c r="H58" s="46"/>
      <c r="I58" s="176"/>
      <c r="J58" s="255"/>
      <c r="K58" s="252"/>
      <c r="L58" s="252" t="s">
        <v>507</v>
      </c>
      <c r="M58" s="278" t="s">
        <v>508</v>
      </c>
      <c r="N58" s="304"/>
      <c r="O58" s="296"/>
      <c r="P58" s="297" t="n">
        <v>1</v>
      </c>
      <c r="Q58" s="296" t="n">
        <v>45670</v>
      </c>
      <c r="R58" s="264"/>
      <c r="S58" s="296"/>
      <c r="T58" s="297" t="n">
        <v>1</v>
      </c>
      <c r="U58" s="296" t="n">
        <v>45673</v>
      </c>
      <c r="V58" s="263" t="s">
        <v>290</v>
      </c>
      <c r="W58" s="301"/>
      <c r="X58" s="301"/>
      <c r="Y58" s="255"/>
      <c r="Z58" s="255"/>
    </row>
    <row r="59" ht="16.5" customHeight="1">
      <c r="A59" s="254"/>
      <c r="B59" s="46"/>
      <c r="C59" s="47"/>
      <c r="D59" s="47"/>
      <c r="E59" s="47"/>
      <c r="F59" s="49"/>
      <c r="G59" s="152"/>
      <c r="H59" s="46"/>
      <c r="I59" s="176"/>
      <c r="J59" s="255"/>
      <c r="K59" s="252"/>
      <c r="L59" s="252"/>
      <c r="M59" s="278" t="s">
        <v>523</v>
      </c>
      <c r="N59" s="319" t="s">
        <v>417</v>
      </c>
      <c r="O59" s="296" t="n">
        <v>45695</v>
      </c>
      <c r="P59" s="297" t="n">
        <v>15</v>
      </c>
      <c r="Q59" s="296" t="n">
        <v>45709</v>
      </c>
      <c r="R59" s="264"/>
      <c r="S59" s="296" t="n">
        <v>45698</v>
      </c>
      <c r="T59" s="297" t="n">
        <v>15</v>
      </c>
      <c r="U59" s="296" t="n">
        <v>45712</v>
      </c>
      <c r="V59" s="263" t="s">
        <v>516</v>
      </c>
      <c r="W59" s="301"/>
      <c r="X59" s="320" t="s">
        <v>417</v>
      </c>
      <c r="Y59" s="255"/>
      <c r="Z59" s="255"/>
    </row>
    <row r="60" ht="16.5" customHeight="1">
      <c r="A60" s="254"/>
      <c r="B60" s="46"/>
      <c r="C60" s="47"/>
      <c r="D60" s="47"/>
      <c r="E60" s="47"/>
      <c r="F60" s="49"/>
      <c r="G60" s="152"/>
      <c r="H60" s="46"/>
      <c r="I60" s="176"/>
      <c r="J60" s="255"/>
      <c r="K60" s="252"/>
      <c r="L60" s="252"/>
      <c r="M60" s="278" t="s">
        <v>528</v>
      </c>
      <c r="N60" s="304"/>
      <c r="O60" s="296" t="n">
        <v>45710</v>
      </c>
      <c r="P60" s="297" t="n">
        <v>5</v>
      </c>
      <c r="Q60" s="296" t="n">
        <v>45714</v>
      </c>
      <c r="R60" s="264"/>
      <c r="S60" s="296" t="n">
        <v>45713</v>
      </c>
      <c r="T60" s="297" t="n">
        <v>5</v>
      </c>
      <c r="U60" s="296" t="n">
        <v>45717</v>
      </c>
      <c r="V60" s="263" t="s">
        <v>529</v>
      </c>
      <c r="W60" s="301"/>
      <c r="X60" s="301"/>
      <c r="Y60" s="255"/>
      <c r="Z60" s="255"/>
    </row>
    <row r="61" ht="16.5" customHeight="1">
      <c r="A61" s="254"/>
      <c r="B61" s="46"/>
      <c r="C61" s="47"/>
      <c r="D61" s="47"/>
      <c r="E61" s="47"/>
      <c r="F61" s="49"/>
      <c r="G61" s="152"/>
      <c r="H61" s="46"/>
      <c r="I61" s="176"/>
      <c r="J61" s="255"/>
      <c r="K61" s="252"/>
      <c r="L61" s="252" t="s">
        <v>530</v>
      </c>
      <c r="M61" s="278" t="s">
        <v>531</v>
      </c>
      <c r="N61" s="304"/>
      <c r="O61" s="296" t="n">
        <v>45717</v>
      </c>
      <c r="P61" s="326" t="n">
        <v>1</v>
      </c>
      <c r="Q61" s="296" t="n">
        <v>45717</v>
      </c>
      <c r="R61" s="264"/>
      <c r="S61" s="296" t="n">
        <v>45720</v>
      </c>
      <c r="T61" s="326" t="n">
        <v>1</v>
      </c>
      <c r="U61" s="296" t="n">
        <v>45720</v>
      </c>
      <c r="V61" s="263" t="s">
        <v>290</v>
      </c>
      <c r="W61" s="301"/>
      <c r="X61" s="301"/>
      <c r="Y61" s="255"/>
      <c r="Z61" s="255"/>
    </row>
    <row r="62" ht="16.5" customHeight="1">
      <c r="A62" s="254"/>
      <c r="B62" s="46"/>
      <c r="C62" s="47"/>
      <c r="D62" s="47"/>
      <c r="E62" s="47"/>
      <c r="F62" s="49"/>
      <c r="G62" s="152"/>
      <c r="H62" s="46"/>
      <c r="I62" s="176"/>
      <c r="J62" s="255"/>
      <c r="K62" s="255"/>
      <c r="L62" s="255"/>
    </row>
    <row r="63" ht="16.5" customHeight="1">
      <c r="A63" s="254"/>
      <c r="B63" s="46"/>
      <c r="C63" s="47"/>
      <c r="D63" s="47"/>
      <c r="E63" s="47"/>
      <c r="F63" s="49"/>
      <c r="G63" s="152"/>
      <c r="H63" s="46"/>
      <c r="I63" s="176"/>
      <c r="J63" s="255"/>
      <c r="K63" s="255"/>
      <c r="L63" s="255"/>
    </row>
    <row r="64" ht="16.5" customHeight="1">
      <c r="A64" s="254"/>
      <c r="B64" s="46"/>
      <c r="C64" s="47"/>
      <c r="D64" s="47"/>
      <c r="E64" s="47"/>
      <c r="F64" s="49"/>
      <c r="G64" s="152"/>
      <c r="H64" s="46"/>
      <c r="I64" s="176"/>
      <c r="J64" s="255"/>
      <c r="K64" s="255"/>
      <c r="L64" s="255"/>
    </row>
    <row r="65" ht="16.5" customHeight="1">
      <c r="A65" s="254"/>
      <c r="B65" s="46"/>
      <c r="C65" s="47"/>
      <c r="D65" s="47"/>
      <c r="E65" s="47"/>
      <c r="F65" s="49"/>
      <c r="G65" s="152"/>
      <c r="H65" s="46"/>
      <c r="I65" s="176"/>
      <c r="J65" s="255"/>
      <c r="K65" s="255"/>
      <c r="L65" s="255"/>
    </row>
    <row r="66" ht="16.5" customHeight="1">
      <c r="A66" s="254"/>
      <c r="B66" s="46"/>
      <c r="C66" s="47"/>
      <c r="D66" s="47"/>
      <c r="E66" s="47"/>
      <c r="F66" s="49"/>
      <c r="G66" s="152"/>
      <c r="H66" s="46"/>
      <c r="I66" s="176"/>
      <c r="J66" s="255"/>
      <c r="K66" s="255"/>
      <c r="L66" s="255"/>
    </row>
    <row r="67" ht="16.5" customHeight="1">
      <c r="A67" s="254"/>
      <c r="B67" s="46"/>
      <c r="C67" s="47"/>
      <c r="D67" s="47"/>
      <c r="E67" s="47"/>
      <c r="F67" s="49"/>
      <c r="G67" s="152"/>
      <c r="H67" s="46"/>
      <c r="I67" s="176"/>
      <c r="J67" s="255"/>
      <c r="K67" s="255"/>
      <c r="L67" s="255"/>
    </row>
    <row r="68" ht="16.5" customHeight="1">
      <c r="A68" s="254"/>
      <c r="B68" s="46"/>
      <c r="C68" s="47"/>
      <c r="D68" s="47"/>
      <c r="E68" s="47"/>
      <c r="F68" s="49"/>
      <c r="G68" s="152"/>
      <c r="H68" s="46"/>
      <c r="I68" s="176"/>
      <c r="J68" s="255"/>
      <c r="K68" s="255"/>
      <c r="L68" s="255"/>
    </row>
    <row r="69" ht="16.5" customHeight="1">
      <c r="A69" s="254"/>
      <c r="B69" s="46"/>
      <c r="C69" s="47"/>
      <c r="D69" s="47"/>
      <c r="E69" s="47"/>
      <c r="F69" s="49"/>
      <c r="G69" s="152"/>
      <c r="H69" s="46"/>
      <c r="I69" s="176"/>
      <c r="J69" s="255"/>
      <c r="K69" s="255"/>
      <c r="L69" s="255"/>
    </row>
    <row r="70" ht="16.5" customHeight="1">
      <c r="A70" s="254"/>
      <c r="B70" s="46"/>
      <c r="C70" s="47"/>
      <c r="D70" s="47"/>
      <c r="E70" s="47"/>
      <c r="F70" s="49"/>
      <c r="G70" s="152"/>
      <c r="H70" s="46"/>
      <c r="I70" s="176"/>
      <c r="J70" s="255"/>
      <c r="K70" s="255"/>
      <c r="L70" s="255"/>
    </row>
    <row r="71" ht="16.5" customHeight="1">
      <c r="A71" s="254"/>
      <c r="B71" s="46"/>
      <c r="C71" s="47"/>
      <c r="D71" s="47"/>
      <c r="E71" s="47"/>
      <c r="F71" s="49"/>
      <c r="G71" s="152"/>
      <c r="H71" s="46"/>
      <c r="I71" s="176"/>
      <c r="J71" s="255"/>
      <c r="K71" s="255"/>
      <c r="L71" s="255"/>
    </row>
    <row r="72" ht="16.5" customHeight="1">
      <c r="A72" s="254"/>
      <c r="B72" s="46"/>
      <c r="C72" s="47"/>
      <c r="D72" s="47"/>
      <c r="E72" s="47"/>
      <c r="F72" s="49"/>
      <c r="G72" s="152"/>
      <c r="H72" s="46"/>
      <c r="I72" s="176"/>
      <c r="J72" s="255"/>
      <c r="K72" s="255"/>
      <c r="L72" s="255"/>
    </row>
    <row r="73" ht="16.5" customHeight="1">
      <c r="A73" s="254"/>
      <c r="B73" s="46"/>
      <c r="C73" s="47"/>
      <c r="D73" s="47"/>
      <c r="E73" s="47"/>
      <c r="F73" s="49"/>
      <c r="G73" s="152"/>
      <c r="H73" s="46"/>
      <c r="I73" s="176"/>
      <c r="J73" s="255"/>
      <c r="K73" s="255"/>
      <c r="L73" s="255"/>
    </row>
    <row r="74" ht="16.5" customHeight="1">
      <c r="A74" s="254"/>
      <c r="B74" s="46"/>
      <c r="C74" s="47"/>
      <c r="D74" s="47"/>
      <c r="E74" s="47"/>
      <c r="F74" s="49"/>
      <c r="G74" s="152"/>
      <c r="H74" s="46"/>
      <c r="I74" s="176"/>
      <c r="J74" s="255"/>
      <c r="K74" s="255"/>
      <c r="L74" s="255"/>
    </row>
    <row r="75" ht="16.5" customHeight="1">
      <c r="A75" s="254"/>
      <c r="B75" s="46"/>
      <c r="C75" s="47"/>
      <c r="D75" s="47"/>
      <c r="E75" s="47"/>
      <c r="F75" s="49"/>
      <c r="G75" s="152"/>
      <c r="H75" s="46"/>
      <c r="I75" s="176"/>
      <c r="J75" s="255"/>
      <c r="K75" s="255"/>
      <c r="L75" s="255"/>
    </row>
    <row r="76" ht="16.5" customHeight="1">
      <c r="A76" s="254"/>
      <c r="B76" s="46"/>
      <c r="C76" s="47"/>
      <c r="D76" s="47"/>
      <c r="E76" s="47"/>
      <c r="F76" s="49"/>
      <c r="G76" s="152"/>
      <c r="H76" s="46"/>
      <c r="I76" s="176"/>
      <c r="J76" s="255"/>
      <c r="K76" s="255"/>
      <c r="L76" s="255"/>
    </row>
    <row r="77" ht="16.5" customHeight="1">
      <c r="A77" s="254"/>
      <c r="B77" s="46"/>
      <c r="C77" s="47"/>
      <c r="D77" s="47"/>
      <c r="E77" s="47"/>
      <c r="F77" s="49"/>
      <c r="G77" s="152"/>
      <c r="H77" s="46"/>
      <c r="I77" s="176"/>
      <c r="J77" s="255"/>
      <c r="K77" s="255"/>
      <c r="L77" s="255"/>
    </row>
    <row r="78" ht="16.5" customHeight="1">
      <c r="A78" s="254"/>
      <c r="B78" s="46"/>
      <c r="C78" s="47"/>
      <c r="D78" s="47"/>
      <c r="E78" s="47"/>
      <c r="F78" s="49"/>
      <c r="G78" s="152"/>
      <c r="H78" s="46"/>
      <c r="I78" s="176"/>
      <c r="J78" s="255"/>
      <c r="K78" s="255"/>
      <c r="L78" s="255"/>
    </row>
    <row r="79" ht="16.5" customHeight="1">
      <c r="A79" s="254"/>
      <c r="B79" s="46"/>
      <c r="C79" s="47"/>
      <c r="D79" s="47"/>
      <c r="E79" s="47"/>
      <c r="F79" s="49"/>
      <c r="G79" s="152"/>
      <c r="H79" s="46"/>
      <c r="I79" s="176"/>
      <c r="J79" s="255"/>
      <c r="K79" s="255"/>
      <c r="L79" s="255"/>
    </row>
    <row r="80" ht="16.5" customHeight="1">
      <c r="A80" s="254"/>
      <c r="B80" s="46"/>
      <c r="C80" s="47"/>
      <c r="D80" s="47"/>
      <c r="E80" s="47"/>
      <c r="F80" s="49"/>
      <c r="G80" s="152"/>
      <c r="H80" s="46"/>
      <c r="I80" s="176"/>
      <c r="J80" s="255"/>
      <c r="K80" s="255"/>
      <c r="L80" s="255"/>
    </row>
    <row r="81" ht="16.5" customHeight="1">
      <c r="A81" s="254"/>
      <c r="B81" s="46"/>
      <c r="C81" s="47"/>
      <c r="D81" s="47"/>
      <c r="E81" s="47"/>
      <c r="F81" s="49"/>
      <c r="G81" s="152"/>
      <c r="H81" s="46"/>
      <c r="I81" s="176"/>
      <c r="J81" s="255"/>
      <c r="K81" s="255"/>
      <c r="L81" s="255"/>
    </row>
    <row r="82" ht="16.5" customHeight="1">
      <c r="A82" s="254"/>
      <c r="B82" s="46"/>
      <c r="C82" s="47"/>
      <c r="D82" s="47"/>
      <c r="E82" s="47"/>
      <c r="F82" s="49"/>
      <c r="G82" s="152"/>
      <c r="H82" s="46"/>
      <c r="I82" s="176"/>
      <c r="J82" s="255"/>
      <c r="K82" s="255"/>
      <c r="L82" s="255"/>
    </row>
    <row r="83" ht="16.5" customHeight="1">
      <c r="A83" s="254"/>
      <c r="B83" s="46"/>
      <c r="C83" s="47"/>
      <c r="D83" s="47"/>
      <c r="E83" s="47"/>
      <c r="F83" s="49"/>
      <c r="G83" s="152"/>
      <c r="H83" s="46"/>
      <c r="I83" s="176"/>
      <c r="J83" s="255"/>
      <c r="K83" s="255"/>
      <c r="L83" s="255"/>
    </row>
    <row r="84" ht="16.5" customHeight="1">
      <c r="A84" s="254"/>
      <c r="B84" s="46"/>
      <c r="C84" s="47"/>
      <c r="D84" s="47"/>
      <c r="E84" s="47"/>
      <c r="F84" s="49"/>
      <c r="G84" s="152"/>
      <c r="H84" s="46"/>
      <c r="I84" s="176"/>
      <c r="J84" s="255"/>
      <c r="K84" s="255"/>
      <c r="L84" s="255"/>
    </row>
    <row r="85" ht="16.5" customHeight="1">
      <c r="A85" s="254"/>
      <c r="B85" s="46"/>
      <c r="C85" s="47"/>
      <c r="D85" s="47"/>
      <c r="E85" s="47"/>
      <c r="F85" s="49"/>
      <c r="G85" s="152"/>
      <c r="H85" s="46"/>
      <c r="I85" s="176"/>
      <c r="J85" s="255"/>
      <c r="K85" s="255"/>
      <c r="L85" s="255"/>
    </row>
    <row r="86" ht="16.5" customHeight="1">
      <c r="A86" s="254"/>
      <c r="B86" s="46"/>
      <c r="C86" s="47"/>
      <c r="D86" s="47"/>
      <c r="E86" s="47"/>
      <c r="F86" s="49"/>
      <c r="G86" s="152"/>
      <c r="H86" s="46"/>
      <c r="I86" s="176"/>
      <c r="J86" s="255"/>
      <c r="K86" s="255"/>
      <c r="L86" s="255"/>
    </row>
    <row r="87" ht="16.5" customHeight="1">
      <c r="A87" s="254"/>
      <c r="B87" s="46"/>
      <c r="C87" s="47"/>
      <c r="D87" s="47"/>
      <c r="E87" s="47"/>
      <c r="F87" s="49"/>
      <c r="G87" s="152"/>
      <c r="H87" s="46"/>
      <c r="I87" s="176"/>
      <c r="J87" s="255"/>
      <c r="K87" s="255"/>
      <c r="L87" s="255"/>
    </row>
    <row r="88" ht="16.5" customHeight="1">
      <c r="A88" s="254"/>
      <c r="B88" s="46"/>
      <c r="C88" s="47"/>
      <c r="D88" s="47"/>
      <c r="E88" s="47"/>
      <c r="F88" s="49"/>
      <c r="G88" s="152"/>
      <c r="H88" s="46"/>
      <c r="I88" s="176"/>
      <c r="J88" s="255"/>
      <c r="K88" s="255"/>
      <c r="L88" s="255"/>
    </row>
    <row r="89" ht="16.5" customHeight="1">
      <c r="A89" s="254"/>
      <c r="B89" s="46"/>
      <c r="C89" s="47"/>
      <c r="D89" s="47"/>
      <c r="E89" s="47"/>
      <c r="F89" s="49"/>
      <c r="G89" s="152"/>
      <c r="H89" s="46"/>
      <c r="I89" s="176"/>
      <c r="J89" s="255"/>
      <c r="K89" s="255"/>
      <c r="L89" s="255"/>
    </row>
    <row r="90" ht="16.5" customHeight="1">
      <c r="A90" s="254"/>
      <c r="B90" s="46"/>
      <c r="C90" s="47"/>
      <c r="D90" s="47"/>
      <c r="E90" s="47"/>
      <c r="F90" s="49"/>
      <c r="G90" s="152"/>
      <c r="H90" s="46"/>
      <c r="I90" s="176"/>
      <c r="J90" s="255"/>
      <c r="K90" s="255"/>
      <c r="L90" s="255"/>
    </row>
    <row r="91" ht="16.5" customHeight="1">
      <c r="A91" s="254"/>
      <c r="B91" s="46"/>
      <c r="C91" s="47"/>
      <c r="D91" s="47"/>
      <c r="E91" s="47"/>
      <c r="F91" s="49"/>
      <c r="G91" s="152"/>
      <c r="H91" s="46"/>
      <c r="I91" s="176"/>
      <c r="J91" s="255"/>
      <c r="K91" s="255"/>
      <c r="L91" s="255"/>
    </row>
    <row r="92" ht="16.5" customHeight="1">
      <c r="A92" s="254"/>
      <c r="B92" s="46"/>
      <c r="C92" s="47"/>
      <c r="D92" s="47"/>
      <c r="E92" s="47"/>
      <c r="F92" s="49"/>
      <c r="G92" s="152"/>
      <c r="H92" s="46"/>
      <c r="I92" s="176"/>
      <c r="J92" s="255"/>
      <c r="K92" s="255"/>
      <c r="L92" s="255"/>
    </row>
    <row r="93" ht="16.5" customHeight="1">
      <c r="A93" s="254"/>
      <c r="B93" s="46"/>
      <c r="C93" s="47"/>
      <c r="D93" s="47"/>
      <c r="E93" s="47"/>
      <c r="F93" s="49"/>
      <c r="G93" s="152"/>
      <c r="H93" s="46"/>
      <c r="I93" s="176"/>
      <c r="J93" s="255"/>
      <c r="K93" s="255"/>
      <c r="L93" s="255"/>
    </row>
    <row r="94" ht="16.5" customHeight="1">
      <c r="A94" s="254"/>
      <c r="B94" s="46"/>
      <c r="C94" s="47"/>
      <c r="D94" s="47"/>
      <c r="E94" s="47"/>
      <c r="F94" s="49"/>
      <c r="G94" s="152"/>
      <c r="H94" s="46"/>
      <c r="I94" s="176"/>
      <c r="J94" s="255"/>
      <c r="K94" s="255"/>
      <c r="L94" s="255"/>
    </row>
    <row r="95" ht="16.5" customHeight="1">
      <c r="A95" s="254"/>
      <c r="B95" s="46"/>
      <c r="C95" s="47"/>
      <c r="D95" s="47"/>
      <c r="E95" s="47"/>
      <c r="F95" s="49"/>
      <c r="G95" s="152"/>
      <c r="H95" s="46"/>
      <c r="I95" s="176"/>
      <c r="J95" s="255"/>
      <c r="K95" s="255"/>
      <c r="L95" s="255"/>
    </row>
    <row r="96" ht="16.5" customHeight="1">
      <c r="A96" s="254"/>
      <c r="B96" s="46"/>
      <c r="C96" s="47"/>
      <c r="D96" s="47"/>
      <c r="E96" s="47"/>
      <c r="F96" s="49"/>
      <c r="G96" s="152"/>
      <c r="H96" s="46"/>
      <c r="I96" s="176"/>
      <c r="J96" s="255"/>
      <c r="K96" s="255"/>
      <c r="L96" s="255"/>
    </row>
    <row r="97" ht="16.5" customHeight="1">
      <c r="A97" s="254"/>
      <c r="B97" s="46"/>
      <c r="C97" s="47"/>
      <c r="D97" s="47"/>
      <c r="E97" s="47"/>
      <c r="F97" s="49"/>
      <c r="G97" s="152"/>
      <c r="H97" s="46"/>
      <c r="I97" s="176"/>
      <c r="J97" s="255"/>
      <c r="K97" s="255"/>
      <c r="L97" s="255"/>
    </row>
    <row r="98" ht="16.5" customHeight="1">
      <c r="A98" s="254"/>
      <c r="B98" s="46"/>
      <c r="C98" s="47"/>
      <c r="D98" s="47"/>
      <c r="E98" s="47"/>
      <c r="F98" s="49"/>
      <c r="G98" s="152"/>
      <c r="H98" s="46"/>
      <c r="I98" s="176"/>
      <c r="J98" s="255"/>
      <c r="K98" s="255"/>
      <c r="L98" s="255"/>
    </row>
    <row r="99" ht="16.5" customHeight="1">
      <c r="A99" s="254"/>
      <c r="B99" s="46"/>
      <c r="C99" s="47"/>
      <c r="D99" s="47"/>
      <c r="E99" s="47"/>
      <c r="F99" s="49"/>
      <c r="G99" s="152"/>
      <c r="H99" s="46"/>
      <c r="I99" s="176"/>
      <c r="J99" s="255"/>
      <c r="K99" s="255"/>
      <c r="L99" s="255"/>
    </row>
    <row r="100" ht="16.5" customHeight="1">
      <c r="A100" s="254"/>
      <c r="B100" s="46"/>
      <c r="C100" s="47"/>
      <c r="D100" s="47"/>
      <c r="E100" s="47"/>
      <c r="F100" s="49"/>
      <c r="G100" s="152"/>
      <c r="H100" s="46"/>
      <c r="I100" s="176"/>
      <c r="J100" s="255"/>
      <c r="K100" s="255"/>
      <c r="L100" s="255"/>
    </row>
  </sheetData>
  <autoFilter ref="A1:XFD1048576"/>
  <mergeCells count="2">
    <mergeCell ref="O1:Q1"/>
    <mergeCell ref="S1:U1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D3" activePane="bottomRight" state="frozen" xSplit="3" ySplit="2"/>
    </sheetView>
  </sheetViews>
  <sheetFormatPr baseColWidth="10" defaultColWidth="9.9990234375" defaultRowHeight="16.5" customHeight="1"/>
  <cols>
    <col min="1" max="1" width="9.2548828125" customWidth="1"/>
    <col min="2" max="2" width="16.875" customWidth="1"/>
    <col min="3" max="3" width="28.1103515625" customWidth="1"/>
    <col min="4" max="4" width="23.923828125" customWidth="1"/>
    <col min="5" max="5" width="12.287109375" hidden="1" customWidth="1" style="23"/>
    <col min="6" max="6" width="7.125" hidden="1" customWidth="1" style="60"/>
    <col min="7" max="7" width="11.37890625" hidden="1" customWidth="1" style="7"/>
    <col min="8" max="9" width="12.287109375" customWidth="1" style="23"/>
    <col min="10" max="10" width="7.125" customWidth="1" style="60"/>
    <col min="11" max="11" width="11.37890625" customWidth="1" style="7"/>
    <col min="12" max="12" width="18.9990234375" style="7"/>
    <col min="13" max="13" width="12.287109375" customWidth="1" style="23"/>
    <col min="14" max="14" width="7.125" customWidth="1" style="60"/>
    <col min="15" max="15" width="11.37890625" customWidth="1" style="7"/>
    <col min="16" max="16" width="18.9990234375" style="7"/>
    <col min="17" max="17" width="18.9990234375" style="7"/>
    <col min="18" max="19" width="10"/>
    <col min="20" max="20" width="19.822265625" customWidth="1"/>
    <col min="21" max="21" width="18.966796875" customWidth="1"/>
    <col min="22" max="24" width="21.849609375" customWidth="1" style="7"/>
  </cols>
  <sheetData>
    <row r="1" ht="16.5" customHeight="1">
      <c r="H1" s="120"/>
      <c r="I1" s="120" t="s">
        <v>1125</v>
      </c>
      <c r="M1" s="120" t="s">
        <v>1125</v>
      </c>
      <c r="T1" s="20"/>
      <c r="U1" s="20"/>
      <c r="V1" s="85"/>
      <c r="W1" s="85"/>
      <c r="X1" s="85"/>
    </row>
    <row r="2" ht="20.78571428571429" customHeight="1">
      <c r="B2" s="34" t="s">
        <v>1</v>
      </c>
      <c r="C2" s="34" t="s">
        <v>2</v>
      </c>
      <c r="D2" s="34" t="s">
        <v>3</v>
      </c>
      <c r="E2" s="81" t="s">
        <v>4</v>
      </c>
      <c r="F2" s="68" t="s">
        <v>5</v>
      </c>
      <c r="G2" s="70" t="s">
        <v>6</v>
      </c>
      <c r="H2" s="81"/>
      <c r="I2" s="81" t="s">
        <v>4</v>
      </c>
      <c r="J2" s="68" t="s">
        <v>5</v>
      </c>
      <c r="K2" s="70" t="s">
        <v>6</v>
      </c>
      <c r="L2" s="70"/>
      <c r="M2" s="81" t="s">
        <v>4</v>
      </c>
      <c r="N2" s="68" t="s">
        <v>5</v>
      </c>
      <c r="O2" s="70" t="s">
        <v>6</v>
      </c>
      <c r="P2" s="70"/>
      <c r="Q2" s="70" t="s">
        <v>806</v>
      </c>
      <c r="R2" s="34" t="s">
        <v>807</v>
      </c>
      <c r="S2" s="34" t="s">
        <v>808</v>
      </c>
      <c r="T2" s="72" t="s">
        <v>7</v>
      </c>
      <c r="U2" s="72" t="s">
        <v>8</v>
      </c>
      <c r="V2" s="87" t="s">
        <v>9</v>
      </c>
      <c r="W2" s="87" t="s">
        <v>10</v>
      </c>
      <c r="X2" s="87" t="s">
        <v>11</v>
      </c>
    </row>
    <row r="3" s="52" customFormat="1" ht="16.5" customHeight="1">
      <c r="A3" s="181" t="s">
        <v>12</v>
      </c>
      <c r="B3" s="65"/>
      <c r="C3" s="65" t="s">
        <v>13</v>
      </c>
      <c r="D3" s="65"/>
      <c r="E3" s="65"/>
      <c r="F3" s="67"/>
      <c r="G3" s="65"/>
      <c r="H3" s="65"/>
      <c r="I3" s="65"/>
      <c r="J3" s="67"/>
      <c r="K3" s="65"/>
      <c r="L3" s="65"/>
      <c r="M3" s="65"/>
      <c r="N3" s="67"/>
      <c r="O3" s="65"/>
      <c r="P3" s="65"/>
      <c r="Q3" s="65"/>
      <c r="R3" s="66"/>
      <c r="S3" s="66"/>
      <c r="T3" s="66"/>
      <c r="U3" s="66"/>
      <c r="V3" s="88"/>
      <c r="W3" s="88"/>
      <c r="X3" s="88"/>
    </row>
    <row r="4" ht="16.5" customHeight="1">
      <c r="A4" s="75"/>
      <c r="B4" s="79" t="s">
        <v>14</v>
      </c>
      <c r="C4" s="71" t="s">
        <v>15</v>
      </c>
      <c r="D4" s="71"/>
      <c r="E4" s="47" t="n">
        <f>MIN(E5:E8)</f>
        <v>45399</v>
      </c>
      <c r="F4" s="61"/>
      <c r="G4" s="47" t="n">
        <f>E4+F4-1</f>
        <v>45398</v>
      </c>
      <c r="H4" s="47"/>
      <c r="I4" s="47" t="n">
        <f>MIN(I5:I8)</f>
        <v>45399</v>
      </c>
      <c r="J4" s="61"/>
      <c r="K4" s="47" t="n">
        <f>I4+J4-1</f>
        <v>45398</v>
      </c>
      <c r="L4" s="47"/>
      <c r="M4" s="47" t="n">
        <f>MIN(M5:M8)</f>
        <v>45399</v>
      </c>
      <c r="N4" s="61"/>
      <c r="O4" s="47" t="n">
        <f>M4+N4-1</f>
        <v>45398</v>
      </c>
      <c r="P4" s="47"/>
      <c r="Q4" s="47"/>
      <c r="R4" s="48"/>
      <c r="S4" s="48"/>
      <c r="T4" s="46" t="s">
        <v>16</v>
      </c>
      <c r="U4" s="48"/>
      <c r="V4" s="89"/>
      <c r="W4" s="89"/>
      <c r="X4" s="89"/>
    </row>
    <row r="5" ht="16.5" customHeight="1">
      <c r="A5" s="75"/>
      <c r="B5" s="74"/>
      <c r="C5" s="16" t="s">
        <v>15</v>
      </c>
      <c r="D5" s="34"/>
      <c r="E5" s="59" t="n">
        <v>45399</v>
      </c>
      <c r="F5" s="49" t="n">
        <v>9</v>
      </c>
      <c r="G5" s="47" t="n">
        <f>E5+F5-1</f>
        <v>45407</v>
      </c>
      <c r="H5" s="59"/>
      <c r="I5" s="59" t="n">
        <v>45399</v>
      </c>
      <c r="J5" s="49" t="n">
        <v>9</v>
      </c>
      <c r="K5" s="47" t="n">
        <f>I5+J5-1</f>
        <v>45407</v>
      </c>
      <c r="L5" s="47"/>
      <c r="M5" s="59" t="n">
        <v>45399</v>
      </c>
      <c r="N5" s="49" t="n">
        <v>9</v>
      </c>
      <c r="O5" s="47" t="n">
        <f>M5+N5-1</f>
        <v>45407</v>
      </c>
      <c r="P5" s="47"/>
      <c r="Q5" s="47"/>
      <c r="R5" s="48"/>
      <c r="S5" s="48"/>
      <c r="T5" s="46" t="s">
        <v>16</v>
      </c>
      <c r="U5" s="46"/>
      <c r="V5" s="46"/>
      <c r="W5" s="46"/>
      <c r="X5" s="46"/>
    </row>
    <row r="6" ht="16.5" customHeight="1">
      <c r="A6" s="75"/>
      <c r="B6" s="74"/>
      <c r="C6" s="64" t="s">
        <v>17</v>
      </c>
      <c r="D6" s="64" t="s">
        <v>18</v>
      </c>
      <c r="E6" s="14" t="n">
        <f>G5+1</f>
        <v>45408</v>
      </c>
      <c r="F6" s="49" t="n">
        <v>1</v>
      </c>
      <c r="G6" s="47" t="n">
        <f>E6+F6-1</f>
        <v>45408</v>
      </c>
      <c r="H6" s="14"/>
      <c r="I6" s="14" t="n">
        <f>K5+1</f>
        <v>45408</v>
      </c>
      <c r="J6" s="49" t="n">
        <v>1</v>
      </c>
      <c r="K6" s="47" t="n">
        <f>I6+J6-1</f>
        <v>45408</v>
      </c>
      <c r="L6" s="47"/>
      <c r="M6" s="14" t="n">
        <f>O5+1</f>
        <v>45408</v>
      </c>
      <c r="N6" s="49" t="n">
        <v>1</v>
      </c>
      <c r="O6" s="47" t="n">
        <f>M6+N6-1</f>
        <v>45408</v>
      </c>
      <c r="P6" s="47"/>
      <c r="Q6" s="47"/>
      <c r="R6" s="48"/>
      <c r="S6" s="48"/>
      <c r="T6" s="46" t="s">
        <v>19</v>
      </c>
      <c r="U6" s="46"/>
      <c r="V6" s="46"/>
      <c r="W6" s="46"/>
      <c r="X6" s="46"/>
    </row>
    <row r="7" ht="16.5" customHeight="1">
      <c r="A7" s="75"/>
      <c r="B7" s="75"/>
      <c r="C7" s="94" t="s">
        <v>20</v>
      </c>
      <c r="D7" s="63" t="s">
        <v>21</v>
      </c>
      <c r="E7" s="51" t="n">
        <f>G6+1</f>
        <v>45409</v>
      </c>
      <c r="F7" s="49" t="n">
        <v>3</v>
      </c>
      <c r="G7" s="47" t="n">
        <f>E7+F7-1</f>
        <v>45411</v>
      </c>
      <c r="H7" s="51"/>
      <c r="I7" s="51" t="n">
        <f>K6+1</f>
        <v>45409</v>
      </c>
      <c r="J7" s="49" t="n">
        <v>3</v>
      </c>
      <c r="K7" s="47" t="n">
        <f>I7+J7-1</f>
        <v>45411</v>
      </c>
      <c r="L7" s="47"/>
      <c r="M7" s="51" t="n">
        <f>O6+1</f>
        <v>45409</v>
      </c>
      <c r="N7" s="49" t="n">
        <v>3</v>
      </c>
      <c r="O7" s="47" t="n">
        <f>M7+N7-1</f>
        <v>45411</v>
      </c>
      <c r="P7" s="47"/>
      <c r="Q7" s="47" t="n">
        <v>45412</v>
      </c>
      <c r="R7" s="48" t="s">
        <v>811</v>
      </c>
      <c r="S7" s="48" t="s">
        <v>811</v>
      </c>
      <c r="T7" s="46" t="s">
        <v>16</v>
      </c>
      <c r="U7" s="46"/>
      <c r="V7" s="46"/>
      <c r="W7" s="46"/>
      <c r="X7" s="46"/>
    </row>
    <row r="8" ht="16.5" customHeight="1">
      <c r="A8" s="75"/>
      <c r="B8" s="75"/>
      <c r="C8" s="71" t="s">
        <v>22</v>
      </c>
      <c r="D8" s="50" t="s">
        <v>23</v>
      </c>
      <c r="E8" s="51" t="n">
        <f>G7+1</f>
        <v>45412</v>
      </c>
      <c r="F8" s="49" t="n">
        <v>12</v>
      </c>
      <c r="G8" s="47" t="n">
        <f>E8+F8-1</f>
        <v>45423</v>
      </c>
      <c r="H8" s="51"/>
      <c r="I8" s="51" t="n">
        <f>K7+1</f>
        <v>45412</v>
      </c>
      <c r="J8" s="49" t="n">
        <v>12</v>
      </c>
      <c r="K8" s="47" t="n">
        <f>I8+J8-1</f>
        <v>45423</v>
      </c>
      <c r="L8" s="47"/>
      <c r="M8" s="51" t="n">
        <f>O7+1</f>
        <v>45412</v>
      </c>
      <c r="N8" s="49" t="n">
        <v>12</v>
      </c>
      <c r="O8" s="47" t="n">
        <f>M8+N8-1</f>
        <v>45423</v>
      </c>
      <c r="P8" s="47"/>
      <c r="Q8" s="47"/>
      <c r="R8" s="48"/>
      <c r="S8" s="48"/>
      <c r="T8" s="46" t="s">
        <v>24</v>
      </c>
      <c r="U8" s="46"/>
      <c r="V8" s="46"/>
      <c r="W8" s="46"/>
      <c r="X8" s="46"/>
    </row>
    <row r="9" ht="16.5" customHeight="1">
      <c r="A9" s="75"/>
      <c r="B9" s="75"/>
      <c r="C9" s="71" t="s">
        <v>25</v>
      </c>
      <c r="D9" s="50"/>
      <c r="E9" s="51" t="n">
        <f>G24+1</f>
        <v>45429</v>
      </c>
      <c r="F9" s="49" t="n">
        <v>4</v>
      </c>
      <c r="G9" s="47" t="n">
        <f>E9+F9-1</f>
        <v>45432</v>
      </c>
      <c r="H9" s="51"/>
      <c r="I9" s="51" t="n">
        <f>K24+1</f>
        <v>45429</v>
      </c>
      <c r="J9" s="49" t="n">
        <v>4</v>
      </c>
      <c r="K9" s="47" t="n">
        <f>I9+J9-1</f>
        <v>45432</v>
      </c>
      <c r="L9" s="47"/>
      <c r="M9" s="51" t="n">
        <f>O24+1</f>
        <v>45429</v>
      </c>
      <c r="N9" s="49" t="n">
        <v>4</v>
      </c>
      <c r="O9" s="47" t="n">
        <f>M9+N9-1</f>
        <v>45432</v>
      </c>
      <c r="P9" s="47"/>
      <c r="Q9" s="47"/>
      <c r="R9" s="48"/>
      <c r="S9" s="48"/>
      <c r="T9" s="46" t="s">
        <v>16</v>
      </c>
      <c r="U9" s="71" t="s">
        <v>26</v>
      </c>
      <c r="V9" s="46" t="s">
        <v>278</v>
      </c>
      <c r="W9" s="46"/>
      <c r="X9" s="46"/>
    </row>
    <row r="10" ht="16.5" customHeight="1">
      <c r="A10" s="75"/>
      <c r="B10" s="75"/>
      <c r="C10" s="50" t="s">
        <v>27</v>
      </c>
      <c r="D10" s="50"/>
      <c r="E10" s="51" t="n">
        <f>G37+1</f>
        <v>45428</v>
      </c>
      <c r="F10" s="49" t="n">
        <v>5</v>
      </c>
      <c r="G10" s="47" t="n">
        <f>E10+F10-1</f>
        <v>45432</v>
      </c>
      <c r="H10" s="51"/>
      <c r="I10" s="51" t="n">
        <f>K37+1</f>
        <v>45428</v>
      </c>
      <c r="J10" s="49" t="n">
        <v>5</v>
      </c>
      <c r="K10" s="47" t="n">
        <f>I10+J10-1</f>
        <v>45432</v>
      </c>
      <c r="L10" s="47"/>
      <c r="M10" s="51" t="n">
        <f>O37+1</f>
        <v>45428</v>
      </c>
      <c r="N10" s="49" t="n">
        <v>5</v>
      </c>
      <c r="O10" s="47" t="n">
        <f>M10+N10-1</f>
        <v>45432</v>
      </c>
      <c r="P10" s="47"/>
      <c r="Q10" s="47"/>
      <c r="R10" s="48"/>
      <c r="S10" s="48"/>
      <c r="T10" s="46" t="s">
        <v>16</v>
      </c>
      <c r="U10" s="71" t="s">
        <v>28</v>
      </c>
      <c r="V10" s="46" t="s">
        <v>29</v>
      </c>
      <c r="W10" s="46"/>
      <c r="X10" s="46"/>
    </row>
    <row r="11" ht="27.75" customHeight="1">
      <c r="A11" s="75"/>
      <c r="B11" s="79" t="s">
        <v>30</v>
      </c>
      <c r="C11" s="71" t="s">
        <v>31</v>
      </c>
      <c r="D11" s="47"/>
      <c r="E11" s="47"/>
      <c r="F11" s="49"/>
      <c r="G11" s="47" t="n">
        <v>45420</v>
      </c>
      <c r="H11" s="47"/>
      <c r="I11" s="47"/>
      <c r="J11" s="49"/>
      <c r="K11" s="47" t="n">
        <v>45420</v>
      </c>
      <c r="L11" s="47"/>
      <c r="M11" s="47"/>
      <c r="N11" s="49"/>
      <c r="O11" s="47" t="n">
        <v>45420</v>
      </c>
      <c r="P11" s="47"/>
      <c r="Q11" s="47"/>
      <c r="R11" s="48"/>
      <c r="S11" s="48"/>
      <c r="T11" s="46" t="s">
        <v>32</v>
      </c>
      <c r="U11" s="48"/>
      <c r="V11" s="89"/>
      <c r="W11" s="89"/>
      <c r="X11" s="89"/>
    </row>
    <row r="12" ht="16.5" customHeight="1">
      <c r="A12" s="75"/>
      <c r="B12" s="75"/>
      <c r="C12" s="71" t="s">
        <v>33</v>
      </c>
      <c r="D12" s="47"/>
      <c r="E12" s="47"/>
      <c r="F12" s="49"/>
      <c r="G12" s="47" t="n">
        <v>45420</v>
      </c>
      <c r="H12" s="47"/>
      <c r="I12" s="47"/>
      <c r="J12" s="49"/>
      <c r="K12" s="47" t="n">
        <v>45420</v>
      </c>
      <c r="L12" s="47"/>
      <c r="M12" s="47"/>
      <c r="N12" s="49"/>
      <c r="O12" s="47" t="n">
        <v>45420</v>
      </c>
      <c r="P12" s="47"/>
      <c r="Q12" s="47"/>
      <c r="R12" s="48"/>
      <c r="S12" s="48"/>
      <c r="T12" s="46" t="s">
        <v>34</v>
      </c>
      <c r="U12" s="46"/>
      <c r="V12" s="46"/>
      <c r="W12" s="46"/>
      <c r="X12" s="46"/>
    </row>
    <row r="13" ht="16.5" customHeight="1">
      <c r="A13" s="75"/>
      <c r="B13" s="75"/>
      <c r="C13" s="71" t="s">
        <v>35</v>
      </c>
      <c r="D13" s="47"/>
      <c r="E13" s="47"/>
      <c r="F13" s="49"/>
      <c r="G13" s="47" t="n">
        <v>45426</v>
      </c>
      <c r="H13" s="47"/>
      <c r="I13" s="47"/>
      <c r="J13" s="49"/>
      <c r="K13" s="47" t="n">
        <v>45426</v>
      </c>
      <c r="L13" s="47"/>
      <c r="M13" s="47"/>
      <c r="N13" s="49"/>
      <c r="O13" s="47" t="n">
        <v>45426</v>
      </c>
      <c r="P13" s="47"/>
      <c r="Q13" s="47"/>
      <c r="R13" s="48"/>
      <c r="S13" s="48"/>
      <c r="T13" s="46" t="s">
        <v>34</v>
      </c>
      <c r="U13" s="46"/>
      <c r="V13" s="5"/>
      <c r="W13" s="5"/>
      <c r="X13" s="5"/>
    </row>
    <row r="14" ht="16.5" customHeight="1">
      <c r="A14" s="75"/>
      <c r="B14" s="79" t="s">
        <v>36</v>
      </c>
      <c r="C14" s="71" t="s">
        <v>37</v>
      </c>
      <c r="D14" s="47"/>
      <c r="E14" s="47" t="n">
        <f>MIN(E15:E28)</f>
        <v>45406</v>
      </c>
      <c r="F14" s="61"/>
      <c r="G14" s="47" t="n">
        <f>MAX(G15:G28)</f>
        <v>45457</v>
      </c>
      <c r="H14" s="47"/>
      <c r="I14" s="47" t="n">
        <f>MIN(I15:I28)</f>
        <v>45406</v>
      </c>
      <c r="J14" s="61"/>
      <c r="K14" s="47" t="n">
        <f>MAX(K15:K28)</f>
        <v>45457</v>
      </c>
      <c r="L14" s="47"/>
      <c r="M14" s="47" t="n">
        <f>MIN(M15:M28)</f>
        <v>45406</v>
      </c>
      <c r="N14" s="61"/>
      <c r="O14" s="47" t="n">
        <f>MAX(O15:O28)</f>
        <v>45457</v>
      </c>
      <c r="P14" s="47"/>
      <c r="Q14" s="47"/>
      <c r="R14" s="48"/>
      <c r="S14" s="48"/>
      <c r="T14" s="48" t="s">
        <v>34</v>
      </c>
      <c r="U14" s="48"/>
      <c r="V14" s="46"/>
      <c r="W14" s="46"/>
      <c r="X14" s="46"/>
    </row>
    <row r="15" ht="16.5" customHeight="1">
      <c r="A15" s="75"/>
      <c r="B15" s="75"/>
      <c r="C15" s="47" t="s">
        <v>38</v>
      </c>
      <c r="D15" s="47"/>
      <c r="E15" s="51" t="n">
        <f>G7+1</f>
        <v>45412</v>
      </c>
      <c r="F15" s="49" t="n">
        <v>9</v>
      </c>
      <c r="G15" s="47" t="n">
        <f>E15+F15-1</f>
        <v>45420</v>
      </c>
      <c r="H15" s="51"/>
      <c r="I15" s="51" t="n">
        <f>K7+1</f>
        <v>45412</v>
      </c>
      <c r="J15" s="49" t="n">
        <v>9</v>
      </c>
      <c r="K15" s="47" t="n">
        <f>I15+J15-1</f>
        <v>45420</v>
      </c>
      <c r="L15" s="47"/>
      <c r="M15" s="51" t="n">
        <f>O7+1</f>
        <v>45412</v>
      </c>
      <c r="N15" s="49" t="n">
        <v>9</v>
      </c>
      <c r="O15" s="47" t="n">
        <f>M15+N15-1</f>
        <v>45420</v>
      </c>
      <c r="P15" s="47"/>
      <c r="Q15" s="47"/>
      <c r="R15" s="48"/>
      <c r="S15" s="48"/>
      <c r="T15" s="46" t="s">
        <v>39</v>
      </c>
      <c r="U15" s="46"/>
      <c r="V15" s="46" t="s">
        <v>40</v>
      </c>
      <c r="W15" s="46"/>
      <c r="X15" s="46"/>
    </row>
    <row r="16" ht="68.25" customHeight="1">
      <c r="A16" s="75"/>
      <c r="B16" s="75"/>
      <c r="C16" s="47" t="s">
        <v>41</v>
      </c>
      <c r="D16" s="47"/>
      <c r="E16" s="47" t="n">
        <f>G15+1</f>
        <v>45421</v>
      </c>
      <c r="F16" s="49" t="n">
        <v>7</v>
      </c>
      <c r="G16" s="47" t="n">
        <f>E16+F16-1</f>
        <v>45427</v>
      </c>
      <c r="H16" s="47"/>
      <c r="I16" s="47" t="n">
        <f>K15+1</f>
        <v>45421</v>
      </c>
      <c r="J16" s="49" t="n">
        <v>7</v>
      </c>
      <c r="K16" s="47" t="n">
        <f>I16+J16-1</f>
        <v>45427</v>
      </c>
      <c r="L16" s="47"/>
      <c r="M16" s="47" t="n">
        <f>O15+1</f>
        <v>45421</v>
      </c>
      <c r="N16" s="49" t="n">
        <v>7</v>
      </c>
      <c r="O16" s="47" t="n">
        <f>M16+N16-1</f>
        <v>45427</v>
      </c>
      <c r="P16" s="47"/>
      <c r="Q16" s="47"/>
      <c r="R16" s="48" t="s">
        <v>811</v>
      </c>
      <c r="S16" s="48"/>
      <c r="T16" s="46" t="s">
        <v>42</v>
      </c>
      <c r="U16" s="550" t="s">
        <v>1074</v>
      </c>
      <c r="V16" s="551" t="s">
        <v>44</v>
      </c>
      <c r="W16" s="91"/>
      <c r="X16" s="91"/>
    </row>
    <row r="17" ht="16.5" customHeight="1">
      <c r="A17" s="75"/>
      <c r="B17" s="75"/>
      <c r="C17" s="46" t="s">
        <v>45</v>
      </c>
      <c r="D17" s="47"/>
      <c r="E17" s="47"/>
      <c r="F17" s="49"/>
      <c r="G17" s="47" t="n">
        <f>G15</f>
        <v>45420</v>
      </c>
      <c r="H17" s="47"/>
      <c r="I17" s="47"/>
      <c r="J17" s="49"/>
      <c r="K17" s="47" t="n">
        <f>K15</f>
        <v>45420</v>
      </c>
      <c r="L17" s="47"/>
      <c r="M17" s="47"/>
      <c r="N17" s="49"/>
      <c r="O17" s="47" t="n">
        <f>O15</f>
        <v>45420</v>
      </c>
      <c r="P17" s="47"/>
      <c r="Q17" s="47" t="n">
        <v>45421</v>
      </c>
      <c r="R17" s="48"/>
      <c r="S17" s="48"/>
      <c r="T17" s="48" t="s">
        <v>34</v>
      </c>
      <c r="U17" s="48"/>
      <c r="V17" s="89" t="s">
        <v>278</v>
      </c>
      <c r="W17" s="89"/>
      <c r="X17" s="89"/>
    </row>
    <row r="18" ht="16.5" customHeight="1">
      <c r="A18" s="75"/>
      <c r="B18" s="75"/>
      <c r="C18" s="47" t="s">
        <v>46</v>
      </c>
      <c r="D18" s="47"/>
      <c r="E18" s="47" t="n">
        <f>E16+3</f>
        <v>45424</v>
      </c>
      <c r="F18" s="49" t="n">
        <v>2</v>
      </c>
      <c r="G18" s="47" t="n">
        <f>E18+F18-1</f>
        <v>45425</v>
      </c>
      <c r="H18" s="47"/>
      <c r="I18" s="47" t="n">
        <f>I16+3</f>
        <v>45424</v>
      </c>
      <c r="J18" s="49" t="n">
        <v>2</v>
      </c>
      <c r="K18" s="47" t="n">
        <f>I18+J18-1</f>
        <v>45425</v>
      </c>
      <c r="L18" s="47"/>
      <c r="M18" s="47" t="n">
        <f>M16+3</f>
        <v>45424</v>
      </c>
      <c r="N18" s="49" t="n">
        <v>2</v>
      </c>
      <c r="O18" s="47" t="n">
        <f>M18+N18-1</f>
        <v>45425</v>
      </c>
      <c r="P18" s="47"/>
      <c r="Q18" s="47"/>
      <c r="R18" s="48"/>
      <c r="S18" s="48"/>
      <c r="T18" s="48" t="s">
        <v>47</v>
      </c>
      <c r="U18" s="48"/>
      <c r="V18" s="89"/>
      <c r="W18" s="89"/>
      <c r="X18" s="89"/>
    </row>
    <row r="19" ht="16.5" customHeight="1">
      <c r="A19" s="75"/>
      <c r="B19" s="75"/>
      <c r="C19" s="83" t="s">
        <v>48</v>
      </c>
      <c r="D19" s="47"/>
      <c r="E19" s="47" t="n">
        <f>G18+1</f>
        <v>45426</v>
      </c>
      <c r="F19" s="49" t="n">
        <v>3</v>
      </c>
      <c r="G19" s="47" t="n">
        <f>E19+F19-1</f>
        <v>45428</v>
      </c>
      <c r="H19" s="47"/>
      <c r="I19" s="47" t="n">
        <f>K18+1</f>
        <v>45426</v>
      </c>
      <c r="J19" s="49" t="n">
        <v>3</v>
      </c>
      <c r="K19" s="47" t="n">
        <f>I19+J19-1</f>
        <v>45428</v>
      </c>
      <c r="L19" s="47"/>
      <c r="M19" s="47" t="n">
        <f>O18+1</f>
        <v>45426</v>
      </c>
      <c r="N19" s="49" t="n">
        <v>3</v>
      </c>
      <c r="O19" s="47" t="n">
        <f>M19+N19-1</f>
        <v>45428</v>
      </c>
      <c r="P19" s="47"/>
      <c r="Q19" s="47"/>
      <c r="R19" s="48"/>
      <c r="S19" s="48"/>
      <c r="T19" s="48" t="s">
        <v>34</v>
      </c>
      <c r="U19" s="48"/>
      <c r="V19" s="89"/>
      <c r="W19" s="89"/>
      <c r="X19" s="89"/>
    </row>
    <row r="20" ht="38.60526315789475" customHeight="1">
      <c r="A20" s="75"/>
      <c r="B20" s="75"/>
      <c r="C20" s="50" t="s">
        <v>49</v>
      </c>
      <c r="D20" s="50" t="s">
        <v>50</v>
      </c>
      <c r="E20" s="47" t="n">
        <f>G16+1</f>
        <v>45428</v>
      </c>
      <c r="F20" s="49" t="n">
        <v>1</v>
      </c>
      <c r="G20" s="47" t="n">
        <f>E20+F20-1</f>
        <v>45428</v>
      </c>
      <c r="H20" s="47"/>
      <c r="I20" s="47" t="n">
        <f>K16+1</f>
        <v>45428</v>
      </c>
      <c r="J20" s="49" t="n">
        <v>1</v>
      </c>
      <c r="K20" s="47" t="n">
        <f>I20+J20-1</f>
        <v>45428</v>
      </c>
      <c r="L20" s="47"/>
      <c r="M20" s="47" t="n">
        <f>O16+1</f>
        <v>45428</v>
      </c>
      <c r="N20" s="49" t="n">
        <v>1</v>
      </c>
      <c r="O20" s="47" t="n">
        <f>M20+N20-1</f>
        <v>45428</v>
      </c>
      <c r="P20" s="47"/>
      <c r="Q20" s="47"/>
      <c r="R20" s="48"/>
      <c r="S20" s="48"/>
      <c r="T20" s="46" t="s">
        <v>51</v>
      </c>
      <c r="U20" s="46"/>
      <c r="V20" s="46"/>
      <c r="W20" s="46"/>
      <c r="X20" s="46"/>
    </row>
    <row r="21" ht="16.5" customHeight="1">
      <c r="A21" s="75"/>
      <c r="B21" s="75"/>
      <c r="C21" s="50" t="s">
        <v>52</v>
      </c>
      <c r="D21" s="50" t="s">
        <v>53</v>
      </c>
      <c r="E21" s="47" t="n">
        <v>45418</v>
      </c>
      <c r="F21" s="49" t="n">
        <v>2</v>
      </c>
      <c r="G21" s="47" t="n">
        <f>E21+F21-1</f>
        <v>45419</v>
      </c>
      <c r="H21" s="47"/>
      <c r="I21" s="47" t="n">
        <v>45418</v>
      </c>
      <c r="J21" s="49" t="n">
        <v>2</v>
      </c>
      <c r="K21" s="47" t="n">
        <f>I21+J21-1</f>
        <v>45419</v>
      </c>
      <c r="L21" s="47"/>
      <c r="M21" s="47" t="n">
        <v>45418</v>
      </c>
      <c r="N21" s="49" t="n">
        <v>2</v>
      </c>
      <c r="O21" s="47" t="n">
        <f>M21+N21-1</f>
        <v>45419</v>
      </c>
      <c r="P21" s="47"/>
      <c r="Q21" s="47"/>
      <c r="R21" s="48"/>
      <c r="S21" s="48"/>
      <c r="T21" s="46" t="s">
        <v>54</v>
      </c>
      <c r="U21" s="46"/>
      <c r="V21" s="46"/>
      <c r="W21" s="46"/>
      <c r="X21" s="46"/>
    </row>
    <row r="22" ht="16.5" customHeight="1">
      <c r="A22" s="75"/>
      <c r="B22" s="75"/>
      <c r="C22" s="50" t="s">
        <v>55</v>
      </c>
      <c r="D22" s="50" t="s">
        <v>56</v>
      </c>
      <c r="E22" s="47" t="n">
        <f>G21+1</f>
        <v>45420</v>
      </c>
      <c r="F22" s="49" t="n">
        <v>1</v>
      </c>
      <c r="G22" s="47" t="n">
        <f>E22+F22-1</f>
        <v>45420</v>
      </c>
      <c r="H22" s="47"/>
      <c r="I22" s="47" t="n">
        <f>K21+1</f>
        <v>45420</v>
      </c>
      <c r="J22" s="49" t="n">
        <v>1</v>
      </c>
      <c r="K22" s="47" t="n">
        <f>I22+J22-1</f>
        <v>45420</v>
      </c>
      <c r="L22" s="47"/>
      <c r="M22" s="47" t="n">
        <f>O21+1</f>
        <v>45420</v>
      </c>
      <c r="N22" s="49" t="n">
        <v>1</v>
      </c>
      <c r="O22" s="47" t="n">
        <f>M22+N22-1</f>
        <v>45420</v>
      </c>
      <c r="P22" s="47"/>
      <c r="Q22" s="47"/>
      <c r="R22" s="48"/>
      <c r="S22" s="48"/>
      <c r="T22" s="46" t="s">
        <v>54</v>
      </c>
      <c r="U22" s="46"/>
      <c r="V22" s="46"/>
      <c r="W22" s="46"/>
      <c r="X22" s="46"/>
    </row>
    <row r="23" ht="16.5" customHeight="1">
      <c r="A23" s="75"/>
      <c r="B23" s="75"/>
      <c r="C23" s="50" t="s">
        <v>57</v>
      </c>
      <c r="D23" s="50" t="s">
        <v>58</v>
      </c>
      <c r="E23" s="47" t="n">
        <v>45437</v>
      </c>
      <c r="F23" s="49" t="n">
        <v>21</v>
      </c>
      <c r="G23" s="47" t="n">
        <f>E23+F23-1</f>
        <v>45457</v>
      </c>
      <c r="H23" s="47"/>
      <c r="I23" s="47" t="n">
        <v>45437</v>
      </c>
      <c r="J23" s="49" t="n">
        <v>21</v>
      </c>
      <c r="K23" s="47" t="n">
        <f>I23+J23-1</f>
        <v>45457</v>
      </c>
      <c r="L23" s="47"/>
      <c r="M23" s="47" t="n">
        <v>45437</v>
      </c>
      <c r="N23" s="49" t="n">
        <v>21</v>
      </c>
      <c r="O23" s="47" t="n">
        <f>M23+N23-1</f>
        <v>45457</v>
      </c>
      <c r="P23" s="47"/>
      <c r="Q23" s="47"/>
      <c r="R23" s="48"/>
      <c r="S23" s="48"/>
      <c r="T23" s="46" t="s">
        <v>54</v>
      </c>
      <c r="U23" s="46"/>
      <c r="V23" s="46"/>
      <c r="W23" s="46"/>
      <c r="X23" s="46"/>
    </row>
    <row r="24" ht="27.75" customHeight="1">
      <c r="A24" s="75"/>
      <c r="B24" s="75"/>
      <c r="C24" s="50" t="s">
        <v>59</v>
      </c>
      <c r="D24" s="57" t="s">
        <v>60</v>
      </c>
      <c r="E24" s="47" t="n">
        <f>G18+1</f>
        <v>45426</v>
      </c>
      <c r="F24" s="49" t="n">
        <v>3</v>
      </c>
      <c r="G24" s="47" t="n">
        <f>E24+F24-1</f>
        <v>45428</v>
      </c>
      <c r="H24" s="47"/>
      <c r="I24" s="47" t="n">
        <f>K18+1</f>
        <v>45426</v>
      </c>
      <c r="J24" s="49" t="n">
        <v>3</v>
      </c>
      <c r="K24" s="47" t="n">
        <f>I24+J24-1</f>
        <v>45428</v>
      </c>
      <c r="L24" s="47"/>
      <c r="M24" s="47" t="n">
        <f>O18+1</f>
        <v>45426</v>
      </c>
      <c r="N24" s="49" t="n">
        <v>3</v>
      </c>
      <c r="O24" s="47" t="n">
        <f>M24+N24-1</f>
        <v>45428</v>
      </c>
      <c r="P24" s="47"/>
      <c r="Q24" s="47"/>
      <c r="R24" s="48"/>
      <c r="S24" s="48"/>
      <c r="T24" s="46" t="s">
        <v>54</v>
      </c>
      <c r="U24" s="46"/>
      <c r="V24" s="46" t="s">
        <v>61</v>
      </c>
      <c r="W24" s="46"/>
      <c r="X24" s="46"/>
    </row>
    <row r="25" ht="27.75" customHeight="1">
      <c r="A25" s="75"/>
      <c r="B25" s="75"/>
      <c r="C25" s="95" t="s">
        <v>62</v>
      </c>
      <c r="D25" s="34"/>
      <c r="E25" s="59" t="n">
        <f>E24</f>
        <v>45426</v>
      </c>
      <c r="F25" s="49" t="n">
        <v>7</v>
      </c>
      <c r="G25" s="92" t="n">
        <f>E25+F25-1</f>
        <v>45432</v>
      </c>
      <c r="H25" s="59"/>
      <c r="I25" s="59" t="n">
        <f>I24</f>
        <v>45426</v>
      </c>
      <c r="J25" s="49" t="n">
        <v>7</v>
      </c>
      <c r="K25" s="92" t="n">
        <f>I25+J25-1</f>
        <v>45432</v>
      </c>
      <c r="L25" s="47"/>
      <c r="M25" s="59" t="n">
        <f>M24</f>
        <v>45426</v>
      </c>
      <c r="N25" s="49" t="n">
        <v>7</v>
      </c>
      <c r="O25" s="92" t="n">
        <f>M25+N25-1</f>
        <v>45432</v>
      </c>
      <c r="P25" s="47"/>
      <c r="Q25" s="47"/>
      <c r="R25" s="48" t="s">
        <v>811</v>
      </c>
      <c r="S25" s="48" t="s">
        <v>811</v>
      </c>
      <c r="T25" s="46" t="s">
        <v>54</v>
      </c>
      <c r="U25" s="46"/>
      <c r="V25" s="93" t="s">
        <v>63</v>
      </c>
      <c r="W25" s="93"/>
      <c r="X25" s="93"/>
    </row>
    <row r="26" ht="16.5" customHeight="1">
      <c r="A26" s="75"/>
      <c r="B26" s="75"/>
      <c r="C26" s="57" t="s">
        <v>64</v>
      </c>
      <c r="D26" s="34"/>
      <c r="E26" s="59" t="n">
        <f>G24+1</f>
        <v>45429</v>
      </c>
      <c r="F26" s="49" t="n">
        <v>5</v>
      </c>
      <c r="G26" s="47" t="n">
        <f>E26+F26-1</f>
        <v>45433</v>
      </c>
      <c r="H26" s="59"/>
      <c r="I26" s="59" t="n">
        <f>K24+1</f>
        <v>45429</v>
      </c>
      <c r="J26" s="49" t="n">
        <v>5</v>
      </c>
      <c r="K26" s="47" t="n">
        <f>I26+J26-1</f>
        <v>45433</v>
      </c>
      <c r="L26" s="47"/>
      <c r="M26" s="59" t="n">
        <f>O24+1</f>
        <v>45429</v>
      </c>
      <c r="N26" s="49" t="n">
        <v>5</v>
      </c>
      <c r="O26" s="47" t="n">
        <f>M26+N26-1</f>
        <v>45433</v>
      </c>
      <c r="P26" s="47"/>
      <c r="Q26" s="47"/>
      <c r="R26" s="48"/>
      <c r="S26" s="48"/>
      <c r="T26" s="46" t="s">
        <v>65</v>
      </c>
      <c r="U26" s="46"/>
      <c r="V26" s="46"/>
      <c r="W26" s="46"/>
      <c r="X26" s="46"/>
    </row>
    <row r="27" ht="16.5" customHeight="1">
      <c r="A27" s="75"/>
      <c r="B27" s="75"/>
      <c r="C27" s="57" t="s">
        <v>66</v>
      </c>
      <c r="D27" s="73" t="s">
        <v>66</v>
      </c>
      <c r="E27" s="59" t="n">
        <v>45406</v>
      </c>
      <c r="F27" s="61" t="n">
        <v>15</v>
      </c>
      <c r="G27" s="47" t="n">
        <f>E27+F27-1</f>
        <v>45420</v>
      </c>
      <c r="H27" s="59"/>
      <c r="I27" s="59" t="n">
        <v>45406</v>
      </c>
      <c r="J27" s="61" t="n">
        <v>15</v>
      </c>
      <c r="K27" s="47" t="n">
        <f>I27+J27-1</f>
        <v>45420</v>
      </c>
      <c r="L27" s="47"/>
      <c r="M27" s="59" t="n">
        <v>45406</v>
      </c>
      <c r="N27" s="61" t="n">
        <v>15</v>
      </c>
      <c r="O27" s="47" t="n">
        <f>M27+N27-1</f>
        <v>45420</v>
      </c>
      <c r="P27" s="47"/>
      <c r="Q27" s="47"/>
      <c r="R27" s="48"/>
      <c r="S27" s="48"/>
      <c r="T27" s="46" t="s">
        <v>65</v>
      </c>
      <c r="U27" s="48"/>
      <c r="V27" s="89"/>
      <c r="W27" s="89"/>
      <c r="X27" s="89"/>
    </row>
    <row r="28" ht="16.5" customHeight="1">
      <c r="A28" s="75"/>
      <c r="B28" s="75"/>
      <c r="C28" s="64" t="s">
        <v>67</v>
      </c>
      <c r="D28" s="64" t="s">
        <v>68</v>
      </c>
      <c r="E28" s="59" t="n">
        <f>G16+1</f>
        <v>45428</v>
      </c>
      <c r="F28" s="61" t="n">
        <v>2</v>
      </c>
      <c r="G28" s="47" t="n">
        <f>E28+F28-1</f>
        <v>45429</v>
      </c>
      <c r="H28" s="59"/>
      <c r="I28" s="59" t="n">
        <f>K16+1</f>
        <v>45428</v>
      </c>
      <c r="J28" s="61" t="n">
        <v>2</v>
      </c>
      <c r="K28" s="47" t="n">
        <f>I28+J28-1</f>
        <v>45429</v>
      </c>
      <c r="L28" s="47"/>
      <c r="M28" s="59" t="n">
        <f>O16+1</f>
        <v>45428</v>
      </c>
      <c r="N28" s="61" t="n">
        <v>2</v>
      </c>
      <c r="O28" s="47" t="n">
        <f>M28+N28-1</f>
        <v>45429</v>
      </c>
      <c r="P28" s="47"/>
      <c r="Q28" s="47"/>
      <c r="R28" s="48" t="s">
        <v>811</v>
      </c>
      <c r="S28" s="48"/>
      <c r="T28" s="46" t="s">
        <v>65</v>
      </c>
      <c r="U28" s="48"/>
      <c r="V28" s="89"/>
      <c r="W28" s="89"/>
      <c r="X28" s="89"/>
    </row>
    <row r="29" ht="16.5" customHeight="1">
      <c r="A29" s="75"/>
      <c r="B29" s="77" t="s">
        <v>69</v>
      </c>
      <c r="C29" s="64" t="s">
        <v>70</v>
      </c>
      <c r="D29" s="34"/>
      <c r="E29" s="59" t="n">
        <f>G15+1</f>
        <v>45421</v>
      </c>
      <c r="F29" s="61" t="n">
        <v>10</v>
      </c>
      <c r="G29" s="47" t="n">
        <f>E29+F29-1</f>
        <v>45430</v>
      </c>
      <c r="H29" s="59"/>
      <c r="I29" s="59" t="n">
        <f>K15+1</f>
        <v>45421</v>
      </c>
      <c r="J29" s="61" t="n">
        <v>10</v>
      </c>
      <c r="K29" s="47" t="n">
        <f>I29+J29-1</f>
        <v>45430</v>
      </c>
      <c r="L29" s="47"/>
      <c r="M29" s="59" t="n">
        <f>O15+1</f>
        <v>45421</v>
      </c>
      <c r="N29" s="61" t="n">
        <v>10</v>
      </c>
      <c r="O29" s="47" t="n">
        <f>M29+N29-1</f>
        <v>45430</v>
      </c>
      <c r="P29" s="47"/>
      <c r="Q29" s="47"/>
      <c r="R29" s="48"/>
      <c r="S29" s="48"/>
      <c r="T29" s="48" t="s">
        <v>39</v>
      </c>
      <c r="U29" s="48"/>
      <c r="V29" s="89"/>
      <c r="W29" s="89"/>
      <c r="X29" s="89"/>
    </row>
    <row r="30" ht="16.5" customHeight="1">
      <c r="A30" s="75"/>
      <c r="B30" s="74"/>
      <c r="C30" s="63" t="s">
        <v>71</v>
      </c>
      <c r="D30" s="63" t="s">
        <v>72</v>
      </c>
      <c r="E30" s="47" t="n">
        <f>E15+1</f>
        <v>45413</v>
      </c>
      <c r="F30" s="49" t="n">
        <v>7</v>
      </c>
      <c r="G30" s="47" t="n">
        <f>E30+F30-1</f>
        <v>45419</v>
      </c>
      <c r="H30" s="47"/>
      <c r="I30" s="47" t="n">
        <f>I15+1</f>
        <v>45413</v>
      </c>
      <c r="J30" s="49" t="n">
        <v>7</v>
      </c>
      <c r="K30" s="47" t="n">
        <f>I30+J30-1</f>
        <v>45419</v>
      </c>
      <c r="L30" s="47"/>
      <c r="M30" s="47" t="n">
        <f>M15+1</f>
        <v>45413</v>
      </c>
      <c r="N30" s="49" t="n">
        <v>7</v>
      </c>
      <c r="O30" s="47" t="n">
        <f>M30+N30-1</f>
        <v>45419</v>
      </c>
      <c r="P30" s="47"/>
      <c r="Q30" s="47"/>
      <c r="R30" s="48" t="s">
        <v>278</v>
      </c>
      <c r="S30" s="48" t="s">
        <v>278</v>
      </c>
      <c r="T30" s="46" t="s">
        <v>73</v>
      </c>
      <c r="U30" s="46"/>
      <c r="V30" s="46"/>
      <c r="W30" s="46"/>
      <c r="X30" s="46"/>
    </row>
    <row r="31" ht="16.5" customHeight="1">
      <c r="A31" s="75"/>
      <c r="B31" s="74"/>
      <c r="C31" s="47" t="s">
        <v>74</v>
      </c>
      <c r="D31" s="47" t="s">
        <v>74</v>
      </c>
      <c r="E31" s="47" t="n">
        <f>E30</f>
        <v>45413</v>
      </c>
      <c r="F31" s="49" t="n">
        <v>7</v>
      </c>
      <c r="G31" s="47" t="n">
        <f>E31+F31-1</f>
        <v>45419</v>
      </c>
      <c r="H31" s="47"/>
      <c r="I31" s="47" t="n">
        <f>I30</f>
        <v>45413</v>
      </c>
      <c r="J31" s="49" t="n">
        <v>7</v>
      </c>
      <c r="K31" s="47" t="n">
        <f>I31+J31-1</f>
        <v>45419</v>
      </c>
      <c r="L31" s="47"/>
      <c r="M31" s="47" t="n">
        <f>M30</f>
        <v>45413</v>
      </c>
      <c r="N31" s="49" t="n">
        <v>7</v>
      </c>
      <c r="O31" s="47" t="n">
        <f>M31+N31-1</f>
        <v>45419</v>
      </c>
      <c r="P31" s="47"/>
      <c r="Q31" s="47"/>
      <c r="R31" s="48"/>
      <c r="S31" s="48"/>
      <c r="T31" s="46" t="s">
        <v>75</v>
      </c>
      <c r="U31" s="46"/>
      <c r="V31" s="71"/>
      <c r="W31" s="71"/>
      <c r="X31" s="71"/>
    </row>
    <row r="32" ht="27.75" customHeight="1">
      <c r="A32" s="75"/>
      <c r="B32" s="78"/>
      <c r="C32" s="50" t="s">
        <v>76</v>
      </c>
      <c r="D32" s="50" t="s">
        <v>77</v>
      </c>
      <c r="E32" s="47" t="n">
        <f>G30+1</f>
        <v>45420</v>
      </c>
      <c r="F32" s="49" t="n">
        <v>10</v>
      </c>
      <c r="G32" s="47" t="n">
        <f>E32+F32-1</f>
        <v>45429</v>
      </c>
      <c r="H32" s="47"/>
      <c r="I32" s="47" t="n">
        <f>K30+1</f>
        <v>45420</v>
      </c>
      <c r="J32" s="49" t="n">
        <v>10</v>
      </c>
      <c r="K32" s="47" t="n">
        <f>I32+J32-1</f>
        <v>45429</v>
      </c>
      <c r="L32" s="47"/>
      <c r="M32" s="47" t="n">
        <f>O30+1</f>
        <v>45420</v>
      </c>
      <c r="N32" s="49" t="n">
        <v>10</v>
      </c>
      <c r="O32" s="47" t="n">
        <f>M32+N32-1</f>
        <v>45429</v>
      </c>
      <c r="P32" s="47"/>
      <c r="Q32" s="47"/>
      <c r="R32" s="48"/>
      <c r="S32" s="48"/>
      <c r="T32" s="46" t="s">
        <v>39</v>
      </c>
      <c r="U32" s="46" t="s">
        <v>78</v>
      </c>
      <c r="V32" s="46"/>
      <c r="W32" s="46"/>
      <c r="X32" s="46"/>
    </row>
    <row r="33" ht="16.5" customHeight="1">
      <c r="A33" s="75"/>
      <c r="B33" s="79" t="s">
        <v>79</v>
      </c>
      <c r="C33" s="47" t="s">
        <v>80</v>
      </c>
      <c r="D33" s="47" t="s">
        <v>278</v>
      </c>
      <c r="E33" s="47" t="n">
        <v>45361</v>
      </c>
      <c r="F33" s="61"/>
      <c r="G33" s="47" t="n">
        <f>E33+F33-1</f>
        <v>45360</v>
      </c>
      <c r="H33" s="47"/>
      <c r="I33" s="47" t="n">
        <v>45361</v>
      </c>
      <c r="J33" s="61"/>
      <c r="K33" s="47" t="n">
        <f>I33+J33-1</f>
        <v>45360</v>
      </c>
      <c r="L33" s="47"/>
      <c r="M33" s="47" t="n">
        <v>45361</v>
      </c>
      <c r="N33" s="61"/>
      <c r="O33" s="47" t="n">
        <f>M33+N33-1</f>
        <v>45360</v>
      </c>
      <c r="P33" s="47"/>
      <c r="Q33" s="47"/>
      <c r="R33" s="48"/>
      <c r="S33" s="48"/>
      <c r="T33" s="46" t="s">
        <v>39</v>
      </c>
      <c r="U33" s="48"/>
      <c r="V33" s="89"/>
      <c r="W33" s="89"/>
      <c r="X33" s="89"/>
    </row>
    <row r="34" ht="16.5" customHeight="1">
      <c r="A34" s="75"/>
      <c r="B34" s="75"/>
      <c r="C34" s="47" t="s">
        <v>81</v>
      </c>
      <c r="D34" s="47"/>
      <c r="E34" s="47" t="n">
        <v>45406</v>
      </c>
      <c r="F34" s="49" t="n">
        <v>6</v>
      </c>
      <c r="G34" s="47" t="n">
        <f>E34+F34-1</f>
        <v>45411</v>
      </c>
      <c r="H34" s="47"/>
      <c r="I34" s="47" t="n">
        <v>45406</v>
      </c>
      <c r="J34" s="49" t="n">
        <v>6</v>
      </c>
      <c r="K34" s="47" t="n">
        <f>I34+J34-1</f>
        <v>45411</v>
      </c>
      <c r="L34" s="47"/>
      <c r="M34" s="47" t="n">
        <v>45406</v>
      </c>
      <c r="N34" s="49" t="n">
        <v>6</v>
      </c>
      <c r="O34" s="47" t="n">
        <f>M34+N34-1</f>
        <v>45411</v>
      </c>
      <c r="P34" s="47"/>
      <c r="Q34" s="47"/>
      <c r="R34" s="48"/>
      <c r="S34" s="48"/>
      <c r="T34" s="46" t="s">
        <v>39</v>
      </c>
      <c r="U34" s="46"/>
      <c r="V34" s="46"/>
      <c r="W34" s="46"/>
      <c r="X34" s="46"/>
    </row>
    <row r="35" ht="16.5" customHeight="1">
      <c r="A35" s="75"/>
      <c r="B35" s="75"/>
      <c r="C35" s="47" t="s">
        <v>82</v>
      </c>
      <c r="D35" s="47"/>
      <c r="E35" s="47" t="n">
        <v>45407</v>
      </c>
      <c r="F35" s="49" t="n">
        <v>6</v>
      </c>
      <c r="G35" s="47" t="n">
        <f>E35+F35-1</f>
        <v>45412</v>
      </c>
      <c r="H35" s="47"/>
      <c r="I35" s="47" t="n">
        <v>45407</v>
      </c>
      <c r="J35" s="49" t="n">
        <v>6</v>
      </c>
      <c r="K35" s="47" t="n">
        <f>I35+J35-1</f>
        <v>45412</v>
      </c>
      <c r="L35" s="47"/>
      <c r="M35" s="47" t="n">
        <v>45407</v>
      </c>
      <c r="N35" s="49" t="n">
        <v>6</v>
      </c>
      <c r="O35" s="47" t="n">
        <f>M35+N35-1</f>
        <v>45412</v>
      </c>
      <c r="P35" s="47"/>
      <c r="Q35" s="47"/>
      <c r="R35" s="48"/>
      <c r="S35" s="48"/>
      <c r="T35" s="46" t="s">
        <v>39</v>
      </c>
      <c r="U35" s="46"/>
      <c r="V35" s="46"/>
      <c r="W35" s="46"/>
      <c r="X35" s="46"/>
    </row>
    <row r="36" ht="16.5" customHeight="1">
      <c r="A36" s="75"/>
      <c r="B36" s="76"/>
      <c r="C36" s="47" t="s">
        <v>83</v>
      </c>
      <c r="D36" s="47" t="s">
        <v>278</v>
      </c>
      <c r="E36" s="47" t="n">
        <f>G34+1</f>
        <v>45412</v>
      </c>
      <c r="F36" s="49" t="n">
        <v>14</v>
      </c>
      <c r="G36" s="47" t="n">
        <f>E36+F36-1</f>
        <v>45425</v>
      </c>
      <c r="H36" s="47"/>
      <c r="I36" s="47" t="n">
        <f>K34+1</f>
        <v>45412</v>
      </c>
      <c r="J36" s="49" t="n">
        <v>14</v>
      </c>
      <c r="K36" s="47" t="n">
        <f>I36+J36-1</f>
        <v>45425</v>
      </c>
      <c r="L36" s="47"/>
      <c r="M36" s="47" t="n">
        <f>O34+1</f>
        <v>45412</v>
      </c>
      <c r="N36" s="49" t="n">
        <v>14</v>
      </c>
      <c r="O36" s="47" t="n">
        <f>M36+N36-1</f>
        <v>45425</v>
      </c>
      <c r="P36" s="47"/>
      <c r="Q36" s="47"/>
      <c r="R36" s="48"/>
      <c r="S36" s="48"/>
      <c r="T36" s="46" t="s">
        <v>84</v>
      </c>
      <c r="U36" s="46"/>
      <c r="V36" s="46"/>
      <c r="W36" s="46"/>
      <c r="X36" s="46"/>
    </row>
    <row r="37" ht="41.25" customHeight="1">
      <c r="A37" s="75"/>
      <c r="B37" s="46" t="s">
        <v>85</v>
      </c>
      <c r="C37" s="47" t="s">
        <v>86</v>
      </c>
      <c r="D37" s="47" t="s">
        <v>87</v>
      </c>
      <c r="E37" s="47" t="n">
        <f>E18+1</f>
        <v>45425</v>
      </c>
      <c r="F37" s="49" t="n">
        <v>3</v>
      </c>
      <c r="G37" s="47" t="n">
        <f>E37+F37-1</f>
        <v>45427</v>
      </c>
      <c r="H37" s="47"/>
      <c r="I37" s="47" t="n">
        <f>I18+1</f>
        <v>45425</v>
      </c>
      <c r="J37" s="49" t="n">
        <v>3</v>
      </c>
      <c r="K37" s="47" t="n">
        <f>I37+J37-1</f>
        <v>45427</v>
      </c>
      <c r="L37" s="47"/>
      <c r="M37" s="47" t="n">
        <f>M18+1</f>
        <v>45425</v>
      </c>
      <c r="N37" s="49" t="n">
        <v>3</v>
      </c>
      <c r="O37" s="47" t="n">
        <f>M37+N37-1</f>
        <v>45427</v>
      </c>
      <c r="P37" s="47"/>
      <c r="Q37" s="47"/>
      <c r="R37" s="48" t="s">
        <v>811</v>
      </c>
      <c r="S37" s="48"/>
      <c r="T37" s="46" t="s">
        <v>88</v>
      </c>
      <c r="U37" s="71"/>
      <c r="V37" s="46" t="s">
        <v>89</v>
      </c>
      <c r="W37" s="46"/>
      <c r="X37" s="46"/>
    </row>
    <row r="38" ht="16.5" customHeight="1">
      <c r="A38" s="75"/>
      <c r="B38" s="79" t="s">
        <v>90</v>
      </c>
      <c r="C38" s="50" t="s">
        <v>91</v>
      </c>
      <c r="D38" s="50"/>
      <c r="E38" s="47" t="n">
        <f>E24+1</f>
        <v>45427</v>
      </c>
      <c r="F38" s="49" t="n">
        <v>6</v>
      </c>
      <c r="G38" s="47" t="n">
        <f>E38+F38-1</f>
        <v>45432</v>
      </c>
      <c r="H38" s="47"/>
      <c r="I38" s="47" t="n">
        <f>I24+1</f>
        <v>45427</v>
      </c>
      <c r="J38" s="49" t="n">
        <v>6</v>
      </c>
      <c r="K38" s="47" t="n">
        <f>I38+J38-1</f>
        <v>45432</v>
      </c>
      <c r="L38" s="47"/>
      <c r="M38" s="47" t="n">
        <f>M24+1</f>
        <v>45427</v>
      </c>
      <c r="N38" s="49" t="n">
        <v>6</v>
      </c>
      <c r="O38" s="47" t="n">
        <f>M38+N38-1</f>
        <v>45432</v>
      </c>
      <c r="P38" s="47"/>
      <c r="Q38" s="47"/>
      <c r="R38" s="48"/>
      <c r="S38" s="48"/>
      <c r="T38" s="46"/>
      <c r="U38" s="46"/>
      <c r="V38" s="46"/>
      <c r="W38" s="46"/>
      <c r="X38" s="46"/>
    </row>
    <row r="39" ht="27.75" customHeight="1">
      <c r="A39" s="75"/>
      <c r="B39" s="75"/>
      <c r="C39" s="57" t="s">
        <v>92</v>
      </c>
      <c r="D39" s="47"/>
      <c r="E39" s="47" t="n">
        <f>G19+1</f>
        <v>45429</v>
      </c>
      <c r="F39" s="49" t="n">
        <v>7</v>
      </c>
      <c r="G39" s="83" t="n">
        <f>E39+F39-1</f>
        <v>45435</v>
      </c>
      <c r="H39" s="47"/>
      <c r="I39" s="47" t="n">
        <f>K19+1</f>
        <v>45429</v>
      </c>
      <c r="J39" s="49" t="n">
        <v>7</v>
      </c>
      <c r="K39" s="83" t="n">
        <f>I39+J39-1</f>
        <v>45435</v>
      </c>
      <c r="L39" s="47"/>
      <c r="M39" s="47" t="n">
        <f>O19+1</f>
        <v>45429</v>
      </c>
      <c r="N39" s="49" t="n">
        <v>7</v>
      </c>
      <c r="O39" s="83" t="n">
        <f>M39+N39-1</f>
        <v>45435</v>
      </c>
      <c r="P39" s="47"/>
      <c r="Q39" s="47"/>
      <c r="R39" s="48"/>
      <c r="S39" s="48"/>
      <c r="T39" s="46"/>
      <c r="U39" s="46"/>
      <c r="V39" s="46" t="s">
        <v>93</v>
      </c>
      <c r="W39" s="46"/>
      <c r="X39" s="46"/>
    </row>
    <row r="40" ht="27.75" customHeight="1">
      <c r="A40" s="75"/>
      <c r="B40" s="75"/>
      <c r="C40" s="57" t="s">
        <v>94</v>
      </c>
      <c r="D40" s="47"/>
      <c r="E40" s="47" t="n">
        <f>E39</f>
        <v>45429</v>
      </c>
      <c r="F40" s="49" t="n">
        <v>14</v>
      </c>
      <c r="G40" s="83" t="n">
        <f>E40+F40-1</f>
        <v>45442</v>
      </c>
      <c r="H40" s="47"/>
      <c r="I40" s="47" t="n">
        <f>I39</f>
        <v>45429</v>
      </c>
      <c r="J40" s="49" t="n">
        <v>14</v>
      </c>
      <c r="K40" s="83" t="n">
        <f>I40+J40-1</f>
        <v>45442</v>
      </c>
      <c r="L40" s="47"/>
      <c r="M40" s="47" t="n">
        <f>M39</f>
        <v>45429</v>
      </c>
      <c r="N40" s="49" t="n">
        <v>14</v>
      </c>
      <c r="O40" s="83" t="n">
        <f>M40+N40-1</f>
        <v>45442</v>
      </c>
      <c r="P40" s="47"/>
      <c r="Q40" s="47"/>
      <c r="R40" s="48"/>
      <c r="S40" s="48"/>
      <c r="T40" s="46"/>
      <c r="U40" s="46"/>
      <c r="V40" s="46" t="s">
        <v>93</v>
      </c>
      <c r="W40" s="46"/>
      <c r="X40" s="46"/>
    </row>
    <row r="41" ht="27.75" customHeight="1">
      <c r="A41" s="75"/>
      <c r="B41" s="75"/>
      <c r="C41" s="57" t="s">
        <v>95</v>
      </c>
      <c r="D41" s="47"/>
      <c r="E41" s="47" t="n">
        <f>G39+1</f>
        <v>45436</v>
      </c>
      <c r="F41" s="49" t="n">
        <v>7</v>
      </c>
      <c r="G41" s="83" t="n">
        <f>E41+F41-1</f>
        <v>45442</v>
      </c>
      <c r="H41" s="47"/>
      <c r="I41" s="47" t="n">
        <f>K39+1</f>
        <v>45436</v>
      </c>
      <c r="J41" s="49" t="n">
        <v>7</v>
      </c>
      <c r="K41" s="83" t="n">
        <f>I41+J41-1</f>
        <v>45442</v>
      </c>
      <c r="L41" s="47"/>
      <c r="M41" s="47" t="n">
        <f>O39+1</f>
        <v>45436</v>
      </c>
      <c r="N41" s="49" t="n">
        <v>7</v>
      </c>
      <c r="O41" s="83" t="n">
        <f>M41+N41-1</f>
        <v>45442</v>
      </c>
      <c r="P41" s="47"/>
      <c r="Q41" s="47"/>
      <c r="R41" s="48"/>
      <c r="S41" s="48"/>
      <c r="T41" s="46"/>
      <c r="U41" s="46"/>
      <c r="V41" s="46" t="s">
        <v>93</v>
      </c>
      <c r="W41" s="46"/>
      <c r="X41" s="46"/>
    </row>
    <row r="42" ht="41.25" customHeight="1">
      <c r="A42" s="76"/>
      <c r="B42" s="46" t="s">
        <v>96</v>
      </c>
      <c r="C42" s="96" t="s">
        <v>97</v>
      </c>
      <c r="D42" s="50"/>
      <c r="E42" s="47" t="n">
        <f>G25</f>
        <v>45432</v>
      </c>
      <c r="F42" s="49" t="n">
        <v>1</v>
      </c>
      <c r="G42" s="47" t="n">
        <f>E42+F42-1</f>
        <v>45432</v>
      </c>
      <c r="H42" s="47"/>
      <c r="I42" s="47" t="n">
        <f>K25</f>
        <v>45432</v>
      </c>
      <c r="J42" s="49" t="n">
        <v>1</v>
      </c>
      <c r="K42" s="47" t="n">
        <f>I42+J42-1</f>
        <v>45432</v>
      </c>
      <c r="L42" s="47"/>
      <c r="M42" s="47" t="n">
        <f>O25</f>
        <v>45432</v>
      </c>
      <c r="N42" s="49" t="n">
        <v>1</v>
      </c>
      <c r="O42" s="47" t="n">
        <f>M42+N42-1</f>
        <v>45432</v>
      </c>
      <c r="P42" s="47"/>
      <c r="Q42" s="47"/>
      <c r="R42" s="48" t="s">
        <v>811</v>
      </c>
      <c r="S42" s="48" t="s">
        <v>811</v>
      </c>
      <c r="T42" s="46" t="s">
        <v>24</v>
      </c>
      <c r="U42" s="46"/>
      <c r="V42" s="46" t="s">
        <v>98</v>
      </c>
      <c r="W42" s="46"/>
      <c r="X42" s="46"/>
    </row>
    <row r="43" s="52" customFormat="1" ht="16.5" customHeight="1">
      <c r="A43" s="186" t="s">
        <v>99</v>
      </c>
      <c r="B43" s="69" t="n">
        <v>3.5</v>
      </c>
      <c r="C43" s="55" t="s">
        <v>101</v>
      </c>
      <c r="D43" s="55"/>
      <c r="E43" s="55" t="n">
        <v>45306</v>
      </c>
      <c r="F43" s="62"/>
      <c r="G43" s="55" t="n">
        <f>E43+F43-1</f>
        <v>45305</v>
      </c>
      <c r="H43" s="55"/>
      <c r="I43" s="55" t="n">
        <v>45306</v>
      </c>
      <c r="J43" s="62"/>
      <c r="K43" s="55" t="n">
        <f>I43+J43-1</f>
        <v>45305</v>
      </c>
      <c r="L43" s="56"/>
      <c r="M43" s="55" t="n">
        <v>45306</v>
      </c>
      <c r="N43" s="62"/>
      <c r="O43" s="55" t="n">
        <f>M43+N43-1</f>
        <v>45305</v>
      </c>
      <c r="P43" s="56"/>
      <c r="Q43" s="56"/>
      <c r="R43" s="56"/>
      <c r="S43" s="56"/>
      <c r="T43" s="56"/>
      <c r="U43" s="56"/>
      <c r="V43" s="90"/>
      <c r="W43" s="90"/>
      <c r="X43" s="90"/>
    </row>
    <row r="44" ht="41.25" customHeight="1">
      <c r="A44" s="75"/>
      <c r="B44" s="79" t="s">
        <v>102</v>
      </c>
      <c r="C44" s="57" t="s">
        <v>103</v>
      </c>
      <c r="D44" s="71"/>
      <c r="E44" s="47"/>
      <c r="F44" s="61"/>
      <c r="G44" s="47" t="n">
        <v>45421</v>
      </c>
      <c r="H44" s="47"/>
      <c r="I44" s="47"/>
      <c r="J44" s="61"/>
      <c r="K44" s="47" t="n">
        <v>45421</v>
      </c>
      <c r="L44" s="47"/>
      <c r="M44" s="47"/>
      <c r="N44" s="61"/>
      <c r="O44" s="47" t="n">
        <v>45421</v>
      </c>
      <c r="P44" s="47"/>
      <c r="Q44" s="47"/>
      <c r="R44" s="48"/>
      <c r="S44" s="48"/>
      <c r="T44" s="46" t="s">
        <v>16</v>
      </c>
      <c r="U44" s="48"/>
      <c r="V44" s="46" t="s">
        <v>104</v>
      </c>
      <c r="W44" s="46"/>
      <c r="X44" s="46"/>
    </row>
    <row r="45" ht="16.5" customHeight="1">
      <c r="A45" s="75"/>
      <c r="B45" s="75"/>
      <c r="C45" s="57" t="s">
        <v>105</v>
      </c>
      <c r="D45" s="71"/>
      <c r="E45" s="47" t="n">
        <f>G44+1</f>
        <v>45422</v>
      </c>
      <c r="F45" s="61" t="n">
        <v>2</v>
      </c>
      <c r="G45" s="47" t="n">
        <f>E45+F45-1</f>
        <v>45423</v>
      </c>
      <c r="H45" s="47"/>
      <c r="I45" s="47" t="n">
        <f>K44+1</f>
        <v>45422</v>
      </c>
      <c r="J45" s="61" t="n">
        <v>2</v>
      </c>
      <c r="K45" s="47" t="n">
        <f>I45+J45-1</f>
        <v>45423</v>
      </c>
      <c r="L45" s="47"/>
      <c r="M45" s="47" t="n">
        <f>O44+1</f>
        <v>45422</v>
      </c>
      <c r="N45" s="61" t="n">
        <v>2</v>
      </c>
      <c r="O45" s="47" t="n">
        <f>M45+N45-1</f>
        <v>45423</v>
      </c>
      <c r="P45" s="47"/>
      <c r="Q45" s="47"/>
      <c r="R45" s="48"/>
      <c r="S45" s="48"/>
      <c r="T45" s="46" t="s">
        <v>16</v>
      </c>
      <c r="U45" s="48"/>
      <c r="V45" s="46"/>
      <c r="W45" s="46"/>
      <c r="X45" s="46"/>
    </row>
    <row r="46" ht="16.5" customHeight="1">
      <c r="A46" s="75"/>
      <c r="B46" s="79" t="s">
        <v>1066</v>
      </c>
      <c r="C46" s="33" t="s">
        <v>107</v>
      </c>
      <c r="D46" s="33"/>
      <c r="E46" s="35" t="n">
        <f>G45+2</f>
        <v>45425</v>
      </c>
      <c r="F46" s="37" t="n">
        <v>3</v>
      </c>
      <c r="G46" s="47" t="n">
        <f>E46+F46-1</f>
        <v>45427</v>
      </c>
      <c r="H46" s="35"/>
      <c r="I46" s="35" t="n">
        <f>K45+2</f>
        <v>45425</v>
      </c>
      <c r="J46" s="37" t="n">
        <v>3</v>
      </c>
      <c r="K46" s="47" t="n">
        <f>I46+J46-1</f>
        <v>45427</v>
      </c>
      <c r="L46" s="35"/>
      <c r="M46" s="35" t="n">
        <f>O45+2</f>
        <v>45425</v>
      </c>
      <c r="N46" s="37" t="n">
        <v>3</v>
      </c>
      <c r="O46" s="47" t="n">
        <f>M46+N46-1</f>
        <v>45427</v>
      </c>
      <c r="P46" s="35"/>
      <c r="Q46" s="35"/>
      <c r="R46" s="36"/>
      <c r="S46" s="36"/>
      <c r="T46" s="38" t="s">
        <v>16</v>
      </c>
      <c r="U46" s="48"/>
      <c r="V46" s="46"/>
      <c r="W46" s="46"/>
      <c r="X46" s="46"/>
    </row>
    <row r="47" ht="16.5" customHeight="1">
      <c r="A47" s="75"/>
      <c r="B47" s="75"/>
      <c r="C47" s="43" t="s">
        <v>108</v>
      </c>
      <c r="D47" s="40"/>
      <c r="E47" s="41" t="n">
        <f>G46+1</f>
        <v>45428</v>
      </c>
      <c r="F47" s="42" t="n">
        <v>2</v>
      </c>
      <c r="G47" s="47" t="n">
        <f>E47+F47-1</f>
        <v>45429</v>
      </c>
      <c r="H47" s="41"/>
      <c r="I47" s="41" t="n">
        <f>K46+1</f>
        <v>45428</v>
      </c>
      <c r="J47" s="42" t="n">
        <v>2</v>
      </c>
      <c r="K47" s="47" t="n">
        <f>I47+J47-1</f>
        <v>45429</v>
      </c>
      <c r="L47" s="35"/>
      <c r="M47" s="41" t="n">
        <f>O46+1</f>
        <v>45428</v>
      </c>
      <c r="N47" s="42" t="n">
        <v>2</v>
      </c>
      <c r="O47" s="47" t="n">
        <f>M47+N47-1</f>
        <v>45429</v>
      </c>
      <c r="P47" s="35"/>
      <c r="Q47" s="35"/>
      <c r="R47" s="36" t="s">
        <v>811</v>
      </c>
      <c r="S47" s="36"/>
      <c r="T47" s="38" t="s">
        <v>16</v>
      </c>
      <c r="U47" s="46"/>
      <c r="V47" s="46"/>
      <c r="W47" s="46"/>
      <c r="X47" s="46"/>
    </row>
    <row r="48" ht="16.5" customHeight="1">
      <c r="A48" s="75"/>
      <c r="B48" s="75"/>
      <c r="C48" s="111" t="s">
        <v>109</v>
      </c>
      <c r="D48" s="40"/>
      <c r="E48" s="41" t="n">
        <f>G46+1</f>
        <v>45428</v>
      </c>
      <c r="F48" s="42" t="n">
        <v>3</v>
      </c>
      <c r="G48" s="112" t="n">
        <f>E48+F48-1</f>
        <v>45430</v>
      </c>
      <c r="H48" s="41"/>
      <c r="I48" s="41" t="n">
        <f>K46+1</f>
        <v>45428</v>
      </c>
      <c r="J48" s="42" t="n">
        <v>3</v>
      </c>
      <c r="K48" s="112" t="n">
        <f>I48+J48-1</f>
        <v>45430</v>
      </c>
      <c r="L48" s="35"/>
      <c r="M48" s="41" t="n">
        <f>O46+1</f>
        <v>45428</v>
      </c>
      <c r="N48" s="42" t="n">
        <v>3</v>
      </c>
      <c r="O48" s="112" t="n">
        <f>M48+N48-1</f>
        <v>45430</v>
      </c>
      <c r="P48" s="35"/>
      <c r="Q48" s="35"/>
      <c r="R48" s="36"/>
      <c r="S48" s="36"/>
      <c r="T48" s="38" t="s">
        <v>16</v>
      </c>
      <c r="U48" s="46"/>
      <c r="V48" s="46"/>
      <c r="W48" s="46"/>
      <c r="X48" s="46"/>
    </row>
    <row r="49" ht="16.5" customHeight="1">
      <c r="A49" s="75"/>
      <c r="B49" s="75"/>
      <c r="C49" s="43" t="s">
        <v>110</v>
      </c>
      <c r="D49" s="43"/>
      <c r="E49" s="44" t="n">
        <f>G48+1</f>
        <v>45431</v>
      </c>
      <c r="F49" s="42" t="n">
        <v>7</v>
      </c>
      <c r="G49" s="35" t="n">
        <f>E49+F49-1</f>
        <v>45437</v>
      </c>
      <c r="H49" s="44"/>
      <c r="I49" s="44" t="n">
        <f>K48+1</f>
        <v>45431</v>
      </c>
      <c r="J49" s="42" t="n">
        <v>7</v>
      </c>
      <c r="K49" s="35" t="n">
        <f>I49+J49-1</f>
        <v>45437</v>
      </c>
      <c r="L49" s="35"/>
      <c r="M49" s="44" t="n">
        <f>O48+1</f>
        <v>45431</v>
      </c>
      <c r="N49" s="42" t="n">
        <v>7</v>
      </c>
      <c r="O49" s="35" t="n">
        <f>M49+N49-1</f>
        <v>45437</v>
      </c>
      <c r="P49" s="35"/>
      <c r="Q49" s="35"/>
      <c r="R49" s="36" t="s">
        <v>811</v>
      </c>
      <c r="S49" s="36"/>
      <c r="T49" s="38" t="s">
        <v>19</v>
      </c>
      <c r="U49" s="46" t="s">
        <v>111</v>
      </c>
      <c r="V49" s="46"/>
      <c r="W49" s="46"/>
      <c r="X49" s="46"/>
    </row>
    <row r="50" ht="16.5" customHeight="1">
      <c r="A50" s="75"/>
      <c r="B50" s="75"/>
      <c r="C50" s="45" t="s">
        <v>112</v>
      </c>
      <c r="D50" s="45"/>
      <c r="E50" s="58"/>
      <c r="F50" s="42"/>
      <c r="G50" s="135" t="n">
        <v>45431</v>
      </c>
      <c r="H50" s="58"/>
      <c r="I50" s="58"/>
      <c r="J50" s="42"/>
      <c r="K50" s="135" t="n">
        <v>45431</v>
      </c>
      <c r="L50" s="35"/>
      <c r="M50" s="58"/>
      <c r="N50" s="42"/>
      <c r="O50" s="135" t="n">
        <v>45431</v>
      </c>
      <c r="P50" s="35"/>
      <c r="Q50" s="35"/>
      <c r="R50" s="36"/>
      <c r="S50" s="36"/>
      <c r="T50" s="38" t="s">
        <v>16</v>
      </c>
      <c r="U50" s="46"/>
      <c r="V50" s="46"/>
      <c r="W50" s="46"/>
      <c r="X50" s="46"/>
    </row>
    <row r="51" ht="16.5" customHeight="1">
      <c r="A51" s="75"/>
      <c r="B51" s="75"/>
      <c r="C51" s="45" t="s">
        <v>113</v>
      </c>
      <c r="D51" s="45"/>
      <c r="E51" s="58" t="n">
        <f>G49+1</f>
        <v>45438</v>
      </c>
      <c r="F51" s="42" t="n">
        <v>1</v>
      </c>
      <c r="G51" s="35" t="n">
        <f>E51+F51-1</f>
        <v>45438</v>
      </c>
      <c r="H51" s="58"/>
      <c r="I51" s="58" t="n">
        <f>K49+1</f>
        <v>45438</v>
      </c>
      <c r="J51" s="42" t="n">
        <v>1</v>
      </c>
      <c r="K51" s="35" t="n">
        <f>I51+J51-1</f>
        <v>45438</v>
      </c>
      <c r="L51" s="35"/>
      <c r="M51" s="58" t="n">
        <f>O49+1</f>
        <v>45438</v>
      </c>
      <c r="N51" s="42" t="n">
        <v>1</v>
      </c>
      <c r="O51" s="35" t="n">
        <f>M51+N51-1</f>
        <v>45438</v>
      </c>
      <c r="P51" s="35"/>
      <c r="Q51" s="35"/>
      <c r="R51" s="36" t="s">
        <v>811</v>
      </c>
      <c r="S51" s="36"/>
      <c r="T51" s="38" t="s">
        <v>24</v>
      </c>
      <c r="U51" s="46"/>
      <c r="V51" s="46"/>
      <c r="W51" s="46"/>
      <c r="X51" s="46"/>
    </row>
    <row r="52" ht="16.5" customHeight="1">
      <c r="A52" s="75"/>
      <c r="B52" s="75"/>
      <c r="C52" s="45" t="s">
        <v>114</v>
      </c>
      <c r="D52" s="45"/>
      <c r="E52" s="58" t="n">
        <f>G51+1</f>
        <v>45439</v>
      </c>
      <c r="F52" s="42" t="n">
        <v>7</v>
      </c>
      <c r="G52" s="35" t="n">
        <f>E52+F52-1</f>
        <v>45445</v>
      </c>
      <c r="H52" s="58"/>
      <c r="I52" s="58" t="n">
        <f>K51+1</f>
        <v>45439</v>
      </c>
      <c r="J52" s="42" t="n">
        <v>7</v>
      </c>
      <c r="K52" s="35" t="n">
        <f>I52+J52-1</f>
        <v>45445</v>
      </c>
      <c r="L52" s="35"/>
      <c r="M52" s="58" t="n">
        <f>O51+1</f>
        <v>45439</v>
      </c>
      <c r="N52" s="42" t="n">
        <v>7</v>
      </c>
      <c r="O52" s="35" t="n">
        <f>M52+N52-1</f>
        <v>45445</v>
      </c>
      <c r="P52" s="35"/>
      <c r="Q52" s="35"/>
      <c r="R52" s="36" t="s">
        <v>811</v>
      </c>
      <c r="S52" s="36" t="s">
        <v>811</v>
      </c>
      <c r="T52" s="38" t="s">
        <v>16</v>
      </c>
      <c r="U52" s="46"/>
      <c r="V52" s="46"/>
      <c r="W52" s="46"/>
      <c r="X52" s="46"/>
    </row>
    <row r="53" ht="16.5" customHeight="1">
      <c r="A53" s="75"/>
      <c r="B53" s="75"/>
      <c r="C53" s="45" t="s">
        <v>115</v>
      </c>
      <c r="D53" s="45"/>
      <c r="E53" s="58" t="n">
        <f>G52+1</f>
        <v>45446</v>
      </c>
      <c r="F53" s="42" t="n">
        <v>8</v>
      </c>
      <c r="G53" s="35" t="n">
        <f>E53+F53-1</f>
        <v>45453</v>
      </c>
      <c r="H53" s="58"/>
      <c r="I53" s="58" t="n">
        <f>K52+1</f>
        <v>45446</v>
      </c>
      <c r="J53" s="42" t="n">
        <v>8</v>
      </c>
      <c r="K53" s="124" t="n">
        <f>I53+J53-1</f>
        <v>45453</v>
      </c>
      <c r="L53" s="35"/>
      <c r="M53" s="58" t="n">
        <f>O52+1</f>
        <v>45446</v>
      </c>
      <c r="N53" s="42" t="n">
        <v>8</v>
      </c>
      <c r="O53" s="124" t="n">
        <f>M53+N53-1</f>
        <v>45453</v>
      </c>
      <c r="P53" s="35"/>
      <c r="Q53" s="35"/>
      <c r="R53" s="36" t="s">
        <v>811</v>
      </c>
      <c r="S53" s="36"/>
      <c r="T53" s="38" t="s">
        <v>84</v>
      </c>
      <c r="U53" s="46"/>
      <c r="V53" s="46"/>
      <c r="W53" s="46"/>
      <c r="X53" s="46"/>
    </row>
    <row r="54" ht="16.5" customHeight="1">
      <c r="A54" s="75"/>
      <c r="B54" s="75"/>
      <c r="C54" s="45" t="s">
        <v>116</v>
      </c>
      <c r="D54" s="45"/>
      <c r="E54" s="58" t="n">
        <f>G77+1</f>
        <v>45454</v>
      </c>
      <c r="F54" s="42" t="n">
        <v>7</v>
      </c>
      <c r="G54" s="35" t="n">
        <f>E54+F54-1</f>
        <v>45460</v>
      </c>
      <c r="H54" s="58"/>
      <c r="I54" s="58" t="n">
        <f>K77+1</f>
        <v>45454</v>
      </c>
      <c r="J54" s="42" t="n">
        <v>7</v>
      </c>
      <c r="K54" s="35" t="n">
        <f>I54+J54-1</f>
        <v>45460</v>
      </c>
      <c r="L54" s="35"/>
      <c r="M54" s="58" t="n">
        <f>O77+1</f>
        <v>45454</v>
      </c>
      <c r="N54" s="42" t="n">
        <v>4</v>
      </c>
      <c r="O54" s="35" t="n">
        <f>M54+N54-1</f>
        <v>45457</v>
      </c>
      <c r="P54" s="35"/>
      <c r="Q54" s="35"/>
      <c r="R54" s="36" t="s">
        <v>811</v>
      </c>
      <c r="S54" s="36"/>
      <c r="T54" s="38" t="s">
        <v>16</v>
      </c>
      <c r="U54" s="46" t="s">
        <v>1067</v>
      </c>
      <c r="V54" s="46"/>
      <c r="W54" s="46"/>
      <c r="X54" s="46"/>
    </row>
    <row r="55" ht="16.5" customHeight="1">
      <c r="A55" s="75"/>
      <c r="B55" s="75"/>
      <c r="C55" s="45" t="s">
        <v>1126</v>
      </c>
      <c r="D55" s="45"/>
      <c r="E55" s="58" t="n">
        <f>G54+1</f>
        <v>45461</v>
      </c>
      <c r="F55" s="42" t="n">
        <v>3</v>
      </c>
      <c r="G55" s="35" t="n">
        <f>E55+F55-1</f>
        <v>45463</v>
      </c>
      <c r="H55" s="58"/>
      <c r="I55" s="58" t="n">
        <f>K54+1</f>
        <v>45461</v>
      </c>
      <c r="J55" s="42" t="n">
        <v>3</v>
      </c>
      <c r="K55" s="35" t="n">
        <f>I55+J55-1</f>
        <v>45463</v>
      </c>
      <c r="L55" s="35"/>
      <c r="M55" s="58" t="n">
        <f>O54+1</f>
        <v>45458</v>
      </c>
      <c r="N55" s="42" t="n">
        <v>3</v>
      </c>
      <c r="O55" s="35" t="n">
        <f>M55+N55-1</f>
        <v>45460</v>
      </c>
      <c r="P55" s="35"/>
      <c r="Q55" s="35"/>
      <c r="R55" s="36"/>
      <c r="S55" s="36"/>
      <c r="T55" s="38" t="s">
        <v>16</v>
      </c>
      <c r="U55" s="46"/>
      <c r="V55" s="46"/>
      <c r="W55" s="46"/>
      <c r="X55" s="46"/>
    </row>
    <row r="56" ht="16.5" customHeight="1">
      <c r="A56" s="75"/>
      <c r="B56" s="75"/>
      <c r="C56" s="45" t="s">
        <v>1127</v>
      </c>
      <c r="D56" s="45"/>
      <c r="E56" s="58"/>
      <c r="F56" s="42"/>
      <c r="G56" s="35"/>
      <c r="H56" s="58"/>
      <c r="I56" s="58"/>
      <c r="J56" s="42"/>
      <c r="K56" s="35"/>
      <c r="L56" s="35"/>
      <c r="M56" s="58"/>
      <c r="N56" s="42"/>
      <c r="O56" s="35"/>
      <c r="P56" s="35"/>
      <c r="Q56" s="35"/>
      <c r="R56" s="36"/>
      <c r="S56" s="36"/>
      <c r="T56" s="38"/>
      <c r="U56" s="46"/>
      <c r="V56" s="46"/>
      <c r="W56" s="46"/>
      <c r="X56" s="46"/>
    </row>
    <row r="57" ht="16.5" customHeight="1">
      <c r="A57" s="75"/>
      <c r="B57" s="75"/>
      <c r="C57" s="50" t="s">
        <v>59</v>
      </c>
      <c r="D57" s="57" t="s">
        <v>60</v>
      </c>
      <c r="E57" s="47" t="n">
        <f>G55+1</f>
        <v>45464</v>
      </c>
      <c r="F57" s="49" t="n">
        <v>3</v>
      </c>
      <c r="G57" s="83" t="n">
        <f>E57+F57-1</f>
        <v>45466</v>
      </c>
      <c r="H57" s="47"/>
      <c r="I57" s="47" t="n">
        <f>K55+1</f>
        <v>45464</v>
      </c>
      <c r="J57" s="49" t="n">
        <v>3</v>
      </c>
      <c r="K57" s="83" t="n">
        <f>I57+J57-1</f>
        <v>45466</v>
      </c>
      <c r="L57" s="47"/>
      <c r="M57" s="47" t="n">
        <f>O55+1</f>
        <v>45461</v>
      </c>
      <c r="N57" s="49" t="n">
        <v>3</v>
      </c>
      <c r="O57" s="83" t="n">
        <f>M57+N57-1</f>
        <v>45463</v>
      </c>
      <c r="P57" s="47"/>
      <c r="Q57" s="47"/>
      <c r="R57" s="48"/>
      <c r="S57" s="48"/>
      <c r="T57" s="46" t="s">
        <v>54</v>
      </c>
      <c r="U57" s="46"/>
      <c r="V57" s="46"/>
      <c r="W57" s="46"/>
      <c r="X57" s="46"/>
    </row>
    <row r="58" ht="16.5" customHeight="1">
      <c r="A58" s="75"/>
      <c r="B58" s="75"/>
      <c r="C58" s="50" t="s">
        <v>62</v>
      </c>
      <c r="D58" s="57"/>
      <c r="E58" s="47" t="n">
        <f>E57</f>
        <v>45464</v>
      </c>
      <c r="F58" s="49" t="n">
        <v>7</v>
      </c>
      <c r="G58" s="47" t="n">
        <f>E58+F58-1</f>
        <v>45470</v>
      </c>
      <c r="H58" s="47"/>
      <c r="I58" s="47" t="n">
        <f>I57</f>
        <v>45464</v>
      </c>
      <c r="J58" s="49" t="n">
        <v>7</v>
      </c>
      <c r="K58" s="47" t="n">
        <f>I58+J58-1</f>
        <v>45470</v>
      </c>
      <c r="L58" s="47"/>
      <c r="M58" s="47" t="n">
        <f>M57</f>
        <v>45461</v>
      </c>
      <c r="N58" s="49" t="n">
        <v>7</v>
      </c>
      <c r="O58" s="47" t="n">
        <f>M58+N58-1</f>
        <v>45467</v>
      </c>
      <c r="P58" s="47"/>
      <c r="Q58" s="47"/>
      <c r="R58" s="48" t="s">
        <v>811</v>
      </c>
      <c r="S58" s="48" t="s">
        <v>811</v>
      </c>
      <c r="T58" s="46" t="s">
        <v>54</v>
      </c>
      <c r="U58" s="46"/>
      <c r="V58" s="46"/>
      <c r="W58" s="46"/>
      <c r="X58" s="46"/>
    </row>
    <row r="59" ht="16.5" customHeight="1">
      <c r="A59" s="75"/>
      <c r="B59" s="79" t="s">
        <v>124</v>
      </c>
      <c r="C59" s="47" t="s">
        <v>1128</v>
      </c>
      <c r="D59" s="47"/>
      <c r="E59" s="47"/>
      <c r="F59" s="61"/>
      <c r="G59" s="47"/>
      <c r="H59" s="47"/>
      <c r="I59" s="47"/>
      <c r="J59" s="61"/>
      <c r="K59" s="47"/>
      <c r="L59" s="47"/>
      <c r="M59" s="47"/>
      <c r="N59" s="61"/>
      <c r="O59" s="47"/>
      <c r="P59" s="47"/>
      <c r="Q59" s="47"/>
      <c r="R59" s="48"/>
      <c r="S59" s="48"/>
      <c r="T59" s="46" t="s">
        <v>126</v>
      </c>
      <c r="U59" s="48"/>
      <c r="V59" s="89"/>
      <c r="W59" s="89"/>
      <c r="X59" s="89"/>
    </row>
    <row r="60" ht="27.75" customHeight="1">
      <c r="A60" s="75"/>
      <c r="B60" s="75"/>
      <c r="C60" s="50" t="s">
        <v>127</v>
      </c>
      <c r="D60" s="50"/>
      <c r="E60" s="47"/>
      <c r="F60" s="49"/>
      <c r="G60" s="83" t="n">
        <v>45418</v>
      </c>
      <c r="H60" s="47"/>
      <c r="I60" s="47"/>
      <c r="J60" s="49"/>
      <c r="K60" s="83"/>
      <c r="L60" s="47"/>
      <c r="M60" s="47"/>
      <c r="N60" s="49"/>
      <c r="O60" s="83" t="n">
        <v>45418</v>
      </c>
      <c r="P60" s="47"/>
      <c r="Q60" s="47"/>
      <c r="R60" s="48"/>
      <c r="S60" s="48"/>
      <c r="T60" s="46" t="s">
        <v>128</v>
      </c>
      <c r="U60" s="46"/>
      <c r="V60" s="46" t="s">
        <v>129</v>
      </c>
      <c r="W60" s="46"/>
      <c r="X60" s="46"/>
    </row>
    <row r="61" ht="16.5" customHeight="1">
      <c r="A61" s="75"/>
      <c r="B61" s="75"/>
      <c r="C61" s="50" t="s">
        <v>1101</v>
      </c>
      <c r="D61" s="50" t="s">
        <v>1102</v>
      </c>
      <c r="E61" s="47" t="n">
        <v>45404</v>
      </c>
      <c r="F61" s="49" t="n">
        <v>7</v>
      </c>
      <c r="G61" s="47" t="n">
        <f>E61+F61-1</f>
        <v>45410</v>
      </c>
      <c r="H61" s="47"/>
      <c r="I61" s="47"/>
      <c r="J61" s="49"/>
      <c r="K61" s="47"/>
      <c r="L61" s="47"/>
      <c r="M61" s="47" t="n">
        <v>45404</v>
      </c>
      <c r="N61" s="49" t="n">
        <v>7</v>
      </c>
      <c r="O61" s="47" t="n">
        <f>M61+N61-1</f>
        <v>45410</v>
      </c>
      <c r="P61" s="47"/>
      <c r="Q61" s="47"/>
      <c r="R61" s="48"/>
      <c r="S61" s="48"/>
      <c r="T61" s="46" t="s">
        <v>126</v>
      </c>
      <c r="U61" s="46"/>
      <c r="V61" s="46"/>
      <c r="W61" s="46"/>
      <c r="X61" s="46"/>
    </row>
    <row r="62" ht="16.5" customHeight="1">
      <c r="A62" s="75"/>
      <c r="B62" s="75"/>
      <c r="C62" s="50" t="s">
        <v>1103</v>
      </c>
      <c r="D62" s="50" t="s">
        <v>1104</v>
      </c>
      <c r="E62" s="47" t="n">
        <v>45262</v>
      </c>
      <c r="F62" s="49" t="n">
        <v>4</v>
      </c>
      <c r="G62" s="47" t="n">
        <f>E62+F62-1</f>
        <v>45265</v>
      </c>
      <c r="H62" s="47"/>
      <c r="I62" s="47"/>
      <c r="J62" s="49"/>
      <c r="K62" s="47"/>
      <c r="L62" s="47"/>
      <c r="M62" s="47" t="n">
        <v>45262</v>
      </c>
      <c r="N62" s="49" t="n">
        <v>4</v>
      </c>
      <c r="O62" s="47" t="n">
        <f>M62+N62-1</f>
        <v>45265</v>
      </c>
      <c r="P62" s="47"/>
      <c r="Q62" s="47"/>
      <c r="R62" s="48"/>
      <c r="S62" s="48"/>
      <c r="T62" s="46" t="s">
        <v>126</v>
      </c>
      <c r="U62" s="46"/>
      <c r="V62" s="46"/>
      <c r="W62" s="46"/>
      <c r="X62" s="46"/>
    </row>
    <row r="63" ht="16.5" customHeight="1">
      <c r="A63" s="75"/>
      <c r="B63" s="75"/>
      <c r="C63" s="50" t="s">
        <v>130</v>
      </c>
      <c r="D63" s="50" t="s">
        <v>131</v>
      </c>
      <c r="E63" s="47" t="n">
        <v>45405</v>
      </c>
      <c r="F63" s="49" t="n">
        <v>7</v>
      </c>
      <c r="G63" s="47" t="n">
        <f>E63+F63-1</f>
        <v>45411</v>
      </c>
      <c r="H63" s="47"/>
      <c r="I63" s="47"/>
      <c r="J63" s="49"/>
      <c r="K63" s="47"/>
      <c r="L63" s="47"/>
      <c r="M63" s="47" t="n">
        <v>45405</v>
      </c>
      <c r="N63" s="49" t="n">
        <v>7</v>
      </c>
      <c r="O63" s="47" t="n">
        <f>M63+N63-1</f>
        <v>45411</v>
      </c>
      <c r="P63" s="47"/>
      <c r="Q63" s="47"/>
      <c r="R63" s="48" t="s">
        <v>811</v>
      </c>
      <c r="S63" s="48"/>
      <c r="T63" s="46" t="s">
        <v>126</v>
      </c>
      <c r="U63" s="46"/>
      <c r="V63" s="46"/>
      <c r="W63" s="46"/>
      <c r="X63" s="46"/>
    </row>
    <row r="64" ht="16.5" customHeight="1">
      <c r="A64" s="75"/>
      <c r="B64" s="75"/>
      <c r="C64" s="50" t="s">
        <v>132</v>
      </c>
      <c r="D64" s="50" t="s">
        <v>133</v>
      </c>
      <c r="E64" s="47" t="n">
        <v>45421</v>
      </c>
      <c r="F64" s="49" t="n">
        <v>1</v>
      </c>
      <c r="G64" s="83" t="n">
        <f>E64+F64-1</f>
        <v>45421</v>
      </c>
      <c r="H64" s="47"/>
      <c r="I64" s="47"/>
      <c r="J64" s="49"/>
      <c r="K64" s="83"/>
      <c r="L64" s="47"/>
      <c r="M64" s="47" t="n">
        <v>45421</v>
      </c>
      <c r="N64" s="49" t="n">
        <v>1</v>
      </c>
      <c r="O64" s="83" t="n">
        <f>M64+N64-1</f>
        <v>45421</v>
      </c>
      <c r="P64" s="47"/>
      <c r="Q64" s="47"/>
      <c r="R64" s="48" t="s">
        <v>811</v>
      </c>
      <c r="S64" s="48"/>
      <c r="T64" s="46" t="s">
        <v>134</v>
      </c>
      <c r="U64" s="46"/>
      <c r="V64" s="46"/>
      <c r="W64" s="46"/>
      <c r="X64" s="46"/>
    </row>
    <row r="65" ht="16.5" customHeight="1">
      <c r="A65" s="75"/>
      <c r="B65" s="75"/>
      <c r="C65" s="50" t="s">
        <v>135</v>
      </c>
      <c r="D65" s="50" t="s">
        <v>136</v>
      </c>
      <c r="E65" s="47" t="n">
        <v>45419</v>
      </c>
      <c r="F65" s="49" t="n">
        <v>5</v>
      </c>
      <c r="G65" s="83" t="n">
        <f>E65+F65-1</f>
        <v>45423</v>
      </c>
      <c r="H65" s="47"/>
      <c r="I65" s="47"/>
      <c r="J65" s="49"/>
      <c r="K65" s="83"/>
      <c r="L65" s="47"/>
      <c r="M65" s="47" t="n">
        <v>45419</v>
      </c>
      <c r="N65" s="49" t="n">
        <v>5</v>
      </c>
      <c r="O65" s="83" t="n">
        <f>M65+N65-1</f>
        <v>45423</v>
      </c>
      <c r="P65" s="47"/>
      <c r="Q65" s="47"/>
      <c r="R65" s="48" t="s">
        <v>811</v>
      </c>
      <c r="S65" s="48"/>
      <c r="T65" s="46" t="s">
        <v>126</v>
      </c>
      <c r="U65" s="46"/>
      <c r="V65" s="46"/>
      <c r="W65" s="46"/>
      <c r="X65" s="46"/>
    </row>
    <row r="66" ht="16.5" customHeight="1">
      <c r="A66" s="75"/>
      <c r="B66" s="75"/>
      <c r="C66" s="50" t="s">
        <v>1129</v>
      </c>
      <c r="D66" s="50" t="s">
        <v>138</v>
      </c>
      <c r="E66" s="53" t="n">
        <v>45423</v>
      </c>
      <c r="F66" s="49" t="n">
        <v>21</v>
      </c>
      <c r="G66" s="47" t="n">
        <f>E66+F66-1</f>
        <v>45443</v>
      </c>
      <c r="H66" s="53"/>
      <c r="I66" s="53"/>
      <c r="J66" s="49"/>
      <c r="K66" s="47"/>
      <c r="L66" s="47"/>
      <c r="M66" s="53" t="n">
        <v>45423</v>
      </c>
      <c r="N66" s="49" t="n">
        <v>21</v>
      </c>
      <c r="O66" s="47" t="n">
        <f>M66+N66-1</f>
        <v>45443</v>
      </c>
      <c r="P66" s="47"/>
      <c r="Q66" s="47"/>
      <c r="R66" s="48" t="s">
        <v>811</v>
      </c>
      <c r="S66" s="48"/>
      <c r="T66" s="46" t="s">
        <v>126</v>
      </c>
      <c r="U66" s="46"/>
      <c r="V66" s="46" t="s">
        <v>139</v>
      </c>
      <c r="W66" s="46"/>
      <c r="X66" s="46"/>
    </row>
    <row r="67" ht="16.5" customHeight="1">
      <c r="A67" s="75"/>
      <c r="B67" s="75"/>
      <c r="C67" s="47" t="s">
        <v>140</v>
      </c>
      <c r="D67" s="47" t="s">
        <v>141</v>
      </c>
      <c r="E67" s="47" t="n">
        <f>G65+1</f>
        <v>45424</v>
      </c>
      <c r="F67" s="49" t="n">
        <v>14</v>
      </c>
      <c r="G67" s="83" t="n">
        <f>E67+F67-1</f>
        <v>45437</v>
      </c>
      <c r="H67" s="47"/>
      <c r="I67" s="47"/>
      <c r="J67" s="49"/>
      <c r="K67" s="83"/>
      <c r="L67" s="47"/>
      <c r="M67" s="47" t="n">
        <f>O65+1</f>
        <v>45424</v>
      </c>
      <c r="N67" s="49" t="n">
        <v>14</v>
      </c>
      <c r="O67" s="83" t="n">
        <f>M67+N67-1</f>
        <v>45437</v>
      </c>
      <c r="P67" s="47"/>
      <c r="Q67" s="47"/>
      <c r="R67" s="48" t="s">
        <v>811</v>
      </c>
      <c r="S67" s="48" t="s">
        <v>811</v>
      </c>
      <c r="T67" s="46" t="s">
        <v>142</v>
      </c>
      <c r="U67" s="46"/>
      <c r="V67" s="46"/>
      <c r="W67" s="46"/>
      <c r="X67" s="46"/>
    </row>
    <row r="68" ht="16.5" customHeight="1">
      <c r="A68" s="75"/>
      <c r="B68" s="76"/>
      <c r="C68" s="50" t="s">
        <v>143</v>
      </c>
      <c r="D68" s="50"/>
      <c r="E68" s="47" t="n">
        <f>G64+1</f>
        <v>45422</v>
      </c>
      <c r="F68" s="49" t="n">
        <v>7</v>
      </c>
      <c r="G68" s="47" t="n">
        <f>F68+E68</f>
        <v>45429</v>
      </c>
      <c r="H68" s="47"/>
      <c r="I68" s="47"/>
      <c r="J68" s="49"/>
      <c r="K68" s="47"/>
      <c r="L68" s="47"/>
      <c r="M68" s="47" t="n">
        <f>O64+1</f>
        <v>45422</v>
      </c>
      <c r="N68" s="49" t="n">
        <v>7</v>
      </c>
      <c r="O68" s="47" t="n">
        <f>N68+M68</f>
        <v>45429</v>
      </c>
      <c r="P68" s="47"/>
      <c r="Q68" s="47"/>
      <c r="R68" s="48"/>
      <c r="S68" s="48"/>
      <c r="T68" s="46" t="s">
        <v>144</v>
      </c>
      <c r="U68" s="46"/>
      <c r="V68" s="46"/>
      <c r="W68" s="46"/>
      <c r="X68" s="46"/>
    </row>
    <row r="69" ht="16.5" customHeight="1">
      <c r="A69" s="76"/>
      <c r="B69" s="76"/>
      <c r="C69" s="50" t="s">
        <v>144</v>
      </c>
      <c r="D69" s="50" t="s">
        <v>145</v>
      </c>
      <c r="E69" s="47" t="n">
        <f>G67+1</f>
        <v>45438</v>
      </c>
      <c r="F69" s="49" t="n">
        <v>21</v>
      </c>
      <c r="G69" s="47" t="n">
        <f>E69+F69-1</f>
        <v>45458</v>
      </c>
      <c r="H69" s="47"/>
      <c r="I69" s="47"/>
      <c r="J69" s="49"/>
      <c r="K69" s="47"/>
      <c r="L69" s="47"/>
      <c r="M69" s="47" t="n">
        <f>O67+1</f>
        <v>45438</v>
      </c>
      <c r="N69" s="49" t="n">
        <v>21</v>
      </c>
      <c r="O69" s="47" t="n">
        <f>M69+N69-1</f>
        <v>45458</v>
      </c>
      <c r="P69" s="47"/>
      <c r="Q69" s="47"/>
      <c r="R69" s="48"/>
      <c r="S69" s="48"/>
      <c r="T69" s="46" t="s">
        <v>144</v>
      </c>
      <c r="U69" s="46"/>
      <c r="V69" s="46"/>
      <c r="W69" s="46"/>
      <c r="X69" s="46"/>
    </row>
    <row r="70" s="52" customFormat="1" ht="16.5" customHeight="1">
      <c r="A70" s="186" t="s">
        <v>121</v>
      </c>
      <c r="B70" s="69" t="n">
        <v>4</v>
      </c>
      <c r="C70" s="55" t="s">
        <v>123</v>
      </c>
      <c r="D70" s="55"/>
      <c r="E70" s="55" t="n">
        <v>45306</v>
      </c>
      <c r="F70" s="62"/>
      <c r="G70" s="55" t="n">
        <f>E70+F70-1</f>
        <v>45305</v>
      </c>
      <c r="H70" s="55"/>
      <c r="I70" s="55" t="n">
        <v>45306</v>
      </c>
      <c r="J70" s="62"/>
      <c r="K70" s="55" t="n">
        <f>I70+J70-1</f>
        <v>45305</v>
      </c>
      <c r="L70" s="56"/>
      <c r="M70" s="55" t="n">
        <v>45306</v>
      </c>
      <c r="N70" s="62"/>
      <c r="O70" s="55" t="n">
        <f>M70+N70-1</f>
        <v>45305</v>
      </c>
      <c r="P70" s="56"/>
      <c r="Q70" s="56"/>
      <c r="R70" s="56"/>
      <c r="S70" s="56"/>
      <c r="T70" s="56"/>
      <c r="U70" s="56"/>
      <c r="V70" s="90"/>
      <c r="W70" s="90"/>
      <c r="X70" s="90"/>
    </row>
    <row r="71" ht="16.5" customHeight="1">
      <c r="A71" s="75"/>
      <c r="B71" s="79" t="s">
        <v>124</v>
      </c>
      <c r="C71" s="47" t="s">
        <v>125</v>
      </c>
      <c r="D71" s="47"/>
      <c r="E71" s="47"/>
      <c r="F71" s="61"/>
      <c r="G71" s="47"/>
      <c r="H71" s="47"/>
      <c r="I71" s="47"/>
      <c r="J71" s="61"/>
      <c r="K71" s="47"/>
      <c r="L71" s="47"/>
      <c r="M71" s="47"/>
      <c r="N71" s="61"/>
      <c r="O71" s="47"/>
      <c r="P71" s="47"/>
      <c r="Q71" s="47"/>
      <c r="R71" s="48"/>
      <c r="S71" s="48"/>
      <c r="T71" s="46" t="s">
        <v>126</v>
      </c>
      <c r="U71" s="48"/>
      <c r="V71" s="89"/>
      <c r="W71" s="89"/>
      <c r="X71" s="89"/>
    </row>
    <row r="72" ht="27.75" customHeight="1">
      <c r="A72" s="75"/>
      <c r="B72" s="75"/>
      <c r="C72" s="50" t="s">
        <v>127</v>
      </c>
      <c r="D72" s="50"/>
      <c r="E72" s="47"/>
      <c r="F72" s="49"/>
      <c r="G72" s="83" t="n">
        <f>G50</f>
        <v>45431</v>
      </c>
      <c r="H72" s="47"/>
      <c r="I72" s="47"/>
      <c r="J72" s="49"/>
      <c r="K72" s="83" t="n">
        <f>K50</f>
        <v>45431</v>
      </c>
      <c r="L72" s="47"/>
      <c r="M72" s="47"/>
      <c r="N72" s="49"/>
      <c r="O72" s="83" t="n">
        <f>O50</f>
        <v>45431</v>
      </c>
      <c r="P72" s="47"/>
      <c r="Q72" s="47"/>
      <c r="R72" s="48"/>
      <c r="S72" s="48"/>
      <c r="T72" s="46" t="s">
        <v>128</v>
      </c>
      <c r="U72" s="46"/>
      <c r="V72" s="46" t="s">
        <v>129</v>
      </c>
      <c r="W72" s="46"/>
      <c r="X72" s="46"/>
    </row>
    <row r="73" ht="16.5" customHeight="1">
      <c r="A73" s="75"/>
      <c r="B73" s="75"/>
      <c r="C73" s="50" t="s">
        <v>130</v>
      </c>
      <c r="D73" s="50" t="s">
        <v>131</v>
      </c>
      <c r="E73" s="47" t="n">
        <f>G47</f>
        <v>45429</v>
      </c>
      <c r="F73" s="49" t="n">
        <v>5</v>
      </c>
      <c r="G73" s="47" t="n">
        <f>E73+F73-1</f>
        <v>45433</v>
      </c>
      <c r="H73" s="47"/>
      <c r="I73" s="47" t="n">
        <f>K47</f>
        <v>45429</v>
      </c>
      <c r="J73" s="49" t="n">
        <v>5</v>
      </c>
      <c r="K73" s="47" t="n">
        <f>I73+J73-1</f>
        <v>45433</v>
      </c>
      <c r="L73" s="47"/>
      <c r="M73" s="47" t="n">
        <f>O47</f>
        <v>45429</v>
      </c>
      <c r="N73" s="49" t="n">
        <v>5</v>
      </c>
      <c r="O73" s="47" t="n">
        <f>M73+N73-1</f>
        <v>45433</v>
      </c>
      <c r="P73" s="47"/>
      <c r="Q73" s="47"/>
      <c r="R73" s="48" t="s">
        <v>811</v>
      </c>
      <c r="S73" s="48"/>
      <c r="T73" s="46" t="s">
        <v>126</v>
      </c>
      <c r="U73" s="46"/>
      <c r="V73" s="46"/>
      <c r="W73" s="46"/>
      <c r="X73" s="46"/>
    </row>
    <row r="74" ht="16.5" customHeight="1">
      <c r="A74" s="75"/>
      <c r="B74" s="75"/>
      <c r="C74" s="50" t="s">
        <v>132</v>
      </c>
      <c r="D74" s="50" t="s">
        <v>133</v>
      </c>
      <c r="E74" s="47" t="n">
        <f>G73+1</f>
        <v>45434</v>
      </c>
      <c r="F74" s="49" t="n">
        <v>1</v>
      </c>
      <c r="G74" s="83" t="n">
        <f>E74+F74-1</f>
        <v>45434</v>
      </c>
      <c r="H74" s="47"/>
      <c r="I74" s="47" t="n">
        <f>K73+1</f>
        <v>45434</v>
      </c>
      <c r="J74" s="49" t="n">
        <v>1</v>
      </c>
      <c r="K74" s="83" t="n">
        <f>I74+J74-1</f>
        <v>45434</v>
      </c>
      <c r="L74" s="47"/>
      <c r="M74" s="47" t="n">
        <f>O73+1</f>
        <v>45434</v>
      </c>
      <c r="N74" s="49" t="n">
        <v>1</v>
      </c>
      <c r="O74" s="83" t="n">
        <f>M74+N74-1</f>
        <v>45434</v>
      </c>
      <c r="P74" s="47"/>
      <c r="Q74" s="47"/>
      <c r="R74" s="48" t="s">
        <v>811</v>
      </c>
      <c r="S74" s="48"/>
      <c r="T74" s="46" t="s">
        <v>134</v>
      </c>
      <c r="U74" s="46"/>
      <c r="V74" s="46"/>
      <c r="W74" s="46"/>
      <c r="X74" s="46"/>
    </row>
    <row r="75" ht="16.5" customHeight="1">
      <c r="A75" s="75"/>
      <c r="B75" s="75"/>
      <c r="C75" s="50" t="s">
        <v>135</v>
      </c>
      <c r="D75" s="50" t="s">
        <v>136</v>
      </c>
      <c r="E75" s="47" t="n">
        <f>MAX(G74+1,G50)</f>
        <v>45435</v>
      </c>
      <c r="F75" s="49" t="n">
        <v>5</v>
      </c>
      <c r="G75" s="83" t="n">
        <f>E75+F75-1</f>
        <v>45439</v>
      </c>
      <c r="H75" s="47"/>
      <c r="I75" s="47" t="n">
        <f>MAX(K74+1,K50)</f>
        <v>45435</v>
      </c>
      <c r="J75" s="49" t="n">
        <v>5</v>
      </c>
      <c r="K75" s="83" t="n">
        <f>I75+J75-1</f>
        <v>45439</v>
      </c>
      <c r="L75" s="47"/>
      <c r="M75" s="47" t="n">
        <f>MAX(O74+1,O50)</f>
        <v>45435</v>
      </c>
      <c r="N75" s="49" t="n">
        <v>5</v>
      </c>
      <c r="O75" s="83" t="n">
        <f>M75+N75-1</f>
        <v>45439</v>
      </c>
      <c r="P75" s="47"/>
      <c r="Q75" s="47"/>
      <c r="R75" s="48"/>
      <c r="S75" s="48"/>
      <c r="T75" s="46" t="s">
        <v>126</v>
      </c>
      <c r="U75" s="46"/>
      <c r="V75" s="46"/>
      <c r="W75" s="46"/>
      <c r="X75" s="46"/>
    </row>
    <row r="76" ht="16.5" customHeight="1">
      <c r="A76" s="75"/>
      <c r="B76" s="75"/>
      <c r="C76" s="50" t="s">
        <v>137</v>
      </c>
      <c r="D76" s="50" t="s">
        <v>138</v>
      </c>
      <c r="E76" s="53" t="n">
        <v>45423</v>
      </c>
      <c r="F76" s="49" t="n">
        <v>21</v>
      </c>
      <c r="G76" s="47" t="n">
        <f>E76+F76-1</f>
        <v>45443</v>
      </c>
      <c r="H76" s="53"/>
      <c r="I76" s="53" t="n">
        <v>45423</v>
      </c>
      <c r="J76" s="49" t="n">
        <v>21</v>
      </c>
      <c r="K76" s="47" t="n">
        <f>I76+J76-1</f>
        <v>45443</v>
      </c>
      <c r="L76" s="47"/>
      <c r="M76" s="53" t="n">
        <v>45423</v>
      </c>
      <c r="N76" s="49" t="n">
        <v>21</v>
      </c>
      <c r="O76" s="47" t="n">
        <f>M76+N76-1</f>
        <v>45443</v>
      </c>
      <c r="P76" s="47"/>
      <c r="Q76" s="47"/>
      <c r="R76" s="48"/>
      <c r="S76" s="48"/>
      <c r="T76" s="46" t="s">
        <v>126</v>
      </c>
      <c r="U76" s="46"/>
      <c r="V76" s="46" t="s">
        <v>139</v>
      </c>
      <c r="W76" s="46"/>
      <c r="X76" s="46"/>
    </row>
    <row r="77" ht="16.5" customHeight="1">
      <c r="A77" s="75"/>
      <c r="B77" s="75"/>
      <c r="C77" s="47" t="s">
        <v>140</v>
      </c>
      <c r="D77" s="47" t="s">
        <v>141</v>
      </c>
      <c r="E77" s="47" t="n">
        <f>G75+1</f>
        <v>45440</v>
      </c>
      <c r="F77" s="49" t="n">
        <v>14</v>
      </c>
      <c r="G77" s="83" t="n">
        <f>E77+F77-1</f>
        <v>45453</v>
      </c>
      <c r="H77" s="47"/>
      <c r="I77" s="47" t="n">
        <f>K75+1</f>
        <v>45440</v>
      </c>
      <c r="J77" s="49" t="n">
        <v>14</v>
      </c>
      <c r="K77" s="83" t="n">
        <f>I77+J77-1</f>
        <v>45453</v>
      </c>
      <c r="L77" s="47"/>
      <c r="M77" s="47" t="n">
        <f>O75+1</f>
        <v>45440</v>
      </c>
      <c r="N77" s="49" t="n">
        <v>14</v>
      </c>
      <c r="O77" s="83" t="n">
        <f>M77+N77-1</f>
        <v>45453</v>
      </c>
      <c r="P77" s="47"/>
      <c r="Q77" s="47"/>
      <c r="R77" s="48" t="s">
        <v>811</v>
      </c>
      <c r="S77" s="48" t="s">
        <v>811</v>
      </c>
      <c r="T77" s="46" t="s">
        <v>142</v>
      </c>
      <c r="U77" s="46"/>
      <c r="V77" s="46"/>
      <c r="W77" s="46"/>
      <c r="X77" s="46"/>
    </row>
    <row r="78" ht="16.5" customHeight="1">
      <c r="A78" s="75"/>
      <c r="B78" s="76"/>
      <c r="C78" s="50" t="s">
        <v>143</v>
      </c>
      <c r="D78" s="50"/>
      <c r="E78" s="47" t="n">
        <f>G74+1</f>
        <v>45435</v>
      </c>
      <c r="F78" s="49" t="n">
        <v>7</v>
      </c>
      <c r="G78" s="47" t="n">
        <f>F78+E78</f>
        <v>45442</v>
      </c>
      <c r="H78" s="47"/>
      <c r="I78" s="47" t="n">
        <f>K74+1</f>
        <v>45435</v>
      </c>
      <c r="J78" s="49" t="n">
        <v>7</v>
      </c>
      <c r="K78" s="47" t="n">
        <f>J78+I78</f>
        <v>45442</v>
      </c>
      <c r="L78" s="47"/>
      <c r="M78" s="47" t="n">
        <f>O74+1</f>
        <v>45435</v>
      </c>
      <c r="N78" s="49" t="n">
        <v>7</v>
      </c>
      <c r="O78" s="47" t="n">
        <f>N78+M78</f>
        <v>45442</v>
      </c>
      <c r="P78" s="47"/>
      <c r="Q78" s="47"/>
      <c r="R78" s="48"/>
      <c r="S78" s="48"/>
      <c r="T78" s="46" t="s">
        <v>144</v>
      </c>
      <c r="U78" s="46"/>
      <c r="V78" s="46"/>
      <c r="W78" s="46"/>
      <c r="X78" s="46"/>
    </row>
    <row r="79" ht="16.5" customHeight="1">
      <c r="A79" s="75"/>
      <c r="B79" s="76"/>
      <c r="C79" s="50" t="s">
        <v>144</v>
      </c>
      <c r="D79" s="50" t="s">
        <v>145</v>
      </c>
      <c r="E79" s="47" t="n">
        <f>G77+1</f>
        <v>45454</v>
      </c>
      <c r="F79" s="49" t="n">
        <v>21</v>
      </c>
      <c r="G79" s="47" t="n">
        <f>E79+F79-1</f>
        <v>45474</v>
      </c>
      <c r="H79" s="47"/>
      <c r="I79" s="47" t="n">
        <f>K77+1</f>
        <v>45454</v>
      </c>
      <c r="J79" s="49" t="n">
        <v>21</v>
      </c>
      <c r="K79" s="47" t="n">
        <f>I79+J79-1</f>
        <v>45474</v>
      </c>
      <c r="L79" s="47"/>
      <c r="M79" s="47" t="n">
        <f>O77+1</f>
        <v>45454</v>
      </c>
      <c r="N79" s="49" t="n">
        <v>21</v>
      </c>
      <c r="O79" s="47" t="n">
        <f>M79+N79-1</f>
        <v>45474</v>
      </c>
      <c r="P79" s="47"/>
      <c r="Q79" s="47"/>
      <c r="R79" s="48"/>
      <c r="S79" s="48"/>
      <c r="T79" s="46" t="s">
        <v>144</v>
      </c>
      <c r="U79" s="46"/>
      <c r="V79" s="46"/>
      <c r="W79" s="46"/>
      <c r="X79" s="46"/>
    </row>
    <row r="80" ht="28.166666666666668" customHeight="1">
      <c r="A80" s="75"/>
      <c r="B80" s="79" t="s">
        <v>146</v>
      </c>
      <c r="C80" s="46" t="s">
        <v>147</v>
      </c>
      <c r="D80" s="47"/>
      <c r="E80" s="47"/>
      <c r="F80" s="61"/>
      <c r="G80" s="47"/>
      <c r="H80" s="47"/>
      <c r="I80" s="47"/>
      <c r="J80" s="61"/>
      <c r="K80" s="47"/>
      <c r="L80" s="47"/>
      <c r="M80" s="47"/>
      <c r="N80" s="61"/>
      <c r="O80" s="47"/>
      <c r="P80" s="47"/>
      <c r="Q80" s="47"/>
      <c r="R80" s="48"/>
      <c r="S80" s="48"/>
      <c r="T80" s="46" t="s">
        <v>34</v>
      </c>
      <c r="U80" s="48"/>
      <c r="V80" s="89"/>
      <c r="W80" s="89"/>
      <c r="X80" s="89"/>
    </row>
    <row r="81" ht="16.5" customHeight="1">
      <c r="A81" s="75"/>
      <c r="B81" s="76"/>
      <c r="C81" s="46" t="s">
        <v>148</v>
      </c>
      <c r="D81" s="47"/>
      <c r="E81" s="47"/>
      <c r="F81" s="61"/>
      <c r="G81" s="47"/>
      <c r="H81" s="47"/>
      <c r="I81" s="47"/>
      <c r="J81" s="61"/>
      <c r="K81" s="47"/>
      <c r="L81" s="47"/>
      <c r="M81" s="47"/>
      <c r="N81" s="61"/>
      <c r="O81" s="47"/>
      <c r="P81" s="47"/>
      <c r="Q81" s="47"/>
      <c r="R81" s="48"/>
      <c r="S81" s="48"/>
      <c r="T81" s="46" t="s">
        <v>34</v>
      </c>
      <c r="U81" s="48"/>
      <c r="V81" s="89"/>
      <c r="W81" s="89"/>
      <c r="X81" s="89"/>
    </row>
    <row r="82" ht="16.5" customHeight="1">
      <c r="A82" s="75"/>
      <c r="B82" s="79" t="s">
        <v>149</v>
      </c>
      <c r="C82" s="47" t="s">
        <v>150</v>
      </c>
      <c r="D82" s="47"/>
      <c r="E82" s="47" t="n">
        <v>45397</v>
      </c>
      <c r="F82" s="61" t="n">
        <v>25</v>
      </c>
      <c r="G82" s="47" t="n">
        <f>E82+F82-1</f>
        <v>45421</v>
      </c>
      <c r="H82" s="47"/>
      <c r="I82" s="47" t="n">
        <v>45397</v>
      </c>
      <c r="J82" s="61" t="n">
        <v>34</v>
      </c>
      <c r="K82" s="47" t="n">
        <f>I82+J82-1</f>
        <v>45430</v>
      </c>
      <c r="L82" s="47"/>
      <c r="M82" s="47" t="n">
        <v>45397</v>
      </c>
      <c r="N82" s="61" t="n">
        <v>34</v>
      </c>
      <c r="O82" s="47" t="n">
        <f>M82+N82-1</f>
        <v>45430</v>
      </c>
      <c r="P82" s="47"/>
      <c r="Q82" s="47"/>
      <c r="R82" s="48"/>
      <c r="S82" s="48"/>
      <c r="T82" s="48"/>
      <c r="U82" s="48"/>
      <c r="V82" s="89"/>
      <c r="W82" s="89"/>
      <c r="X82" s="89"/>
    </row>
    <row r="83" ht="16.5" customHeight="1">
      <c r="A83" s="75"/>
      <c r="B83" s="75"/>
      <c r="C83" s="50" t="s">
        <v>151</v>
      </c>
      <c r="D83" s="50" t="s">
        <v>152</v>
      </c>
      <c r="E83" s="47" t="n">
        <f>G82+1</f>
        <v>45422</v>
      </c>
      <c r="F83" s="49" t="n">
        <v>8</v>
      </c>
      <c r="G83" s="47" t="n">
        <f>E83+F83-1</f>
        <v>45429</v>
      </c>
      <c r="H83" s="47"/>
      <c r="I83" s="47" t="n">
        <f>K82+1</f>
        <v>45431</v>
      </c>
      <c r="J83" s="49" t="n">
        <v>12</v>
      </c>
      <c r="K83" s="47" t="n">
        <f>I83+J83-1</f>
        <v>45442</v>
      </c>
      <c r="L83" s="47"/>
      <c r="M83" s="47" t="n">
        <f>O82+1</f>
        <v>45431</v>
      </c>
      <c r="N83" s="49" t="n">
        <v>12</v>
      </c>
      <c r="O83" s="47" t="n">
        <f>M83+N83-1</f>
        <v>45442</v>
      </c>
      <c r="P83" s="47"/>
      <c r="Q83" s="47"/>
      <c r="R83" s="48" t="s">
        <v>811</v>
      </c>
      <c r="S83" s="48" t="s">
        <v>811</v>
      </c>
      <c r="T83" s="46" t="s">
        <v>149</v>
      </c>
      <c r="U83" s="46"/>
      <c r="V83" s="46"/>
      <c r="W83" s="46"/>
      <c r="X83" s="46"/>
    </row>
    <row r="84" ht="16.5" customHeight="1">
      <c r="A84" s="75"/>
      <c r="B84" s="75"/>
      <c r="C84" s="50" t="s">
        <v>153</v>
      </c>
      <c r="D84" s="50"/>
      <c r="E84" s="47" t="n">
        <f>G83+1</f>
        <v>45430</v>
      </c>
      <c r="F84" s="49" t="n">
        <v>1</v>
      </c>
      <c r="G84" s="47" t="n">
        <f>E84+F84-1</f>
        <v>45430</v>
      </c>
      <c r="H84" s="47"/>
      <c r="I84" s="47" t="n">
        <f>K83+1</f>
        <v>45443</v>
      </c>
      <c r="J84" s="49" t="n">
        <v>1</v>
      </c>
      <c r="K84" s="47" t="n">
        <f>I84+J84-1</f>
        <v>45443</v>
      </c>
      <c r="L84" s="47"/>
      <c r="M84" s="47" t="n">
        <f>O83+1</f>
        <v>45443</v>
      </c>
      <c r="N84" s="49" t="n">
        <v>1</v>
      </c>
      <c r="O84" s="47" t="n">
        <f>M84+N84-1</f>
        <v>45443</v>
      </c>
      <c r="P84" s="47"/>
      <c r="Q84" s="47"/>
      <c r="R84" s="48"/>
      <c r="S84" s="48"/>
      <c r="T84" s="46"/>
      <c r="U84" s="46"/>
      <c r="V84" s="46"/>
      <c r="W84" s="46"/>
      <c r="X84" s="46"/>
    </row>
    <row r="85" ht="16.5" customHeight="1">
      <c r="A85" s="75"/>
      <c r="B85" s="75"/>
      <c r="C85" s="50" t="s">
        <v>154</v>
      </c>
      <c r="D85" s="50" t="s">
        <v>152</v>
      </c>
      <c r="E85" s="47" t="n">
        <f>G83+1</f>
        <v>45430</v>
      </c>
      <c r="F85" s="49" t="n">
        <v>7</v>
      </c>
      <c r="G85" s="47" t="n">
        <f>E85+F85-1</f>
        <v>45436</v>
      </c>
      <c r="H85" s="47"/>
      <c r="I85" s="47" t="n">
        <f>K83+1</f>
        <v>45443</v>
      </c>
      <c r="J85" s="49" t="n">
        <v>7</v>
      </c>
      <c r="K85" s="47" t="n">
        <f>I85+J85-1</f>
        <v>45449</v>
      </c>
      <c r="L85" s="47"/>
      <c r="M85" s="47" t="n">
        <f>O83+1</f>
        <v>45443</v>
      </c>
      <c r="N85" s="49" t="n">
        <v>7</v>
      </c>
      <c r="O85" s="47" t="n">
        <f>M85+N85-1</f>
        <v>45449</v>
      </c>
      <c r="P85" s="47"/>
      <c r="Q85" s="47"/>
      <c r="R85" s="48" t="s">
        <v>811</v>
      </c>
      <c r="S85" s="48" t="s">
        <v>811</v>
      </c>
      <c r="T85" s="46" t="s">
        <v>149</v>
      </c>
      <c r="U85" s="46"/>
      <c r="V85" s="46"/>
      <c r="W85" s="46"/>
      <c r="X85" s="46"/>
    </row>
    <row r="86" ht="16.5" customHeight="1">
      <c r="A86" s="75"/>
      <c r="B86" s="75"/>
      <c r="C86" s="50" t="s">
        <v>155</v>
      </c>
      <c r="D86" s="50" t="s">
        <v>156</v>
      </c>
      <c r="E86" s="47" t="n">
        <f>G83+1</f>
        <v>45430</v>
      </c>
      <c r="F86" s="49" t="n">
        <v>8</v>
      </c>
      <c r="G86" s="47" t="n">
        <f>E86+F86-1</f>
        <v>45437</v>
      </c>
      <c r="H86" s="47"/>
      <c r="I86" s="47" t="n">
        <f>K83+1</f>
        <v>45443</v>
      </c>
      <c r="J86" s="49" t="n">
        <v>8</v>
      </c>
      <c r="K86" s="47" t="n">
        <f>I86+J86-1</f>
        <v>45450</v>
      </c>
      <c r="L86" s="47"/>
      <c r="M86" s="47" t="n">
        <f>O83+1</f>
        <v>45443</v>
      </c>
      <c r="N86" s="49" t="n">
        <v>8</v>
      </c>
      <c r="O86" s="47" t="n">
        <f>M86+N86-1</f>
        <v>45450</v>
      </c>
      <c r="P86" s="47"/>
      <c r="Q86" s="47"/>
      <c r="R86" s="48"/>
      <c r="S86" s="48"/>
      <c r="T86" s="46" t="s">
        <v>157</v>
      </c>
      <c r="U86" s="46"/>
      <c r="V86" s="46"/>
      <c r="W86" s="46"/>
      <c r="X86" s="46"/>
    </row>
    <row r="87" ht="16.5" customHeight="1">
      <c r="A87" s="75"/>
      <c r="B87" s="75"/>
      <c r="C87" s="47" t="s">
        <v>158</v>
      </c>
      <c r="D87" s="47" t="s">
        <v>278</v>
      </c>
      <c r="E87" s="47" t="n">
        <f>G86+1</f>
        <v>45438</v>
      </c>
      <c r="F87" s="49" t="n">
        <v>9</v>
      </c>
      <c r="G87" s="47" t="n">
        <f>E87+F87-1</f>
        <v>45446</v>
      </c>
      <c r="H87" s="47"/>
      <c r="I87" s="47" t="n">
        <f>K86+1</f>
        <v>45451</v>
      </c>
      <c r="J87" s="49" t="n">
        <v>9</v>
      </c>
      <c r="K87" s="47" t="n">
        <f>I87+J87-1</f>
        <v>45459</v>
      </c>
      <c r="L87" s="47"/>
      <c r="M87" s="47" t="n">
        <f>O86+1</f>
        <v>45451</v>
      </c>
      <c r="N87" s="49" t="n">
        <v>9</v>
      </c>
      <c r="O87" s="47" t="n">
        <f>M87+N87-1</f>
        <v>45459</v>
      </c>
      <c r="P87" s="47"/>
      <c r="Q87" s="47"/>
      <c r="R87" s="48"/>
      <c r="S87" s="48"/>
      <c r="T87" s="46" t="s">
        <v>149</v>
      </c>
      <c r="U87" s="46"/>
      <c r="V87" s="46"/>
      <c r="W87" s="46"/>
      <c r="X87" s="46"/>
    </row>
    <row r="88" ht="16.5" customHeight="1">
      <c r="A88" s="75"/>
      <c r="B88" s="75"/>
      <c r="C88" s="50" t="s">
        <v>159</v>
      </c>
      <c r="D88" s="50" t="s">
        <v>160</v>
      </c>
      <c r="E88" s="47" t="n">
        <f>G87+1</f>
        <v>45447</v>
      </c>
      <c r="F88" s="49" t="n">
        <v>7</v>
      </c>
      <c r="G88" s="47" t="n">
        <f>E88+F88-1</f>
        <v>45453</v>
      </c>
      <c r="H88" s="47"/>
      <c r="I88" s="47" t="n">
        <f>K87+1</f>
        <v>45460</v>
      </c>
      <c r="J88" s="49" t="n">
        <v>7</v>
      </c>
      <c r="K88" s="47" t="n">
        <f>I88+J88-1</f>
        <v>45466</v>
      </c>
      <c r="L88" s="47"/>
      <c r="M88" s="47" t="n">
        <f>O87+1</f>
        <v>45460</v>
      </c>
      <c r="N88" s="49" t="n">
        <v>7</v>
      </c>
      <c r="O88" s="47" t="n">
        <f>M88+N88-1</f>
        <v>45466</v>
      </c>
      <c r="P88" s="47"/>
      <c r="Q88" s="47"/>
      <c r="R88" s="48"/>
      <c r="S88" s="48"/>
      <c r="T88" s="46" t="s">
        <v>157</v>
      </c>
      <c r="U88" s="46"/>
      <c r="V88" s="46"/>
      <c r="W88" s="46"/>
      <c r="X88" s="46"/>
    </row>
    <row r="89" ht="16.5" customHeight="1">
      <c r="A89" s="75"/>
      <c r="B89" s="76"/>
      <c r="C89" s="50" t="s">
        <v>161</v>
      </c>
      <c r="D89" s="50" t="s">
        <v>162</v>
      </c>
      <c r="E89" s="47" t="n">
        <f>G88+1</f>
        <v>45454</v>
      </c>
      <c r="F89" s="49" t="n">
        <v>1</v>
      </c>
      <c r="G89" s="47" t="n">
        <f>E89+F89-1</f>
        <v>45454</v>
      </c>
      <c r="H89" s="47"/>
      <c r="I89" s="47" t="n">
        <f>K88+1</f>
        <v>45467</v>
      </c>
      <c r="J89" s="49" t="n">
        <v>1</v>
      </c>
      <c r="K89" s="47" t="n">
        <f>I89+J89-1</f>
        <v>45467</v>
      </c>
      <c r="L89" s="47"/>
      <c r="M89" s="47" t="n">
        <f>O88+1</f>
        <v>45467</v>
      </c>
      <c r="N89" s="49" t="n">
        <v>1</v>
      </c>
      <c r="O89" s="47" t="n">
        <f>M89+N89-1</f>
        <v>45467</v>
      </c>
      <c r="P89" s="47"/>
      <c r="Q89" s="47"/>
      <c r="R89" s="48"/>
      <c r="S89" s="48"/>
      <c r="T89" s="46" t="s">
        <v>157</v>
      </c>
      <c r="U89" s="46"/>
      <c r="V89" s="46"/>
      <c r="W89" s="46"/>
      <c r="X89" s="46"/>
    </row>
    <row r="90" ht="16.5" customHeight="1">
      <c r="A90" s="75"/>
      <c r="B90" s="79" t="s">
        <v>163</v>
      </c>
      <c r="C90" s="47" t="s">
        <v>164</v>
      </c>
      <c r="D90" s="47"/>
      <c r="E90" s="47" t="n">
        <f>MIN(E91:E100)</f>
        <v>45464</v>
      </c>
      <c r="F90" s="49" t="n">
        <f>G90-E90</f>
        <v>37</v>
      </c>
      <c r="G90" s="47" t="n">
        <f>MAX(G91:G100)</f>
        <v>45501</v>
      </c>
      <c r="H90" s="47"/>
      <c r="I90" s="47" t="n">
        <f>MIN(I91:I100)</f>
        <v>45443</v>
      </c>
      <c r="J90" s="49" t="n">
        <f>K90-I90</f>
        <v>38</v>
      </c>
      <c r="K90" s="47" t="n">
        <f>MAX(K91:K100)</f>
        <v>45481</v>
      </c>
      <c r="L90" s="47"/>
      <c r="M90" s="47" t="n">
        <f>MIN(M91:M100)</f>
        <v>45463</v>
      </c>
      <c r="N90" s="49" t="n">
        <f>O90-M90</f>
        <v>38</v>
      </c>
      <c r="O90" s="47" t="n">
        <f>MAX(O91:O100)</f>
        <v>45501</v>
      </c>
      <c r="P90" s="47"/>
      <c r="Q90" s="47"/>
      <c r="R90" s="48"/>
      <c r="S90" s="48"/>
      <c r="T90" s="48"/>
      <c r="U90" s="48"/>
      <c r="V90" s="89"/>
      <c r="W90" s="89"/>
      <c r="X90" s="89"/>
    </row>
    <row r="91" ht="16.5" customHeight="1">
      <c r="A91" s="75"/>
      <c r="B91" s="75"/>
      <c r="C91" s="50" t="s">
        <v>165</v>
      </c>
      <c r="D91" s="50"/>
      <c r="E91" s="47" t="n">
        <f>MAX(G85+1,G55+1)</f>
        <v>45464</v>
      </c>
      <c r="F91" s="49" t="n">
        <v>7</v>
      </c>
      <c r="G91" s="47" t="n">
        <f>E91+F91-1</f>
        <v>45470</v>
      </c>
      <c r="H91" s="47"/>
      <c r="I91" s="47" t="n">
        <f>MAX(K83+1)</f>
        <v>45443</v>
      </c>
      <c r="J91" s="49" t="n">
        <v>7</v>
      </c>
      <c r="K91" s="47" t="n">
        <f>I91+J91-1</f>
        <v>45449</v>
      </c>
      <c r="L91" s="47"/>
      <c r="M91" s="47" t="n">
        <f>MAX(O83+1,O57)</f>
        <v>45463</v>
      </c>
      <c r="N91" s="49" t="n">
        <v>7</v>
      </c>
      <c r="O91" s="47" t="n">
        <f>M91+N91-1</f>
        <v>45469</v>
      </c>
      <c r="P91" s="47"/>
      <c r="Q91" s="47"/>
      <c r="R91" s="48" t="s">
        <v>811</v>
      </c>
      <c r="S91" s="48" t="s">
        <v>811</v>
      </c>
      <c r="T91" s="46" t="s">
        <v>16</v>
      </c>
      <c r="U91" s="46"/>
      <c r="V91" s="46"/>
      <c r="W91" s="46"/>
      <c r="X91" s="46"/>
    </row>
    <row r="92" ht="16.5" customHeight="1">
      <c r="A92" s="75"/>
      <c r="B92" s="75"/>
      <c r="C92" s="47" t="s">
        <v>17</v>
      </c>
      <c r="D92" s="47"/>
      <c r="E92" s="47" t="n">
        <f>G91+1</f>
        <v>45471</v>
      </c>
      <c r="F92" s="49" t="n">
        <v>1</v>
      </c>
      <c r="G92" s="47" t="n">
        <f>E92+F92-1</f>
        <v>45471</v>
      </c>
      <c r="H92" s="47"/>
      <c r="I92" s="47" t="n">
        <f>K91+1</f>
        <v>45450</v>
      </c>
      <c r="J92" s="49" t="n">
        <v>1</v>
      </c>
      <c r="K92" s="47" t="n">
        <f>I92+J92-1</f>
        <v>45450</v>
      </c>
      <c r="L92" s="47"/>
      <c r="M92" s="47" t="n">
        <f>O91+1</f>
        <v>45470</v>
      </c>
      <c r="N92" s="49" t="n">
        <v>1</v>
      </c>
      <c r="O92" s="47" t="n">
        <f>M92+N92-1</f>
        <v>45470</v>
      </c>
      <c r="P92" s="47"/>
      <c r="Q92" s="47"/>
      <c r="R92" s="48"/>
      <c r="S92" s="48"/>
      <c r="T92" s="46" t="s">
        <v>24</v>
      </c>
      <c r="U92" s="46"/>
      <c r="V92" s="46"/>
      <c r="W92" s="46"/>
      <c r="X92" s="46"/>
    </row>
    <row r="93" ht="16.5" customHeight="1">
      <c r="A93" s="75"/>
      <c r="B93" s="75"/>
      <c r="C93" s="96" t="s">
        <v>20</v>
      </c>
      <c r="D93" s="50" t="s">
        <v>168</v>
      </c>
      <c r="E93" s="47" t="n">
        <f>G92+1</f>
        <v>45472</v>
      </c>
      <c r="F93" s="49" t="n">
        <v>2</v>
      </c>
      <c r="G93" s="92" t="n">
        <f>E93+F93-1</f>
        <v>45473</v>
      </c>
      <c r="H93" s="47"/>
      <c r="I93" s="47" t="n">
        <f>K92+1</f>
        <v>45451</v>
      </c>
      <c r="J93" s="49" t="n">
        <v>2</v>
      </c>
      <c r="K93" s="92" t="n">
        <f>I93+J93-1</f>
        <v>45452</v>
      </c>
      <c r="L93" s="47"/>
      <c r="M93" s="47" t="n">
        <f>O92+1</f>
        <v>45471</v>
      </c>
      <c r="N93" s="49" t="n">
        <v>2</v>
      </c>
      <c r="O93" s="92" t="n">
        <f>M93+N93-1</f>
        <v>45472</v>
      </c>
      <c r="P93" s="47"/>
      <c r="Q93" s="47"/>
      <c r="R93" s="48" t="s">
        <v>811</v>
      </c>
      <c r="S93" s="48" t="s">
        <v>811</v>
      </c>
      <c r="T93" s="46" t="s">
        <v>16</v>
      </c>
      <c r="U93" s="46"/>
      <c r="V93" s="46" t="s">
        <v>216</v>
      </c>
      <c r="W93" s="46"/>
      <c r="X93" s="46"/>
    </row>
    <row r="94" ht="16.5" customHeight="1">
      <c r="A94" s="75"/>
      <c r="B94" s="75"/>
      <c r="C94" s="50" t="s">
        <v>170</v>
      </c>
      <c r="D94" s="50" t="s">
        <v>171</v>
      </c>
      <c r="E94" s="47" t="n">
        <f>E93+1</f>
        <v>45473</v>
      </c>
      <c r="F94" s="49" t="n">
        <v>7</v>
      </c>
      <c r="G94" s="47" t="n">
        <f>E94+F94-1</f>
        <v>45479</v>
      </c>
      <c r="H94" s="47"/>
      <c r="I94" s="47" t="n">
        <f>I93+1</f>
        <v>45452</v>
      </c>
      <c r="J94" s="49" t="n">
        <v>7</v>
      </c>
      <c r="K94" s="47" t="n">
        <f>I94+J94-1</f>
        <v>45458</v>
      </c>
      <c r="L94" s="47"/>
      <c r="M94" s="47" t="n">
        <f>M93+1</f>
        <v>45472</v>
      </c>
      <c r="N94" s="49" t="n">
        <v>7</v>
      </c>
      <c r="O94" s="47" t="n">
        <f>M94+N94-1</f>
        <v>45478</v>
      </c>
      <c r="P94" s="47"/>
      <c r="Q94" s="47"/>
      <c r="R94" s="48"/>
      <c r="S94" s="48"/>
      <c r="T94" s="46" t="s">
        <v>24</v>
      </c>
      <c r="U94" s="46"/>
      <c r="V94" s="46"/>
      <c r="W94" s="46"/>
      <c r="X94" s="46"/>
    </row>
    <row r="95" ht="16.5" customHeight="1">
      <c r="A95" s="75"/>
      <c r="B95" s="75"/>
      <c r="C95" s="50" t="s">
        <v>172</v>
      </c>
      <c r="D95" s="50" t="s">
        <v>173</v>
      </c>
      <c r="E95" s="47" t="n">
        <f>G93+1</f>
        <v>45474</v>
      </c>
      <c r="F95" s="49" t="n">
        <v>7</v>
      </c>
      <c r="G95" s="47" t="n">
        <f>E95+F95-1</f>
        <v>45480</v>
      </c>
      <c r="H95" s="47"/>
      <c r="I95" s="47" t="n">
        <f>K93+1</f>
        <v>45453</v>
      </c>
      <c r="J95" s="49" t="n">
        <v>7</v>
      </c>
      <c r="K95" s="47" t="n">
        <f>I95+J95-1</f>
        <v>45459</v>
      </c>
      <c r="L95" s="47"/>
      <c r="M95" s="47" t="n">
        <f>O93+1</f>
        <v>45473</v>
      </c>
      <c r="N95" s="49" t="n">
        <v>7</v>
      </c>
      <c r="O95" s="47" t="n">
        <f>M95+N95-1</f>
        <v>45479</v>
      </c>
      <c r="P95" s="47"/>
      <c r="Q95" s="47"/>
      <c r="R95" s="48"/>
      <c r="S95" s="48"/>
      <c r="T95" s="46" t="s">
        <v>16</v>
      </c>
      <c r="U95" s="46"/>
      <c r="V95" s="46"/>
      <c r="W95" s="46"/>
      <c r="X95" s="46"/>
    </row>
    <row r="96" ht="16.5" customHeight="1">
      <c r="A96" s="75"/>
      <c r="B96" s="75"/>
      <c r="C96" s="50" t="s">
        <v>174</v>
      </c>
      <c r="D96" s="50" t="s">
        <v>175</v>
      </c>
      <c r="E96" s="47" t="n">
        <f>G95+1</f>
        <v>45481</v>
      </c>
      <c r="F96" s="49" t="n">
        <v>7</v>
      </c>
      <c r="G96" s="47" t="n">
        <f>E96+F96-1</f>
        <v>45487</v>
      </c>
      <c r="H96" s="47"/>
      <c r="I96" s="47" t="n">
        <f>K95+1</f>
        <v>45460</v>
      </c>
      <c r="J96" s="49" t="n">
        <v>7</v>
      </c>
      <c r="K96" s="47" t="n">
        <f>I96+J96-1</f>
        <v>45466</v>
      </c>
      <c r="L96" s="47"/>
      <c r="M96" s="47" t="n">
        <f>O95+1</f>
        <v>45480</v>
      </c>
      <c r="N96" s="49" t="n">
        <v>7</v>
      </c>
      <c r="O96" s="47" t="n">
        <f>M96+N96-1</f>
        <v>45486</v>
      </c>
      <c r="P96" s="47"/>
      <c r="Q96" s="47"/>
      <c r="R96" s="48"/>
      <c r="S96" s="48"/>
      <c r="T96" s="46" t="s">
        <v>16</v>
      </c>
      <c r="U96" s="46"/>
      <c r="V96" s="46"/>
      <c r="W96" s="46"/>
      <c r="X96" s="46"/>
    </row>
    <row r="97" ht="16.5" customHeight="1">
      <c r="A97" s="75"/>
      <c r="B97" s="75"/>
      <c r="C97" s="50" t="s">
        <v>176</v>
      </c>
      <c r="D97" s="50" t="s">
        <v>177</v>
      </c>
      <c r="E97" s="47" t="n">
        <f>G96+1</f>
        <v>45488</v>
      </c>
      <c r="F97" s="49" t="n">
        <v>3</v>
      </c>
      <c r="G97" s="47" t="n">
        <f>E97+F97-1</f>
        <v>45490</v>
      </c>
      <c r="H97" s="47"/>
      <c r="I97" s="47" t="n">
        <f>K96+1</f>
        <v>45467</v>
      </c>
      <c r="J97" s="49" t="n">
        <v>3</v>
      </c>
      <c r="K97" s="47" t="n">
        <f>I97+J97-1</f>
        <v>45469</v>
      </c>
      <c r="L97" s="47"/>
      <c r="M97" s="47" t="n">
        <f>O96+1</f>
        <v>45487</v>
      </c>
      <c r="N97" s="49" t="n">
        <v>3</v>
      </c>
      <c r="O97" s="47" t="n">
        <f>M97+N97-1</f>
        <v>45489</v>
      </c>
      <c r="P97" s="47"/>
      <c r="Q97" s="47"/>
      <c r="R97" s="48"/>
      <c r="S97" s="48"/>
      <c r="T97" s="46" t="s">
        <v>16</v>
      </c>
      <c r="U97" s="46"/>
      <c r="V97" s="46"/>
      <c r="W97" s="46"/>
      <c r="X97" s="46"/>
    </row>
    <row r="98" ht="16.5" customHeight="1">
      <c r="A98" s="75"/>
      <c r="B98" s="75"/>
      <c r="C98" s="50" t="s">
        <v>178</v>
      </c>
      <c r="D98" s="50" t="s">
        <v>179</v>
      </c>
      <c r="E98" s="47" t="n">
        <f>G133+1</f>
        <v>45490</v>
      </c>
      <c r="F98" s="49" t="n">
        <v>5</v>
      </c>
      <c r="G98" s="47" t="n">
        <f>E98+F98-1</f>
        <v>45494</v>
      </c>
      <c r="H98" s="47"/>
      <c r="I98" s="47" t="n">
        <f>K133+1</f>
        <v>45469</v>
      </c>
      <c r="J98" s="49" t="n">
        <v>5</v>
      </c>
      <c r="K98" s="47" t="n">
        <f>I98+J98-1</f>
        <v>45473</v>
      </c>
      <c r="L98" s="47"/>
      <c r="M98" s="47" t="n">
        <f>O133+1</f>
        <v>45489</v>
      </c>
      <c r="N98" s="49" t="n">
        <v>5</v>
      </c>
      <c r="O98" s="47" t="n">
        <f>M98+N98-1</f>
        <v>45493</v>
      </c>
      <c r="P98" s="47"/>
      <c r="Q98" s="47"/>
      <c r="R98" s="48"/>
      <c r="S98" s="48"/>
      <c r="T98" s="46" t="s">
        <v>16</v>
      </c>
      <c r="U98" s="46"/>
      <c r="V98" s="46"/>
      <c r="W98" s="46"/>
      <c r="X98" s="46"/>
    </row>
    <row r="99" ht="16.5" customHeight="1">
      <c r="A99" s="75"/>
      <c r="B99" s="75"/>
      <c r="C99" s="50" t="s">
        <v>180</v>
      </c>
      <c r="D99" s="50" t="s">
        <v>179</v>
      </c>
      <c r="E99" s="47" t="n">
        <f>G113+1</f>
        <v>45493</v>
      </c>
      <c r="F99" s="49" t="n">
        <v>2</v>
      </c>
      <c r="G99" s="47" t="n">
        <f>E99+F99-1</f>
        <v>45494</v>
      </c>
      <c r="H99" s="47"/>
      <c r="I99" s="47" t="n">
        <f>K113+1</f>
        <v>45472</v>
      </c>
      <c r="J99" s="49" t="n">
        <v>3</v>
      </c>
      <c r="K99" s="47" t="n">
        <f>I99+J99-1</f>
        <v>45474</v>
      </c>
      <c r="L99" s="71"/>
      <c r="M99" s="47" t="n">
        <f>O113+1</f>
        <v>45492</v>
      </c>
      <c r="N99" s="49" t="n">
        <v>3</v>
      </c>
      <c r="O99" s="47" t="n">
        <f>M99+N99-1</f>
        <v>45494</v>
      </c>
      <c r="P99" s="71"/>
      <c r="Q99" s="71"/>
      <c r="R99" s="26"/>
      <c r="S99" s="26"/>
      <c r="T99" s="79" t="s">
        <v>16</v>
      </c>
      <c r="U99" s="46"/>
      <c r="V99" s="46"/>
      <c r="W99" s="46"/>
      <c r="X99" s="46"/>
    </row>
    <row r="100" ht="41.25" customHeight="1">
      <c r="A100" s="75"/>
      <c r="B100" s="75"/>
      <c r="C100" s="50" t="s">
        <v>181</v>
      </c>
      <c r="E100" s="47" t="n">
        <f>G99+1</f>
        <v>45495</v>
      </c>
      <c r="F100" s="49" t="n">
        <v>7</v>
      </c>
      <c r="G100" s="47" t="n">
        <f>E100+F100-1</f>
        <v>45501</v>
      </c>
      <c r="H100" s="47"/>
      <c r="I100" s="47" t="n">
        <f>K99+1</f>
        <v>45475</v>
      </c>
      <c r="J100" s="49" t="n">
        <v>7</v>
      </c>
      <c r="K100" s="152" t="n">
        <f>I100+J100-1</f>
        <v>45481</v>
      </c>
      <c r="L100" s="34"/>
      <c r="M100" s="47" t="n">
        <f>O99+1</f>
        <v>45495</v>
      </c>
      <c r="N100" s="49" t="n">
        <v>7</v>
      </c>
      <c r="O100" s="152" t="n">
        <f>M100+N100-1</f>
        <v>45501</v>
      </c>
      <c r="P100" s="34"/>
      <c r="Q100" s="34"/>
      <c r="R100" s="34"/>
      <c r="S100" s="34"/>
      <c r="T100" s="34" t="s">
        <v>16</v>
      </c>
      <c r="U100" s="15"/>
      <c r="V100" s="46" t="s">
        <v>182</v>
      </c>
      <c r="W100" s="46"/>
      <c r="X100" s="46"/>
    </row>
    <row r="101" ht="16.5" customHeight="1">
      <c r="A101" s="75"/>
      <c r="B101" s="79" t="s">
        <v>183</v>
      </c>
      <c r="C101" s="47" t="s">
        <v>184</v>
      </c>
      <c r="D101" s="47"/>
      <c r="E101" s="47" t="n">
        <f>MIN(E103:E114)</f>
        <v>45430</v>
      </c>
      <c r="F101" s="49" t="n">
        <f>G101-E101</f>
        <v>63</v>
      </c>
      <c r="G101" s="47" t="n">
        <f>MAX(G103:G114)</f>
        <v>45493</v>
      </c>
      <c r="H101" s="47"/>
      <c r="I101" s="47" t="n">
        <f>MIN(I103:I114)</f>
        <v>45430</v>
      </c>
      <c r="J101" s="49" t="n">
        <f>K101-I101</f>
        <v>45</v>
      </c>
      <c r="K101" s="47" t="n">
        <f>MAX(K102:K114)</f>
        <v>45475</v>
      </c>
      <c r="L101" s="28"/>
      <c r="M101" s="47" t="n">
        <f>MIN(M103:M114)</f>
        <v>45430</v>
      </c>
      <c r="N101" s="49" t="n">
        <f>O101-M101</f>
        <v>65</v>
      </c>
      <c r="O101" s="47" t="n">
        <f>MAX(O102:O114)</f>
        <v>45495</v>
      </c>
      <c r="P101" s="28"/>
      <c r="Q101" s="28"/>
      <c r="R101" s="29"/>
      <c r="S101" s="29"/>
      <c r="T101" s="29"/>
      <c r="U101" s="48"/>
      <c r="V101" s="89"/>
      <c r="W101" s="89"/>
      <c r="X101" s="89"/>
    </row>
    <row r="102" ht="16.5" customHeight="1">
      <c r="A102" s="75"/>
      <c r="B102" s="75"/>
      <c r="C102" s="50" t="s">
        <v>185</v>
      </c>
      <c r="D102" s="47"/>
      <c r="E102" s="47" t="n">
        <f>MIN(E103:E106)</f>
        <v>45430</v>
      </c>
      <c r="F102" s="49"/>
      <c r="G102" s="47" t="n">
        <f>MAX(G103:G106)</f>
        <v>45481</v>
      </c>
      <c r="H102" s="47"/>
      <c r="I102" s="47" t="n">
        <f>MIN(I103:I106)</f>
        <v>45430</v>
      </c>
      <c r="J102" s="49"/>
      <c r="K102" s="47" t="n">
        <f>MAX(K103:K106)</f>
        <v>45461</v>
      </c>
      <c r="L102" s="47"/>
      <c r="M102" s="47" t="n">
        <f>MIN(M103:M106)</f>
        <v>45430</v>
      </c>
      <c r="N102" s="49"/>
      <c r="O102" s="47" t="n">
        <f>MAX(O103:O106)</f>
        <v>45480</v>
      </c>
      <c r="P102" s="47"/>
      <c r="Q102" s="47"/>
      <c r="R102" s="48"/>
      <c r="S102" s="48"/>
      <c r="T102" s="46"/>
      <c r="U102" s="46"/>
      <c r="V102" s="46"/>
      <c r="W102" s="46"/>
      <c r="X102" s="46"/>
    </row>
    <row r="103" ht="16.5" customHeight="1">
      <c r="A103" s="75"/>
      <c r="B103" s="75"/>
      <c r="C103" s="47" t="s">
        <v>186</v>
      </c>
      <c r="D103" s="47" t="s">
        <v>278</v>
      </c>
      <c r="E103" s="47" t="n">
        <f>G93+1</f>
        <v>45474</v>
      </c>
      <c r="F103" s="49" t="n">
        <v>8</v>
      </c>
      <c r="G103" s="47" t="n">
        <f>E103+F103-1</f>
        <v>45481</v>
      </c>
      <c r="H103" s="47"/>
      <c r="I103" s="47" t="n">
        <f>K93+1</f>
        <v>45453</v>
      </c>
      <c r="J103" s="49" t="n">
        <v>8</v>
      </c>
      <c r="K103" s="47" t="n">
        <f>I103+J103-1</f>
        <v>45460</v>
      </c>
      <c r="L103" s="47"/>
      <c r="M103" s="47" t="n">
        <f>O93+1</f>
        <v>45473</v>
      </c>
      <c r="N103" s="49" t="n">
        <v>8</v>
      </c>
      <c r="O103" s="47" t="n">
        <f>M103+N103-1</f>
        <v>45480</v>
      </c>
      <c r="P103" s="47"/>
      <c r="Q103" s="47"/>
      <c r="R103" s="48" t="s">
        <v>811</v>
      </c>
      <c r="S103" s="48" t="s">
        <v>811</v>
      </c>
      <c r="T103" s="46" t="s">
        <v>39</v>
      </c>
      <c r="U103" s="46"/>
      <c r="V103" s="46"/>
      <c r="W103" s="46"/>
      <c r="X103" s="46"/>
    </row>
    <row r="104" ht="27.75" customHeight="1">
      <c r="A104" s="75"/>
      <c r="B104" s="75"/>
      <c r="C104" s="50" t="s">
        <v>188</v>
      </c>
      <c r="D104" s="50"/>
      <c r="E104" s="47" t="n">
        <v>45430</v>
      </c>
      <c r="F104" s="49" t="n">
        <v>34</v>
      </c>
      <c r="G104" s="47" t="n">
        <f>E104+F104-1</f>
        <v>45463</v>
      </c>
      <c r="H104" s="47"/>
      <c r="I104" s="158" t="n">
        <v>45430</v>
      </c>
      <c r="J104" s="154" t="n">
        <v>30</v>
      </c>
      <c r="K104" s="47" t="n">
        <f>I104+J104-1</f>
        <v>45459</v>
      </c>
      <c r="L104" s="47"/>
      <c r="M104" s="158" t="n">
        <v>45430</v>
      </c>
      <c r="N104" s="154" t="n">
        <v>45</v>
      </c>
      <c r="O104" s="47" t="n">
        <f>M104+N104-1</f>
        <v>45474</v>
      </c>
      <c r="P104" s="47"/>
      <c r="Q104" s="47"/>
      <c r="R104" s="48"/>
      <c r="S104" s="48"/>
      <c r="T104" s="46" t="s">
        <v>39</v>
      </c>
      <c r="U104" s="46"/>
      <c r="V104" s="93" t="s">
        <v>189</v>
      </c>
      <c r="W104" s="46"/>
      <c r="X104" s="46"/>
    </row>
    <row r="105" ht="27.75" customHeight="1">
      <c r="A105" s="75"/>
      <c r="B105" s="75"/>
      <c r="C105" s="50" t="s">
        <v>190</v>
      </c>
      <c r="D105" s="50"/>
      <c r="E105" s="47" t="n">
        <f>G105-F105</f>
        <v>45444</v>
      </c>
      <c r="F105" s="49" t="n">
        <v>21</v>
      </c>
      <c r="G105" s="47" t="n">
        <f>G104+2</f>
        <v>45465</v>
      </c>
      <c r="H105" s="47"/>
      <c r="I105" s="47" t="n">
        <f>K105-J105</f>
        <v>45440</v>
      </c>
      <c r="J105" s="49" t="n">
        <v>21</v>
      </c>
      <c r="K105" s="47" t="n">
        <f>K104+2</f>
        <v>45461</v>
      </c>
      <c r="L105" s="47"/>
      <c r="M105" s="47" t="n">
        <f>O105-N105</f>
        <v>45453</v>
      </c>
      <c r="N105" s="49" t="n">
        <v>21</v>
      </c>
      <c r="O105" s="47" t="n">
        <f>O104</f>
        <v>45474</v>
      </c>
      <c r="P105" s="47"/>
      <c r="Q105" s="47"/>
      <c r="R105" s="48"/>
      <c r="S105" s="48"/>
      <c r="T105" s="46" t="s">
        <v>39</v>
      </c>
      <c r="U105" s="46"/>
      <c r="V105" s="552" t="s">
        <v>191</v>
      </c>
      <c r="W105" s="93"/>
      <c r="X105" s="93"/>
    </row>
    <row r="106" ht="16.5" customHeight="1">
      <c r="A106" s="75"/>
      <c r="B106" s="75"/>
      <c r="C106" s="50" t="s">
        <v>192</v>
      </c>
      <c r="D106" s="50"/>
      <c r="E106" s="47" t="n">
        <f>G106-F106</f>
        <v>45451</v>
      </c>
      <c r="F106" s="49" t="n">
        <v>14</v>
      </c>
      <c r="G106" s="47" t="n">
        <f>G104+2</f>
        <v>45465</v>
      </c>
      <c r="H106" s="47"/>
      <c r="I106" s="47" t="n">
        <f>K106-J106</f>
        <v>45447</v>
      </c>
      <c r="J106" s="49" t="n">
        <v>14</v>
      </c>
      <c r="K106" s="47" t="n">
        <f>K104+2</f>
        <v>45461</v>
      </c>
      <c r="L106" s="47"/>
      <c r="M106" s="47" t="n">
        <f>O106-N106</f>
        <v>45460</v>
      </c>
      <c r="N106" s="49" t="n">
        <v>14</v>
      </c>
      <c r="O106" s="47" t="n">
        <f>O104</f>
        <v>45474</v>
      </c>
      <c r="P106" s="47"/>
      <c r="Q106" s="47"/>
      <c r="R106" s="48"/>
      <c r="S106" s="48"/>
      <c r="T106" s="46" t="s">
        <v>39</v>
      </c>
      <c r="U106" s="46"/>
      <c r="V106" s="46"/>
      <c r="W106" s="46"/>
      <c r="X106" s="46"/>
    </row>
    <row r="107" ht="16.5" customHeight="1">
      <c r="A107" s="75"/>
      <c r="B107" s="75"/>
      <c r="C107" s="50" t="s">
        <v>41</v>
      </c>
      <c r="D107" s="50" t="s">
        <v>194</v>
      </c>
      <c r="E107" s="47" t="n">
        <f>MAX(G103+1,G77)</f>
        <v>45482</v>
      </c>
      <c r="F107" s="49" t="n">
        <v>7</v>
      </c>
      <c r="G107" s="47" t="n">
        <f>E107+F107-1</f>
        <v>45488</v>
      </c>
      <c r="H107" s="47"/>
      <c r="I107" s="47" t="n">
        <f>MAX(K103+1,K76+1)</f>
        <v>45461</v>
      </c>
      <c r="J107" s="49" t="n">
        <v>7</v>
      </c>
      <c r="K107" s="47" t="n">
        <f>I107+J107-1</f>
        <v>45467</v>
      </c>
      <c r="L107" s="47"/>
      <c r="M107" s="47" t="n">
        <f>MAX(O103+1,O76+1)</f>
        <v>45481</v>
      </c>
      <c r="N107" s="49" t="n">
        <v>7</v>
      </c>
      <c r="O107" s="47" t="n">
        <f>M107+N107-1</f>
        <v>45487</v>
      </c>
      <c r="P107" s="47"/>
      <c r="Q107" s="47"/>
      <c r="R107" s="48" t="s">
        <v>811</v>
      </c>
      <c r="S107" s="48"/>
      <c r="T107" s="46" t="s">
        <v>88</v>
      </c>
      <c r="U107" s="46"/>
      <c r="V107" s="46"/>
      <c r="W107" s="46"/>
      <c r="X107" s="46"/>
    </row>
    <row r="108" ht="27.75" customHeight="1">
      <c r="A108" s="75"/>
      <c r="B108" s="75"/>
      <c r="C108" s="47" t="s">
        <v>196</v>
      </c>
      <c r="D108" s="553" t="s">
        <v>197</v>
      </c>
      <c r="E108" s="47" t="n">
        <f>G107+1</f>
        <v>45489</v>
      </c>
      <c r="F108" s="49" t="n">
        <v>1</v>
      </c>
      <c r="G108" s="47" t="n">
        <f>E108+F108-1</f>
        <v>45489</v>
      </c>
      <c r="H108" s="47"/>
      <c r="I108" s="47" t="n">
        <f>K107+1</f>
        <v>45468</v>
      </c>
      <c r="J108" s="49" t="n">
        <v>1</v>
      </c>
      <c r="K108" s="47" t="n">
        <f>I108+J108-1</f>
        <v>45468</v>
      </c>
      <c r="L108" s="47"/>
      <c r="M108" s="47" t="n">
        <f>O107+1</f>
        <v>45488</v>
      </c>
      <c r="N108" s="49" t="n">
        <v>1</v>
      </c>
      <c r="O108" s="47" t="n">
        <f>M108+N108-1</f>
        <v>45488</v>
      </c>
      <c r="P108" s="47"/>
      <c r="Q108" s="47"/>
      <c r="R108" s="48"/>
      <c r="S108" s="48"/>
      <c r="T108" s="46" t="s">
        <v>198</v>
      </c>
      <c r="U108" s="46"/>
      <c r="V108" s="46"/>
      <c r="W108" s="46"/>
      <c r="X108" s="46"/>
    </row>
    <row r="109" ht="16.5" customHeight="1">
      <c r="A109" s="75"/>
      <c r="B109" s="75"/>
      <c r="C109" s="47" t="s">
        <v>199</v>
      </c>
      <c r="D109" s="47"/>
      <c r="E109" s="47" t="n">
        <f>G108+1</f>
        <v>45490</v>
      </c>
      <c r="F109" s="49" t="n">
        <v>2</v>
      </c>
      <c r="G109" s="47" t="n">
        <f>E109+F109-1</f>
        <v>45491</v>
      </c>
      <c r="H109" s="47"/>
      <c r="I109" s="47" t="n">
        <f>K108+1</f>
        <v>45469</v>
      </c>
      <c r="J109" s="49" t="n">
        <v>2</v>
      </c>
      <c r="K109" s="47" t="n">
        <f>I109+J109-1</f>
        <v>45470</v>
      </c>
      <c r="L109" s="47"/>
      <c r="M109" s="47" t="n">
        <f>O108+1</f>
        <v>45489</v>
      </c>
      <c r="N109" s="49" t="n">
        <v>2</v>
      </c>
      <c r="O109" s="47" t="n">
        <f>M109+N109-1</f>
        <v>45490</v>
      </c>
      <c r="P109" s="47"/>
      <c r="Q109" s="47"/>
      <c r="R109" s="48"/>
      <c r="S109" s="48"/>
      <c r="T109" s="46" t="s">
        <v>51</v>
      </c>
      <c r="U109" s="46"/>
      <c r="V109" s="46"/>
      <c r="W109" s="46"/>
      <c r="X109" s="46"/>
    </row>
    <row r="110" ht="16.5" customHeight="1">
      <c r="A110" s="75"/>
      <c r="B110" s="75"/>
      <c r="C110" s="47" t="s">
        <v>200</v>
      </c>
      <c r="D110" s="47"/>
      <c r="E110" s="47" t="n">
        <f>MIN(E111:E114)</f>
        <v>45477</v>
      </c>
      <c r="F110" s="49" t="n">
        <f>G110-E110</f>
        <v>16</v>
      </c>
      <c r="G110" s="47" t="n">
        <f>MAX(G111:G114)</f>
        <v>45493</v>
      </c>
      <c r="H110" s="47"/>
      <c r="I110" s="47" t="n">
        <f>MIN(I111:I115)</f>
        <v>45456</v>
      </c>
      <c r="J110" s="49" t="n">
        <f>K110-I110</f>
        <v>19</v>
      </c>
      <c r="K110" s="47" t="n">
        <f>MAX(K111:K115)</f>
        <v>45475</v>
      </c>
      <c r="L110" s="47"/>
      <c r="M110" s="47" t="n">
        <f>MIN(M111:M115)</f>
        <v>45476</v>
      </c>
      <c r="N110" s="49" t="n">
        <f>O110-M110</f>
        <v>19</v>
      </c>
      <c r="O110" s="47" t="n">
        <f>MAX(O111:O115)</f>
        <v>45495</v>
      </c>
      <c r="P110" s="47"/>
      <c r="Q110" s="47"/>
      <c r="R110" s="48"/>
      <c r="S110" s="48"/>
      <c r="T110" s="48"/>
      <c r="U110" s="48"/>
      <c r="V110" s="89"/>
      <c r="W110" s="89"/>
      <c r="X110" s="89"/>
    </row>
    <row r="111" ht="16.5" customHeight="1">
      <c r="A111" s="75"/>
      <c r="B111" s="75"/>
      <c r="C111" s="50" t="s">
        <v>201</v>
      </c>
      <c r="D111" s="50" t="s">
        <v>202</v>
      </c>
      <c r="E111" s="47" t="n">
        <f>G109-14</f>
        <v>45477</v>
      </c>
      <c r="F111" s="49" t="n">
        <v>7</v>
      </c>
      <c r="G111" s="47" t="n">
        <f>E111+F111-1</f>
        <v>45483</v>
      </c>
      <c r="H111" s="47"/>
      <c r="I111" s="47" t="n">
        <f>K109-14</f>
        <v>45456</v>
      </c>
      <c r="J111" s="49" t="n">
        <v>7</v>
      </c>
      <c r="K111" s="47" t="n">
        <f>I111+J111-1</f>
        <v>45462</v>
      </c>
      <c r="L111" s="47"/>
      <c r="M111" s="47" t="n">
        <f>O109-14</f>
        <v>45476</v>
      </c>
      <c r="N111" s="49" t="n">
        <v>7</v>
      </c>
      <c r="O111" s="47" t="n">
        <f>M111+N111-1</f>
        <v>45482</v>
      </c>
      <c r="P111" s="47"/>
      <c r="Q111" s="47"/>
      <c r="R111" s="48"/>
      <c r="S111" s="48"/>
      <c r="T111" s="46" t="s">
        <v>54</v>
      </c>
      <c r="U111" s="46"/>
      <c r="V111" s="46"/>
      <c r="W111" s="46"/>
      <c r="X111" s="46"/>
    </row>
    <row r="112" ht="16.5" customHeight="1">
      <c r="A112" s="75"/>
      <c r="B112" s="75"/>
      <c r="C112" s="47" t="s">
        <v>203</v>
      </c>
      <c r="D112" s="47" t="s">
        <v>278</v>
      </c>
      <c r="E112" s="47" t="n">
        <f>G111+1</f>
        <v>45484</v>
      </c>
      <c r="F112" s="49" t="n">
        <v>2</v>
      </c>
      <c r="G112" s="47" t="n">
        <f>E112+F112-1</f>
        <v>45485</v>
      </c>
      <c r="H112" s="47"/>
      <c r="I112" s="47" t="n">
        <f>K111+1</f>
        <v>45463</v>
      </c>
      <c r="J112" s="49" t="n">
        <v>2</v>
      </c>
      <c r="K112" s="47" t="n">
        <f>I112+J112-1</f>
        <v>45464</v>
      </c>
      <c r="L112" s="47"/>
      <c r="M112" s="47" t="n">
        <f>O111+1</f>
        <v>45483</v>
      </c>
      <c r="N112" s="49" t="n">
        <v>2</v>
      </c>
      <c r="O112" s="47" t="n">
        <f>M112+N112-1</f>
        <v>45484</v>
      </c>
      <c r="P112" s="47"/>
      <c r="Q112" s="47"/>
      <c r="R112" s="48"/>
      <c r="S112" s="48"/>
      <c r="T112" s="46" t="s">
        <v>54</v>
      </c>
      <c r="U112" s="46"/>
      <c r="V112" s="46"/>
      <c r="W112" s="46"/>
      <c r="X112" s="46"/>
    </row>
    <row r="113" ht="16.5" customHeight="1">
      <c r="A113" s="75"/>
      <c r="B113" s="75"/>
      <c r="C113" s="47" t="s">
        <v>1069</v>
      </c>
      <c r="D113" s="47"/>
      <c r="E113" s="47" t="n">
        <f>G107+1</f>
        <v>45489</v>
      </c>
      <c r="F113" s="49" t="n">
        <v>4</v>
      </c>
      <c r="G113" s="47" t="n">
        <f>E113+F113-1</f>
        <v>45492</v>
      </c>
      <c r="H113" s="47"/>
      <c r="I113" s="47" t="n">
        <f>K107+1</f>
        <v>45468</v>
      </c>
      <c r="J113" s="49" t="n">
        <v>4</v>
      </c>
      <c r="K113" s="47" t="n">
        <f>I113+J113-1</f>
        <v>45471</v>
      </c>
      <c r="L113" s="47"/>
      <c r="M113" s="47" t="n">
        <f>O107+1</f>
        <v>45488</v>
      </c>
      <c r="N113" s="49" t="n">
        <v>4</v>
      </c>
      <c r="O113" s="47" t="n">
        <f>M113+N113-1</f>
        <v>45491</v>
      </c>
      <c r="P113" s="47"/>
      <c r="Q113" s="47"/>
      <c r="R113" s="48" t="s">
        <v>811</v>
      </c>
      <c r="S113" s="48"/>
      <c r="T113" s="46" t="s">
        <v>54</v>
      </c>
      <c r="U113" s="46"/>
      <c r="V113" s="46"/>
      <c r="W113" s="46"/>
      <c r="X113" s="46"/>
    </row>
    <row r="114" ht="16.5" customHeight="1">
      <c r="A114" s="75"/>
      <c r="B114" s="75"/>
      <c r="C114" s="47" t="s">
        <v>205</v>
      </c>
      <c r="D114" s="47"/>
      <c r="E114" s="47" t="n">
        <f>E113+3</f>
        <v>45492</v>
      </c>
      <c r="F114" s="49" t="n">
        <v>2</v>
      </c>
      <c r="G114" s="47" t="n">
        <f>E114+F114-1</f>
        <v>45493</v>
      </c>
      <c r="H114" s="47"/>
      <c r="I114" s="47" t="n">
        <f>I113+3</f>
        <v>45471</v>
      </c>
      <c r="J114" s="49" t="n">
        <v>2</v>
      </c>
      <c r="K114" s="47" t="n">
        <f>I114+J114-1</f>
        <v>45472</v>
      </c>
      <c r="L114" s="47"/>
      <c r="M114" s="47" t="n">
        <f>M113+3</f>
        <v>45491</v>
      </c>
      <c r="N114" s="49" t="n">
        <v>2</v>
      </c>
      <c r="O114" s="47" t="n">
        <f>M114+N114-1</f>
        <v>45492</v>
      </c>
      <c r="P114" s="47"/>
      <c r="Q114" s="47"/>
      <c r="R114" s="48" t="s">
        <v>811</v>
      </c>
      <c r="S114" s="48"/>
      <c r="T114" s="46" t="s">
        <v>65</v>
      </c>
      <c r="U114" s="46"/>
      <c r="V114" s="46"/>
      <c r="W114" s="46"/>
      <c r="X114" s="46"/>
    </row>
    <row r="115" ht="41.25" customHeight="1">
      <c r="A115" s="75"/>
      <c r="B115" s="75"/>
      <c r="C115" s="50" t="s">
        <v>206</v>
      </c>
      <c r="D115" s="47"/>
      <c r="E115" s="83" t="n">
        <f>G113+1</f>
        <v>45493</v>
      </c>
      <c r="F115" s="49" t="n">
        <v>7</v>
      </c>
      <c r="G115" s="47" t="n">
        <f>F115+E115</f>
        <v>45500</v>
      </c>
      <c r="H115" s="83"/>
      <c r="I115" s="92" t="n">
        <f>K113+1</f>
        <v>45472</v>
      </c>
      <c r="J115" s="49" t="n">
        <v>3</v>
      </c>
      <c r="K115" s="47" t="n">
        <f>J115+I115</f>
        <v>45475</v>
      </c>
      <c r="L115" s="47"/>
      <c r="M115" s="92" t="n">
        <f>O113+1</f>
        <v>45492</v>
      </c>
      <c r="N115" s="49" t="n">
        <v>3</v>
      </c>
      <c r="O115" s="47" t="n">
        <f>N115+M115</f>
        <v>45495</v>
      </c>
      <c r="P115" s="47"/>
      <c r="Q115" s="47"/>
      <c r="R115" s="48" t="s">
        <v>811</v>
      </c>
      <c r="S115" s="48" t="s">
        <v>811</v>
      </c>
      <c r="T115" s="46" t="s">
        <v>207</v>
      </c>
      <c r="U115" s="46"/>
      <c r="V115" s="46" t="s">
        <v>208</v>
      </c>
      <c r="W115" s="46"/>
      <c r="X115" s="46"/>
    </row>
    <row r="116" ht="27.75" customHeight="1">
      <c r="A116" s="75"/>
      <c r="B116" s="79" t="s">
        <v>209</v>
      </c>
      <c r="C116" s="47" t="s">
        <v>210</v>
      </c>
      <c r="D116" s="47"/>
      <c r="E116" s="47" t="n">
        <f>E113+1</f>
        <v>45490</v>
      </c>
      <c r="F116" s="61" t="n">
        <v>3</v>
      </c>
      <c r="G116" s="47" t="n">
        <f>E116+F116-1</f>
        <v>45492</v>
      </c>
      <c r="H116" s="47"/>
      <c r="I116" s="47" t="n">
        <f>I113+1</f>
        <v>45469</v>
      </c>
      <c r="J116" s="61" t="n">
        <v>3</v>
      </c>
      <c r="K116" s="47" t="n">
        <f>I116+J116-1</f>
        <v>45471</v>
      </c>
      <c r="L116" s="47"/>
      <c r="M116" s="47" t="n">
        <f>M113+1</f>
        <v>45489</v>
      </c>
      <c r="N116" s="61" t="n">
        <v>3</v>
      </c>
      <c r="O116" s="47" t="n">
        <f>M116+N116-1</f>
        <v>45491</v>
      </c>
      <c r="P116" s="47"/>
      <c r="Q116" s="47"/>
      <c r="R116" s="48"/>
      <c r="S116" s="48"/>
      <c r="T116" s="48"/>
      <c r="U116" s="48"/>
      <c r="V116" s="86" t="s">
        <v>211</v>
      </c>
      <c r="W116" s="86"/>
      <c r="X116" s="86"/>
    </row>
    <row r="117" ht="16.5" customHeight="1">
      <c r="A117" s="75"/>
      <c r="B117" s="75"/>
      <c r="C117" s="47" t="s">
        <v>212</v>
      </c>
      <c r="D117" s="47"/>
      <c r="E117" s="47" t="n">
        <f>G116+1</f>
        <v>45493</v>
      </c>
      <c r="F117" s="49" t="n">
        <v>7</v>
      </c>
      <c r="G117" s="47" t="n">
        <f>E117+F117-1</f>
        <v>45499</v>
      </c>
      <c r="H117" s="47"/>
      <c r="I117" s="47" t="n">
        <f>K116+1</f>
        <v>45472</v>
      </c>
      <c r="J117" s="49" t="n">
        <v>7</v>
      </c>
      <c r="K117" s="47" t="n">
        <f>I117+J117-1</f>
        <v>45478</v>
      </c>
      <c r="L117" s="47"/>
      <c r="M117" s="47" t="n">
        <f>O116+1</f>
        <v>45492</v>
      </c>
      <c r="N117" s="49" t="n">
        <v>7</v>
      </c>
      <c r="O117" s="47" t="n">
        <f>M117+N117-1</f>
        <v>45498</v>
      </c>
      <c r="P117" s="47"/>
      <c r="Q117" s="47"/>
      <c r="R117" s="48"/>
      <c r="S117" s="48"/>
      <c r="T117" s="46" t="s">
        <v>34</v>
      </c>
      <c r="U117" s="46"/>
      <c r="V117" s="21" t="s">
        <v>213</v>
      </c>
      <c r="W117" s="21"/>
      <c r="X117" s="21"/>
    </row>
    <row r="118" ht="16.5" customHeight="1">
      <c r="A118" s="75"/>
      <c r="B118" s="75"/>
      <c r="C118" s="47" t="s">
        <v>214</v>
      </c>
      <c r="D118" s="47"/>
      <c r="E118" s="47" t="n">
        <f>G117+1</f>
        <v>45500</v>
      </c>
      <c r="F118" s="49" t="n">
        <v>7</v>
      </c>
      <c r="G118" s="47" t="n">
        <f>E118+F118-1</f>
        <v>45506</v>
      </c>
      <c r="H118" s="47"/>
      <c r="I118" s="47" t="n">
        <f>K117+1</f>
        <v>45479</v>
      </c>
      <c r="J118" s="49" t="n">
        <v>7</v>
      </c>
      <c r="K118" s="47" t="n">
        <f>I118+J118-1</f>
        <v>45485</v>
      </c>
      <c r="L118" s="47"/>
      <c r="M118" s="47" t="n">
        <f>O117+1</f>
        <v>45499</v>
      </c>
      <c r="N118" s="49" t="n">
        <v>7</v>
      </c>
      <c r="O118" s="47" t="n">
        <f>M118+N118-1</f>
        <v>45505</v>
      </c>
      <c r="P118" s="47"/>
      <c r="Q118" s="47"/>
      <c r="R118" s="48"/>
      <c r="S118" s="48"/>
      <c r="T118" s="46" t="s">
        <v>34</v>
      </c>
      <c r="U118" s="46"/>
      <c r="V118" s="46"/>
      <c r="W118" s="46"/>
      <c r="X118" s="46"/>
    </row>
    <row r="119" ht="16.5" customHeight="1">
      <c r="A119" s="75"/>
      <c r="B119" s="54" t="s">
        <v>215</v>
      </c>
      <c r="C119" s="59" t="s">
        <v>164</v>
      </c>
      <c r="D119" s="47"/>
      <c r="E119" s="47"/>
      <c r="F119" s="49"/>
      <c r="G119" s="47"/>
      <c r="H119" s="47"/>
      <c r="I119" s="47" t="n">
        <f>MIN(I120:I125)</f>
        <v>45472</v>
      </c>
      <c r="J119" s="49" t="n">
        <f>K119-I119</f>
        <v>18</v>
      </c>
      <c r="K119" s="47" t="n">
        <f>MAX(K120:K125)</f>
        <v>45490</v>
      </c>
      <c r="L119" s="47"/>
      <c r="M119" s="47" t="n">
        <f>MIN(M120:M125)</f>
        <v>45492</v>
      </c>
      <c r="N119" s="49" t="n">
        <f>O119-M119</f>
        <v>13</v>
      </c>
      <c r="O119" s="47" t="n">
        <f>MAX(O120:O125)</f>
        <v>45505</v>
      </c>
      <c r="P119" s="47"/>
      <c r="Q119" s="47"/>
      <c r="R119" s="48"/>
      <c r="S119" s="48"/>
      <c r="T119" s="48"/>
      <c r="U119" s="48"/>
      <c r="V119" s="89"/>
      <c r="W119" s="89"/>
      <c r="X119" s="89"/>
    </row>
    <row r="120" ht="16.5" customHeight="1">
      <c r="A120" s="75"/>
      <c r="B120" s="34"/>
      <c r="C120" s="159" t="s">
        <v>165</v>
      </c>
      <c r="D120" s="50"/>
      <c r="E120" s="47"/>
      <c r="F120" s="49"/>
      <c r="G120" s="47"/>
      <c r="H120" s="47"/>
      <c r="I120" s="47" t="n">
        <f>K113+1</f>
        <v>45472</v>
      </c>
      <c r="J120" s="49" t="n">
        <v>3</v>
      </c>
      <c r="K120" s="47" t="n">
        <f>I120+J120-1</f>
        <v>45474</v>
      </c>
      <c r="L120" s="47"/>
      <c r="M120" s="47" t="n">
        <f>O113+1</f>
        <v>45492</v>
      </c>
      <c r="N120" s="49" t="n">
        <v>2</v>
      </c>
      <c r="O120" s="47" t="n">
        <f>M120+N120-1</f>
        <v>45493</v>
      </c>
      <c r="P120" s="47"/>
      <c r="Q120" s="47"/>
      <c r="R120" s="48" t="s">
        <v>811</v>
      </c>
      <c r="S120" s="48" t="s">
        <v>811</v>
      </c>
      <c r="T120" s="46" t="s">
        <v>16</v>
      </c>
      <c r="U120" s="46"/>
      <c r="V120" s="46"/>
      <c r="W120" s="46"/>
      <c r="X120" s="46"/>
    </row>
    <row r="121" ht="16.5" customHeight="1">
      <c r="A121" s="75"/>
      <c r="B121" s="34"/>
      <c r="C121" s="59" t="s">
        <v>17</v>
      </c>
      <c r="D121" s="47"/>
      <c r="E121" s="47"/>
      <c r="F121" s="49"/>
      <c r="G121" s="47"/>
      <c r="H121" s="47"/>
      <c r="I121" s="47" t="n">
        <f>K120+1</f>
        <v>45475</v>
      </c>
      <c r="J121" s="49" t="n">
        <v>1</v>
      </c>
      <c r="K121" s="47" t="n">
        <f>I121+J121-1</f>
        <v>45475</v>
      </c>
      <c r="L121" s="47"/>
      <c r="M121" s="47" t="n">
        <f>O120+1</f>
        <v>45494</v>
      </c>
      <c r="N121" s="49" t="n">
        <v>1</v>
      </c>
      <c r="O121" s="47" t="n">
        <f>M121+N121-1</f>
        <v>45494</v>
      </c>
      <c r="P121" s="47"/>
      <c r="Q121" s="47"/>
      <c r="R121" s="48"/>
      <c r="S121" s="48"/>
      <c r="T121" s="46" t="s">
        <v>24</v>
      </c>
      <c r="U121" s="46"/>
      <c r="V121" s="46"/>
      <c r="W121" s="46"/>
      <c r="X121" s="46"/>
    </row>
    <row r="122" ht="16.5" customHeight="1">
      <c r="A122" s="75"/>
      <c r="B122" s="34"/>
      <c r="C122" s="162" t="s">
        <v>20</v>
      </c>
      <c r="D122" s="50" t="s">
        <v>168</v>
      </c>
      <c r="E122" s="47"/>
      <c r="F122" s="49"/>
      <c r="G122" s="92"/>
      <c r="H122" s="47"/>
      <c r="I122" s="47" t="n">
        <f>K121+1</f>
        <v>45476</v>
      </c>
      <c r="J122" s="49" t="n">
        <v>2</v>
      </c>
      <c r="K122" s="47" t="n">
        <f>I122+J122-1</f>
        <v>45477</v>
      </c>
      <c r="L122" s="47"/>
      <c r="M122" s="47" t="n">
        <f>O121+1</f>
        <v>45495</v>
      </c>
      <c r="N122" s="49" t="n">
        <v>1</v>
      </c>
      <c r="O122" s="92" t="n">
        <f>M122+N122-1</f>
        <v>45495</v>
      </c>
      <c r="P122" s="47"/>
      <c r="Q122" s="47"/>
      <c r="R122" s="48" t="s">
        <v>811</v>
      </c>
      <c r="S122" s="48" t="s">
        <v>811</v>
      </c>
      <c r="T122" s="46" t="s">
        <v>16</v>
      </c>
      <c r="U122" s="46"/>
      <c r="V122" s="46" t="s">
        <v>216</v>
      </c>
      <c r="W122" s="46"/>
      <c r="X122" s="46"/>
    </row>
    <row r="123" ht="16.5" customHeight="1">
      <c r="A123" s="75"/>
      <c r="B123" s="34"/>
      <c r="C123" s="159" t="s">
        <v>217</v>
      </c>
      <c r="D123" s="50"/>
      <c r="E123" s="47"/>
      <c r="F123" s="49"/>
      <c r="G123" s="47"/>
      <c r="H123" s="47"/>
      <c r="I123" s="47" t="n">
        <f>K122+1</f>
        <v>45478</v>
      </c>
      <c r="J123" s="49" t="n">
        <v>8</v>
      </c>
      <c r="K123" s="47" t="n">
        <f>I123+J123-1</f>
        <v>45485</v>
      </c>
      <c r="L123" s="47"/>
      <c r="M123" s="47" t="n">
        <f>O122+1</f>
        <v>45496</v>
      </c>
      <c r="N123" s="49" t="n">
        <v>6</v>
      </c>
      <c r="O123" s="47" t="n">
        <f>M123+N123-1</f>
        <v>45501</v>
      </c>
      <c r="P123" s="47"/>
      <c r="Q123" s="47"/>
      <c r="R123" s="48"/>
      <c r="S123" s="48"/>
      <c r="T123" s="46"/>
      <c r="U123" s="46"/>
      <c r="V123" s="46"/>
      <c r="W123" s="46"/>
      <c r="X123" s="46"/>
    </row>
    <row r="124" ht="16.5" customHeight="1">
      <c r="A124" s="75"/>
      <c r="B124" s="34"/>
      <c r="C124" s="159" t="s">
        <v>218</v>
      </c>
      <c r="D124" s="50"/>
      <c r="E124" s="47"/>
      <c r="F124" s="49"/>
      <c r="G124" s="47"/>
      <c r="H124" s="47"/>
      <c r="I124" s="47" t="n">
        <f>K123+1</f>
        <v>45486</v>
      </c>
      <c r="J124" s="49" t="n">
        <v>5</v>
      </c>
      <c r="K124" s="47" t="n">
        <f>I124+J124-1</f>
        <v>45490</v>
      </c>
      <c r="L124" s="47"/>
      <c r="M124" s="47" t="n">
        <f>O123+1</f>
        <v>45502</v>
      </c>
      <c r="N124" s="49" t="n">
        <v>4</v>
      </c>
      <c r="O124" s="47" t="n">
        <f>M124+N124-1</f>
        <v>45505</v>
      </c>
      <c r="P124" s="47"/>
      <c r="Q124" s="47"/>
      <c r="R124" s="48"/>
      <c r="S124" s="48"/>
      <c r="T124" s="46"/>
      <c r="U124" s="46"/>
      <c r="V124" s="46"/>
      <c r="W124" s="46"/>
      <c r="X124" s="46"/>
    </row>
    <row r="125" ht="16.5" customHeight="1">
      <c r="A125" s="75"/>
      <c r="B125" s="34"/>
      <c r="C125" s="159" t="s">
        <v>219</v>
      </c>
      <c r="D125" s="50"/>
      <c r="E125" s="47"/>
      <c r="F125" s="49"/>
      <c r="G125" s="47"/>
      <c r="H125" s="47"/>
      <c r="I125" s="47"/>
      <c r="J125" s="49"/>
      <c r="K125" s="47"/>
      <c r="L125" s="47"/>
      <c r="M125" s="47"/>
      <c r="N125" s="49"/>
      <c r="O125" s="47"/>
      <c r="P125" s="47"/>
      <c r="Q125" s="47"/>
      <c r="R125" s="48"/>
      <c r="S125" s="48"/>
      <c r="T125" s="46"/>
      <c r="U125" s="46"/>
      <c r="V125" s="46"/>
      <c r="W125" s="46"/>
      <c r="X125" s="46"/>
    </row>
    <row r="126" ht="27.75" customHeight="1">
      <c r="A126" s="4" t="s">
        <v>220</v>
      </c>
      <c r="B126" s="50" t="s">
        <v>57</v>
      </c>
      <c r="C126" s="50" t="s">
        <v>57</v>
      </c>
      <c r="D126" s="50" t="s">
        <v>58</v>
      </c>
      <c r="E126" s="47" t="n">
        <v>45437</v>
      </c>
      <c r="F126" s="49" t="n">
        <v>30</v>
      </c>
      <c r="G126" s="47" t="n">
        <f>E126+F126-1</f>
        <v>45466</v>
      </c>
      <c r="H126" s="47"/>
      <c r="I126" s="47" t="n">
        <v>45437</v>
      </c>
      <c r="J126" s="49" t="n">
        <v>40</v>
      </c>
      <c r="K126" s="47" t="n">
        <f>I126+J126-1</f>
        <v>45476</v>
      </c>
      <c r="L126" s="47"/>
      <c r="M126" s="47" t="n">
        <v>45437</v>
      </c>
      <c r="N126" s="49" t="n">
        <v>40</v>
      </c>
      <c r="O126" s="47" t="n">
        <f>M126+N126-1</f>
        <v>45476</v>
      </c>
      <c r="P126" s="47"/>
      <c r="Q126" s="47"/>
      <c r="R126" s="48"/>
      <c r="S126" s="48"/>
      <c r="T126" s="46" t="s">
        <v>54</v>
      </c>
      <c r="U126" s="46"/>
      <c r="V126" s="21" t="s">
        <v>221</v>
      </c>
      <c r="W126" s="21"/>
      <c r="X126" s="21"/>
    </row>
    <row r="127" ht="16.5" customHeight="1">
      <c r="B127" s="79" t="s">
        <v>222</v>
      </c>
      <c r="C127" s="47" t="s">
        <v>223</v>
      </c>
      <c r="D127" s="47"/>
      <c r="E127" s="47" t="n">
        <f>MIN(E128:E130)</f>
        <v>45482</v>
      </c>
      <c r="F127" s="49" t="n">
        <f>G127-E127+1</f>
        <v>14</v>
      </c>
      <c r="G127" s="47" t="n">
        <f>MAX(G128:G130)</f>
        <v>45495</v>
      </c>
      <c r="H127" s="47"/>
      <c r="I127" s="47" t="n">
        <f>MIN(I128:I130)</f>
        <v>45461</v>
      </c>
      <c r="J127" s="49" t="n">
        <f>K127-I127+1</f>
        <v>14</v>
      </c>
      <c r="K127" s="47" t="n">
        <f>MAX(K128:K130)</f>
        <v>45474</v>
      </c>
      <c r="L127" s="47"/>
      <c r="M127" s="47" t="n">
        <f>MIN(M128:M130)</f>
        <v>45481</v>
      </c>
      <c r="N127" s="49" t="n">
        <f>O127-M127+1</f>
        <v>14</v>
      </c>
      <c r="O127" s="47" t="n">
        <f>MAX(O128:O130)</f>
        <v>45494</v>
      </c>
      <c r="P127" s="47"/>
      <c r="Q127" s="47"/>
      <c r="R127" s="48"/>
      <c r="S127" s="48"/>
      <c r="T127" s="48"/>
      <c r="U127" s="48"/>
      <c r="V127" s="89"/>
      <c r="W127" s="89"/>
      <c r="X127" s="89"/>
    </row>
    <row r="128" ht="16.5" customHeight="1">
      <c r="B128" s="75"/>
      <c r="C128" s="50" t="s">
        <v>224</v>
      </c>
      <c r="D128" s="50" t="s">
        <v>225</v>
      </c>
      <c r="E128" s="51" t="n">
        <f>E107</f>
        <v>45482</v>
      </c>
      <c r="F128" s="49" t="n">
        <v>3</v>
      </c>
      <c r="G128" s="47" t="n">
        <f>E128+F128-1</f>
        <v>45484</v>
      </c>
      <c r="H128" s="51"/>
      <c r="I128" s="51" t="n">
        <f>I107</f>
        <v>45461</v>
      </c>
      <c r="J128" s="49" t="n">
        <v>3</v>
      </c>
      <c r="K128" s="47" t="n">
        <f>I128+J128-1</f>
        <v>45463</v>
      </c>
      <c r="L128" s="47"/>
      <c r="M128" s="51" t="n">
        <f>M107</f>
        <v>45481</v>
      </c>
      <c r="N128" s="49" t="n">
        <v>3</v>
      </c>
      <c r="O128" s="47" t="n">
        <f>M128+N128-1</f>
        <v>45483</v>
      </c>
      <c r="P128" s="47"/>
      <c r="Q128" s="47"/>
      <c r="R128" s="48"/>
      <c r="S128" s="48"/>
      <c r="T128" s="46" t="s">
        <v>16</v>
      </c>
      <c r="U128" s="46"/>
      <c r="V128" s="46"/>
      <c r="W128" s="46"/>
      <c r="X128" s="46"/>
    </row>
    <row r="129" ht="16.5" customHeight="1">
      <c r="B129" s="75"/>
      <c r="C129" s="50" t="s">
        <v>226</v>
      </c>
      <c r="D129" s="50" t="s">
        <v>74</v>
      </c>
      <c r="E129" s="47" t="n">
        <f>E128</f>
        <v>45482</v>
      </c>
      <c r="F129" s="49" t="n">
        <v>10</v>
      </c>
      <c r="G129" s="47" t="n">
        <f>E129+F129-1</f>
        <v>45491</v>
      </c>
      <c r="H129" s="47"/>
      <c r="I129" s="47" t="n">
        <f>I128</f>
        <v>45461</v>
      </c>
      <c r="J129" s="49" t="n">
        <v>10</v>
      </c>
      <c r="K129" s="47" t="n">
        <f>I129+J129-1</f>
        <v>45470</v>
      </c>
      <c r="L129" s="47"/>
      <c r="M129" s="47" t="n">
        <f>M128</f>
        <v>45481</v>
      </c>
      <c r="N129" s="49" t="n">
        <v>10</v>
      </c>
      <c r="O129" s="47" t="n">
        <f>M129+N129-1</f>
        <v>45490</v>
      </c>
      <c r="P129" s="47"/>
      <c r="Q129" s="47"/>
      <c r="R129" s="48" t="s">
        <v>278</v>
      </c>
      <c r="S129" s="48" t="s">
        <v>278</v>
      </c>
      <c r="T129" s="46" t="s">
        <v>227</v>
      </c>
      <c r="U129" s="46"/>
      <c r="V129" s="46"/>
      <c r="W129" s="46"/>
      <c r="X129" s="46"/>
    </row>
    <row r="130" ht="16.5" customHeight="1">
      <c r="B130" s="76"/>
      <c r="C130" s="50" t="s">
        <v>76</v>
      </c>
      <c r="D130" s="50" t="s">
        <v>228</v>
      </c>
      <c r="E130" s="47" t="n">
        <f>E128</f>
        <v>45482</v>
      </c>
      <c r="F130" s="49" t="n">
        <v>14</v>
      </c>
      <c r="G130" s="47" t="n">
        <f>E130+F130-1</f>
        <v>45495</v>
      </c>
      <c r="H130" s="47"/>
      <c r="I130" s="47" t="n">
        <f>I128</f>
        <v>45461</v>
      </c>
      <c r="J130" s="49" t="n">
        <v>14</v>
      </c>
      <c r="K130" s="47" t="n">
        <f>I130+J130-1</f>
        <v>45474</v>
      </c>
      <c r="L130" s="47"/>
      <c r="M130" s="47" t="n">
        <f>M128</f>
        <v>45481</v>
      </c>
      <c r="N130" s="49" t="n">
        <v>14</v>
      </c>
      <c r="O130" s="47" t="n">
        <f>M130+N130-1</f>
        <v>45494</v>
      </c>
      <c r="P130" s="47"/>
      <c r="Q130" s="47"/>
      <c r="R130" s="48"/>
      <c r="S130" s="48"/>
      <c r="T130" s="46" t="s">
        <v>39</v>
      </c>
      <c r="U130" s="46"/>
      <c r="V130" s="46"/>
      <c r="W130" s="46"/>
      <c r="X130" s="46"/>
    </row>
    <row r="131" ht="16.5" customHeight="1">
      <c r="B131" s="79" t="s">
        <v>229</v>
      </c>
      <c r="C131" s="47" t="s">
        <v>230</v>
      </c>
      <c r="D131" s="47"/>
      <c r="E131" s="47" t="n">
        <f>MIN(E132:E137)</f>
        <v>45483</v>
      </c>
      <c r="F131" s="61"/>
      <c r="G131" s="47" t="n">
        <f>MAX(G132:G137)</f>
        <v>45491</v>
      </c>
      <c r="H131" s="47"/>
      <c r="I131" s="47" t="n">
        <f>MIN(I132:I137)</f>
        <v>45462</v>
      </c>
      <c r="J131" s="61"/>
      <c r="K131" s="47" t="n">
        <f>MAX(K132:K137)</f>
        <v>45470</v>
      </c>
      <c r="L131" s="47"/>
      <c r="M131" s="47" t="n">
        <f>MIN(M132:M137)</f>
        <v>45482</v>
      </c>
      <c r="N131" s="61"/>
      <c r="O131" s="47" t="n">
        <f>MAX(O132:O137)</f>
        <v>45490</v>
      </c>
      <c r="P131" s="47"/>
      <c r="Q131" s="47"/>
      <c r="R131" s="48"/>
      <c r="S131" s="48"/>
      <c r="T131" s="48" t="s">
        <v>231</v>
      </c>
      <c r="U131" s="48"/>
      <c r="V131" s="89"/>
      <c r="W131" s="89"/>
      <c r="X131" s="89"/>
    </row>
    <row r="132" ht="16.5" customHeight="1">
      <c r="B132" s="75"/>
      <c r="C132" s="50" t="s">
        <v>232</v>
      </c>
      <c r="D132" s="50" t="s">
        <v>233</v>
      </c>
      <c r="E132" s="47" t="n">
        <f>E128+1</f>
        <v>45483</v>
      </c>
      <c r="F132" s="49" t="n">
        <v>5</v>
      </c>
      <c r="G132" s="47" t="n">
        <f>E132+F132-1</f>
        <v>45487</v>
      </c>
      <c r="H132" s="47"/>
      <c r="I132" s="47" t="n">
        <f>I128+1</f>
        <v>45462</v>
      </c>
      <c r="J132" s="49" t="n">
        <v>5</v>
      </c>
      <c r="K132" s="47" t="n">
        <f>I132+J132-1</f>
        <v>45466</v>
      </c>
      <c r="L132" s="47"/>
      <c r="M132" s="47" t="n">
        <f>M128+1</f>
        <v>45482</v>
      </c>
      <c r="N132" s="49" t="n">
        <v>5</v>
      </c>
      <c r="O132" s="47" t="n">
        <f>M132+N132-1</f>
        <v>45486</v>
      </c>
      <c r="P132" s="47"/>
      <c r="Q132" s="47"/>
      <c r="R132" s="48"/>
      <c r="S132" s="48"/>
      <c r="T132" s="48" t="s">
        <v>231</v>
      </c>
      <c r="U132" s="46"/>
      <c r="V132" s="46"/>
      <c r="W132" s="46"/>
      <c r="X132" s="46"/>
    </row>
    <row r="133" ht="16.5" customHeight="1">
      <c r="B133" s="75"/>
      <c r="C133" s="50" t="s">
        <v>234</v>
      </c>
      <c r="D133" s="50" t="s">
        <v>235</v>
      </c>
      <c r="E133" s="47" t="n">
        <f>MAX(E132,E107+3)</f>
        <v>45485</v>
      </c>
      <c r="F133" s="49" t="n">
        <v>5</v>
      </c>
      <c r="G133" s="47" t="n">
        <f>E133+F133-1</f>
        <v>45489</v>
      </c>
      <c r="H133" s="47"/>
      <c r="I133" s="47" t="n">
        <f>MAX(I132,I107+3)</f>
        <v>45464</v>
      </c>
      <c r="J133" s="49" t="n">
        <v>5</v>
      </c>
      <c r="K133" s="47" t="n">
        <f>I133+J133-1</f>
        <v>45468</v>
      </c>
      <c r="L133" s="47"/>
      <c r="M133" s="47" t="n">
        <f>MAX(M132,M107+3)</f>
        <v>45484</v>
      </c>
      <c r="N133" s="49" t="n">
        <v>5</v>
      </c>
      <c r="O133" s="47" t="n">
        <f>M133+N133-1</f>
        <v>45488</v>
      </c>
      <c r="P133" s="47"/>
      <c r="Q133" s="47"/>
      <c r="R133" s="48"/>
      <c r="S133" s="48"/>
      <c r="T133" s="48" t="s">
        <v>231</v>
      </c>
      <c r="U133" s="46"/>
      <c r="V133" s="46"/>
      <c r="W133" s="46"/>
      <c r="X133" s="46"/>
    </row>
    <row r="134" ht="16.5" customHeight="1">
      <c r="B134" s="75"/>
      <c r="C134" s="48" t="s">
        <v>236</v>
      </c>
      <c r="D134" s="48" t="s">
        <v>236</v>
      </c>
      <c r="E134" s="47" t="n">
        <f>E133</f>
        <v>45485</v>
      </c>
      <c r="F134" s="61" t="n">
        <v>7</v>
      </c>
      <c r="G134" s="47" t="n">
        <f>E134+F134-1</f>
        <v>45491</v>
      </c>
      <c r="H134" s="47"/>
      <c r="I134" s="47" t="n">
        <f>I133</f>
        <v>45464</v>
      </c>
      <c r="J134" s="61" t="n">
        <v>7</v>
      </c>
      <c r="K134" s="47" t="n">
        <f>I134+J134-1</f>
        <v>45470</v>
      </c>
      <c r="L134" s="48"/>
      <c r="M134" s="47" t="n">
        <f>M133</f>
        <v>45484</v>
      </c>
      <c r="N134" s="61" t="n">
        <v>7</v>
      </c>
      <c r="O134" s="47" t="n">
        <f>M134+N134-1</f>
        <v>45490</v>
      </c>
      <c r="P134" s="48"/>
      <c r="Q134" s="48"/>
      <c r="R134" s="48"/>
      <c r="S134" s="48"/>
      <c r="T134" s="48" t="s">
        <v>231</v>
      </c>
      <c r="U134" s="46"/>
      <c r="V134" s="46"/>
      <c r="W134" s="46"/>
      <c r="X134" s="46"/>
    </row>
    <row r="135" ht="16.5" customHeight="1">
      <c r="B135" s="75"/>
      <c r="C135" s="50" t="s">
        <v>237</v>
      </c>
      <c r="D135" s="50" t="s">
        <v>238</v>
      </c>
      <c r="E135" s="47" t="n">
        <f>E133</f>
        <v>45485</v>
      </c>
      <c r="F135" s="49" t="n">
        <v>3</v>
      </c>
      <c r="G135" s="47" t="n">
        <f>E135+F135-1</f>
        <v>45487</v>
      </c>
      <c r="H135" s="47"/>
      <c r="I135" s="47" t="n">
        <f>I133</f>
        <v>45464</v>
      </c>
      <c r="J135" s="49" t="n">
        <v>3</v>
      </c>
      <c r="K135" s="47" t="n">
        <f>I135+J135-1</f>
        <v>45466</v>
      </c>
      <c r="L135" s="47"/>
      <c r="M135" s="47" t="n">
        <f>M133</f>
        <v>45484</v>
      </c>
      <c r="N135" s="49" t="n">
        <v>3</v>
      </c>
      <c r="O135" s="47" t="n">
        <f>M135+N135-1</f>
        <v>45486</v>
      </c>
      <c r="P135" s="47"/>
      <c r="Q135" s="47"/>
      <c r="R135" s="48"/>
      <c r="S135" s="48"/>
      <c r="T135" s="48" t="s">
        <v>231</v>
      </c>
      <c r="U135" s="46"/>
      <c r="V135" s="46"/>
      <c r="W135" s="46"/>
      <c r="X135" s="46"/>
    </row>
    <row r="136" ht="16.5" customHeight="1">
      <c r="B136" s="75"/>
      <c r="C136" s="50" t="s">
        <v>239</v>
      </c>
      <c r="D136" s="50" t="s">
        <v>239</v>
      </c>
      <c r="E136" s="47" t="n">
        <f>G135+1</f>
        <v>45488</v>
      </c>
      <c r="F136" s="49" t="n">
        <v>1</v>
      </c>
      <c r="G136" s="47" t="n">
        <f>E136+F136-1</f>
        <v>45488</v>
      </c>
      <c r="H136" s="47"/>
      <c r="I136" s="47" t="n">
        <f>K135+1</f>
        <v>45467</v>
      </c>
      <c r="J136" s="49" t="n">
        <v>1</v>
      </c>
      <c r="K136" s="47" t="n">
        <f>I136+J136-1</f>
        <v>45467</v>
      </c>
      <c r="L136" s="47"/>
      <c r="M136" s="47" t="n">
        <f>O135+1</f>
        <v>45487</v>
      </c>
      <c r="N136" s="49" t="n">
        <v>1</v>
      </c>
      <c r="O136" s="47" t="n">
        <f>M136+N136-1</f>
        <v>45487</v>
      </c>
      <c r="P136" s="47"/>
      <c r="Q136" s="47"/>
      <c r="R136" s="48"/>
      <c r="S136" s="48"/>
      <c r="T136" s="48" t="s">
        <v>231</v>
      </c>
      <c r="U136" s="46"/>
      <c r="V136" s="46"/>
      <c r="W136" s="46"/>
      <c r="X136" s="46"/>
    </row>
    <row r="137" ht="16.5" customHeight="1">
      <c r="B137" s="76"/>
      <c r="C137" s="47" t="s">
        <v>240</v>
      </c>
      <c r="D137" s="47" t="s">
        <v>240</v>
      </c>
      <c r="E137" s="47" t="n">
        <f>E136</f>
        <v>45488</v>
      </c>
      <c r="F137" s="49" t="n">
        <v>2</v>
      </c>
      <c r="G137" s="47" t="n">
        <f>E137+F137-1</f>
        <v>45489</v>
      </c>
      <c r="H137" s="47"/>
      <c r="I137" s="47" t="n">
        <f>I136</f>
        <v>45467</v>
      </c>
      <c r="J137" s="49" t="n">
        <v>2</v>
      </c>
      <c r="K137" s="47" t="n">
        <f>I137+J137-1</f>
        <v>45468</v>
      </c>
      <c r="L137" s="47"/>
      <c r="M137" s="47" t="n">
        <f>M136</f>
        <v>45487</v>
      </c>
      <c r="N137" s="49" t="n">
        <v>2</v>
      </c>
      <c r="O137" s="47" t="n">
        <f>M137+N137-1</f>
        <v>45488</v>
      </c>
      <c r="P137" s="47"/>
      <c r="Q137" s="47"/>
      <c r="R137" s="48"/>
      <c r="S137" s="48"/>
      <c r="T137" s="48" t="s">
        <v>231</v>
      </c>
      <c r="U137" s="46"/>
      <c r="V137" s="46"/>
      <c r="W137" s="46"/>
      <c r="X137" s="46"/>
    </row>
    <row r="138" ht="16.5" customHeight="1">
      <c r="B138" s="79" t="s">
        <v>241</v>
      </c>
      <c r="C138" s="47" t="s">
        <v>241</v>
      </c>
      <c r="D138" s="47"/>
      <c r="E138" s="47" t="n">
        <v>44817</v>
      </c>
      <c r="F138" s="61"/>
      <c r="G138" s="47" t="n">
        <f>E138+F138-1</f>
        <v>44816</v>
      </c>
      <c r="H138" s="47"/>
      <c r="I138" s="47" t="n">
        <v>44817</v>
      </c>
      <c r="J138" s="61"/>
      <c r="K138" s="47" t="n">
        <f>I138+J138-1</f>
        <v>44816</v>
      </c>
      <c r="L138" s="47"/>
      <c r="M138" s="47" t="n">
        <v>44817</v>
      </c>
      <c r="N138" s="61"/>
      <c r="O138" s="47" t="n">
        <f>M138+N138-1</f>
        <v>44816</v>
      </c>
      <c r="P138" s="47"/>
      <c r="Q138" s="47"/>
      <c r="R138" s="48"/>
      <c r="S138" s="48"/>
      <c r="T138" s="48"/>
      <c r="U138" s="48"/>
      <c r="V138" s="89"/>
      <c r="W138" s="89"/>
      <c r="X138" s="89"/>
    </row>
    <row r="139" ht="16.5" customHeight="1">
      <c r="B139" s="75"/>
      <c r="C139" s="50" t="s">
        <v>242</v>
      </c>
      <c r="D139" s="50" t="s">
        <v>243</v>
      </c>
      <c r="E139" s="47" t="n">
        <f>E94</f>
        <v>45473</v>
      </c>
      <c r="F139" s="49" t="n">
        <v>7</v>
      </c>
      <c r="G139" s="47" t="n">
        <f>E139+F139-1</f>
        <v>45479</v>
      </c>
      <c r="H139" s="47"/>
      <c r="I139" s="47" t="n">
        <f>I94</f>
        <v>45452</v>
      </c>
      <c r="J139" s="49" t="n">
        <v>7</v>
      </c>
      <c r="K139" s="47" t="n">
        <f>I139+J139-1</f>
        <v>45458</v>
      </c>
      <c r="L139" s="47"/>
      <c r="M139" s="47" t="n">
        <f>M94</f>
        <v>45472</v>
      </c>
      <c r="N139" s="49" t="n">
        <v>7</v>
      </c>
      <c r="O139" s="47" t="n">
        <f>M139+N139-1</f>
        <v>45478</v>
      </c>
      <c r="P139" s="47"/>
      <c r="Q139" s="47"/>
      <c r="R139" s="48"/>
      <c r="S139" s="48"/>
      <c r="T139" s="46" t="s">
        <v>51</v>
      </c>
      <c r="U139" s="46"/>
      <c r="V139" s="46"/>
      <c r="W139" s="46"/>
      <c r="X139" s="46"/>
    </row>
    <row r="140" ht="16.5" customHeight="1">
      <c r="B140" s="75"/>
      <c r="C140" s="50" t="s">
        <v>244</v>
      </c>
      <c r="D140" s="50" t="s">
        <v>245</v>
      </c>
      <c r="E140" s="47" t="n">
        <f>G139+1</f>
        <v>45480</v>
      </c>
      <c r="F140" s="49" t="n">
        <v>7</v>
      </c>
      <c r="G140" s="47" t="n">
        <f>E140+F140-1</f>
        <v>45486</v>
      </c>
      <c r="H140" s="47"/>
      <c r="I140" s="47" t="n">
        <f>K139+1</f>
        <v>45459</v>
      </c>
      <c r="J140" s="49" t="n">
        <v>7</v>
      </c>
      <c r="K140" s="47" t="n">
        <f>I140+J140-1</f>
        <v>45465</v>
      </c>
      <c r="L140" s="47"/>
      <c r="M140" s="47" t="n">
        <f>O139+1</f>
        <v>45479</v>
      </c>
      <c r="N140" s="49" t="n">
        <v>7</v>
      </c>
      <c r="O140" s="47" t="n">
        <f>M140+N140-1</f>
        <v>45485</v>
      </c>
      <c r="P140" s="47"/>
      <c r="Q140" s="47"/>
      <c r="R140" s="48"/>
      <c r="S140" s="48"/>
      <c r="T140" s="46" t="s">
        <v>51</v>
      </c>
      <c r="U140" s="46"/>
      <c r="V140" s="46"/>
      <c r="W140" s="46"/>
      <c r="X140" s="46"/>
    </row>
    <row r="141" ht="16.5" customHeight="1">
      <c r="B141" s="76"/>
      <c r="C141" s="47" t="s">
        <v>246</v>
      </c>
      <c r="D141" s="47" t="s">
        <v>246</v>
      </c>
      <c r="E141" s="47" t="n">
        <f>G140+1</f>
        <v>45487</v>
      </c>
      <c r="F141" s="49" t="n">
        <v>7</v>
      </c>
      <c r="G141" s="47" t="n">
        <f>E141+F141-1</f>
        <v>45493</v>
      </c>
      <c r="H141" s="47"/>
      <c r="I141" s="47" t="n">
        <f>K140+1</f>
        <v>45466</v>
      </c>
      <c r="J141" s="49" t="n">
        <v>7</v>
      </c>
      <c r="K141" s="47" t="n">
        <f>I141+J141-1</f>
        <v>45472</v>
      </c>
      <c r="L141" s="47"/>
      <c r="M141" s="47" t="n">
        <f>O140+1</f>
        <v>45486</v>
      </c>
      <c r="N141" s="49" t="n">
        <v>7</v>
      </c>
      <c r="O141" s="47" t="n">
        <f>M141+N141-1</f>
        <v>45492</v>
      </c>
      <c r="P141" s="47"/>
      <c r="Q141" s="47"/>
      <c r="R141" s="48"/>
      <c r="S141" s="48"/>
      <c r="T141" s="46" t="s">
        <v>51</v>
      </c>
      <c r="U141" s="46"/>
      <c r="V141" s="46"/>
      <c r="W141" s="46"/>
      <c r="X141" s="46"/>
    </row>
    <row r="142" ht="16.5" customHeight="1">
      <c r="B142" s="46" t="s">
        <v>247</v>
      </c>
      <c r="C142" s="50" t="s">
        <v>248</v>
      </c>
      <c r="D142" s="50" t="s">
        <v>249</v>
      </c>
      <c r="E142" s="47" t="n">
        <f>G142-F142</f>
        <v>45412</v>
      </c>
      <c r="F142" s="61" t="n">
        <v>30</v>
      </c>
      <c r="G142" s="47" t="n">
        <v>45442</v>
      </c>
      <c r="H142" s="47"/>
      <c r="I142" s="47" t="n">
        <f>K142-J142</f>
        <v>45412</v>
      </c>
      <c r="J142" s="61" t="n">
        <v>30</v>
      </c>
      <c r="K142" s="47" t="n">
        <v>45442</v>
      </c>
      <c r="L142" s="47"/>
      <c r="M142" s="47" t="n">
        <f>O142-N142</f>
        <v>45412</v>
      </c>
      <c r="N142" s="61" t="n">
        <v>30</v>
      </c>
      <c r="O142" s="47" t="n">
        <v>45442</v>
      </c>
      <c r="P142" s="47"/>
      <c r="Q142" s="47"/>
      <c r="R142" s="48"/>
      <c r="S142" s="48"/>
      <c r="T142" s="48" t="s">
        <v>250</v>
      </c>
      <c r="U142" s="48"/>
      <c r="V142" s="89"/>
      <c r="W142" s="89"/>
      <c r="X142" s="89"/>
    </row>
    <row r="143" ht="16.5" customHeight="1">
      <c r="B143" s="54" t="s">
        <v>251</v>
      </c>
      <c r="C143" s="59" t="s">
        <v>252</v>
      </c>
      <c r="D143" s="47"/>
      <c r="E143" s="47" t="n">
        <v>45316</v>
      </c>
      <c r="F143" s="61"/>
      <c r="G143" s="47" t="n">
        <f>E143+F143-1</f>
        <v>45315</v>
      </c>
      <c r="H143" s="47"/>
      <c r="I143" s="47" t="n">
        <v>45316</v>
      </c>
      <c r="J143" s="61"/>
      <c r="K143" s="47" t="n">
        <f>I143+J143-1</f>
        <v>45315</v>
      </c>
      <c r="L143" s="47"/>
      <c r="M143" s="47" t="n">
        <v>45316</v>
      </c>
      <c r="N143" s="61"/>
      <c r="O143" s="47" t="n">
        <f>M143+N143-1</f>
        <v>45315</v>
      </c>
      <c r="P143" s="47"/>
      <c r="Q143" s="47"/>
      <c r="R143" s="48"/>
      <c r="S143" s="48"/>
      <c r="T143" s="48"/>
      <c r="U143" s="48"/>
      <c r="V143" s="89"/>
      <c r="W143" s="89"/>
      <c r="X143" s="89"/>
    </row>
    <row r="144" ht="16.5" customHeight="1">
      <c r="B144" s="34"/>
      <c r="C144" s="59" t="s">
        <v>253</v>
      </c>
      <c r="D144" s="47"/>
      <c r="E144" s="47"/>
      <c r="F144" s="49" t="n">
        <v>7</v>
      </c>
      <c r="G144" s="47"/>
      <c r="H144" s="47"/>
      <c r="I144" s="47"/>
      <c r="J144" s="49" t="n">
        <v>7</v>
      </c>
      <c r="K144" s="47"/>
      <c r="L144" s="47"/>
      <c r="M144" s="47"/>
      <c r="N144" s="49" t="n">
        <v>7</v>
      </c>
      <c r="O144" s="47"/>
      <c r="P144" s="47"/>
      <c r="Q144" s="47"/>
      <c r="R144" s="48"/>
      <c r="S144" s="48"/>
      <c r="T144" s="46" t="s">
        <v>254</v>
      </c>
      <c r="U144" s="46"/>
      <c r="V144" s="46"/>
      <c r="W144" s="46"/>
      <c r="X144" s="46"/>
    </row>
    <row r="145" ht="16.5" customHeight="1">
      <c r="B145" s="34"/>
      <c r="C145" s="59" t="s">
        <v>255</v>
      </c>
      <c r="D145" s="47"/>
      <c r="E145" s="47"/>
      <c r="F145" s="49" t="n">
        <v>3</v>
      </c>
      <c r="G145" s="47"/>
      <c r="H145" s="47"/>
      <c r="I145" s="47"/>
      <c r="J145" s="49" t="n">
        <v>3</v>
      </c>
      <c r="K145" s="47"/>
      <c r="L145" s="47"/>
      <c r="M145" s="47"/>
      <c r="N145" s="49" t="n">
        <v>3</v>
      </c>
      <c r="O145" s="47"/>
      <c r="P145" s="47"/>
      <c r="Q145" s="47"/>
      <c r="R145" s="48"/>
      <c r="S145" s="48"/>
      <c r="T145" s="46" t="s">
        <v>254</v>
      </c>
      <c r="U145" s="46"/>
      <c r="V145" s="46"/>
      <c r="W145" s="46"/>
      <c r="X145" s="46"/>
    </row>
    <row r="146" ht="16.5" customHeight="1">
      <c r="B146" s="34"/>
      <c r="C146" s="59" t="s">
        <v>256</v>
      </c>
      <c r="D146" s="47"/>
      <c r="E146" s="47"/>
      <c r="F146" s="49" t="n">
        <v>1</v>
      </c>
      <c r="G146" s="47"/>
      <c r="H146" s="47"/>
      <c r="I146" s="47"/>
      <c r="J146" s="49" t="n">
        <v>1</v>
      </c>
      <c r="K146" s="47"/>
      <c r="L146" s="47"/>
      <c r="M146" s="47"/>
      <c r="N146" s="49" t="n">
        <v>1</v>
      </c>
      <c r="O146" s="47"/>
      <c r="P146" s="47"/>
      <c r="Q146" s="47"/>
      <c r="R146" s="48"/>
      <c r="S146" s="48"/>
      <c r="T146" s="46" t="s">
        <v>254</v>
      </c>
      <c r="U146" s="46"/>
      <c r="V146" s="46"/>
      <c r="W146" s="46"/>
      <c r="X146" s="46"/>
    </row>
    <row r="147" ht="16.5" customHeight="1">
      <c r="B147" s="34"/>
      <c r="C147" s="59" t="s">
        <v>257</v>
      </c>
      <c r="D147" s="47" t="s">
        <v>258</v>
      </c>
      <c r="E147" s="47" t="n">
        <f>E8</f>
        <v>45412</v>
      </c>
      <c r="F147" s="49" t="n">
        <v>14</v>
      </c>
      <c r="G147" s="47" t="n">
        <f>E147+F147-1</f>
        <v>45425</v>
      </c>
      <c r="H147" s="47"/>
      <c r="I147" s="47" t="n">
        <f>I8</f>
        <v>45412</v>
      </c>
      <c r="J147" s="49" t="n">
        <v>14</v>
      </c>
      <c r="K147" s="47" t="n">
        <f>I147+J147-1</f>
        <v>45425</v>
      </c>
      <c r="L147" s="47"/>
      <c r="M147" s="47" t="n">
        <f>M8</f>
        <v>45412</v>
      </c>
      <c r="N147" s="49" t="n">
        <v>14</v>
      </c>
      <c r="O147" s="47" t="n">
        <f>M147+N147-1</f>
        <v>45425</v>
      </c>
      <c r="P147" s="47"/>
      <c r="Q147" s="47"/>
      <c r="R147" s="48"/>
      <c r="S147" s="48"/>
      <c r="T147" s="46" t="s">
        <v>84</v>
      </c>
      <c r="U147" s="46"/>
    </row>
    <row r="148" ht="16.5" customHeight="1">
      <c r="B148" s="34"/>
      <c r="C148" s="59" t="s">
        <v>260</v>
      </c>
      <c r="D148" s="47"/>
      <c r="E148" s="47" t="n">
        <f>G147+1</f>
        <v>45426</v>
      </c>
      <c r="F148" s="49" t="n">
        <v>1</v>
      </c>
      <c r="G148" s="47" t="n">
        <f>E148+F148-1</f>
        <v>45426</v>
      </c>
      <c r="H148" s="47"/>
      <c r="I148" s="47" t="n">
        <f>K147+1</f>
        <v>45426</v>
      </c>
      <c r="J148" s="49" t="n">
        <v>1</v>
      </c>
      <c r="K148" s="47" t="n">
        <f>I148+J148-1</f>
        <v>45426</v>
      </c>
      <c r="L148" s="47"/>
      <c r="M148" s="47" t="n">
        <f>O147+1</f>
        <v>45426</v>
      </c>
      <c r="N148" s="49" t="n">
        <v>1</v>
      </c>
      <c r="O148" s="47" t="n">
        <f>M148+N148-1</f>
        <v>45426</v>
      </c>
      <c r="P148" s="47"/>
      <c r="Q148" s="47"/>
      <c r="R148" s="48"/>
      <c r="S148" s="48"/>
      <c r="T148" s="46" t="s">
        <v>254</v>
      </c>
      <c r="U148" s="46"/>
      <c r="V148" s="46"/>
      <c r="W148" s="46"/>
      <c r="X148" s="46"/>
    </row>
    <row r="149" ht="16.5" customHeight="1">
      <c r="B149" s="34"/>
      <c r="C149" s="59" t="s">
        <v>257</v>
      </c>
      <c r="D149" s="47" t="s">
        <v>258</v>
      </c>
      <c r="E149" s="47" t="n">
        <f>G93+1</f>
        <v>45474</v>
      </c>
      <c r="F149" s="49" t="n">
        <v>7</v>
      </c>
      <c r="G149" s="47" t="n">
        <f>E149+F149-1</f>
        <v>45480</v>
      </c>
      <c r="H149" s="47"/>
      <c r="I149" s="47" t="n">
        <f>K93+1</f>
        <v>45453</v>
      </c>
      <c r="J149" s="49" t="n">
        <v>7</v>
      </c>
      <c r="K149" s="47" t="n">
        <f>I149+J149-1</f>
        <v>45459</v>
      </c>
      <c r="L149" s="5"/>
      <c r="M149" s="47" t="n">
        <f>O93+1</f>
        <v>45473</v>
      </c>
      <c r="N149" s="49" t="n">
        <v>7</v>
      </c>
      <c r="O149" s="47" t="n">
        <f>M149+N149-1</f>
        <v>45479</v>
      </c>
      <c r="P149" s="5"/>
      <c r="Q149" s="5"/>
      <c r="T149" s="46" t="s">
        <v>84</v>
      </c>
      <c r="U149" s="15"/>
      <c r="V149" s="46"/>
      <c r="W149" s="46"/>
      <c r="X149" s="46"/>
    </row>
    <row r="150" ht="16.5" customHeight="1">
      <c r="B150" s="34"/>
      <c r="C150" s="59" t="s">
        <v>260</v>
      </c>
      <c r="D150" s="47"/>
      <c r="E150" s="47" t="n">
        <f>G149+1</f>
        <v>45481</v>
      </c>
      <c r="F150" s="49" t="n">
        <v>1</v>
      </c>
      <c r="G150" s="47" t="n">
        <f>E150+F150-1</f>
        <v>45481</v>
      </c>
      <c r="H150" s="47"/>
      <c r="I150" s="47" t="n">
        <f>K149+1</f>
        <v>45460</v>
      </c>
      <c r="J150" s="49" t="n">
        <v>1</v>
      </c>
      <c r="K150" s="47" t="n">
        <f>I150+J150-1</f>
        <v>45460</v>
      </c>
      <c r="L150" s="47"/>
      <c r="M150" s="47" t="n">
        <f>O149+1</f>
        <v>45480</v>
      </c>
      <c r="N150" s="49" t="n">
        <v>1</v>
      </c>
      <c r="O150" s="47" t="n">
        <f>M150+N150-1</f>
        <v>45480</v>
      </c>
      <c r="P150" s="47"/>
      <c r="Q150" s="47"/>
      <c r="R150" s="48"/>
      <c r="S150" s="48"/>
      <c r="T150" s="46" t="s">
        <v>254</v>
      </c>
      <c r="U150" s="46"/>
      <c r="V150" s="46"/>
      <c r="W150" s="46"/>
      <c r="X150" s="46"/>
    </row>
    <row r="151" ht="16.5" customHeight="1">
      <c r="B151" s="79" t="s">
        <v>262</v>
      </c>
      <c r="C151" s="47" t="s">
        <v>263</v>
      </c>
      <c r="D151" s="50" t="s">
        <v>263</v>
      </c>
      <c r="E151" s="47" t="n">
        <f>G93</f>
        <v>45473</v>
      </c>
      <c r="F151" s="49" t="n">
        <v>1</v>
      </c>
      <c r="G151" s="47" t="n">
        <f>E151+F151-1</f>
        <v>45473</v>
      </c>
      <c r="H151" s="47"/>
      <c r="I151" s="47"/>
      <c r="J151" s="49"/>
      <c r="K151" s="47"/>
      <c r="L151" s="47"/>
      <c r="M151" s="47"/>
      <c r="N151" s="49"/>
      <c r="O151" s="47"/>
      <c r="P151" s="47"/>
      <c r="Q151" s="47"/>
      <c r="R151" s="48"/>
      <c r="S151" s="48"/>
      <c r="T151" s="46" t="s">
        <v>264</v>
      </c>
      <c r="U151" s="46"/>
      <c r="V151" s="46"/>
      <c r="W151" s="46"/>
      <c r="X151" s="46"/>
    </row>
    <row r="152" ht="27.75" customHeight="1">
      <c r="B152" s="75"/>
      <c r="C152" s="47" t="s">
        <v>1075</v>
      </c>
      <c r="D152" s="47"/>
      <c r="E152" s="47" t="n">
        <f>G148+1</f>
        <v>45427</v>
      </c>
      <c r="F152" s="49" t="n">
        <v>7</v>
      </c>
      <c r="G152" s="47" t="n">
        <f>E152+F152-1</f>
        <v>45433</v>
      </c>
      <c r="H152" s="47"/>
      <c r="I152" s="47"/>
      <c r="J152" s="49"/>
      <c r="K152" s="47"/>
      <c r="L152" s="47"/>
      <c r="M152" s="47"/>
      <c r="N152" s="49"/>
      <c r="O152" s="47"/>
      <c r="P152" s="47"/>
      <c r="Q152" s="47"/>
      <c r="R152" s="48"/>
      <c r="S152" s="48"/>
      <c r="T152" s="46" t="s">
        <v>264</v>
      </c>
      <c r="U152" s="46"/>
      <c r="V152" s="46" t="s">
        <v>1076</v>
      </c>
      <c r="W152" s="46"/>
      <c r="X152" s="46"/>
    </row>
    <row r="153" ht="16.5" customHeight="1">
      <c r="B153" s="75"/>
      <c r="C153" s="47" t="s">
        <v>1077</v>
      </c>
      <c r="D153" s="47"/>
      <c r="E153" s="47" t="n">
        <f>G152+1</f>
        <v>45434</v>
      </c>
      <c r="F153" s="49" t="n">
        <v>3</v>
      </c>
      <c r="G153" s="47" t="n">
        <f>E153+F153-1</f>
        <v>45436</v>
      </c>
      <c r="H153" s="47"/>
      <c r="I153" s="47"/>
      <c r="J153" s="49"/>
      <c r="K153" s="47"/>
      <c r="L153" s="47"/>
      <c r="M153" s="47"/>
      <c r="N153" s="49"/>
      <c r="O153" s="47"/>
      <c r="P153" s="47"/>
      <c r="Q153" s="47"/>
      <c r="R153" s="48"/>
      <c r="S153" s="48"/>
      <c r="T153" s="46" t="s">
        <v>264</v>
      </c>
      <c r="U153" s="46"/>
      <c r="V153" s="46"/>
      <c r="W153" s="46"/>
      <c r="X153" s="46"/>
    </row>
    <row r="154" ht="16.5" customHeight="1">
      <c r="B154" s="75"/>
      <c r="C154" s="47" t="s">
        <v>1078</v>
      </c>
      <c r="D154" s="50" t="s">
        <v>273</v>
      </c>
      <c r="E154" s="47" t="n">
        <f>G153+1</f>
        <v>45437</v>
      </c>
      <c r="F154" s="49" t="n">
        <v>7</v>
      </c>
      <c r="G154" s="47" t="n">
        <f>E154+F154-1</f>
        <v>45443</v>
      </c>
      <c r="H154" s="47"/>
      <c r="I154" s="47"/>
      <c r="J154" s="49"/>
      <c r="K154" s="47"/>
      <c r="L154" s="47"/>
      <c r="M154" s="47"/>
      <c r="N154" s="49"/>
      <c r="O154" s="47"/>
      <c r="P154" s="47"/>
      <c r="Q154" s="47"/>
      <c r="R154" s="48"/>
      <c r="S154" s="48"/>
      <c r="T154" s="46" t="s">
        <v>16</v>
      </c>
      <c r="U154" s="46"/>
      <c r="V154" s="46"/>
      <c r="W154" s="46"/>
      <c r="X154" s="46"/>
    </row>
    <row r="155" ht="16.5" customHeight="1">
      <c r="B155" s="75"/>
      <c r="C155" s="47" t="s">
        <v>1079</v>
      </c>
      <c r="D155" s="50" t="s">
        <v>275</v>
      </c>
      <c r="E155" s="47" t="n">
        <f>G154+1</f>
        <v>45444</v>
      </c>
      <c r="F155" s="49" t="n">
        <v>10</v>
      </c>
      <c r="G155" s="47" t="n">
        <f>E155+F155-1</f>
        <v>45453</v>
      </c>
      <c r="H155" s="47"/>
      <c r="I155" s="47"/>
      <c r="J155" s="49"/>
      <c r="K155" s="47"/>
      <c r="L155" s="47"/>
      <c r="M155" s="47"/>
      <c r="N155" s="49"/>
      <c r="O155" s="47"/>
      <c r="P155" s="47"/>
      <c r="Q155" s="47"/>
      <c r="R155" s="48"/>
      <c r="S155" s="48"/>
      <c r="T155" s="46" t="s">
        <v>264</v>
      </c>
      <c r="U155" s="46"/>
      <c r="V155" s="46"/>
      <c r="W155" s="46"/>
      <c r="X155" s="46"/>
    </row>
    <row r="156" ht="16.5" customHeight="1">
      <c r="B156" s="75"/>
      <c r="C156" s="47" t="s">
        <v>1080</v>
      </c>
      <c r="D156" s="47"/>
      <c r="E156" s="47" t="n">
        <f>G155+1</f>
        <v>45454</v>
      </c>
      <c r="F156" s="49" t="n">
        <v>3</v>
      </c>
      <c r="G156" s="47" t="n">
        <f>E156+F156-1</f>
        <v>45456</v>
      </c>
      <c r="H156" s="47"/>
      <c r="I156" s="47"/>
      <c r="J156" s="49"/>
      <c r="K156" s="47"/>
      <c r="L156" s="47"/>
      <c r="M156" s="47"/>
      <c r="N156" s="49"/>
      <c r="O156" s="47"/>
      <c r="P156" s="47"/>
      <c r="Q156" s="47"/>
      <c r="R156" s="48"/>
      <c r="S156" s="48"/>
      <c r="T156" s="46" t="s">
        <v>264</v>
      </c>
      <c r="U156" s="46"/>
      <c r="V156" s="46"/>
      <c r="W156" s="46"/>
      <c r="X156" s="46"/>
    </row>
    <row r="157" ht="16.5" customHeight="1">
      <c r="B157" s="75"/>
      <c r="C157" s="24" t="s">
        <v>277</v>
      </c>
      <c r="D157" s="24"/>
      <c r="E157" s="24" t="n">
        <f>G156+1</f>
        <v>45457</v>
      </c>
      <c r="F157" s="32" t="n">
        <v>3</v>
      </c>
      <c r="G157" s="24" t="n">
        <f>E157+F157-1</f>
        <v>45459</v>
      </c>
      <c r="H157" s="24"/>
      <c r="I157" s="24"/>
      <c r="J157" s="32"/>
      <c r="K157" s="24"/>
      <c r="L157" s="24"/>
      <c r="M157" s="24"/>
      <c r="N157" s="32"/>
      <c r="O157" s="24"/>
      <c r="P157" s="24"/>
      <c r="Q157" s="24"/>
      <c r="R157" s="31"/>
      <c r="S157" s="31"/>
      <c r="T157" s="84" t="s">
        <v>1081</v>
      </c>
      <c r="U157" s="46"/>
      <c r="V157" s="46" t="s">
        <v>1082</v>
      </c>
      <c r="W157" s="46"/>
      <c r="X157" s="46"/>
    </row>
    <row r="158" ht="16.5" customHeight="1">
      <c r="B158" s="75"/>
      <c r="C158" s="24" t="s">
        <v>279</v>
      </c>
      <c r="D158" s="24"/>
      <c r="E158" s="24" t="n">
        <f>G157+1</f>
        <v>45460</v>
      </c>
      <c r="F158" s="32" t="n">
        <v>50</v>
      </c>
      <c r="G158" s="24" t="n">
        <f>E158+F158-1</f>
        <v>45509</v>
      </c>
      <c r="H158" s="24"/>
      <c r="I158" s="24"/>
      <c r="J158" s="32"/>
      <c r="K158" s="24"/>
      <c r="L158" s="24"/>
      <c r="M158" s="24"/>
      <c r="N158" s="32"/>
      <c r="O158" s="24"/>
      <c r="P158" s="24"/>
      <c r="Q158" s="24"/>
      <c r="R158" s="31" t="s">
        <v>811</v>
      </c>
      <c r="S158" s="31" t="s">
        <v>811</v>
      </c>
      <c r="T158" s="84" t="s">
        <v>264</v>
      </c>
      <c r="U158" s="46"/>
      <c r="V158" s="46"/>
      <c r="W158" s="46"/>
      <c r="X158" s="46"/>
    </row>
    <row r="159" ht="16.5" customHeight="1">
      <c r="B159" s="75"/>
      <c r="C159" s="47" t="s">
        <v>280</v>
      </c>
      <c r="D159" s="47" t="s">
        <v>280</v>
      </c>
      <c r="E159" s="47" t="n">
        <f>E158</f>
        <v>45460</v>
      </c>
      <c r="F159" s="49" t="n">
        <v>3</v>
      </c>
      <c r="G159" s="47" t="n">
        <f>E159+F159-1</f>
        <v>45462</v>
      </c>
      <c r="H159" s="47"/>
      <c r="I159" s="47"/>
      <c r="J159" s="49"/>
      <c r="K159" s="47"/>
      <c r="L159" s="47"/>
      <c r="M159" s="47"/>
      <c r="N159" s="49"/>
      <c r="O159" s="47"/>
      <c r="P159" s="47"/>
      <c r="Q159" s="47"/>
      <c r="R159" s="48"/>
      <c r="S159" s="48"/>
      <c r="T159" s="46" t="s">
        <v>281</v>
      </c>
      <c r="U159" s="46"/>
      <c r="V159" s="46"/>
      <c r="W159" s="46"/>
      <c r="X159" s="46"/>
    </row>
    <row r="160" ht="16.5" customHeight="1">
      <c r="B160" s="75"/>
      <c r="C160" s="47" t="s">
        <v>282</v>
      </c>
      <c r="D160" s="50" t="s">
        <v>173</v>
      </c>
      <c r="E160" s="47" t="n">
        <f>G154</f>
        <v>45443</v>
      </c>
      <c r="F160" s="49" t="n">
        <v>7</v>
      </c>
      <c r="G160" s="47" t="n">
        <f>E160+F160-1</f>
        <v>45449</v>
      </c>
      <c r="H160" s="47"/>
      <c r="I160" s="47"/>
      <c r="J160" s="49"/>
      <c r="K160" s="47"/>
      <c r="L160" s="47"/>
      <c r="M160" s="47"/>
      <c r="N160" s="49"/>
      <c r="O160" s="47"/>
      <c r="P160" s="47"/>
      <c r="Q160" s="47"/>
      <c r="R160" s="48"/>
      <c r="S160" s="48"/>
      <c r="T160" s="46" t="s">
        <v>16</v>
      </c>
      <c r="U160" s="46"/>
      <c r="V160" s="46"/>
      <c r="W160" s="46"/>
      <c r="X160" s="46"/>
    </row>
    <row r="161" ht="16.5" customHeight="1">
      <c r="B161" s="75"/>
      <c r="C161" s="47" t="s">
        <v>265</v>
      </c>
      <c r="D161" s="50" t="s">
        <v>263</v>
      </c>
      <c r="E161" s="47" t="n">
        <f>G93</f>
        <v>45473</v>
      </c>
      <c r="F161" s="49" t="n">
        <v>1</v>
      </c>
      <c r="G161" s="47" t="n">
        <f>E161+F161-1</f>
        <v>45473</v>
      </c>
      <c r="H161" s="47"/>
      <c r="I161" s="47" t="n">
        <f>K93</f>
        <v>45452</v>
      </c>
      <c r="J161" s="49" t="n">
        <v>1</v>
      </c>
      <c r="K161" s="47" t="n">
        <f>I161+J161-1</f>
        <v>45452</v>
      </c>
      <c r="L161" s="47"/>
      <c r="M161" s="47" t="n">
        <f>O93</f>
        <v>45472</v>
      </c>
      <c r="N161" s="49" t="n">
        <v>1</v>
      </c>
      <c r="O161" s="47" t="n">
        <f>M161+N161-1</f>
        <v>45472</v>
      </c>
      <c r="P161" s="47"/>
      <c r="Q161" s="47"/>
      <c r="R161" s="48" t="s">
        <v>811</v>
      </c>
      <c r="S161" s="48"/>
      <c r="T161" s="46" t="s">
        <v>264</v>
      </c>
      <c r="U161" s="46"/>
      <c r="V161" s="46"/>
      <c r="W161" s="46"/>
      <c r="X161" s="46"/>
    </row>
    <row r="162" ht="16.5" customHeight="1">
      <c r="B162" s="75"/>
      <c r="C162" s="47" t="s">
        <v>266</v>
      </c>
      <c r="D162" s="50" t="s">
        <v>267</v>
      </c>
      <c r="E162" s="47" t="n">
        <f>MAX(G150,G93)+1</f>
        <v>45482</v>
      </c>
      <c r="F162" s="49" t="n">
        <v>7</v>
      </c>
      <c r="G162" s="47" t="n">
        <f>E162+F162-1</f>
        <v>45488</v>
      </c>
      <c r="H162" s="47"/>
      <c r="I162" s="47" t="n">
        <f>MAX(K150,K93)+1</f>
        <v>45461</v>
      </c>
      <c r="J162" s="49" t="n">
        <v>7</v>
      </c>
      <c r="K162" s="47" t="n">
        <f>I162+J162-1</f>
        <v>45467</v>
      </c>
      <c r="L162" s="47"/>
      <c r="M162" s="47" t="n">
        <f>MAX(O150,O93)+1</f>
        <v>45481</v>
      </c>
      <c r="N162" s="49" t="n">
        <v>7</v>
      </c>
      <c r="O162" s="47" t="n">
        <f>M162+N162-1</f>
        <v>45487</v>
      </c>
      <c r="P162" s="47"/>
      <c r="Q162" s="47"/>
      <c r="R162" s="48" t="s">
        <v>811</v>
      </c>
      <c r="S162" s="48"/>
      <c r="T162" s="46" t="s">
        <v>264</v>
      </c>
      <c r="U162" s="46"/>
      <c r="V162" s="46"/>
      <c r="W162" s="46"/>
      <c r="X162" s="46"/>
    </row>
    <row r="163" ht="16.5" customHeight="1">
      <c r="B163" s="75"/>
      <c r="C163" s="99" t="s">
        <v>270</v>
      </c>
      <c r="D163" s="47"/>
      <c r="E163" s="47" t="n">
        <f>G162+1</f>
        <v>45489</v>
      </c>
      <c r="F163" s="49" t="n">
        <v>3</v>
      </c>
      <c r="G163" s="47" t="n">
        <f>E163+F163-1</f>
        <v>45491</v>
      </c>
      <c r="H163" s="47"/>
      <c r="I163" s="92" t="n">
        <f>K162+1</f>
        <v>45468</v>
      </c>
      <c r="J163" s="49" t="n">
        <v>3</v>
      </c>
      <c r="K163" s="47" t="n">
        <f>I163+J163-1</f>
        <v>45470</v>
      </c>
      <c r="L163" s="47"/>
      <c r="M163" s="92" t="n">
        <f>O162+1</f>
        <v>45488</v>
      </c>
      <c r="N163" s="49" t="n">
        <v>3</v>
      </c>
      <c r="O163" s="47" t="n">
        <f>M163+N163-1</f>
        <v>45490</v>
      </c>
      <c r="P163" s="47"/>
      <c r="Q163" s="47"/>
      <c r="R163" s="48" t="s">
        <v>811</v>
      </c>
      <c r="S163" s="48" t="s">
        <v>811</v>
      </c>
      <c r="T163" s="46" t="s">
        <v>264</v>
      </c>
      <c r="U163" s="46"/>
      <c r="V163" s="46"/>
      <c r="W163" s="46"/>
      <c r="X163" s="46"/>
    </row>
    <row r="164" ht="16.5" customHeight="1">
      <c r="B164" s="75"/>
      <c r="C164" s="47" t="s">
        <v>272</v>
      </c>
      <c r="D164" s="50" t="s">
        <v>273</v>
      </c>
      <c r="E164" s="47" t="n">
        <f>MIN(E98:E99)</f>
        <v>45490</v>
      </c>
      <c r="F164" s="49"/>
      <c r="G164" s="47" t="n">
        <f>MAX(G98:G99)</f>
        <v>45494</v>
      </c>
      <c r="H164" s="47"/>
      <c r="I164" s="47" t="n">
        <f>MIN(I98:I99)</f>
        <v>45469</v>
      </c>
      <c r="J164" s="49"/>
      <c r="K164" s="47" t="n">
        <f>MAX(K98:K99)</f>
        <v>45474</v>
      </c>
      <c r="L164" s="47"/>
      <c r="M164" s="47" t="n">
        <f>MIN(M98:M99)</f>
        <v>45489</v>
      </c>
      <c r="N164" s="49"/>
      <c r="O164" s="47" t="n">
        <f>MAX(O98:O99)</f>
        <v>45494</v>
      </c>
      <c r="P164" s="47"/>
      <c r="Q164" s="47"/>
      <c r="R164" s="48" t="s">
        <v>811</v>
      </c>
      <c r="S164" s="48"/>
      <c r="T164" s="46" t="s">
        <v>16</v>
      </c>
      <c r="U164" s="46"/>
      <c r="V164" s="46"/>
      <c r="W164" s="46"/>
      <c r="X164" s="46"/>
    </row>
    <row r="165" ht="16.5" customHeight="1">
      <c r="B165" s="75"/>
      <c r="C165" s="47" t="s">
        <v>1079</v>
      </c>
      <c r="D165" s="50" t="s">
        <v>275</v>
      </c>
      <c r="E165" s="47" t="n">
        <f>G163+1</f>
        <v>45492</v>
      </c>
      <c r="F165" s="49" t="n">
        <v>7</v>
      </c>
      <c r="G165" s="47" t="n">
        <f>E165+F165-1</f>
        <v>45498</v>
      </c>
      <c r="H165" s="47"/>
      <c r="I165" s="47" t="n">
        <f>K163+1</f>
        <v>45471</v>
      </c>
      <c r="J165" s="49" t="n">
        <v>7</v>
      </c>
      <c r="K165" s="47" t="n">
        <f>I165+J165-1</f>
        <v>45477</v>
      </c>
      <c r="L165" s="47"/>
      <c r="M165" s="47" t="n">
        <f>O163+1</f>
        <v>45491</v>
      </c>
      <c r="N165" s="49" t="n">
        <v>7</v>
      </c>
      <c r="O165" s="47" t="n">
        <f>M165+N165-1</f>
        <v>45497</v>
      </c>
      <c r="P165" s="47"/>
      <c r="Q165" s="47"/>
      <c r="R165" s="48" t="s">
        <v>811</v>
      </c>
      <c r="S165" s="48"/>
      <c r="T165" s="46" t="s">
        <v>264</v>
      </c>
      <c r="U165" s="46"/>
      <c r="V165" s="46"/>
      <c r="W165" s="46"/>
      <c r="X165" s="46"/>
    </row>
    <row r="166" ht="16.5" customHeight="1">
      <c r="B166" s="75"/>
      <c r="C166" s="47" t="s">
        <v>1080</v>
      </c>
      <c r="D166" s="47"/>
      <c r="E166" s="47" t="n">
        <f>G165+1</f>
        <v>45499</v>
      </c>
      <c r="F166" s="49" t="n">
        <v>3</v>
      </c>
      <c r="G166" s="47" t="n">
        <f>E166+F166-1</f>
        <v>45501</v>
      </c>
      <c r="H166" s="47"/>
      <c r="I166" s="47" t="n">
        <f>K165+1</f>
        <v>45478</v>
      </c>
      <c r="J166" s="49" t="n">
        <v>3</v>
      </c>
      <c r="K166" s="47" t="n">
        <f>I166+J166-1</f>
        <v>45480</v>
      </c>
      <c r="L166" s="47"/>
      <c r="M166" s="47" t="n">
        <f>O165+1</f>
        <v>45498</v>
      </c>
      <c r="N166" s="49" t="n">
        <v>3</v>
      </c>
      <c r="O166" s="47" t="n">
        <f>M166+N166-1</f>
        <v>45500</v>
      </c>
      <c r="P166" s="47"/>
      <c r="Q166" s="47"/>
      <c r="R166" s="48" t="s">
        <v>811</v>
      </c>
      <c r="S166" s="48"/>
      <c r="T166" s="46" t="s">
        <v>264</v>
      </c>
      <c r="U166" s="46"/>
      <c r="V166" s="46"/>
      <c r="W166" s="46"/>
      <c r="X166" s="46"/>
    </row>
    <row r="167" ht="16.5" customHeight="1">
      <c r="B167" s="75"/>
      <c r="C167" s="47" t="s">
        <v>277</v>
      </c>
      <c r="D167" s="47"/>
      <c r="E167" s="47" t="n">
        <f>G166+1</f>
        <v>45502</v>
      </c>
      <c r="F167" s="49" t="n">
        <v>3</v>
      </c>
      <c r="G167" s="47" t="n">
        <f>E167+F167-1</f>
        <v>45504</v>
      </c>
      <c r="H167" s="47"/>
      <c r="I167" s="47" t="n">
        <f>K166+1</f>
        <v>45481</v>
      </c>
      <c r="J167" s="49" t="n">
        <v>3</v>
      </c>
      <c r="K167" s="47" t="n">
        <f>I167+J167-1</f>
        <v>45483</v>
      </c>
      <c r="L167" s="47"/>
      <c r="M167" s="47" t="n">
        <f>O166+1</f>
        <v>45501</v>
      </c>
      <c r="N167" s="49" t="n">
        <v>3</v>
      </c>
      <c r="O167" s="47" t="n">
        <f>M167+N167-1</f>
        <v>45503</v>
      </c>
      <c r="P167" s="47"/>
      <c r="Q167" s="47"/>
      <c r="R167" s="48" t="s">
        <v>811</v>
      </c>
      <c r="S167" s="48"/>
      <c r="T167" s="46" t="s">
        <v>254</v>
      </c>
      <c r="U167" s="46"/>
      <c r="V167" s="46"/>
      <c r="W167" s="46"/>
      <c r="X167" s="46"/>
    </row>
    <row r="168" ht="16.5" customHeight="1">
      <c r="B168" s="75"/>
      <c r="C168" s="99" t="s">
        <v>279</v>
      </c>
      <c r="D168" s="47"/>
      <c r="E168" s="83" t="n">
        <f>G167+1</f>
        <v>45505</v>
      </c>
      <c r="F168" s="49" t="n">
        <v>50</v>
      </c>
      <c r="G168" s="47" t="n">
        <f>E168+F168-1</f>
        <v>45554</v>
      </c>
      <c r="H168" s="83"/>
      <c r="I168" s="92" t="n">
        <f>K167+1</f>
        <v>45484</v>
      </c>
      <c r="J168" s="49" t="n">
        <v>50</v>
      </c>
      <c r="K168" s="47" t="n">
        <f>I168+J168-1</f>
        <v>45533</v>
      </c>
      <c r="L168" s="47"/>
      <c r="M168" s="92" t="n">
        <f>O167+1</f>
        <v>45504</v>
      </c>
      <c r="N168" s="49" t="n">
        <v>50</v>
      </c>
      <c r="O168" s="47" t="n">
        <f>M168+N168-1</f>
        <v>45553</v>
      </c>
      <c r="P168" s="47"/>
      <c r="Q168" s="47"/>
      <c r="R168" s="48" t="s">
        <v>811</v>
      </c>
      <c r="S168" s="48" t="s">
        <v>811</v>
      </c>
      <c r="T168" s="46" t="s">
        <v>264</v>
      </c>
      <c r="U168" s="46"/>
      <c r="V168" s="46"/>
      <c r="W168" s="46"/>
      <c r="X168" s="46"/>
    </row>
    <row r="169" ht="16.5" customHeight="1">
      <c r="B169" s="75"/>
      <c r="C169" s="47" t="s">
        <v>280</v>
      </c>
      <c r="D169" s="47"/>
      <c r="E169" s="47" t="n">
        <f>G169-F169</f>
        <v>45502</v>
      </c>
      <c r="F169" s="49" t="n">
        <v>3</v>
      </c>
      <c r="G169" s="47" t="n">
        <f>E168</f>
        <v>45505</v>
      </c>
      <c r="H169" s="47"/>
      <c r="I169" s="47" t="n">
        <f>K169-J169</f>
        <v>45481</v>
      </c>
      <c r="J169" s="49" t="n">
        <v>3</v>
      </c>
      <c r="K169" s="47" t="n">
        <f>I168</f>
        <v>45484</v>
      </c>
      <c r="L169" s="47"/>
      <c r="M169" s="47" t="n">
        <f>O169-N169</f>
        <v>45501</v>
      </c>
      <c r="N169" s="49" t="n">
        <v>3</v>
      </c>
      <c r="O169" s="47" t="n">
        <f>M168</f>
        <v>45504</v>
      </c>
      <c r="P169" s="47"/>
      <c r="Q169" s="47"/>
      <c r="R169" s="48"/>
      <c r="S169" s="48"/>
      <c r="T169" s="46" t="s">
        <v>281</v>
      </c>
      <c r="U169" s="46"/>
      <c r="V169" s="46"/>
      <c r="W169" s="46"/>
      <c r="X169" s="46"/>
    </row>
    <row r="170" ht="16.5" customHeight="1">
      <c r="B170" s="75"/>
      <c r="C170" s="47" t="s">
        <v>282</v>
      </c>
      <c r="D170" s="50" t="s">
        <v>283</v>
      </c>
      <c r="E170" s="71" t="n">
        <f>G164</f>
        <v>45494</v>
      </c>
      <c r="F170" s="27" t="n">
        <v>7</v>
      </c>
      <c r="G170" s="71" t="n">
        <f>E170+F170-1</f>
        <v>45500</v>
      </c>
      <c r="H170" s="71"/>
      <c r="I170" s="71" t="n">
        <f>K164</f>
        <v>45474</v>
      </c>
      <c r="J170" s="27" t="n">
        <v>7</v>
      </c>
      <c r="K170" s="71" t="n">
        <f>I170+J170-1</f>
        <v>45480</v>
      </c>
      <c r="L170" s="47"/>
      <c r="M170" s="71" t="n">
        <f>O164</f>
        <v>45494</v>
      </c>
      <c r="N170" s="27" t="n">
        <v>7</v>
      </c>
      <c r="O170" s="71" t="n">
        <f>M170+N170-1</f>
        <v>45500</v>
      </c>
      <c r="P170" s="47"/>
      <c r="Q170" s="47"/>
      <c r="R170" s="48"/>
      <c r="S170" s="48"/>
      <c r="T170" s="46" t="s">
        <v>16</v>
      </c>
      <c r="U170" s="46"/>
      <c r="V170" s="46"/>
      <c r="W170" s="46"/>
      <c r="X170" s="46"/>
    </row>
    <row r="171" ht="16.5" customHeight="1">
      <c r="B171" s="79" t="s">
        <v>96</v>
      </c>
      <c r="C171" s="47" t="s">
        <v>284</v>
      </c>
      <c r="E171" s="16" t="n">
        <f>G171-F171</f>
        <v>45417</v>
      </c>
      <c r="F171" s="19" t="n">
        <v>10</v>
      </c>
      <c r="G171" s="18" t="n">
        <v>45427</v>
      </c>
      <c r="H171" s="16"/>
      <c r="I171" s="16" t="n">
        <f>K171-J171</f>
        <v>45417</v>
      </c>
      <c r="J171" s="19" t="n">
        <v>10</v>
      </c>
      <c r="K171" s="18" t="n">
        <v>45427</v>
      </c>
      <c r="L171" s="5"/>
      <c r="M171" s="16" t="n">
        <f>O171-N171</f>
        <v>45417</v>
      </c>
      <c r="N171" s="19" t="n">
        <v>10</v>
      </c>
      <c r="O171" s="18" t="n">
        <v>45427</v>
      </c>
      <c r="P171" s="5"/>
      <c r="Q171" s="5"/>
      <c r="T171" s="46" t="s">
        <v>285</v>
      </c>
      <c r="U171" s="46"/>
      <c r="V171" s="46"/>
      <c r="W171" s="46"/>
      <c r="X171" s="46"/>
    </row>
    <row r="172" ht="27.75" customHeight="1">
      <c r="B172" s="76"/>
      <c r="C172" s="47" t="s">
        <v>286</v>
      </c>
      <c r="D172" s="47"/>
      <c r="E172" s="28" t="n">
        <f>MAX(G115+1,G163+1)</f>
        <v>45501</v>
      </c>
      <c r="F172" s="30" t="n">
        <v>1</v>
      </c>
      <c r="G172" s="28" t="n">
        <f>E172+F172-1</f>
        <v>45501</v>
      </c>
      <c r="H172" s="28"/>
      <c r="I172" s="28" t="n">
        <f>MAX(K115+1,K163+1)</f>
        <v>45476</v>
      </c>
      <c r="J172" s="30" t="n">
        <v>1</v>
      </c>
      <c r="K172" s="28" t="n">
        <f>I172+J172-1</f>
        <v>45476</v>
      </c>
      <c r="L172" s="47"/>
      <c r="M172" s="28" t="n">
        <f>MAX(O115+1,O163+1)</f>
        <v>45496</v>
      </c>
      <c r="N172" s="30" t="n">
        <v>1</v>
      </c>
      <c r="O172" s="28" t="n">
        <f>M172+N172-1</f>
        <v>45496</v>
      </c>
      <c r="P172" s="47"/>
      <c r="Q172" s="47"/>
      <c r="R172" s="48" t="s">
        <v>811</v>
      </c>
      <c r="S172" s="48" t="s">
        <v>811</v>
      </c>
      <c r="T172" s="46" t="s">
        <v>24</v>
      </c>
      <c r="U172" s="46"/>
      <c r="V172" s="554" t="s">
        <v>287</v>
      </c>
      <c r="W172" s="46"/>
      <c r="X172" s="46"/>
    </row>
    <row r="173" ht="16.5" customHeight="1">
      <c r="B173" s="21" t="s">
        <v>288</v>
      </c>
      <c r="C173" s="99" t="s">
        <v>289</v>
      </c>
      <c r="D173" s="47"/>
      <c r="E173" s="47" t="n">
        <f>G172+1</f>
        <v>45502</v>
      </c>
      <c r="F173" s="49" t="n">
        <v>4</v>
      </c>
      <c r="G173" s="47" t="n">
        <f>E173+F173-1</f>
        <v>45505</v>
      </c>
      <c r="H173" s="47"/>
      <c r="I173" s="47" t="n">
        <f>K172+1</f>
        <v>45477</v>
      </c>
      <c r="J173" s="49" t="n">
        <v>4</v>
      </c>
      <c r="K173" s="47" t="n">
        <f>I173+J173-1</f>
        <v>45480</v>
      </c>
      <c r="L173" s="47"/>
      <c r="M173" s="47" t="n">
        <f>O172+1</f>
        <v>45497</v>
      </c>
      <c r="N173" s="49" t="n">
        <v>4</v>
      </c>
      <c r="O173" s="47" t="n">
        <f>M173+N173-1</f>
        <v>45500</v>
      </c>
      <c r="P173" s="47"/>
      <c r="Q173" s="47"/>
      <c r="R173" s="48" t="s">
        <v>811</v>
      </c>
      <c r="S173" s="48" t="s">
        <v>811</v>
      </c>
      <c r="T173" s="46" t="s">
        <v>290</v>
      </c>
      <c r="U173" s="46"/>
      <c r="V173" s="46" t="s">
        <v>546</v>
      </c>
      <c r="W173" s="46"/>
      <c r="X173" s="46"/>
    </row>
    <row r="174" ht="16.5" customHeight="1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V174" s="5"/>
      <c r="W174" s="5"/>
      <c r="X174" s="5"/>
    </row>
    <row r="175" ht="16.5" customHeight="1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V175" s="5"/>
      <c r="W175" s="5"/>
      <c r="X175" s="5"/>
    </row>
    <row r="176" ht="16.5" customHeight="1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V176" s="5"/>
      <c r="W176" s="5"/>
      <c r="X176" s="5"/>
    </row>
    <row r="177" ht="16.5" customHeight="1">
      <c r="A177" s="97" t="s">
        <v>293</v>
      </c>
      <c r="B177" s="54" t="s">
        <v>293</v>
      </c>
      <c r="C177" s="16" t="s">
        <v>293</v>
      </c>
      <c r="D177" s="16"/>
      <c r="E177" s="16" t="n">
        <f>MIN(E178:E197)</f>
        <v>45425</v>
      </c>
      <c r="F177" s="166"/>
      <c r="G177" s="153" t="n">
        <f>MAX(G178:G197)</f>
        <v>45539</v>
      </c>
      <c r="H177" s="16"/>
      <c r="I177" s="16" t="n">
        <f>MIN(I178:I198)</f>
        <v>45425</v>
      </c>
      <c r="J177" s="166"/>
      <c r="K177" s="153" t="n">
        <f>MAX(K178:K198)</f>
        <v>45532</v>
      </c>
      <c r="L177" s="34"/>
      <c r="M177" s="16" t="n">
        <f>MIN(M178:M198)</f>
        <v>45425</v>
      </c>
      <c r="N177" s="166"/>
      <c r="O177" s="153" t="n">
        <f>MAX(O178:O198)</f>
        <v>45552</v>
      </c>
      <c r="P177" s="34"/>
      <c r="Q177" s="34"/>
      <c r="R177" s="157"/>
      <c r="S177" s="157"/>
      <c r="T177" s="117"/>
      <c r="U177" s="175"/>
      <c r="V177" s="70"/>
      <c r="W177" s="70"/>
      <c r="X177" s="70"/>
    </row>
    <row r="178" ht="16.5" customHeight="1">
      <c r="A178" s="127"/>
      <c r="B178" s="34"/>
      <c r="C178" s="16" t="s">
        <v>294</v>
      </c>
      <c r="D178" s="16" t="s">
        <v>294</v>
      </c>
      <c r="E178" s="16" t="n">
        <v>45427</v>
      </c>
      <c r="F178" s="19" t="n">
        <v>7</v>
      </c>
      <c r="G178" s="153" t="n">
        <f>E178+F178-1</f>
        <v>45433</v>
      </c>
      <c r="H178" s="16"/>
      <c r="I178" s="16" t="n">
        <v>45427</v>
      </c>
      <c r="J178" s="19" t="n">
        <v>7</v>
      </c>
      <c r="K178" s="153" t="n">
        <f>I178+J178-1</f>
        <v>45433</v>
      </c>
      <c r="L178" s="34"/>
      <c r="M178" s="16" t="n">
        <v>45427</v>
      </c>
      <c r="N178" s="19" t="n">
        <v>7</v>
      </c>
      <c r="O178" s="153" t="n">
        <f>M178+N178-1</f>
        <v>45433</v>
      </c>
      <c r="P178" s="34"/>
      <c r="Q178" s="34"/>
      <c r="R178" s="157"/>
      <c r="S178" s="157"/>
      <c r="T178" s="54" t="s">
        <v>65</v>
      </c>
      <c r="U178" s="174"/>
      <c r="V178" s="70"/>
      <c r="W178" s="70"/>
      <c r="X178" s="70"/>
    </row>
    <row r="179" ht="16.5" customHeight="1">
      <c r="A179" s="127"/>
      <c r="B179" s="34"/>
      <c r="C179" s="64" t="s">
        <v>295</v>
      </c>
      <c r="D179" s="64" t="s">
        <v>295</v>
      </c>
      <c r="E179" s="16" t="n">
        <f>G178-8</f>
        <v>45425</v>
      </c>
      <c r="F179" s="19" t="n">
        <v>1</v>
      </c>
      <c r="G179" s="153" t="n">
        <f>E179+F179-1</f>
        <v>45425</v>
      </c>
      <c r="H179" s="16"/>
      <c r="I179" s="16" t="n">
        <f>K178-8</f>
        <v>45425</v>
      </c>
      <c r="J179" s="19" t="n">
        <v>1</v>
      </c>
      <c r="K179" s="153" t="n">
        <f>I179+J179-1</f>
        <v>45425</v>
      </c>
      <c r="L179" s="34"/>
      <c r="M179" s="16" t="n">
        <f>O178-8</f>
        <v>45425</v>
      </c>
      <c r="N179" s="19" t="n">
        <v>1</v>
      </c>
      <c r="O179" s="153" t="n">
        <f>M179+N179-1</f>
        <v>45425</v>
      </c>
      <c r="P179" s="34"/>
      <c r="Q179" s="34"/>
      <c r="R179" s="157"/>
      <c r="S179" s="157"/>
      <c r="T179" s="54" t="s">
        <v>65</v>
      </c>
      <c r="U179" s="174"/>
      <c r="V179" s="70"/>
      <c r="W179" s="70"/>
      <c r="X179" s="70"/>
    </row>
    <row r="180" ht="16.5" customHeight="1">
      <c r="A180" s="127"/>
      <c r="B180" s="34"/>
      <c r="C180" s="16" t="s">
        <v>296</v>
      </c>
      <c r="D180" s="16"/>
      <c r="E180" s="16" t="n">
        <f>G179+1</f>
        <v>45426</v>
      </c>
      <c r="F180" s="19" t="n">
        <v>3</v>
      </c>
      <c r="G180" s="153" t="n">
        <f>E180+F180-1</f>
        <v>45428</v>
      </c>
      <c r="H180" s="16"/>
      <c r="I180" s="16" t="n">
        <f>K179+1</f>
        <v>45426</v>
      </c>
      <c r="J180" s="19" t="n">
        <v>3</v>
      </c>
      <c r="K180" s="153" t="n">
        <f>I180+J180-1</f>
        <v>45428</v>
      </c>
      <c r="L180" s="34"/>
      <c r="M180" s="16" t="n">
        <f>O179+1</f>
        <v>45426</v>
      </c>
      <c r="N180" s="19" t="n">
        <v>3</v>
      </c>
      <c r="O180" s="153" t="n">
        <f>M180+N180-1</f>
        <v>45428</v>
      </c>
      <c r="P180" s="34"/>
      <c r="Q180" s="34"/>
      <c r="R180" s="157"/>
      <c r="S180" s="157"/>
      <c r="T180" s="54" t="s">
        <v>297</v>
      </c>
      <c r="U180" s="174"/>
      <c r="V180" s="70"/>
      <c r="W180" s="70"/>
      <c r="X180" s="70"/>
    </row>
    <row r="181" ht="16.5" customHeight="1">
      <c r="A181" s="127"/>
      <c r="B181" s="34"/>
      <c r="C181" s="16" t="s">
        <v>298</v>
      </c>
      <c r="D181" s="16"/>
      <c r="E181" s="16" t="n">
        <f>G94+1</f>
        <v>45480</v>
      </c>
      <c r="F181" s="19" t="n">
        <v>7</v>
      </c>
      <c r="G181" s="153" t="n">
        <f>E181+F181-1</f>
        <v>45486</v>
      </c>
      <c r="H181" s="16"/>
      <c r="I181" s="16" t="n">
        <f>K94+1</f>
        <v>45459</v>
      </c>
      <c r="J181" s="19" t="n">
        <v>7</v>
      </c>
      <c r="K181" s="153" t="n">
        <f>I181+J181-1</f>
        <v>45465</v>
      </c>
      <c r="L181" s="34"/>
      <c r="M181" s="16" t="n">
        <f>O94+1</f>
        <v>45479</v>
      </c>
      <c r="N181" s="19" t="n">
        <v>7</v>
      </c>
      <c r="O181" s="153" t="n">
        <f>M181+N181-1</f>
        <v>45485</v>
      </c>
      <c r="P181" s="34"/>
      <c r="Q181" s="34"/>
      <c r="R181" s="157"/>
      <c r="S181" s="157"/>
      <c r="T181" s="54" t="s">
        <v>297</v>
      </c>
      <c r="U181" s="174"/>
      <c r="V181" s="70"/>
      <c r="W181" s="70"/>
      <c r="X181" s="70"/>
    </row>
    <row r="182" ht="16.5" customHeight="1">
      <c r="A182" s="127"/>
      <c r="B182" s="34"/>
      <c r="C182" s="16" t="s">
        <v>299</v>
      </c>
      <c r="D182" s="64" t="s">
        <v>300</v>
      </c>
      <c r="E182" s="16" t="n">
        <f>G181+1</f>
        <v>45487</v>
      </c>
      <c r="F182" s="19" t="n">
        <v>1</v>
      </c>
      <c r="G182" s="153" t="n">
        <f>E182+F182-1</f>
        <v>45487</v>
      </c>
      <c r="H182" s="16"/>
      <c r="I182" s="16" t="n">
        <f>K181+1</f>
        <v>45466</v>
      </c>
      <c r="J182" s="19" t="n">
        <v>1</v>
      </c>
      <c r="K182" s="153" t="n">
        <f>I182+J182-1</f>
        <v>45466</v>
      </c>
      <c r="L182" s="34"/>
      <c r="M182" s="16" t="n">
        <f>O181+1</f>
        <v>45486</v>
      </c>
      <c r="N182" s="19" t="n">
        <v>1</v>
      </c>
      <c r="O182" s="153" t="n">
        <f>M182+N182-1</f>
        <v>45486</v>
      </c>
      <c r="P182" s="34"/>
      <c r="Q182" s="34"/>
      <c r="R182" s="157"/>
      <c r="S182" s="157"/>
      <c r="T182" s="54" t="s">
        <v>297</v>
      </c>
      <c r="U182" s="174"/>
      <c r="V182" s="70"/>
      <c r="W182" s="70"/>
      <c r="X182" s="70"/>
    </row>
    <row r="183" ht="16.5" customHeight="1">
      <c r="A183" s="127"/>
      <c r="B183" s="34"/>
      <c r="C183" s="16" t="s">
        <v>301</v>
      </c>
      <c r="D183" s="16"/>
      <c r="E183" s="16" t="n">
        <f>G182+1</f>
        <v>45488</v>
      </c>
      <c r="F183" s="19" t="n">
        <v>1</v>
      </c>
      <c r="G183" s="153" t="n">
        <f>E183+F183-1</f>
        <v>45488</v>
      </c>
      <c r="H183" s="16"/>
      <c r="I183" s="16" t="n">
        <f>K182+1</f>
        <v>45467</v>
      </c>
      <c r="J183" s="19" t="n">
        <v>1</v>
      </c>
      <c r="K183" s="153" t="n">
        <f>I183+J183-1</f>
        <v>45467</v>
      </c>
      <c r="L183" s="34"/>
      <c r="M183" s="16" t="n">
        <f>O182+1</f>
        <v>45487</v>
      </c>
      <c r="N183" s="19" t="n">
        <v>1</v>
      </c>
      <c r="O183" s="153" t="n">
        <f>M183+N183-1</f>
        <v>45487</v>
      </c>
      <c r="P183" s="34"/>
      <c r="Q183" s="34"/>
      <c r="R183" s="157"/>
      <c r="S183" s="157"/>
      <c r="T183" s="54" t="s">
        <v>297</v>
      </c>
      <c r="U183" s="174"/>
      <c r="V183" s="70"/>
      <c r="W183" s="70"/>
      <c r="X183" s="70"/>
    </row>
    <row r="184" ht="16.5" customHeight="1">
      <c r="A184" s="127"/>
      <c r="B184" s="34"/>
      <c r="C184" s="16" t="s">
        <v>302</v>
      </c>
      <c r="D184" s="16"/>
      <c r="E184" s="16" t="n">
        <f>G183+1</f>
        <v>45489</v>
      </c>
      <c r="F184" s="19" t="n">
        <v>1</v>
      </c>
      <c r="G184" s="153" t="n">
        <f>E184+F184-1</f>
        <v>45489</v>
      </c>
      <c r="H184" s="16"/>
      <c r="I184" s="16" t="n">
        <f>K183+1</f>
        <v>45468</v>
      </c>
      <c r="J184" s="19" t="n">
        <v>1</v>
      </c>
      <c r="K184" s="153" t="n">
        <f>I184+J184-1</f>
        <v>45468</v>
      </c>
      <c r="L184" s="34"/>
      <c r="M184" s="16" t="n">
        <f>O183+1</f>
        <v>45488</v>
      </c>
      <c r="N184" s="19" t="n">
        <v>1</v>
      </c>
      <c r="O184" s="153" t="n">
        <f>M184+N184-1</f>
        <v>45488</v>
      </c>
      <c r="P184" s="34"/>
      <c r="Q184" s="34"/>
      <c r="R184" s="157"/>
      <c r="S184" s="157"/>
      <c r="T184" s="54" t="s">
        <v>297</v>
      </c>
      <c r="U184" s="174"/>
      <c r="V184" s="70"/>
      <c r="W184" s="70"/>
      <c r="X184" s="70"/>
    </row>
    <row r="185" ht="16.5" customHeight="1">
      <c r="A185" s="127"/>
      <c r="B185" s="34"/>
      <c r="C185" s="16" t="s">
        <v>303</v>
      </c>
      <c r="D185" s="16"/>
      <c r="E185" s="16" t="n">
        <f>MAX(G181:G184)</f>
        <v>45489</v>
      </c>
      <c r="F185" s="19" t="n">
        <v>1</v>
      </c>
      <c r="G185" s="153" t="n">
        <f>E185+F185-1</f>
        <v>45489</v>
      </c>
      <c r="H185" s="16"/>
      <c r="I185" s="16" t="n">
        <f>MAX(K181:K184)</f>
        <v>45468</v>
      </c>
      <c r="J185" s="19" t="n">
        <v>1</v>
      </c>
      <c r="K185" s="153" t="n">
        <f>I185+J185-1</f>
        <v>45468</v>
      </c>
      <c r="L185" s="34"/>
      <c r="M185" s="16" t="n">
        <f>MAX(O181:O184)</f>
        <v>45488</v>
      </c>
      <c r="N185" s="19" t="n">
        <v>1</v>
      </c>
      <c r="O185" s="153" t="n">
        <f>M185+N185-1</f>
        <v>45488</v>
      </c>
      <c r="P185" s="34"/>
      <c r="Q185" s="34"/>
      <c r="R185" s="157"/>
      <c r="S185" s="157"/>
      <c r="T185" s="54" t="s">
        <v>297</v>
      </c>
      <c r="U185" s="174"/>
      <c r="V185" s="70"/>
      <c r="W185" s="70"/>
      <c r="X185" s="70"/>
    </row>
    <row r="186" ht="16.5" customHeight="1">
      <c r="A186" s="127"/>
      <c r="B186" s="34"/>
      <c r="C186" s="16" t="s">
        <v>304</v>
      </c>
      <c r="D186" s="64" t="s">
        <v>305</v>
      </c>
      <c r="E186" s="16" t="n">
        <f>MAX(G181:G184)</f>
        <v>45489</v>
      </c>
      <c r="F186" s="19" t="n">
        <v>14</v>
      </c>
      <c r="G186" s="153" t="n">
        <f>E186+F186-1</f>
        <v>45502</v>
      </c>
      <c r="H186" s="16"/>
      <c r="I186" s="16" t="n">
        <f>MAX(K181:K184)</f>
        <v>45468</v>
      </c>
      <c r="J186" s="19" t="n">
        <v>14</v>
      </c>
      <c r="K186" s="153" t="n">
        <f>I186+J186-1</f>
        <v>45481</v>
      </c>
      <c r="L186" s="34"/>
      <c r="M186" s="16" t="n">
        <f>MAX(O181:O184)</f>
        <v>45488</v>
      </c>
      <c r="N186" s="19" t="n">
        <v>14</v>
      </c>
      <c r="O186" s="153" t="n">
        <f>M186+N186-1</f>
        <v>45501</v>
      </c>
      <c r="P186" s="34"/>
      <c r="Q186" s="34"/>
      <c r="R186" s="157"/>
      <c r="S186" s="157"/>
      <c r="T186" s="54" t="s">
        <v>306</v>
      </c>
      <c r="U186" s="175"/>
      <c r="V186" s="70"/>
      <c r="W186" s="70"/>
      <c r="X186" s="70"/>
    </row>
    <row r="187" ht="16.5" customHeight="1">
      <c r="A187" s="127"/>
      <c r="B187" s="34"/>
      <c r="C187" s="64" t="s">
        <v>307</v>
      </c>
      <c r="D187" s="16"/>
      <c r="E187" s="16" t="n">
        <f>E178</f>
        <v>45427</v>
      </c>
      <c r="F187" s="166" t="n">
        <v>14</v>
      </c>
      <c r="G187" s="153" t="n">
        <f>E187+F187-1</f>
        <v>45440</v>
      </c>
      <c r="H187" s="16"/>
      <c r="I187" s="16" t="n">
        <f>I178</f>
        <v>45427</v>
      </c>
      <c r="J187" s="166" t="n">
        <v>14</v>
      </c>
      <c r="K187" s="153" t="n">
        <f>I187+J187-1</f>
        <v>45440</v>
      </c>
      <c r="L187" s="34"/>
      <c r="M187" s="16" t="n">
        <f>M178</f>
        <v>45427</v>
      </c>
      <c r="N187" s="166" t="n">
        <v>14</v>
      </c>
      <c r="O187" s="153" t="n">
        <f>M187+N187-1</f>
        <v>45440</v>
      </c>
      <c r="P187" s="34"/>
      <c r="Q187" s="34"/>
      <c r="R187" s="157"/>
      <c r="S187" s="157"/>
      <c r="T187" s="117"/>
      <c r="U187" s="175"/>
      <c r="V187" s="70"/>
      <c r="W187" s="70"/>
      <c r="X187" s="70"/>
    </row>
    <row r="188" ht="16.5" customHeight="1">
      <c r="A188" s="127"/>
      <c r="B188" s="34"/>
      <c r="C188" s="16" t="s">
        <v>308</v>
      </c>
      <c r="D188" s="16"/>
      <c r="E188" s="16" t="n">
        <f>MIN(E189:E196)</f>
        <v>45441</v>
      </c>
      <c r="F188" s="166"/>
      <c r="G188" s="153" t="n">
        <f>MAX(G189:G196)</f>
        <v>45525</v>
      </c>
      <c r="H188" s="16"/>
      <c r="I188" s="16" t="n">
        <f>MIN(I189:I196)</f>
        <v>45441</v>
      </c>
      <c r="J188" s="166"/>
      <c r="K188" s="153" t="n">
        <f>MAX(K189:K196)</f>
        <v>45504</v>
      </c>
      <c r="L188" s="34"/>
      <c r="M188" s="16" t="n">
        <f>MIN(M189:M196)</f>
        <v>45441</v>
      </c>
      <c r="N188" s="166"/>
      <c r="O188" s="153" t="n">
        <f>MAX(O189:O196)</f>
        <v>45524</v>
      </c>
      <c r="P188" s="34"/>
      <c r="Q188" s="34"/>
      <c r="R188" s="157"/>
      <c r="S188" s="157"/>
      <c r="T188" s="117" t="s">
        <v>309</v>
      </c>
      <c r="U188" s="175"/>
      <c r="V188" s="70"/>
      <c r="W188" s="70"/>
      <c r="X188" s="70"/>
    </row>
    <row r="189" ht="16.5" customHeight="1">
      <c r="A189" s="127"/>
      <c r="B189" s="34"/>
      <c r="C189" s="16" t="s">
        <v>310</v>
      </c>
      <c r="D189" s="16"/>
      <c r="E189" s="16" t="n">
        <f>G187+1</f>
        <v>45441</v>
      </c>
      <c r="F189" s="19" t="n">
        <v>2</v>
      </c>
      <c r="G189" s="153" t="n">
        <f>E189+F189-1</f>
        <v>45442</v>
      </c>
      <c r="H189" s="16"/>
      <c r="I189" s="16" t="n">
        <f>K187+1</f>
        <v>45441</v>
      </c>
      <c r="J189" s="19" t="n">
        <v>2</v>
      </c>
      <c r="K189" s="153" t="n">
        <f>I189+J189-1</f>
        <v>45442</v>
      </c>
      <c r="L189" s="34"/>
      <c r="M189" s="16" t="n">
        <f>O187+1</f>
        <v>45441</v>
      </c>
      <c r="N189" s="19" t="n">
        <v>2</v>
      </c>
      <c r="O189" s="153" t="n">
        <f>M189+N189-1</f>
        <v>45442</v>
      </c>
      <c r="P189" s="34"/>
      <c r="Q189" s="34"/>
      <c r="R189" s="157"/>
      <c r="S189" s="157"/>
      <c r="T189" s="54" t="s">
        <v>311</v>
      </c>
      <c r="U189" s="174"/>
      <c r="V189" s="70"/>
      <c r="W189" s="70"/>
      <c r="X189" s="70"/>
    </row>
    <row r="190" ht="16.5" customHeight="1">
      <c r="A190" s="127"/>
      <c r="B190" s="34"/>
      <c r="C190" s="16" t="s">
        <v>312</v>
      </c>
      <c r="D190" s="16"/>
      <c r="E190" s="16" t="n">
        <f>MIN(E191:E196)</f>
        <v>45503</v>
      </c>
      <c r="F190" s="19" t="n">
        <f>G190-E190</f>
        <v>22</v>
      </c>
      <c r="G190" s="153" t="n">
        <f>MAX(G191:G196)</f>
        <v>45525</v>
      </c>
      <c r="H190" s="16"/>
      <c r="I190" s="16" t="n">
        <f>MIN(I191:I196)</f>
        <v>45482</v>
      </c>
      <c r="J190" s="19" t="n">
        <f>K190-I190</f>
        <v>22</v>
      </c>
      <c r="K190" s="153" t="n">
        <f>MAX(K191:K196)</f>
        <v>45504</v>
      </c>
      <c r="L190" s="34"/>
      <c r="M190" s="16" t="n">
        <f>MIN(M191:M196)</f>
        <v>45502</v>
      </c>
      <c r="N190" s="19" t="n">
        <f>O190-M190</f>
        <v>22</v>
      </c>
      <c r="O190" s="153" t="n">
        <f>MAX(O191:O196)</f>
        <v>45524</v>
      </c>
      <c r="P190" s="34"/>
      <c r="Q190" s="34"/>
      <c r="R190" s="157"/>
      <c r="S190" s="157"/>
      <c r="T190" s="54" t="s">
        <v>311</v>
      </c>
      <c r="U190" s="174"/>
      <c r="V190" s="70"/>
      <c r="W190" s="70"/>
      <c r="X190" s="70"/>
    </row>
    <row r="191" ht="16.5" customHeight="1">
      <c r="A191" s="127"/>
      <c r="B191" s="34"/>
      <c r="C191" s="16" t="s">
        <v>313</v>
      </c>
      <c r="D191" s="16"/>
      <c r="E191" s="16" t="n">
        <f>G186+1</f>
        <v>45503</v>
      </c>
      <c r="F191" s="19" t="n">
        <v>10</v>
      </c>
      <c r="G191" s="153" t="n">
        <f>E191+F191-1</f>
        <v>45512</v>
      </c>
      <c r="H191" s="16"/>
      <c r="I191" s="16" t="n">
        <f>K186+1</f>
        <v>45482</v>
      </c>
      <c r="J191" s="19" t="n">
        <v>10</v>
      </c>
      <c r="K191" s="153" t="n">
        <f>I191+J191-1</f>
        <v>45491</v>
      </c>
      <c r="L191" s="34"/>
      <c r="M191" s="16" t="n">
        <f>O186+1</f>
        <v>45502</v>
      </c>
      <c r="N191" s="19" t="n">
        <v>10</v>
      </c>
      <c r="O191" s="153" t="n">
        <f>M191+N191-1</f>
        <v>45511</v>
      </c>
      <c r="P191" s="34"/>
      <c r="Q191" s="34"/>
      <c r="R191" s="157"/>
      <c r="S191" s="157"/>
      <c r="T191" s="54" t="s">
        <v>314</v>
      </c>
      <c r="U191" s="174"/>
      <c r="V191" s="70"/>
      <c r="W191" s="70"/>
      <c r="X191" s="70"/>
    </row>
    <row r="192" ht="16.5" customHeight="1">
      <c r="A192" s="127"/>
      <c r="B192" s="34"/>
      <c r="C192" s="16" t="s">
        <v>315</v>
      </c>
      <c r="D192" s="16"/>
      <c r="E192" s="16" t="n">
        <f>MAX(G186+1,G191)</f>
        <v>45512</v>
      </c>
      <c r="F192" s="19" t="n">
        <v>1</v>
      </c>
      <c r="G192" s="153" t="n">
        <f>E192+F192-1</f>
        <v>45512</v>
      </c>
      <c r="H192" s="16"/>
      <c r="I192" s="16" t="n">
        <f>MAX(K186+1,K191)</f>
        <v>45491</v>
      </c>
      <c r="J192" s="19" t="n">
        <v>1</v>
      </c>
      <c r="K192" s="153" t="n">
        <f>I192+J192-1</f>
        <v>45491</v>
      </c>
      <c r="L192" s="34"/>
      <c r="M192" s="16" t="n">
        <f>MAX(O186+1,O191)</f>
        <v>45511</v>
      </c>
      <c r="N192" s="19" t="n">
        <v>1</v>
      </c>
      <c r="O192" s="153" t="n">
        <f>M192+N192-1</f>
        <v>45511</v>
      </c>
      <c r="P192" s="34"/>
      <c r="Q192" s="34"/>
      <c r="R192" s="157"/>
      <c r="S192" s="157"/>
      <c r="T192" s="54" t="s">
        <v>314</v>
      </c>
      <c r="U192" s="174"/>
      <c r="V192" s="70"/>
      <c r="W192" s="70"/>
      <c r="X192" s="70"/>
    </row>
    <row r="193" ht="16.5" customHeight="1">
      <c r="A193" s="127"/>
      <c r="B193" s="34"/>
      <c r="C193" s="16" t="s">
        <v>316</v>
      </c>
      <c r="D193" s="16"/>
      <c r="E193" s="16" t="n">
        <f>G192+1</f>
        <v>45513</v>
      </c>
      <c r="F193" s="19" t="n">
        <v>2</v>
      </c>
      <c r="G193" s="153" t="n">
        <f>E193+F193-1</f>
        <v>45514</v>
      </c>
      <c r="H193" s="16"/>
      <c r="I193" s="16" t="n">
        <f>K192+1</f>
        <v>45492</v>
      </c>
      <c r="J193" s="19" t="n">
        <v>2</v>
      </c>
      <c r="K193" s="153" t="n">
        <f>I193+J193-1</f>
        <v>45493</v>
      </c>
      <c r="L193" s="34"/>
      <c r="M193" s="16" t="n">
        <f>O192+1</f>
        <v>45512</v>
      </c>
      <c r="N193" s="19" t="n">
        <v>2</v>
      </c>
      <c r="O193" s="153" t="n">
        <f>M193+N193-1</f>
        <v>45513</v>
      </c>
      <c r="P193" s="34"/>
      <c r="Q193" s="34"/>
      <c r="R193" s="157"/>
      <c r="S193" s="157"/>
      <c r="T193" s="54" t="s">
        <v>314</v>
      </c>
      <c r="U193" s="174"/>
      <c r="V193" s="70"/>
      <c r="W193" s="70"/>
      <c r="X193" s="70"/>
    </row>
    <row r="194" ht="16.5" customHeight="1">
      <c r="A194" s="127"/>
      <c r="B194" s="34"/>
      <c r="C194" s="16" t="s">
        <v>317</v>
      </c>
      <c r="D194" s="16"/>
      <c r="E194" s="16" t="n">
        <f>G193+1</f>
        <v>45515</v>
      </c>
      <c r="F194" s="19" t="n">
        <v>3</v>
      </c>
      <c r="G194" s="153" t="n">
        <f>E194+F194-1</f>
        <v>45517</v>
      </c>
      <c r="H194" s="16"/>
      <c r="I194" s="16" t="n">
        <f>K193+1</f>
        <v>45494</v>
      </c>
      <c r="J194" s="19" t="n">
        <v>3</v>
      </c>
      <c r="K194" s="153" t="n">
        <f>I194+J194-1</f>
        <v>45496</v>
      </c>
      <c r="L194" s="34"/>
      <c r="M194" s="16" t="n">
        <f>O193+1</f>
        <v>45514</v>
      </c>
      <c r="N194" s="19" t="n">
        <v>3</v>
      </c>
      <c r="O194" s="153" t="n">
        <f>M194+N194-1</f>
        <v>45516</v>
      </c>
      <c r="P194" s="34"/>
      <c r="Q194" s="34"/>
      <c r="R194" s="157"/>
      <c r="S194" s="157"/>
      <c r="T194" s="54" t="s">
        <v>314</v>
      </c>
      <c r="U194" s="174"/>
      <c r="V194" s="70"/>
      <c r="W194" s="70"/>
      <c r="X194" s="70"/>
    </row>
    <row r="195" ht="16.5" customHeight="1">
      <c r="A195" s="127"/>
      <c r="B195" s="34"/>
      <c r="C195" s="16" t="s">
        <v>318</v>
      </c>
      <c r="D195" s="16"/>
      <c r="E195" s="16" t="n">
        <f>G194+1</f>
        <v>45518</v>
      </c>
      <c r="F195" s="19" t="n">
        <v>7</v>
      </c>
      <c r="G195" s="153" t="n">
        <f>E195+F195-1</f>
        <v>45524</v>
      </c>
      <c r="H195" s="16"/>
      <c r="I195" s="16" t="n">
        <f>K194+1</f>
        <v>45497</v>
      </c>
      <c r="J195" s="19" t="n">
        <v>7</v>
      </c>
      <c r="K195" s="153" t="n">
        <f>I195+J195-1</f>
        <v>45503</v>
      </c>
      <c r="L195" s="34"/>
      <c r="M195" s="16" t="n">
        <f>O194+1</f>
        <v>45517</v>
      </c>
      <c r="N195" s="19" t="n">
        <v>7</v>
      </c>
      <c r="O195" s="153" t="n">
        <f>M195+N195-1</f>
        <v>45523</v>
      </c>
      <c r="P195" s="34"/>
      <c r="Q195" s="34"/>
      <c r="R195" s="157"/>
      <c r="S195" s="157"/>
      <c r="T195" s="54" t="s">
        <v>314</v>
      </c>
      <c r="U195" s="174"/>
      <c r="V195" s="70"/>
      <c r="W195" s="70"/>
      <c r="X195" s="70"/>
    </row>
    <row r="196" ht="16.5" customHeight="1">
      <c r="A196" s="127"/>
      <c r="B196" s="34"/>
      <c r="C196" s="16" t="s">
        <v>319</v>
      </c>
      <c r="D196" s="16"/>
      <c r="E196" s="16" t="n">
        <f>G195+1</f>
        <v>45525</v>
      </c>
      <c r="F196" s="19" t="n">
        <v>1</v>
      </c>
      <c r="G196" s="153" t="n">
        <f>E196+F196-1</f>
        <v>45525</v>
      </c>
      <c r="H196" s="16"/>
      <c r="I196" s="16" t="n">
        <f>K195+1</f>
        <v>45504</v>
      </c>
      <c r="J196" s="19" t="n">
        <v>1</v>
      </c>
      <c r="K196" s="153" t="n">
        <f>I196+J196-1</f>
        <v>45504</v>
      </c>
      <c r="L196" s="34"/>
      <c r="M196" s="16" t="n">
        <f>O195+1</f>
        <v>45524</v>
      </c>
      <c r="N196" s="19" t="n">
        <v>1</v>
      </c>
      <c r="O196" s="153" t="n">
        <f>M196+N196-1</f>
        <v>45524</v>
      </c>
      <c r="P196" s="34"/>
      <c r="Q196" s="34"/>
      <c r="R196" s="157"/>
      <c r="S196" s="157"/>
      <c r="T196" s="54" t="s">
        <v>314</v>
      </c>
      <c r="U196" s="174"/>
      <c r="V196" s="70"/>
      <c r="W196" s="70"/>
      <c r="X196" s="70"/>
    </row>
    <row r="197" ht="16.5" customHeight="1">
      <c r="A197" s="127"/>
      <c r="B197" s="34"/>
      <c r="C197" s="16" t="s">
        <v>320</v>
      </c>
      <c r="D197" s="16"/>
      <c r="E197" s="16" t="n">
        <f>G196+1</f>
        <v>45526</v>
      </c>
      <c r="F197" s="19" t="n">
        <v>14</v>
      </c>
      <c r="G197" s="153" t="n">
        <f>E197+F197-1</f>
        <v>45539</v>
      </c>
      <c r="H197" s="16"/>
      <c r="I197" s="16" t="n">
        <f>K196+1</f>
        <v>45505</v>
      </c>
      <c r="J197" s="19" t="n">
        <v>14</v>
      </c>
      <c r="K197" s="153" t="n">
        <f>I197+J197-1</f>
        <v>45518</v>
      </c>
      <c r="L197" s="34"/>
      <c r="M197" s="16" t="n">
        <f>O196+1</f>
        <v>45525</v>
      </c>
      <c r="N197" s="19" t="n">
        <v>14</v>
      </c>
      <c r="O197" s="153" t="n">
        <f>M197+N197-1</f>
        <v>45538</v>
      </c>
      <c r="P197" s="34"/>
      <c r="Q197" s="34"/>
      <c r="R197" s="157"/>
      <c r="S197" s="157"/>
      <c r="T197" s="54" t="s">
        <v>314</v>
      </c>
      <c r="U197" s="174"/>
      <c r="V197" s="70"/>
      <c r="W197" s="70"/>
      <c r="X197" s="70"/>
    </row>
    <row r="198" ht="16.5" customHeight="1">
      <c r="A198" s="128"/>
      <c r="B198" s="34"/>
      <c r="C198" s="64" t="s">
        <v>1124</v>
      </c>
      <c r="D198" s="16"/>
      <c r="E198" s="16" t="n">
        <f>G197+1</f>
        <v>45540</v>
      </c>
      <c r="F198" s="19" t="n">
        <v>14</v>
      </c>
      <c r="G198" s="153" t="n">
        <f>E198+F198-1</f>
        <v>45553</v>
      </c>
      <c r="H198" s="16"/>
      <c r="I198" s="16" t="n">
        <f>K197+1</f>
        <v>45519</v>
      </c>
      <c r="J198" s="19" t="n">
        <v>14</v>
      </c>
      <c r="K198" s="153" t="n">
        <f>I198+J198-1</f>
        <v>45532</v>
      </c>
      <c r="L198" s="34"/>
      <c r="M198" s="16" t="n">
        <f>O197+1</f>
        <v>45539</v>
      </c>
      <c r="N198" s="19" t="n">
        <v>14</v>
      </c>
      <c r="O198" s="153" t="n">
        <f>M198+N198-1</f>
        <v>45552</v>
      </c>
      <c r="P198" s="34"/>
      <c r="Q198" s="34"/>
      <c r="R198" s="157"/>
      <c r="S198" s="157"/>
      <c r="T198" s="54" t="s">
        <v>314</v>
      </c>
      <c r="U198" s="174"/>
      <c r="V198" s="70"/>
      <c r="W198" s="70"/>
      <c r="X198" s="70"/>
    </row>
    <row r="199" ht="16.5" customHeight="1">
      <c r="A199" s="4" t="s">
        <v>322</v>
      </c>
      <c r="B199" s="79" t="s">
        <v>323</v>
      </c>
      <c r="C199" s="47" t="s">
        <v>324</v>
      </c>
      <c r="D199" s="47"/>
      <c r="E199" s="47"/>
      <c r="F199" s="49"/>
      <c r="G199" s="47" t="n">
        <v>45444</v>
      </c>
      <c r="H199" s="47"/>
      <c r="I199" s="47"/>
      <c r="J199" s="49"/>
      <c r="K199" s="47" t="n">
        <v>45444</v>
      </c>
      <c r="L199" s="47"/>
      <c r="M199" s="47"/>
      <c r="N199" s="49"/>
      <c r="O199" s="47" t="n">
        <v>45444</v>
      </c>
      <c r="P199" s="47"/>
      <c r="Q199" s="47"/>
      <c r="R199" s="48"/>
      <c r="S199" s="48"/>
      <c r="T199" s="46" t="s">
        <v>290</v>
      </c>
      <c r="U199" s="46"/>
      <c r="V199" s="46"/>
      <c r="W199" s="46"/>
      <c r="X199" s="46"/>
    </row>
    <row r="200" ht="16.5" customHeight="1">
      <c r="B200" s="75"/>
      <c r="C200" s="48" t="s">
        <v>325</v>
      </c>
      <c r="D200" s="48" t="s">
        <v>326</v>
      </c>
      <c r="E200" s="80" t="n">
        <f>G93+1</f>
        <v>45474</v>
      </c>
      <c r="F200" s="61" t="n">
        <v>2</v>
      </c>
      <c r="G200" s="47" t="n">
        <f>E200+F200-1</f>
        <v>45475</v>
      </c>
      <c r="H200" s="80"/>
      <c r="I200" s="80" t="n">
        <f>K93+1</f>
        <v>45453</v>
      </c>
      <c r="J200" s="61" t="n">
        <v>2</v>
      </c>
      <c r="K200" s="47" t="n">
        <f>I200+J200-1</f>
        <v>45454</v>
      </c>
      <c r="L200" s="48"/>
      <c r="M200" s="80" t="n">
        <f>O93+1</f>
        <v>45473</v>
      </c>
      <c r="N200" s="61" t="n">
        <v>2</v>
      </c>
      <c r="O200" s="47" t="n">
        <f>M200+N200-1</f>
        <v>45474</v>
      </c>
      <c r="P200" s="48"/>
      <c r="Q200" s="48"/>
      <c r="R200" s="48"/>
      <c r="S200" s="48"/>
      <c r="T200" s="46" t="s">
        <v>16</v>
      </c>
      <c r="U200" s="46"/>
      <c r="V200" s="46"/>
      <c r="W200" s="46"/>
      <c r="X200" s="46"/>
    </row>
    <row r="201" ht="16.5" customHeight="1">
      <c r="B201" s="76"/>
      <c r="C201" s="48" t="s">
        <v>327</v>
      </c>
      <c r="D201" s="48"/>
      <c r="E201" s="80" t="n">
        <f>G200+1</f>
        <v>45476</v>
      </c>
      <c r="F201" s="61" t="n">
        <v>50</v>
      </c>
      <c r="G201" s="47" t="n">
        <f>E201+F201-1</f>
        <v>45525</v>
      </c>
      <c r="H201" s="80"/>
      <c r="I201" s="80" t="n">
        <f>K200+1</f>
        <v>45455</v>
      </c>
      <c r="J201" s="61" t="n">
        <v>50</v>
      </c>
      <c r="K201" s="47" t="n">
        <f>I201+J201-1</f>
        <v>45504</v>
      </c>
      <c r="L201" s="48"/>
      <c r="M201" s="80" t="n">
        <f>O200+1</f>
        <v>45475</v>
      </c>
      <c r="N201" s="61" t="n">
        <v>50</v>
      </c>
      <c r="O201" s="47" t="n">
        <f>M201+N201-1</f>
        <v>45524</v>
      </c>
      <c r="P201" s="48"/>
      <c r="Q201" s="48"/>
      <c r="R201" s="48"/>
      <c r="S201" s="48"/>
      <c r="T201" s="46" t="s">
        <v>84</v>
      </c>
      <c r="U201" s="46"/>
      <c r="V201" s="46"/>
      <c r="W201" s="46"/>
      <c r="X201" s="46"/>
    </row>
    <row r="202" ht="16.5" customHeight="1">
      <c r="B202" s="140" t="s">
        <v>328</v>
      </c>
      <c r="C202" s="140" t="s">
        <v>1130</v>
      </c>
      <c r="D202" s="129"/>
      <c r="E202" s="131" t="e">
        <f>#REF!</f>
        <v>#REF!</v>
      </c>
      <c r="F202" s="169"/>
      <c r="G202" s="131" t="n">
        <v>45013</v>
      </c>
      <c r="H202" s="131"/>
      <c r="I202" s="131" t="n">
        <f>MIN(I203:I207)</f>
        <v>45534</v>
      </c>
      <c r="J202" s="169"/>
      <c r="K202" s="131" t="n">
        <f>MAX(K203:K207)</f>
        <v>45544</v>
      </c>
      <c r="L202" s="165"/>
      <c r="M202" s="131" t="n">
        <f>MIN(M203:M207)</f>
        <v>45554</v>
      </c>
      <c r="N202" s="169"/>
      <c r="O202" s="131" t="n">
        <f>MAX(O203:O207)</f>
        <v>45564</v>
      </c>
      <c r="P202" s="165"/>
      <c r="Q202" s="165"/>
      <c r="R202" s="178"/>
      <c r="S202" s="178"/>
      <c r="T202" s="129"/>
      <c r="U202" s="161"/>
      <c r="V202" s="161"/>
      <c r="W202" s="70"/>
      <c r="X202" s="70"/>
    </row>
    <row r="203" ht="16.5" customHeight="1">
      <c r="B203" s="129"/>
      <c r="C203" s="140" t="s">
        <v>329</v>
      </c>
      <c r="D203" s="129"/>
      <c r="E203" s="131" t="n">
        <f>G168+1</f>
        <v>45555</v>
      </c>
      <c r="F203" s="139" t="n">
        <v>5</v>
      </c>
      <c r="G203" s="131" t="n">
        <f>E203+F203-1</f>
        <v>45559</v>
      </c>
      <c r="H203" s="131"/>
      <c r="I203" s="131" t="n">
        <f>K168+1</f>
        <v>45534</v>
      </c>
      <c r="J203" s="139" t="n">
        <v>3</v>
      </c>
      <c r="K203" s="131" t="n">
        <f>I203+J203-1</f>
        <v>45536</v>
      </c>
      <c r="L203" s="165"/>
      <c r="M203" s="131" t="n">
        <f>O168+1</f>
        <v>45554</v>
      </c>
      <c r="N203" s="139" t="n">
        <v>3</v>
      </c>
      <c r="O203" s="131" t="n">
        <f>M203+N203-1</f>
        <v>45556</v>
      </c>
      <c r="P203" s="165"/>
      <c r="Q203" s="165"/>
      <c r="R203" s="165"/>
      <c r="S203" s="165"/>
      <c r="T203" s="142" t="s">
        <v>330</v>
      </c>
      <c r="U203" s="161"/>
      <c r="V203" s="161"/>
      <c r="W203" s="70"/>
      <c r="X203" s="70"/>
    </row>
    <row r="204" ht="16.5" customHeight="1">
      <c r="B204" s="129"/>
      <c r="C204" s="140" t="s">
        <v>331</v>
      </c>
      <c r="D204" s="129"/>
      <c r="E204" s="131" t="n">
        <f>E203</f>
        <v>45555</v>
      </c>
      <c r="F204" s="139" t="n">
        <v>3</v>
      </c>
      <c r="G204" s="131" t="n">
        <f>E204+F204-1</f>
        <v>45557</v>
      </c>
      <c r="H204" s="131"/>
      <c r="I204" s="131" t="n">
        <f>I203</f>
        <v>45534</v>
      </c>
      <c r="J204" s="139" t="n">
        <v>3</v>
      </c>
      <c r="K204" s="131" t="n">
        <f>I204+J204-1</f>
        <v>45536</v>
      </c>
      <c r="L204" s="165"/>
      <c r="M204" s="131" t="n">
        <f>M203</f>
        <v>45554</v>
      </c>
      <c r="N204" s="139" t="n">
        <v>3</v>
      </c>
      <c r="O204" s="131" t="n">
        <f>M204+N204-1</f>
        <v>45556</v>
      </c>
      <c r="P204" s="165"/>
      <c r="Q204" s="165"/>
      <c r="R204" s="165"/>
      <c r="S204" s="165"/>
      <c r="T204" s="142" t="s">
        <v>264</v>
      </c>
      <c r="U204" s="161"/>
      <c r="V204" s="161"/>
      <c r="W204" s="70"/>
      <c r="X204" s="70"/>
    </row>
    <row r="205" ht="16.5" customHeight="1">
      <c r="B205" s="129"/>
      <c r="C205" s="140" t="s">
        <v>332</v>
      </c>
      <c r="D205" s="129"/>
      <c r="E205" s="131" t="n">
        <f>E203+3</f>
        <v>45558</v>
      </c>
      <c r="F205" s="139" t="n">
        <v>3</v>
      </c>
      <c r="G205" s="131" t="n">
        <f>E205+F205-1</f>
        <v>45560</v>
      </c>
      <c r="H205" s="131"/>
      <c r="I205" s="131" t="n">
        <f>I203+1</f>
        <v>45535</v>
      </c>
      <c r="J205" s="139" t="n">
        <v>3</v>
      </c>
      <c r="K205" s="131" t="n">
        <f>I205+J205-1</f>
        <v>45537</v>
      </c>
      <c r="L205" s="165"/>
      <c r="M205" s="131" t="n">
        <f>M203+1</f>
        <v>45555</v>
      </c>
      <c r="N205" s="139" t="n">
        <v>3</v>
      </c>
      <c r="O205" s="131" t="n">
        <f>M205+N205-1</f>
        <v>45557</v>
      </c>
      <c r="P205" s="165"/>
      <c r="Q205" s="165"/>
      <c r="R205" s="165" t="s">
        <v>811</v>
      </c>
      <c r="S205" s="165" t="s">
        <v>811</v>
      </c>
      <c r="T205" s="142" t="s">
        <v>290</v>
      </c>
      <c r="U205" s="161"/>
      <c r="V205" s="161"/>
      <c r="W205" s="70"/>
      <c r="X205" s="70"/>
    </row>
    <row r="206" ht="16.5" customHeight="1">
      <c r="B206" s="129"/>
      <c r="C206" s="140" t="s">
        <v>334</v>
      </c>
      <c r="D206" s="129"/>
      <c r="E206" s="131" t="n">
        <f>G205+1</f>
        <v>45561</v>
      </c>
      <c r="F206" s="139" t="n">
        <v>1</v>
      </c>
      <c r="G206" s="131" t="n">
        <f>E206+F206-1</f>
        <v>45561</v>
      </c>
      <c r="H206" s="131"/>
      <c r="I206" s="131" t="n">
        <f>K205+1</f>
        <v>45538</v>
      </c>
      <c r="J206" s="139" t="n">
        <v>1</v>
      </c>
      <c r="K206" s="131" t="n">
        <f>I206+J206-1</f>
        <v>45538</v>
      </c>
      <c r="L206" s="165"/>
      <c r="M206" s="131" t="n">
        <f>O205+1</f>
        <v>45558</v>
      </c>
      <c r="N206" s="139" t="n">
        <v>1</v>
      </c>
      <c r="O206" s="131" t="n">
        <f>M206+N206-1</f>
        <v>45558</v>
      </c>
      <c r="P206" s="165"/>
      <c r="Q206" s="165"/>
      <c r="R206" s="165"/>
      <c r="S206" s="165"/>
      <c r="T206" s="142" t="s">
        <v>51</v>
      </c>
      <c r="U206" s="161"/>
      <c r="V206" s="161"/>
      <c r="W206" s="70"/>
      <c r="X206" s="70"/>
    </row>
    <row r="207" ht="16.5" customHeight="1">
      <c r="B207" s="129"/>
      <c r="C207" s="140" t="s">
        <v>335</v>
      </c>
      <c r="D207" s="129"/>
      <c r="E207" s="131" t="n">
        <f>G205+1</f>
        <v>45561</v>
      </c>
      <c r="F207" s="139" t="n">
        <v>7</v>
      </c>
      <c r="G207" s="131" t="n">
        <f>E207+F207-1</f>
        <v>45567</v>
      </c>
      <c r="H207" s="131"/>
      <c r="I207" s="131" t="n">
        <f>K205+1</f>
        <v>45538</v>
      </c>
      <c r="J207" s="139" t="n">
        <v>7</v>
      </c>
      <c r="K207" s="131" t="n">
        <f>I207+J207-1</f>
        <v>45544</v>
      </c>
      <c r="L207" s="165"/>
      <c r="M207" s="131" t="n">
        <f>O205+1</f>
        <v>45558</v>
      </c>
      <c r="N207" s="139" t="n">
        <v>7</v>
      </c>
      <c r="O207" s="131" t="n">
        <f>M207+N207-1</f>
        <v>45564</v>
      </c>
      <c r="P207" s="165"/>
      <c r="Q207" s="165"/>
      <c r="R207" s="165"/>
      <c r="S207" s="165"/>
      <c r="T207" s="142" t="s">
        <v>54</v>
      </c>
      <c r="U207" s="161"/>
      <c r="V207" s="161"/>
      <c r="W207" s="70"/>
      <c r="X207" s="70"/>
    </row>
    <row r="208" ht="16.5" customHeight="1">
      <c r="A208" s="129" t="s">
        <v>336</v>
      </c>
      <c r="B208" s="129"/>
      <c r="C208" s="140" t="s">
        <v>337</v>
      </c>
      <c r="D208" s="129"/>
      <c r="E208" s="165"/>
      <c r="F208" s="169"/>
      <c r="G208" s="131" t="n">
        <f>E208+F208-1</f>
        <v>-1</v>
      </c>
      <c r="H208" s="165"/>
      <c r="I208" s="165"/>
      <c r="J208" s="169"/>
      <c r="K208" s="131" t="n">
        <f>I208+J208-1</f>
        <v>-1</v>
      </c>
      <c r="L208" s="165"/>
      <c r="M208" s="165"/>
      <c r="N208" s="169"/>
      <c r="O208" s="131" t="n">
        <f>M208+N208-1</f>
        <v>-1</v>
      </c>
      <c r="P208" s="165"/>
      <c r="Q208" s="165"/>
      <c r="R208" s="165"/>
      <c r="S208" s="165"/>
      <c r="T208" s="178"/>
      <c r="U208" s="161"/>
      <c r="V208" s="161"/>
      <c r="W208" s="70"/>
      <c r="X208" s="70"/>
    </row>
    <row r="209" ht="16.5" customHeight="1">
      <c r="A209" s="129"/>
      <c r="B209" s="140" t="s">
        <v>338</v>
      </c>
      <c r="C209" s="140" t="s">
        <v>338</v>
      </c>
      <c r="D209" s="129"/>
      <c r="E209" s="131" t="n">
        <f>MIN(E210:E214)</f>
        <v>45560</v>
      </c>
      <c r="F209" s="169"/>
      <c r="G209" s="131" t="n">
        <f>MAX(G210:G214)</f>
        <v>45566</v>
      </c>
      <c r="H209" s="131"/>
      <c r="I209" s="131" t="n">
        <f>MIN(I210:I214)</f>
        <v>45537</v>
      </c>
      <c r="J209" s="169"/>
      <c r="K209" s="131" t="n">
        <f>MAX(K210:K214)</f>
        <v>45543</v>
      </c>
      <c r="L209" s="165"/>
      <c r="M209" s="131" t="n">
        <f>MIN(M210:M214)</f>
        <v>45557</v>
      </c>
      <c r="N209" s="169"/>
      <c r="O209" s="131" t="n">
        <f>MAX(O210:O214)</f>
        <v>45563</v>
      </c>
      <c r="P209" s="165"/>
      <c r="Q209" s="165"/>
      <c r="R209" s="165"/>
      <c r="S209" s="165"/>
      <c r="T209" s="178"/>
      <c r="U209" s="161"/>
      <c r="V209" s="161"/>
      <c r="W209" s="70"/>
      <c r="X209" s="70"/>
    </row>
    <row r="210" ht="16.5" customHeight="1">
      <c r="A210" s="129"/>
      <c r="B210" s="144"/>
      <c r="C210" s="140" t="s">
        <v>339</v>
      </c>
      <c r="D210" s="129"/>
      <c r="E210" s="131" t="n">
        <f>G203+1</f>
        <v>45560</v>
      </c>
      <c r="F210" s="139" t="n">
        <v>3</v>
      </c>
      <c r="G210" s="131" t="n">
        <f>E210+F210-1</f>
        <v>45562</v>
      </c>
      <c r="H210" s="131"/>
      <c r="I210" s="131" t="n">
        <f>K203+1</f>
        <v>45537</v>
      </c>
      <c r="J210" s="139" t="n">
        <v>3</v>
      </c>
      <c r="K210" s="131" t="n">
        <f>I210+J210-1</f>
        <v>45539</v>
      </c>
      <c r="L210" s="165"/>
      <c r="M210" s="131" t="n">
        <f>O203+1</f>
        <v>45557</v>
      </c>
      <c r="N210" s="139" t="n">
        <v>3</v>
      </c>
      <c r="O210" s="131" t="n">
        <f>M210+N210-1</f>
        <v>45559</v>
      </c>
      <c r="P210" s="165"/>
      <c r="Q210" s="165"/>
      <c r="R210" s="165"/>
      <c r="S210" s="165"/>
      <c r="T210" s="142" t="s">
        <v>264</v>
      </c>
      <c r="U210" s="161"/>
      <c r="V210" s="161"/>
      <c r="W210" s="70"/>
      <c r="X210" s="70"/>
    </row>
    <row r="211" ht="16.5" customHeight="1">
      <c r="A211" s="129"/>
      <c r="B211" s="144"/>
      <c r="C211" s="140" t="s">
        <v>340</v>
      </c>
      <c r="D211" s="129"/>
      <c r="E211" s="131" t="n">
        <f>E210</f>
        <v>45560</v>
      </c>
      <c r="F211" s="139" t="n">
        <v>3</v>
      </c>
      <c r="G211" s="131" t="n">
        <f>E211+F211-1</f>
        <v>45562</v>
      </c>
      <c r="H211" s="131"/>
      <c r="I211" s="131" t="n">
        <f>I210</f>
        <v>45537</v>
      </c>
      <c r="J211" s="139" t="n">
        <v>3</v>
      </c>
      <c r="K211" s="131" t="n">
        <f>I211+J211-1</f>
        <v>45539</v>
      </c>
      <c r="L211" s="165"/>
      <c r="M211" s="131" t="n">
        <f>M210</f>
        <v>45557</v>
      </c>
      <c r="N211" s="139" t="n">
        <v>3</v>
      </c>
      <c r="O211" s="131" t="n">
        <f>M211+N211-1</f>
        <v>45559</v>
      </c>
      <c r="P211" s="165"/>
      <c r="Q211" s="165"/>
      <c r="R211" s="165"/>
      <c r="S211" s="165"/>
      <c r="T211" s="142" t="s">
        <v>264</v>
      </c>
      <c r="U211" s="161"/>
      <c r="V211" s="161"/>
      <c r="W211" s="70"/>
      <c r="X211" s="70"/>
    </row>
    <row r="212" ht="16.5" customHeight="1">
      <c r="A212" s="129"/>
      <c r="B212" s="144"/>
      <c r="C212" s="140" t="s">
        <v>341</v>
      </c>
      <c r="D212" s="129"/>
      <c r="E212" s="131" t="n">
        <f>E210</f>
        <v>45560</v>
      </c>
      <c r="F212" s="139" t="n">
        <v>3</v>
      </c>
      <c r="G212" s="131" t="n">
        <f>E212+F212-1</f>
        <v>45562</v>
      </c>
      <c r="H212" s="131"/>
      <c r="I212" s="131" t="n">
        <f>I210</f>
        <v>45537</v>
      </c>
      <c r="J212" s="139" t="n">
        <v>3</v>
      </c>
      <c r="K212" s="131" t="n">
        <f>I212+J212-1</f>
        <v>45539</v>
      </c>
      <c r="L212" s="165"/>
      <c r="M212" s="131" t="n">
        <f>M210</f>
        <v>45557</v>
      </c>
      <c r="N212" s="139" t="n">
        <v>3</v>
      </c>
      <c r="O212" s="131" t="n">
        <f>M212+N212-1</f>
        <v>45559</v>
      </c>
      <c r="P212" s="165"/>
      <c r="Q212" s="165"/>
      <c r="R212" s="165"/>
      <c r="S212" s="165"/>
      <c r="T212" s="142" t="s">
        <v>264</v>
      </c>
      <c r="U212" s="161"/>
      <c r="V212" s="161"/>
      <c r="W212" s="70"/>
      <c r="X212" s="70"/>
    </row>
    <row r="213" ht="16.5" customHeight="1">
      <c r="A213" s="129"/>
      <c r="B213" s="144"/>
      <c r="C213" s="140" t="s">
        <v>342</v>
      </c>
      <c r="D213" s="129"/>
      <c r="E213" s="131" t="n">
        <f>E210</f>
        <v>45560</v>
      </c>
      <c r="F213" s="139" t="n">
        <v>3</v>
      </c>
      <c r="G213" s="131" t="n">
        <f>E213+F213-1</f>
        <v>45562</v>
      </c>
      <c r="H213" s="131"/>
      <c r="I213" s="131" t="n">
        <f>I210</f>
        <v>45537</v>
      </c>
      <c r="J213" s="139" t="n">
        <v>3</v>
      </c>
      <c r="K213" s="131" t="n">
        <f>I213+J213-1</f>
        <v>45539</v>
      </c>
      <c r="L213" s="165"/>
      <c r="M213" s="131" t="n">
        <f>M210</f>
        <v>45557</v>
      </c>
      <c r="N213" s="139" t="n">
        <v>3</v>
      </c>
      <c r="O213" s="131" t="n">
        <f>M213+N213-1</f>
        <v>45559</v>
      </c>
      <c r="P213" s="165"/>
      <c r="Q213" s="165"/>
      <c r="R213" s="165"/>
      <c r="S213" s="165"/>
      <c r="T213" s="142" t="s">
        <v>264</v>
      </c>
      <c r="U213" s="161"/>
      <c r="V213" s="161"/>
      <c r="W213" s="70"/>
      <c r="X213" s="70"/>
    </row>
    <row r="214" ht="16.5" customHeight="1">
      <c r="A214" s="129"/>
      <c r="B214" s="147"/>
      <c r="C214" s="140" t="s">
        <v>343</v>
      </c>
      <c r="D214" s="129"/>
      <c r="E214" s="131" t="n">
        <f>E210</f>
        <v>45560</v>
      </c>
      <c r="F214" s="109" t="n">
        <v>7</v>
      </c>
      <c r="G214" s="131" t="n">
        <f>E214+F214-1</f>
        <v>45566</v>
      </c>
      <c r="H214" s="131"/>
      <c r="I214" s="131" t="n">
        <f>I210</f>
        <v>45537</v>
      </c>
      <c r="J214" s="109" t="n">
        <v>7</v>
      </c>
      <c r="K214" s="131" t="n">
        <f>I214+J214-1</f>
        <v>45543</v>
      </c>
      <c r="L214" s="165"/>
      <c r="M214" s="131" t="n">
        <f>M210</f>
        <v>45557</v>
      </c>
      <c r="N214" s="109" t="n">
        <v>7</v>
      </c>
      <c r="O214" s="131" t="n">
        <f>M214+N214-1</f>
        <v>45563</v>
      </c>
      <c r="P214" s="165"/>
      <c r="Q214" s="165"/>
      <c r="R214" s="165" t="s">
        <v>811</v>
      </c>
      <c r="S214" s="165"/>
      <c r="T214" s="178"/>
      <c r="U214" s="161"/>
      <c r="V214" s="161"/>
      <c r="W214" s="70"/>
      <c r="X214" s="70"/>
    </row>
    <row r="215" ht="16.5" customHeight="1">
      <c r="A215" s="129"/>
      <c r="B215" s="164" t="s">
        <v>344</v>
      </c>
      <c r="C215" s="140" t="s">
        <v>344</v>
      </c>
      <c r="D215" s="129"/>
      <c r="E215" s="131" t="n">
        <f>MIN(E216:E217)</f>
        <v>45562</v>
      </c>
      <c r="F215" s="169"/>
      <c r="G215" s="131" t="n">
        <f>MAX(G216:G217)</f>
        <v>45562</v>
      </c>
      <c r="H215" s="131"/>
      <c r="I215" s="131" t="n">
        <f>MIN(I216:I217)</f>
        <v>45539</v>
      </c>
      <c r="J215" s="169"/>
      <c r="K215" s="131" t="n">
        <f>MAX(K216:K217)</f>
        <v>45539</v>
      </c>
      <c r="L215" s="165"/>
      <c r="M215" s="131" t="n">
        <f>MIN(M216:M217)</f>
        <v>45559</v>
      </c>
      <c r="N215" s="169"/>
      <c r="O215" s="131" t="n">
        <f>MAX(O216:O217)</f>
        <v>45559</v>
      </c>
      <c r="P215" s="165"/>
      <c r="Q215" s="165"/>
      <c r="R215" s="165"/>
      <c r="S215" s="165"/>
      <c r="T215" s="178"/>
      <c r="U215" s="161"/>
      <c r="V215" s="161"/>
      <c r="W215" s="70"/>
      <c r="X215" s="70"/>
    </row>
    <row r="216" ht="16.5" customHeight="1">
      <c r="A216" s="129"/>
      <c r="B216" s="144"/>
      <c r="C216" s="140" t="s">
        <v>345</v>
      </c>
      <c r="D216" s="129"/>
      <c r="E216" s="131" t="n">
        <f>G210</f>
        <v>45562</v>
      </c>
      <c r="F216" s="139" t="n">
        <v>1</v>
      </c>
      <c r="G216" s="131" t="n">
        <f>E216+F216-1</f>
        <v>45562</v>
      </c>
      <c r="H216" s="131"/>
      <c r="I216" s="131" t="n">
        <f>K210</f>
        <v>45539</v>
      </c>
      <c r="J216" s="139" t="n">
        <v>1</v>
      </c>
      <c r="K216" s="131" t="n">
        <f>I216+J216-1</f>
        <v>45539</v>
      </c>
      <c r="L216" s="165"/>
      <c r="M216" s="131" t="n">
        <f>O210</f>
        <v>45559</v>
      </c>
      <c r="N216" s="139" t="n">
        <v>1</v>
      </c>
      <c r="O216" s="131" t="n">
        <f>M216+N216-1</f>
        <v>45559</v>
      </c>
      <c r="P216" s="165"/>
      <c r="Q216" s="165"/>
      <c r="R216" s="165"/>
      <c r="S216" s="165"/>
      <c r="T216" s="142" t="s">
        <v>39</v>
      </c>
      <c r="U216" s="161"/>
      <c r="V216" s="161"/>
      <c r="W216" s="70"/>
      <c r="X216" s="70"/>
    </row>
    <row r="217" ht="16.5" customHeight="1">
      <c r="A217" s="129"/>
      <c r="B217" s="147"/>
      <c r="C217" s="140" t="s">
        <v>346</v>
      </c>
      <c r="D217" s="129"/>
      <c r="E217" s="131" t="n">
        <f>E216</f>
        <v>45562</v>
      </c>
      <c r="F217" s="139" t="n">
        <v>1</v>
      </c>
      <c r="G217" s="131" t="n">
        <f>E217+F217-1</f>
        <v>45562</v>
      </c>
      <c r="H217" s="131"/>
      <c r="I217" s="131" t="n">
        <f>I216</f>
        <v>45539</v>
      </c>
      <c r="J217" s="139" t="n">
        <v>1</v>
      </c>
      <c r="K217" s="131" t="n">
        <f>I217+J217-1</f>
        <v>45539</v>
      </c>
      <c r="L217" s="165"/>
      <c r="M217" s="131" t="n">
        <f>M216</f>
        <v>45559</v>
      </c>
      <c r="N217" s="139" t="n">
        <v>1</v>
      </c>
      <c r="O217" s="131" t="n">
        <f>M217+N217-1</f>
        <v>45559</v>
      </c>
      <c r="P217" s="165"/>
      <c r="Q217" s="165"/>
      <c r="R217" s="165"/>
      <c r="S217" s="165"/>
      <c r="T217" s="142" t="s">
        <v>39</v>
      </c>
      <c r="U217" s="161"/>
      <c r="V217" s="161"/>
      <c r="W217" s="70"/>
      <c r="X217" s="70"/>
    </row>
    <row r="218" ht="16.5" customHeight="1">
      <c r="A218" s="129"/>
      <c r="B218" s="140" t="s">
        <v>347</v>
      </c>
      <c r="C218" s="140" t="s">
        <v>347</v>
      </c>
      <c r="D218" s="129"/>
      <c r="E218" s="131" t="n">
        <f>E217</f>
        <v>45562</v>
      </c>
      <c r="F218" s="139" t="n">
        <v>1</v>
      </c>
      <c r="G218" s="131" t="n">
        <f>E218+F218-1</f>
        <v>45562</v>
      </c>
      <c r="H218" s="131"/>
      <c r="I218" s="131" t="n">
        <f>I217</f>
        <v>45539</v>
      </c>
      <c r="J218" s="139" t="n">
        <v>1</v>
      </c>
      <c r="K218" s="131" t="n">
        <f>I218+J218-1</f>
        <v>45539</v>
      </c>
      <c r="L218" s="165"/>
      <c r="M218" s="131" t="n">
        <f>M217</f>
        <v>45559</v>
      </c>
      <c r="N218" s="139" t="n">
        <v>1</v>
      </c>
      <c r="O218" s="131" t="n">
        <f>M218+N218-1</f>
        <v>45559</v>
      </c>
      <c r="P218" s="165"/>
      <c r="Q218" s="165"/>
      <c r="R218" s="165" t="s">
        <v>811</v>
      </c>
      <c r="S218" s="165"/>
      <c r="T218" s="142" t="s">
        <v>39</v>
      </c>
      <c r="U218" s="161"/>
      <c r="V218" s="161"/>
      <c r="W218" s="70"/>
      <c r="X218" s="70"/>
    </row>
    <row r="219" ht="16.5" customHeight="1">
      <c r="A219" s="129"/>
      <c r="B219" s="144"/>
      <c r="C219" s="140" t="s">
        <v>348</v>
      </c>
      <c r="D219" s="129"/>
      <c r="E219" s="131" t="n">
        <f>G218+1</f>
        <v>45563</v>
      </c>
      <c r="F219" s="139" t="n">
        <v>2</v>
      </c>
      <c r="G219" s="131" t="n">
        <f>E219+F219-1</f>
        <v>45564</v>
      </c>
      <c r="H219" s="131"/>
      <c r="I219" s="131" t="n">
        <f>K218+1</f>
        <v>45540</v>
      </c>
      <c r="J219" s="139" t="n">
        <v>2</v>
      </c>
      <c r="K219" s="131" t="n">
        <f>I219+J219-1</f>
        <v>45541</v>
      </c>
      <c r="L219" s="165"/>
      <c r="M219" s="131" t="n">
        <f>O218+1</f>
        <v>45560</v>
      </c>
      <c r="N219" s="139" t="n">
        <v>2</v>
      </c>
      <c r="O219" s="131" t="n">
        <f>M219+N219-1</f>
        <v>45561</v>
      </c>
      <c r="P219" s="165"/>
      <c r="Q219" s="165"/>
      <c r="R219" s="165"/>
      <c r="S219" s="165"/>
      <c r="T219" s="142" t="s">
        <v>349</v>
      </c>
      <c r="U219" s="161"/>
      <c r="V219" s="161"/>
      <c r="W219" s="70"/>
      <c r="X219" s="70"/>
    </row>
    <row r="220" ht="16.5" customHeight="1">
      <c r="A220" s="129"/>
      <c r="B220" s="147"/>
      <c r="C220" s="140" t="s">
        <v>350</v>
      </c>
      <c r="D220" s="129"/>
      <c r="E220" s="131" t="n">
        <f>MAX(G219+1,G214+1)</f>
        <v>45567</v>
      </c>
      <c r="F220" s="139" t="n">
        <v>3</v>
      </c>
      <c r="G220" s="131" t="n">
        <f>E220+F220-1</f>
        <v>45569</v>
      </c>
      <c r="H220" s="131"/>
      <c r="I220" s="131" t="n">
        <f>MAX(K219+1,K214+1)</f>
        <v>45544</v>
      </c>
      <c r="J220" s="139" t="n">
        <v>3</v>
      </c>
      <c r="K220" s="131" t="n">
        <f>I220+J220-1</f>
        <v>45546</v>
      </c>
      <c r="L220" s="165"/>
      <c r="M220" s="131" t="n">
        <f>MAX(O219+1,O214+1)</f>
        <v>45564</v>
      </c>
      <c r="N220" s="139" t="n">
        <v>3</v>
      </c>
      <c r="O220" s="131" t="n">
        <f>M220+N220-1</f>
        <v>45566</v>
      </c>
      <c r="P220" s="165"/>
      <c r="Q220" s="165"/>
      <c r="R220" s="165" t="s">
        <v>811</v>
      </c>
      <c r="S220" s="165"/>
      <c r="T220" s="142" t="s">
        <v>349</v>
      </c>
      <c r="U220" s="161"/>
      <c r="V220" s="161"/>
      <c r="W220" s="70"/>
      <c r="X220" s="70"/>
    </row>
    <row r="221" ht="16.5" customHeight="1">
      <c r="A221" s="129"/>
      <c r="B221" s="129" t="s">
        <v>351</v>
      </c>
      <c r="C221" s="140" t="s">
        <v>352</v>
      </c>
      <c r="D221" s="129"/>
      <c r="E221" s="131" t="n">
        <v>44945</v>
      </c>
      <c r="F221" s="169"/>
      <c r="G221" s="131" t="n">
        <f>E221+F221-1</f>
        <v>44944</v>
      </c>
      <c r="H221" s="131"/>
      <c r="I221" s="131" t="n">
        <v>44945</v>
      </c>
      <c r="J221" s="169"/>
      <c r="K221" s="131" t="n">
        <f>I221+J221-1</f>
        <v>44944</v>
      </c>
      <c r="L221" s="165"/>
      <c r="M221" s="131" t="n">
        <v>44945</v>
      </c>
      <c r="N221" s="169"/>
      <c r="O221" s="131" t="n">
        <f>M221+N221-1</f>
        <v>44944</v>
      </c>
      <c r="P221" s="165"/>
      <c r="Q221" s="165"/>
      <c r="R221" s="165" t="s">
        <v>811</v>
      </c>
      <c r="S221" s="165"/>
      <c r="T221" s="178"/>
      <c r="U221" s="161"/>
      <c r="V221" s="161"/>
      <c r="W221" s="70"/>
      <c r="X221" s="70"/>
    </row>
    <row r="222" ht="16.5" customHeight="1">
      <c r="A222" s="129"/>
      <c r="B222" s="129"/>
      <c r="C222" s="140" t="s">
        <v>353</v>
      </c>
      <c r="D222" s="129"/>
      <c r="E222" s="131" t="n">
        <f>E181</f>
        <v>45480</v>
      </c>
      <c r="F222" s="139" t="n">
        <v>45</v>
      </c>
      <c r="G222" s="131" t="n">
        <f>E222+F222-1</f>
        <v>45524</v>
      </c>
      <c r="H222" s="131"/>
      <c r="I222" s="131" t="n">
        <f>I181</f>
        <v>45459</v>
      </c>
      <c r="J222" s="139" t="n">
        <v>60</v>
      </c>
      <c r="K222" s="131" t="n">
        <f>I222+J222-1</f>
        <v>45518</v>
      </c>
      <c r="L222" s="165"/>
      <c r="M222" s="131" t="n">
        <f>M181</f>
        <v>45479</v>
      </c>
      <c r="N222" s="139" t="n">
        <v>60</v>
      </c>
      <c r="O222" s="131" t="n">
        <f>M222+N222-1</f>
        <v>45538</v>
      </c>
      <c r="P222" s="165"/>
      <c r="Q222" s="165"/>
      <c r="R222" s="165"/>
      <c r="S222" s="165"/>
      <c r="T222" s="142" t="s">
        <v>231</v>
      </c>
      <c r="U222" s="161"/>
      <c r="V222" s="161"/>
      <c r="W222" s="70"/>
      <c r="X222" s="70"/>
    </row>
    <row r="223" ht="16.5" customHeight="1">
      <c r="A223" s="129"/>
      <c r="B223" s="129"/>
      <c r="C223" s="140" t="s">
        <v>354</v>
      </c>
      <c r="D223" s="129"/>
      <c r="E223" s="131" t="n">
        <f>E182</f>
        <v>45487</v>
      </c>
      <c r="F223" s="139" t="n">
        <v>60</v>
      </c>
      <c r="G223" s="131" t="n">
        <f>E223+F223-1</f>
        <v>45546</v>
      </c>
      <c r="H223" s="131"/>
      <c r="I223" s="131" t="n">
        <f>I182</f>
        <v>45466</v>
      </c>
      <c r="J223" s="139" t="n">
        <v>60</v>
      </c>
      <c r="K223" s="131" t="n">
        <f>I223+J223-1</f>
        <v>45525</v>
      </c>
      <c r="L223" s="165"/>
      <c r="M223" s="131" t="n">
        <f>M182</f>
        <v>45486</v>
      </c>
      <c r="N223" s="139" t="n">
        <v>60</v>
      </c>
      <c r="O223" s="131" t="n">
        <f>M223+N223-1</f>
        <v>45545</v>
      </c>
      <c r="P223" s="165"/>
      <c r="Q223" s="165"/>
      <c r="R223" s="165"/>
      <c r="S223" s="165"/>
      <c r="T223" s="142" t="s">
        <v>231</v>
      </c>
      <c r="U223" s="161"/>
      <c r="V223" s="161"/>
      <c r="W223" s="70"/>
      <c r="X223" s="70"/>
    </row>
    <row r="224" ht="16.5" customHeight="1">
      <c r="A224" s="129"/>
      <c r="B224" s="129"/>
      <c r="C224" s="140" t="s">
        <v>355</v>
      </c>
      <c r="D224" s="129"/>
      <c r="E224" s="131" t="n">
        <f>G220+1</f>
        <v>45570</v>
      </c>
      <c r="F224" s="139" t="n">
        <v>2</v>
      </c>
      <c r="G224" s="131" t="n">
        <f>E224+F224-1</f>
        <v>45571</v>
      </c>
      <c r="H224" s="131"/>
      <c r="I224" s="131" t="n">
        <f>K220+1</f>
        <v>45547</v>
      </c>
      <c r="J224" s="139" t="n">
        <v>1</v>
      </c>
      <c r="K224" s="131" t="n">
        <f>I224+J224-1</f>
        <v>45547</v>
      </c>
      <c r="L224" s="165"/>
      <c r="M224" s="131" t="n">
        <f>O220+1</f>
        <v>45567</v>
      </c>
      <c r="N224" s="139" t="n">
        <v>1</v>
      </c>
      <c r="O224" s="131" t="n">
        <f>M224+N224-1</f>
        <v>45567</v>
      </c>
      <c r="P224" s="165"/>
      <c r="Q224" s="165"/>
      <c r="R224" s="165"/>
      <c r="S224" s="165"/>
      <c r="T224" s="142" t="s">
        <v>231</v>
      </c>
      <c r="U224" s="161"/>
      <c r="V224" s="161"/>
      <c r="W224" s="70"/>
      <c r="X224" s="70"/>
    </row>
    <row r="225" ht="16.5" customHeight="1">
      <c r="A225" s="129"/>
      <c r="B225" s="164" t="s">
        <v>356</v>
      </c>
      <c r="C225" s="140" t="s">
        <v>356</v>
      </c>
      <c r="D225" s="129"/>
      <c r="E225" s="131" t="n">
        <v>45013</v>
      </c>
      <c r="F225" s="169"/>
      <c r="G225" s="131" t="n">
        <f>E225+F225-1</f>
        <v>45012</v>
      </c>
      <c r="H225" s="131"/>
      <c r="I225" s="131" t="n">
        <v>45013</v>
      </c>
      <c r="J225" s="169"/>
      <c r="K225" s="131" t="n">
        <f>I225+J225-1</f>
        <v>45012</v>
      </c>
      <c r="L225" s="165"/>
      <c r="M225" s="131" t="n">
        <v>45013</v>
      </c>
      <c r="N225" s="169"/>
      <c r="O225" s="131" t="n">
        <f>M225+N225-1</f>
        <v>45012</v>
      </c>
      <c r="P225" s="165"/>
      <c r="Q225" s="165"/>
      <c r="R225" s="165"/>
      <c r="S225" s="165"/>
      <c r="T225" s="178"/>
      <c r="U225" s="161"/>
      <c r="V225" s="161"/>
      <c r="W225" s="70"/>
      <c r="X225" s="70"/>
    </row>
    <row r="226" ht="16.5" customHeight="1">
      <c r="A226" s="129"/>
      <c r="B226" s="127"/>
      <c r="C226" s="140" t="s">
        <v>357</v>
      </c>
      <c r="D226" s="129"/>
      <c r="E226" s="131" t="n">
        <f>G220+1</f>
        <v>45570</v>
      </c>
      <c r="F226" s="139" t="n">
        <v>1</v>
      </c>
      <c r="G226" s="131" t="n">
        <f>E226+F226-1</f>
        <v>45570</v>
      </c>
      <c r="H226" s="131"/>
      <c r="I226" s="131" t="n">
        <f>K220+1</f>
        <v>45547</v>
      </c>
      <c r="J226" s="139" t="n">
        <v>1</v>
      </c>
      <c r="K226" s="131" t="n">
        <f>I226+J226-1</f>
        <v>45547</v>
      </c>
      <c r="L226" s="165"/>
      <c r="M226" s="131" t="n">
        <f>O220+1</f>
        <v>45567</v>
      </c>
      <c r="N226" s="139" t="n">
        <v>1</v>
      </c>
      <c r="O226" s="131" t="n">
        <f>M226+N226-1</f>
        <v>45567</v>
      </c>
      <c r="P226" s="165"/>
      <c r="Q226" s="165"/>
      <c r="R226" s="165" t="s">
        <v>811</v>
      </c>
      <c r="S226" s="165"/>
      <c r="T226" s="142" t="s">
        <v>290</v>
      </c>
      <c r="U226" s="161"/>
      <c r="V226" s="161"/>
      <c r="W226" s="70"/>
      <c r="X226" s="70"/>
    </row>
    <row r="227" ht="16.5" customHeight="1">
      <c r="A227" s="129"/>
      <c r="B227" s="127"/>
      <c r="C227" s="143" t="s">
        <v>356</v>
      </c>
      <c r="D227" s="129"/>
      <c r="E227" s="141" t="n">
        <f>G226+1</f>
        <v>45571</v>
      </c>
      <c r="F227" s="139" t="n">
        <v>5</v>
      </c>
      <c r="G227" s="131" t="n">
        <f>E227+F227-1</f>
        <v>45575</v>
      </c>
      <c r="H227" s="141"/>
      <c r="I227" s="141" t="n">
        <f>K226+1</f>
        <v>45548</v>
      </c>
      <c r="J227" s="139" t="n">
        <v>5</v>
      </c>
      <c r="K227" s="131" t="n">
        <f>I227+J227-1</f>
        <v>45552</v>
      </c>
      <c r="L227" s="165"/>
      <c r="M227" s="141" t="n">
        <f>O226+1</f>
        <v>45568</v>
      </c>
      <c r="N227" s="139" t="n">
        <v>5</v>
      </c>
      <c r="O227" s="131" t="n">
        <f>M227+N227-1</f>
        <v>45572</v>
      </c>
      <c r="P227" s="165"/>
      <c r="Q227" s="165"/>
      <c r="R227" s="165" t="s">
        <v>811</v>
      </c>
      <c r="S227" s="165" t="s">
        <v>811</v>
      </c>
      <c r="T227" s="142" t="s">
        <v>290</v>
      </c>
      <c r="U227" s="161"/>
      <c r="V227" s="161"/>
      <c r="W227" s="70"/>
      <c r="X227" s="70"/>
    </row>
    <row r="228" ht="16.5" customHeight="1">
      <c r="A228" s="129"/>
      <c r="B228" s="128"/>
      <c r="C228" s="140" t="s">
        <v>358</v>
      </c>
      <c r="D228" s="129"/>
      <c r="E228" s="131" t="n">
        <f>G227</f>
        <v>45575</v>
      </c>
      <c r="F228" s="139" t="n">
        <v>1</v>
      </c>
      <c r="G228" s="131" t="n">
        <f>E228+F228-1</f>
        <v>45575</v>
      </c>
      <c r="H228" s="131"/>
      <c r="I228" s="131" t="n">
        <f>K227</f>
        <v>45552</v>
      </c>
      <c r="J228" s="139" t="n">
        <v>1</v>
      </c>
      <c r="K228" s="131" t="n">
        <f>I228+J228-1</f>
        <v>45552</v>
      </c>
      <c r="L228" s="165"/>
      <c r="M228" s="131" t="n">
        <f>O227</f>
        <v>45572</v>
      </c>
      <c r="N228" s="139" t="n">
        <v>1</v>
      </c>
      <c r="O228" s="131" t="n">
        <f>M228+N228-1</f>
        <v>45572</v>
      </c>
      <c r="P228" s="165"/>
      <c r="Q228" s="165"/>
      <c r="R228" s="165" t="s">
        <v>811</v>
      </c>
      <c r="S228" s="165"/>
      <c r="T228" s="142"/>
      <c r="U228" s="161"/>
      <c r="V228" s="161"/>
      <c r="W228" s="70"/>
      <c r="X228" s="70"/>
    </row>
    <row r="229" ht="16.5" customHeight="1">
      <c r="A229" s="129"/>
      <c r="B229" s="164" t="s">
        <v>371</v>
      </c>
      <c r="C229" s="140" t="s">
        <v>371</v>
      </c>
      <c r="D229" s="129"/>
      <c r="E229" s="131" t="n">
        <f>MIN(E230:E237)</f>
        <v>45567</v>
      </c>
      <c r="F229" s="169"/>
      <c r="G229" s="131" t="n">
        <f>E229+F229-1</f>
        <v>45566</v>
      </c>
      <c r="H229" s="131"/>
      <c r="I229" s="131" t="n">
        <f>MIN(I230:I237)</f>
        <v>45556</v>
      </c>
      <c r="J229" s="169"/>
      <c r="K229" s="131" t="n">
        <f>I229+J229-1</f>
        <v>45555</v>
      </c>
      <c r="L229" s="165"/>
      <c r="M229" s="131" t="n">
        <f>MIN(M230:M237)</f>
        <v>45576</v>
      </c>
      <c r="N229" s="169"/>
      <c r="O229" s="131" t="n">
        <f>M229+N229-1</f>
        <v>45575</v>
      </c>
      <c r="P229" s="165"/>
      <c r="Q229" s="165"/>
      <c r="R229" s="165"/>
      <c r="S229" s="165"/>
      <c r="T229" s="178"/>
      <c r="U229" s="161"/>
      <c r="V229" s="161"/>
      <c r="W229" s="70"/>
      <c r="X229" s="70"/>
    </row>
    <row r="230" ht="16.5" customHeight="1">
      <c r="A230" s="129"/>
      <c r="B230" s="144"/>
      <c r="C230" s="140" t="s">
        <v>372</v>
      </c>
      <c r="D230" s="129"/>
      <c r="E230" s="131" t="n">
        <f>G227+1</f>
        <v>45576</v>
      </c>
      <c r="F230" s="169"/>
      <c r="G230" s="131" t="n">
        <f>E230+F230-1</f>
        <v>45575</v>
      </c>
      <c r="H230" s="131"/>
      <c r="I230" s="131" t="n">
        <f>K227+4</f>
        <v>45556</v>
      </c>
      <c r="J230" s="169"/>
      <c r="K230" s="131" t="n">
        <f>I230+J230-1</f>
        <v>45555</v>
      </c>
      <c r="L230" s="165"/>
      <c r="M230" s="131" t="n">
        <f>O227+4</f>
        <v>45576</v>
      </c>
      <c r="N230" s="169"/>
      <c r="O230" s="131" t="n">
        <f>M230+N230-1</f>
        <v>45575</v>
      </c>
      <c r="P230" s="165"/>
      <c r="Q230" s="165"/>
      <c r="R230" s="165"/>
      <c r="S230" s="165"/>
      <c r="T230" s="178"/>
      <c r="U230" s="161"/>
      <c r="V230" s="161"/>
      <c r="W230" s="70"/>
      <c r="X230" s="70"/>
    </row>
    <row r="231" ht="16.5" customHeight="1">
      <c r="A231" s="129"/>
      <c r="B231" s="144"/>
      <c r="C231" s="140" t="s">
        <v>373</v>
      </c>
      <c r="D231" s="129"/>
      <c r="E231" s="131" t="n">
        <f>G$209+1</f>
        <v>45567</v>
      </c>
      <c r="F231" s="139" t="n">
        <v>14</v>
      </c>
      <c r="G231" s="131" t="n">
        <f>E231+F231-1</f>
        <v>45580</v>
      </c>
      <c r="H231" s="131"/>
      <c r="I231" s="131" t="n">
        <f>K$227+4</f>
        <v>45556</v>
      </c>
      <c r="J231" s="139" t="n">
        <v>14</v>
      </c>
      <c r="K231" s="131" t="n">
        <f>I231+J231-1</f>
        <v>45569</v>
      </c>
      <c r="L231" s="165"/>
      <c r="M231" s="131" t="n">
        <f>O$227+4</f>
        <v>45576</v>
      </c>
      <c r="N231" s="139" t="n">
        <v>14</v>
      </c>
      <c r="O231" s="131" t="n">
        <f>M231+N231-1</f>
        <v>45589</v>
      </c>
      <c r="P231" s="165"/>
      <c r="Q231" s="165"/>
      <c r="R231" s="165" t="s">
        <v>811</v>
      </c>
      <c r="S231" s="165" t="s">
        <v>811</v>
      </c>
      <c r="T231" s="142" t="s">
        <v>54</v>
      </c>
      <c r="U231" s="161"/>
      <c r="V231" s="161"/>
      <c r="W231" s="70"/>
      <c r="X231" s="70"/>
    </row>
    <row r="232" ht="16.5" customHeight="1">
      <c r="A232" s="129"/>
      <c r="B232" s="144"/>
      <c r="C232" s="140" t="s">
        <v>374</v>
      </c>
      <c r="D232" s="129"/>
      <c r="E232" s="131" t="n">
        <f>G$209+1</f>
        <v>45567</v>
      </c>
      <c r="F232" s="139" t="n">
        <v>14</v>
      </c>
      <c r="G232" s="131" t="n">
        <f>E232+F232-1</f>
        <v>45580</v>
      </c>
      <c r="H232" s="131"/>
      <c r="I232" s="131" t="n">
        <f>K$227+4</f>
        <v>45556</v>
      </c>
      <c r="J232" s="139" t="n">
        <v>14</v>
      </c>
      <c r="K232" s="131" t="n">
        <f>I232+J232-1</f>
        <v>45569</v>
      </c>
      <c r="L232" s="165"/>
      <c r="M232" s="131" t="n">
        <f>O$227+4</f>
        <v>45576</v>
      </c>
      <c r="N232" s="139" t="n">
        <v>14</v>
      </c>
      <c r="O232" s="131" t="n">
        <f>M232+N232-1</f>
        <v>45589</v>
      </c>
      <c r="P232" s="165"/>
      <c r="Q232" s="165"/>
      <c r="R232" s="165"/>
      <c r="S232" s="165"/>
      <c r="T232" s="142" t="s">
        <v>375</v>
      </c>
      <c r="U232" s="161"/>
      <c r="V232" s="161"/>
      <c r="W232" s="70"/>
      <c r="X232" s="70"/>
    </row>
    <row r="233" ht="16.5" customHeight="1">
      <c r="A233" s="129"/>
      <c r="B233" s="144"/>
      <c r="C233" s="140" t="s">
        <v>376</v>
      </c>
      <c r="D233" s="129"/>
      <c r="E233" s="131" t="n">
        <f>G$209+1</f>
        <v>45567</v>
      </c>
      <c r="F233" s="139" t="n">
        <v>7</v>
      </c>
      <c r="G233" s="131" t="n">
        <f>E233+F233-1</f>
        <v>45573</v>
      </c>
      <c r="H233" s="131"/>
      <c r="I233" s="131" t="n">
        <f>K$227+4</f>
        <v>45556</v>
      </c>
      <c r="J233" s="139" t="n">
        <v>7</v>
      </c>
      <c r="K233" s="131" t="n">
        <f>I233+J233-1</f>
        <v>45562</v>
      </c>
      <c r="L233" s="165"/>
      <c r="M233" s="131" t="n">
        <f>O$227+4</f>
        <v>45576</v>
      </c>
      <c r="N233" s="139" t="n">
        <v>7</v>
      </c>
      <c r="O233" s="131" t="n">
        <f>M233+N233-1</f>
        <v>45582</v>
      </c>
      <c r="P233" s="165"/>
      <c r="Q233" s="165"/>
      <c r="R233" s="165"/>
      <c r="S233" s="165"/>
      <c r="T233" s="142" t="s">
        <v>377</v>
      </c>
      <c r="U233" s="161"/>
      <c r="V233" s="161"/>
      <c r="W233" s="70"/>
      <c r="X233" s="70"/>
    </row>
    <row r="234" ht="16.5" customHeight="1">
      <c r="A234" s="129"/>
      <c r="B234" s="144"/>
      <c r="C234" s="140" t="s">
        <v>378</v>
      </c>
      <c r="D234" s="129"/>
      <c r="E234" s="131" t="n">
        <f>G$209+1</f>
        <v>45567</v>
      </c>
      <c r="F234" s="139" t="n">
        <v>20</v>
      </c>
      <c r="G234" s="131" t="n">
        <f>E234+F234-1</f>
        <v>45586</v>
      </c>
      <c r="H234" s="131"/>
      <c r="I234" s="131" t="n">
        <f>K$227+4</f>
        <v>45556</v>
      </c>
      <c r="J234" s="139" t="n">
        <v>20</v>
      </c>
      <c r="K234" s="131" t="n">
        <f>I234+J234-1</f>
        <v>45575</v>
      </c>
      <c r="L234" s="165"/>
      <c r="M234" s="131" t="n">
        <f>O$227+4</f>
        <v>45576</v>
      </c>
      <c r="N234" s="139" t="n">
        <v>20</v>
      </c>
      <c r="O234" s="131" t="n">
        <f>M234+N234-1</f>
        <v>45595</v>
      </c>
      <c r="P234" s="165"/>
      <c r="Q234" s="165"/>
      <c r="R234" s="165"/>
      <c r="S234" s="165"/>
      <c r="T234" s="142" t="s">
        <v>65</v>
      </c>
      <c r="U234" s="161"/>
      <c r="V234" s="161"/>
      <c r="W234" s="70"/>
      <c r="X234" s="70"/>
    </row>
    <row r="235" ht="16.5" customHeight="1">
      <c r="A235" s="129"/>
      <c r="B235" s="144"/>
      <c r="C235" s="140" t="s">
        <v>379</v>
      </c>
      <c r="D235" s="129"/>
      <c r="E235" s="131" t="n">
        <f>G$209+1</f>
        <v>45567</v>
      </c>
      <c r="F235" s="139" t="n">
        <v>1</v>
      </c>
      <c r="G235" s="131" t="n">
        <f>E235+F235-1</f>
        <v>45567</v>
      </c>
      <c r="H235" s="131"/>
      <c r="I235" s="131" t="n">
        <f>K$227+4</f>
        <v>45556</v>
      </c>
      <c r="J235" s="139" t="n">
        <v>1</v>
      </c>
      <c r="K235" s="131" t="n">
        <f>I235+J235-1</f>
        <v>45556</v>
      </c>
      <c r="L235" s="165"/>
      <c r="M235" s="131" t="n">
        <f>O$227+4</f>
        <v>45576</v>
      </c>
      <c r="N235" s="139" t="n">
        <v>1</v>
      </c>
      <c r="O235" s="131" t="n">
        <f>M235+N235-1</f>
        <v>45576</v>
      </c>
      <c r="P235" s="165"/>
      <c r="Q235" s="165"/>
      <c r="R235" s="165"/>
      <c r="S235" s="165"/>
      <c r="T235" s="142" t="s">
        <v>349</v>
      </c>
      <c r="U235" s="161"/>
      <c r="V235" s="161"/>
      <c r="W235" s="70"/>
      <c r="X235" s="70"/>
    </row>
    <row r="236" ht="16.5" customHeight="1">
      <c r="A236" s="129"/>
      <c r="B236" s="144"/>
      <c r="C236" s="140" t="s">
        <v>380</v>
      </c>
      <c r="D236" s="129"/>
      <c r="E236" s="131" t="n">
        <f>G$209+1</f>
        <v>45567</v>
      </c>
      <c r="F236" s="139" t="n">
        <v>3</v>
      </c>
      <c r="G236" s="131" t="n">
        <f>E236+F236-1</f>
        <v>45569</v>
      </c>
      <c r="H236" s="131"/>
      <c r="I236" s="131" t="n">
        <f>K$227+4</f>
        <v>45556</v>
      </c>
      <c r="J236" s="139" t="n">
        <v>3</v>
      </c>
      <c r="K236" s="131" t="n">
        <f>I236+J236-1</f>
        <v>45558</v>
      </c>
      <c r="L236" s="165"/>
      <c r="M236" s="131" t="n">
        <f>O$227+4</f>
        <v>45576</v>
      </c>
      <c r="N236" s="139" t="n">
        <v>3</v>
      </c>
      <c r="O236" s="131" t="n">
        <f>M236+N236-1</f>
        <v>45578</v>
      </c>
      <c r="P236" s="165"/>
      <c r="Q236" s="165"/>
      <c r="R236" s="165"/>
      <c r="S236" s="165"/>
      <c r="T236" s="142" t="s">
        <v>381</v>
      </c>
      <c r="U236" s="161"/>
      <c r="V236" s="161"/>
      <c r="W236" s="70"/>
      <c r="X236" s="70"/>
    </row>
    <row r="237" ht="16.5" customHeight="1">
      <c r="A237" s="129"/>
      <c r="B237" s="144"/>
      <c r="C237" s="140" t="s">
        <v>382</v>
      </c>
      <c r="D237" s="129"/>
      <c r="E237" s="170" t="n">
        <f>E230</f>
        <v>45576</v>
      </c>
      <c r="F237" s="139" t="n">
        <v>3</v>
      </c>
      <c r="G237" s="131" t="n">
        <f>E237+F237-1</f>
        <v>45578</v>
      </c>
      <c r="H237" s="170"/>
      <c r="I237" s="170" t="n">
        <f>I230</f>
        <v>45556</v>
      </c>
      <c r="J237" s="139" t="n">
        <v>3</v>
      </c>
      <c r="K237" s="131" t="n">
        <f>I237+J237-1</f>
        <v>45558</v>
      </c>
      <c r="L237" s="165"/>
      <c r="M237" s="170" t="n">
        <f>M230</f>
        <v>45576</v>
      </c>
      <c r="N237" s="139" t="n">
        <v>3</v>
      </c>
      <c r="O237" s="131" t="n">
        <f>M237+N237-1</f>
        <v>45578</v>
      </c>
      <c r="P237" s="165"/>
      <c r="Q237" s="165"/>
      <c r="R237" s="165"/>
      <c r="S237" s="165"/>
      <c r="T237" s="142" t="s">
        <v>54</v>
      </c>
      <c r="U237" s="161"/>
      <c r="V237" s="161"/>
      <c r="W237" s="70"/>
      <c r="X237" s="70"/>
    </row>
    <row r="238" ht="16.5" customHeight="1">
      <c r="A238" s="129"/>
      <c r="B238" s="147"/>
      <c r="C238" s="140" t="s">
        <v>383</v>
      </c>
      <c r="D238" s="129"/>
      <c r="E238" s="170" t="n">
        <f>E230</f>
        <v>45576</v>
      </c>
      <c r="F238" s="139" t="n">
        <v>1</v>
      </c>
      <c r="G238" s="131" t="n">
        <f>E238+F238-1</f>
        <v>45576</v>
      </c>
      <c r="H238" s="170"/>
      <c r="I238" s="170" t="n">
        <f>I230</f>
        <v>45556</v>
      </c>
      <c r="J238" s="139" t="n">
        <v>1</v>
      </c>
      <c r="K238" s="131" t="n">
        <f>I238+J238-1</f>
        <v>45556</v>
      </c>
      <c r="L238" s="165"/>
      <c r="M238" s="170" t="n">
        <f>M230</f>
        <v>45576</v>
      </c>
      <c r="N238" s="139" t="n">
        <v>1</v>
      </c>
      <c r="O238" s="131" t="n">
        <f>M238+N238-1</f>
        <v>45576</v>
      </c>
      <c r="P238" s="165"/>
      <c r="Q238" s="165"/>
      <c r="R238" s="165"/>
      <c r="S238" s="165"/>
      <c r="T238" s="142" t="s">
        <v>51</v>
      </c>
      <c r="U238" s="161"/>
      <c r="V238" s="161"/>
      <c r="W238" s="70"/>
      <c r="X238" s="70"/>
    </row>
    <row r="239" ht="16.5" customHeight="1">
      <c r="A239" s="129"/>
      <c r="B239" s="140" t="s">
        <v>360</v>
      </c>
      <c r="C239" s="140" t="s">
        <v>360</v>
      </c>
      <c r="D239" s="129"/>
      <c r="E239" s="131" t="n">
        <f>MIN(E240:E245)</f>
        <v>45561</v>
      </c>
      <c r="F239" s="169"/>
      <c r="G239" s="131" t="n">
        <f>MAX(G240:G245)</f>
        <v>45595</v>
      </c>
      <c r="H239" s="131"/>
      <c r="I239" s="131" t="n">
        <f>MIN(I240:I245)</f>
        <v>45553</v>
      </c>
      <c r="J239" s="169"/>
      <c r="K239" s="131" t="n">
        <f>MAX(K240:K245)</f>
        <v>45584</v>
      </c>
      <c r="L239" s="165"/>
      <c r="M239" s="131" t="n">
        <f>MIN(M240:M245)</f>
        <v>45573</v>
      </c>
      <c r="N239" s="169"/>
      <c r="O239" s="131" t="n">
        <f>MAX(O240:O245)</f>
        <v>45604</v>
      </c>
      <c r="P239" s="165"/>
      <c r="Q239" s="165"/>
      <c r="R239" s="165"/>
      <c r="S239" s="165"/>
      <c r="T239" s="178"/>
      <c r="U239" s="161"/>
      <c r="V239" s="161"/>
      <c r="W239" s="70"/>
      <c r="X239" s="70"/>
    </row>
    <row r="240" ht="16.5" customHeight="1">
      <c r="A240" s="129"/>
      <c r="B240" s="144"/>
      <c r="C240" s="140" t="s">
        <v>445</v>
      </c>
      <c r="D240" s="129"/>
      <c r="E240" s="131" t="n">
        <f>E$212+1</f>
        <v>45561</v>
      </c>
      <c r="F240" s="139" t="n">
        <v>3</v>
      </c>
      <c r="G240" s="131" t="n">
        <f>E240+F240-1</f>
        <v>45563</v>
      </c>
      <c r="H240" s="131"/>
      <c r="I240" s="131" t="n">
        <f>I228+1</f>
        <v>45553</v>
      </c>
      <c r="J240" s="139" t="n">
        <v>12</v>
      </c>
      <c r="K240" s="131" t="n">
        <f>I240+J240-1</f>
        <v>45564</v>
      </c>
      <c r="L240" s="165"/>
      <c r="M240" s="131" t="n">
        <f>M228+1</f>
        <v>45573</v>
      </c>
      <c r="N240" s="139" t="n">
        <v>12</v>
      </c>
      <c r="O240" s="131" t="n">
        <f>M240+N240-1</f>
        <v>45584</v>
      </c>
      <c r="P240" s="165"/>
      <c r="Q240" s="165"/>
      <c r="R240" s="165" t="s">
        <v>811</v>
      </c>
      <c r="S240" s="165"/>
      <c r="T240" s="142" t="s">
        <v>73</v>
      </c>
      <c r="U240" s="161"/>
      <c r="V240" s="161"/>
      <c r="W240" s="70"/>
      <c r="X240" s="70"/>
    </row>
    <row r="241" ht="16.5" customHeight="1">
      <c r="A241" s="129"/>
      <c r="B241" s="144"/>
      <c r="C241" s="140" t="s">
        <v>385</v>
      </c>
      <c r="D241" s="129"/>
      <c r="E241" s="131" t="n">
        <f>G232+3</f>
        <v>45583</v>
      </c>
      <c r="F241" s="139" t="n">
        <v>7</v>
      </c>
      <c r="G241" s="131" t="n">
        <f>E241+F241-1</f>
        <v>45589</v>
      </c>
      <c r="H241" s="131"/>
      <c r="I241" s="131" t="n">
        <f>K232+3</f>
        <v>45572</v>
      </c>
      <c r="J241" s="139" t="n">
        <v>7</v>
      </c>
      <c r="K241" s="131" t="n">
        <f>I241+J241-1</f>
        <v>45578</v>
      </c>
      <c r="L241" s="165"/>
      <c r="M241" s="131" t="n">
        <f>O232+3</f>
        <v>45592</v>
      </c>
      <c r="N241" s="139" t="n">
        <v>7</v>
      </c>
      <c r="O241" s="131" t="n">
        <f>M241+N241-1</f>
        <v>45598</v>
      </c>
      <c r="P241" s="165"/>
      <c r="Q241" s="165"/>
      <c r="R241" s="165" t="s">
        <v>811</v>
      </c>
      <c r="S241" s="165"/>
      <c r="T241" s="142" t="s">
        <v>73</v>
      </c>
      <c r="U241" s="161"/>
      <c r="V241" s="161"/>
      <c r="W241" s="70"/>
      <c r="X241" s="70"/>
    </row>
    <row r="242" ht="16.5" customHeight="1">
      <c r="A242" s="129"/>
      <c r="B242" s="144"/>
      <c r="C242" s="140" t="s">
        <v>363</v>
      </c>
      <c r="D242" s="129"/>
      <c r="E242" s="131" t="n">
        <f>G241+1</f>
        <v>45590</v>
      </c>
      <c r="F242" s="139" t="n">
        <v>5</v>
      </c>
      <c r="G242" s="131" t="n">
        <f>E242+F242-1</f>
        <v>45594</v>
      </c>
      <c r="H242" s="131"/>
      <c r="I242" s="131" t="n">
        <f>K241+1</f>
        <v>45579</v>
      </c>
      <c r="J242" s="139" t="n">
        <v>5</v>
      </c>
      <c r="K242" s="131" t="n">
        <f>I242+J242-1</f>
        <v>45583</v>
      </c>
      <c r="L242" s="165"/>
      <c r="M242" s="131" t="n">
        <f>O241+1</f>
        <v>45599</v>
      </c>
      <c r="N242" s="139" t="n">
        <v>5</v>
      </c>
      <c r="O242" s="131" t="n">
        <f>M242+N242-1</f>
        <v>45603</v>
      </c>
      <c r="P242" s="165"/>
      <c r="Q242" s="165"/>
      <c r="R242" s="165" t="s">
        <v>811</v>
      </c>
      <c r="S242" s="165"/>
      <c r="T242" s="142" t="s">
        <v>264</v>
      </c>
      <c r="U242" s="161"/>
      <c r="V242" s="161"/>
      <c r="W242" s="70"/>
      <c r="X242" s="70"/>
    </row>
    <row r="243" ht="16.5" customHeight="1">
      <c r="A243" s="129"/>
      <c r="B243" s="144"/>
      <c r="C243" s="140" t="s">
        <v>364</v>
      </c>
      <c r="D243" s="129"/>
      <c r="E243" s="131" t="n">
        <f>G242+1</f>
        <v>45595</v>
      </c>
      <c r="F243" s="139" t="n">
        <v>1</v>
      </c>
      <c r="G243" s="131" t="n">
        <f>E243+F243-1</f>
        <v>45595</v>
      </c>
      <c r="H243" s="131"/>
      <c r="I243" s="131" t="n">
        <f>K242+1</f>
        <v>45584</v>
      </c>
      <c r="J243" s="139" t="n">
        <v>1</v>
      </c>
      <c r="K243" s="131" t="n">
        <f>I243+J243-1</f>
        <v>45584</v>
      </c>
      <c r="L243" s="165"/>
      <c r="M243" s="131" t="n">
        <f>O242+1</f>
        <v>45604</v>
      </c>
      <c r="N243" s="139" t="n">
        <v>1</v>
      </c>
      <c r="O243" s="131" t="n">
        <f>M243+N243-1</f>
        <v>45604</v>
      </c>
      <c r="P243" s="165"/>
      <c r="Q243" s="165"/>
      <c r="R243" s="165" t="s">
        <v>811</v>
      </c>
      <c r="S243" s="165"/>
      <c r="T243" s="142" t="s">
        <v>73</v>
      </c>
      <c r="U243" s="161"/>
      <c r="V243" s="161"/>
      <c r="W243" s="70"/>
      <c r="X243" s="70"/>
    </row>
    <row r="244" ht="16.5" customHeight="1">
      <c r="A244" s="129"/>
      <c r="B244" s="144"/>
      <c r="C244" s="140" t="s">
        <v>365</v>
      </c>
      <c r="D244" s="129"/>
      <c r="E244" s="131" t="n">
        <f>E233+7</f>
        <v>45574</v>
      </c>
      <c r="F244" s="139" t="n">
        <v>14</v>
      </c>
      <c r="G244" s="131" t="n">
        <f>E244+F244-1</f>
        <v>45587</v>
      </c>
      <c r="H244" s="131"/>
      <c r="I244" s="131" t="n">
        <f>I233+7</f>
        <v>45563</v>
      </c>
      <c r="J244" s="139" t="n">
        <v>14</v>
      </c>
      <c r="K244" s="131" t="n">
        <f>I244+J244-1</f>
        <v>45576</v>
      </c>
      <c r="L244" s="165"/>
      <c r="M244" s="131" t="n">
        <f>M233+7</f>
        <v>45583</v>
      </c>
      <c r="N244" s="139" t="n">
        <v>14</v>
      </c>
      <c r="O244" s="131" t="n">
        <f>M244+N244-1</f>
        <v>45596</v>
      </c>
      <c r="P244" s="165"/>
      <c r="Q244" s="165"/>
      <c r="R244" s="165" t="s">
        <v>811</v>
      </c>
      <c r="S244" s="165" t="s">
        <v>278</v>
      </c>
      <c r="T244" s="142" t="s">
        <v>366</v>
      </c>
      <c r="U244" s="161"/>
      <c r="V244" s="161"/>
      <c r="W244" s="70"/>
      <c r="X244" s="70"/>
    </row>
    <row r="245" ht="16.5" customHeight="1">
      <c r="A245" s="129"/>
      <c r="B245" s="147"/>
      <c r="C245" s="140" t="s">
        <v>387</v>
      </c>
      <c r="D245" s="129"/>
      <c r="E245" s="131" t="n">
        <f>G232+1</f>
        <v>45581</v>
      </c>
      <c r="F245" s="139" t="n">
        <v>7</v>
      </c>
      <c r="G245" s="131" t="n">
        <f>E245+F245-1</f>
        <v>45587</v>
      </c>
      <c r="H245" s="131"/>
      <c r="I245" s="131" t="n">
        <f>K232+1</f>
        <v>45570</v>
      </c>
      <c r="J245" s="139" t="n">
        <v>7</v>
      </c>
      <c r="K245" s="131" t="n">
        <f>I245+J245-1</f>
        <v>45576</v>
      </c>
      <c r="L245" s="165"/>
      <c r="M245" s="131" t="n">
        <f>O232+1</f>
        <v>45590</v>
      </c>
      <c r="N245" s="139" t="n">
        <v>7</v>
      </c>
      <c r="O245" s="131" t="n">
        <f>M245+N245-1</f>
        <v>45596</v>
      </c>
      <c r="P245" s="165"/>
      <c r="Q245" s="165"/>
      <c r="R245" s="165"/>
      <c r="S245" s="165"/>
      <c r="T245" s="142" t="s">
        <v>388</v>
      </c>
      <c r="U245" s="161"/>
      <c r="V245" s="161"/>
      <c r="W245" s="70"/>
      <c r="X245" s="70"/>
    </row>
    <row r="246" ht="16.5" customHeight="1">
      <c r="A246" s="129"/>
      <c r="B246" s="129" t="s">
        <v>96</v>
      </c>
      <c r="C246" s="140" t="s">
        <v>474</v>
      </c>
      <c r="D246" s="129"/>
      <c r="E246" s="131" t="n">
        <f>MAX(G240,G230)+3</f>
        <v>45578</v>
      </c>
      <c r="F246" s="139" t="n">
        <v>1</v>
      </c>
      <c r="G246" s="131" t="n">
        <f>E246+F246-1</f>
        <v>45578</v>
      </c>
      <c r="H246" s="131"/>
      <c r="I246" s="131" t="n">
        <f>MAX(K240,K230)+3</f>
        <v>45567</v>
      </c>
      <c r="J246" s="139" t="n">
        <v>1</v>
      </c>
      <c r="K246" s="131" t="n">
        <f>I246+J246-1</f>
        <v>45567</v>
      </c>
      <c r="L246" s="165"/>
      <c r="M246" s="131" t="n">
        <f>MAX(O240,O230)+3</f>
        <v>45587</v>
      </c>
      <c r="N246" s="139" t="n">
        <v>1</v>
      </c>
      <c r="O246" s="131" t="n">
        <f>M246+N246-1</f>
        <v>45587</v>
      </c>
      <c r="P246" s="165"/>
      <c r="Q246" s="165"/>
      <c r="R246" s="165" t="s">
        <v>811</v>
      </c>
      <c r="S246" s="165" t="s">
        <v>811</v>
      </c>
      <c r="T246" s="142" t="s">
        <v>390</v>
      </c>
      <c r="U246" s="161"/>
      <c r="V246" s="161"/>
      <c r="W246" s="70"/>
      <c r="X246" s="70"/>
    </row>
    <row r="247" ht="16.5" customHeight="1">
      <c r="A247" s="129"/>
      <c r="B247" s="160" t="s">
        <v>391</v>
      </c>
      <c r="C247" s="140" t="s">
        <v>392</v>
      </c>
      <c r="D247" s="129"/>
      <c r="E247" s="170" t="n">
        <f>E$212</f>
        <v>45560</v>
      </c>
      <c r="F247" s="169"/>
      <c r="G247" s="131" t="n">
        <f>E247+F247-1</f>
        <v>45559</v>
      </c>
      <c r="H247" s="170"/>
      <c r="I247" s="170" t="n">
        <f>I$212</f>
        <v>45537</v>
      </c>
      <c r="J247" s="169"/>
      <c r="K247" s="131" t="n">
        <f>I247+J247-1</f>
        <v>45536</v>
      </c>
      <c r="L247" s="165"/>
      <c r="M247" s="170" t="n">
        <f>M$212</f>
        <v>45557</v>
      </c>
      <c r="N247" s="169"/>
      <c r="O247" s="131" t="n">
        <f>M247+N247-1</f>
        <v>45556</v>
      </c>
      <c r="P247" s="165"/>
      <c r="Q247" s="165"/>
      <c r="R247" s="165" t="s">
        <v>811</v>
      </c>
      <c r="S247" s="165"/>
      <c r="T247" s="178"/>
      <c r="U247" s="161"/>
      <c r="V247" s="161"/>
      <c r="W247" s="70"/>
      <c r="X247" s="70"/>
    </row>
    <row r="248" ht="16.5" customHeight="1">
      <c r="A248" s="129"/>
      <c r="B248" s="144"/>
      <c r="C248" s="140" t="s">
        <v>232</v>
      </c>
      <c r="D248" s="129"/>
      <c r="E248" s="170" t="n">
        <f>E$212</f>
        <v>45560</v>
      </c>
      <c r="F248" s="139" t="n">
        <v>7</v>
      </c>
      <c r="G248" s="131" t="n">
        <f>E248+F248-1</f>
        <v>45566</v>
      </c>
      <c r="H248" s="170"/>
      <c r="I248" s="170" t="n">
        <f>I$212</f>
        <v>45537</v>
      </c>
      <c r="J248" s="139" t="n">
        <v>7</v>
      </c>
      <c r="K248" s="131" t="n">
        <f>I248+J248-1</f>
        <v>45543</v>
      </c>
      <c r="L248" s="165"/>
      <c r="M248" s="170" t="n">
        <f>M$212</f>
        <v>45557</v>
      </c>
      <c r="N248" s="139" t="n">
        <v>7</v>
      </c>
      <c r="O248" s="131" t="n">
        <f>M248+N248-1</f>
        <v>45563</v>
      </c>
      <c r="P248" s="165"/>
      <c r="Q248" s="165"/>
      <c r="R248" s="165"/>
      <c r="S248" s="165"/>
      <c r="T248" s="142" t="s">
        <v>381</v>
      </c>
      <c r="U248" s="161"/>
      <c r="V248" s="161"/>
      <c r="W248" s="70"/>
      <c r="X248" s="70"/>
    </row>
    <row r="249" ht="16.5" customHeight="1">
      <c r="A249" s="129"/>
      <c r="B249" s="144"/>
      <c r="C249" s="140" t="s">
        <v>393</v>
      </c>
      <c r="D249" s="129"/>
      <c r="E249" s="170" t="n">
        <f>E$212</f>
        <v>45560</v>
      </c>
      <c r="F249" s="139" t="n">
        <v>7</v>
      </c>
      <c r="G249" s="131" t="n">
        <f>E249+F249-1</f>
        <v>45566</v>
      </c>
      <c r="H249" s="170"/>
      <c r="I249" s="170" t="n">
        <f>I$212</f>
        <v>45537</v>
      </c>
      <c r="J249" s="139" t="n">
        <v>7</v>
      </c>
      <c r="K249" s="131" t="n">
        <f>I249+J249-1</f>
        <v>45543</v>
      </c>
      <c r="L249" s="165"/>
      <c r="M249" s="170" t="n">
        <f>M$212</f>
        <v>45557</v>
      </c>
      <c r="N249" s="139" t="n">
        <v>7</v>
      </c>
      <c r="O249" s="131" t="n">
        <f>M249+N249-1</f>
        <v>45563</v>
      </c>
      <c r="P249" s="165"/>
      <c r="Q249" s="165"/>
      <c r="R249" s="165"/>
      <c r="S249" s="165"/>
      <c r="T249" s="142" t="s">
        <v>381</v>
      </c>
      <c r="U249" s="161"/>
      <c r="V249" s="161"/>
      <c r="W249" s="70"/>
      <c r="X249" s="70"/>
    </row>
    <row r="250" ht="16.5" customHeight="1">
      <c r="A250" s="129"/>
      <c r="B250" s="144"/>
      <c r="C250" s="140" t="s">
        <v>239</v>
      </c>
      <c r="D250" s="129"/>
      <c r="E250" s="170" t="n">
        <f>E$212</f>
        <v>45560</v>
      </c>
      <c r="F250" s="139" t="n">
        <v>7</v>
      </c>
      <c r="G250" s="131" t="n">
        <f>E250+F250-1</f>
        <v>45566</v>
      </c>
      <c r="H250" s="170"/>
      <c r="I250" s="170" t="n">
        <f>I$212</f>
        <v>45537</v>
      </c>
      <c r="J250" s="139" t="n">
        <v>7</v>
      </c>
      <c r="K250" s="131" t="n">
        <f>I250+J250-1</f>
        <v>45543</v>
      </c>
      <c r="L250" s="165"/>
      <c r="M250" s="170" t="n">
        <f>M$212</f>
        <v>45557</v>
      </c>
      <c r="N250" s="139" t="n">
        <v>7</v>
      </c>
      <c r="O250" s="131" t="n">
        <f>M250+N250-1</f>
        <v>45563</v>
      </c>
      <c r="P250" s="165"/>
      <c r="Q250" s="165"/>
      <c r="R250" s="165"/>
      <c r="S250" s="165"/>
      <c r="T250" s="142" t="s">
        <v>381</v>
      </c>
      <c r="U250" s="161"/>
      <c r="V250" s="161"/>
      <c r="W250" s="70"/>
      <c r="X250" s="70"/>
    </row>
    <row r="251" ht="16.5" customHeight="1">
      <c r="A251" s="129"/>
      <c r="B251" s="144"/>
      <c r="C251" s="140" t="s">
        <v>394</v>
      </c>
      <c r="D251" s="129"/>
      <c r="E251" s="170" t="n">
        <f>E$212</f>
        <v>45560</v>
      </c>
      <c r="F251" s="139" t="n">
        <v>7</v>
      </c>
      <c r="G251" s="131" t="n">
        <f>E251+F251-1</f>
        <v>45566</v>
      </c>
      <c r="H251" s="170"/>
      <c r="I251" s="170" t="n">
        <f>I$212</f>
        <v>45537</v>
      </c>
      <c r="J251" s="139" t="n">
        <v>7</v>
      </c>
      <c r="K251" s="131" t="n">
        <f>I251+J251-1</f>
        <v>45543</v>
      </c>
      <c r="L251" s="165"/>
      <c r="M251" s="170" t="n">
        <f>M$212</f>
        <v>45557</v>
      </c>
      <c r="N251" s="139" t="n">
        <v>7</v>
      </c>
      <c r="O251" s="131" t="n">
        <f>M251+N251-1</f>
        <v>45563</v>
      </c>
      <c r="P251" s="165"/>
      <c r="Q251" s="165"/>
      <c r="R251" s="165"/>
      <c r="S251" s="165"/>
      <c r="T251" s="142" t="s">
        <v>381</v>
      </c>
      <c r="U251" s="161"/>
      <c r="V251" s="161"/>
      <c r="W251" s="70"/>
      <c r="X251" s="70"/>
    </row>
    <row r="252" ht="16.5" customHeight="1">
      <c r="A252" s="129"/>
      <c r="B252" s="144"/>
      <c r="C252" s="140" t="s">
        <v>395</v>
      </c>
      <c r="D252" s="129"/>
      <c r="E252" s="170" t="n">
        <f>E$212</f>
        <v>45560</v>
      </c>
      <c r="F252" s="139" t="n">
        <v>7</v>
      </c>
      <c r="G252" s="131" t="n">
        <f>E252+F252-1</f>
        <v>45566</v>
      </c>
      <c r="H252" s="170"/>
      <c r="I252" s="170" t="n">
        <f>I$212</f>
        <v>45537</v>
      </c>
      <c r="J252" s="139" t="n">
        <v>7</v>
      </c>
      <c r="K252" s="131" t="n">
        <f>I252+J252-1</f>
        <v>45543</v>
      </c>
      <c r="L252" s="165"/>
      <c r="M252" s="170" t="n">
        <f>M$212</f>
        <v>45557</v>
      </c>
      <c r="N252" s="139" t="n">
        <v>7</v>
      </c>
      <c r="O252" s="131" t="n">
        <f>M252+N252-1</f>
        <v>45563</v>
      </c>
      <c r="P252" s="165"/>
      <c r="Q252" s="165"/>
      <c r="R252" s="165"/>
      <c r="S252" s="165"/>
      <c r="T252" s="142" t="s">
        <v>51</v>
      </c>
      <c r="U252" s="161"/>
      <c r="V252" s="161"/>
      <c r="W252" s="70"/>
      <c r="X252" s="70"/>
    </row>
    <row r="253" ht="16.5" customHeight="1">
      <c r="A253" s="129"/>
      <c r="B253" s="144"/>
      <c r="C253" s="140" t="s">
        <v>396</v>
      </c>
      <c r="D253" s="129"/>
      <c r="E253" s="170" t="n">
        <f>E$212</f>
        <v>45560</v>
      </c>
      <c r="F253" s="139" t="n">
        <v>7</v>
      </c>
      <c r="G253" s="131" t="n">
        <f>E253+F253-1</f>
        <v>45566</v>
      </c>
      <c r="H253" s="170"/>
      <c r="I253" s="170" t="n">
        <f>I$212</f>
        <v>45537</v>
      </c>
      <c r="J253" s="139" t="n">
        <v>7</v>
      </c>
      <c r="K253" s="131" t="n">
        <f>I253+J253-1</f>
        <v>45543</v>
      </c>
      <c r="L253" s="165"/>
      <c r="M253" s="170" t="n">
        <f>M$212</f>
        <v>45557</v>
      </c>
      <c r="N253" s="139" t="n">
        <v>7</v>
      </c>
      <c r="O253" s="131" t="n">
        <f>M253+N253-1</f>
        <v>45563</v>
      </c>
      <c r="P253" s="165"/>
      <c r="Q253" s="165"/>
      <c r="R253" s="165"/>
      <c r="S253" s="165"/>
      <c r="T253" s="142" t="s">
        <v>51</v>
      </c>
      <c r="U253" s="161"/>
      <c r="V253" s="161"/>
      <c r="W253" s="70"/>
      <c r="X253" s="70"/>
    </row>
    <row r="254" ht="16.5" customHeight="1">
      <c r="A254" s="129"/>
      <c r="B254" s="160" t="s">
        <v>80</v>
      </c>
      <c r="C254" s="140" t="s">
        <v>397</v>
      </c>
      <c r="D254" s="129"/>
      <c r="E254" s="170" t="n">
        <f>E$212</f>
        <v>45560</v>
      </c>
      <c r="F254" s="139" t="n">
        <v>7</v>
      </c>
      <c r="G254" s="131" t="n">
        <f>E254+F254-1</f>
        <v>45566</v>
      </c>
      <c r="H254" s="170"/>
      <c r="I254" s="170" t="n">
        <f>I$212</f>
        <v>45537</v>
      </c>
      <c r="J254" s="139" t="n">
        <v>7</v>
      </c>
      <c r="K254" s="131" t="n">
        <f>I254+J254-1</f>
        <v>45543</v>
      </c>
      <c r="L254" s="165"/>
      <c r="M254" s="170" t="n">
        <f>M$212</f>
        <v>45557</v>
      </c>
      <c r="N254" s="139" t="n">
        <v>7</v>
      </c>
      <c r="O254" s="131" t="n">
        <f>M254+N254-1</f>
        <v>45563</v>
      </c>
      <c r="P254" s="165"/>
      <c r="Q254" s="165"/>
      <c r="R254" s="165"/>
      <c r="S254" s="165"/>
      <c r="T254" s="142" t="s">
        <v>39</v>
      </c>
      <c r="U254" s="161"/>
      <c r="V254" s="161"/>
      <c r="W254" s="70"/>
      <c r="X254" s="70"/>
    </row>
    <row r="255" ht="16.5" customHeight="1">
      <c r="A255" s="129"/>
      <c r="B255" s="147"/>
      <c r="C255" s="140" t="s">
        <v>398</v>
      </c>
      <c r="D255" s="129"/>
      <c r="E255" s="170" t="n">
        <f>E$212</f>
        <v>45560</v>
      </c>
      <c r="F255" s="139" t="n">
        <v>7</v>
      </c>
      <c r="G255" s="131" t="n">
        <f>E255+F255-1</f>
        <v>45566</v>
      </c>
      <c r="H255" s="170"/>
      <c r="I255" s="170" t="n">
        <f>I$212</f>
        <v>45537</v>
      </c>
      <c r="J255" s="139" t="n">
        <v>7</v>
      </c>
      <c r="K255" s="131" t="n">
        <f>I255+J255-1</f>
        <v>45543</v>
      </c>
      <c r="L255" s="165"/>
      <c r="M255" s="170" t="n">
        <f>M$212</f>
        <v>45557</v>
      </c>
      <c r="N255" s="139" t="n">
        <v>7</v>
      </c>
      <c r="O255" s="131" t="n">
        <f>M255+N255-1</f>
        <v>45563</v>
      </c>
      <c r="P255" s="165"/>
      <c r="Q255" s="165"/>
      <c r="R255" s="165"/>
      <c r="S255" s="165"/>
      <c r="T255" s="142" t="s">
        <v>381</v>
      </c>
      <c r="U255" s="161"/>
      <c r="V255" s="161"/>
      <c r="W255" s="70"/>
      <c r="X255" s="70"/>
    </row>
    <row r="256" ht="16.5" customHeight="1">
      <c r="A256" s="129"/>
      <c r="B256" s="129"/>
      <c r="C256" s="140" t="s">
        <v>399</v>
      </c>
      <c r="D256" s="129"/>
      <c r="E256" s="131" t="n">
        <f>G240+1</f>
        <v>45564</v>
      </c>
      <c r="F256" s="139" t="n">
        <v>14</v>
      </c>
      <c r="G256" s="131" t="n">
        <f>E256+F256-1</f>
        <v>45577</v>
      </c>
      <c r="H256" s="131"/>
      <c r="I256" s="131" t="n">
        <f>K240+1</f>
        <v>45565</v>
      </c>
      <c r="J256" s="139" t="n">
        <v>14</v>
      </c>
      <c r="K256" s="131" t="n">
        <f>I256+J256-1</f>
        <v>45578</v>
      </c>
      <c r="L256" s="165"/>
      <c r="M256" s="131" t="n">
        <f>O240+1</f>
        <v>45585</v>
      </c>
      <c r="N256" s="139" t="n">
        <v>14</v>
      </c>
      <c r="O256" s="131" t="n">
        <f>M256+N256-1</f>
        <v>45598</v>
      </c>
      <c r="P256" s="165"/>
      <c r="Q256" s="165"/>
      <c r="R256" s="165"/>
      <c r="S256" s="165"/>
      <c r="T256" s="142" t="s">
        <v>73</v>
      </c>
      <c r="U256" s="161"/>
      <c r="V256" s="161"/>
      <c r="W256" s="70"/>
      <c r="X256" s="70"/>
    </row>
    <row r="257" ht="16.5" customHeight="1">
      <c r="A257" s="129"/>
      <c r="B257" s="129"/>
      <c r="C257" s="140" t="s">
        <v>400</v>
      </c>
      <c r="D257" s="129"/>
      <c r="E257" s="170" t="n">
        <f>E$212</f>
        <v>45560</v>
      </c>
      <c r="F257" s="139" t="n">
        <v>14</v>
      </c>
      <c r="G257" s="131" t="n">
        <f>E257+F257-1</f>
        <v>45573</v>
      </c>
      <c r="H257" s="170"/>
      <c r="I257" s="170" t="n">
        <f>I$212</f>
        <v>45537</v>
      </c>
      <c r="J257" s="139" t="n">
        <v>14</v>
      </c>
      <c r="K257" s="131" t="n">
        <f>I257+J257-1</f>
        <v>45550</v>
      </c>
      <c r="L257" s="165"/>
      <c r="M257" s="170" t="n">
        <f>M$212</f>
        <v>45557</v>
      </c>
      <c r="N257" s="139" t="n">
        <v>14</v>
      </c>
      <c r="O257" s="131" t="n">
        <f>M257+N257-1</f>
        <v>45570</v>
      </c>
      <c r="P257" s="165"/>
      <c r="Q257" s="165"/>
      <c r="R257" s="165"/>
      <c r="S257" s="165"/>
      <c r="T257" s="142" t="s">
        <v>250</v>
      </c>
      <c r="U257" s="161"/>
      <c r="V257" s="161"/>
      <c r="W257" s="70"/>
      <c r="X257" s="70"/>
    </row>
    <row r="258" ht="16.5" customHeight="1">
      <c r="A258" s="129"/>
      <c r="B258" s="160" t="s">
        <v>401</v>
      </c>
      <c r="C258" s="140" t="s">
        <v>1083</v>
      </c>
      <c r="D258" s="129"/>
      <c r="E258" s="131" t="n">
        <f>G240+1</f>
        <v>45564</v>
      </c>
      <c r="F258" s="169"/>
      <c r="G258" s="131" t="n">
        <f>E258+F258-1</f>
        <v>45563</v>
      </c>
      <c r="H258" s="131"/>
      <c r="I258" s="131" t="n">
        <f>K240+1</f>
        <v>45565</v>
      </c>
      <c r="J258" s="169"/>
      <c r="K258" s="131" t="n">
        <f>I258+J258-1</f>
        <v>45564</v>
      </c>
      <c r="L258" s="165"/>
      <c r="M258" s="131" t="n">
        <f>O240+1</f>
        <v>45585</v>
      </c>
      <c r="N258" s="169"/>
      <c r="O258" s="131" t="n">
        <f>M258+N258-1</f>
        <v>45584</v>
      </c>
      <c r="P258" s="165"/>
      <c r="Q258" s="165"/>
      <c r="R258" s="165" t="s">
        <v>811</v>
      </c>
      <c r="S258" s="165"/>
      <c r="T258" s="178"/>
      <c r="U258" s="161"/>
      <c r="V258" s="161"/>
      <c r="W258" s="70"/>
      <c r="X258" s="70"/>
    </row>
    <row r="259" ht="16.5" customHeight="1">
      <c r="A259" s="129"/>
      <c r="B259" s="144"/>
      <c r="C259" s="140" t="s">
        <v>403</v>
      </c>
      <c r="D259" s="129"/>
      <c r="E259" s="131" t="n">
        <f>G240+1</f>
        <v>45564</v>
      </c>
      <c r="F259" s="139" t="n">
        <v>3</v>
      </c>
      <c r="G259" s="131" t="n">
        <f>E259+F259-1</f>
        <v>45566</v>
      </c>
      <c r="H259" s="131"/>
      <c r="I259" s="131" t="n">
        <f>K240+1</f>
        <v>45565</v>
      </c>
      <c r="J259" s="139" t="n">
        <v>3</v>
      </c>
      <c r="K259" s="131" t="n">
        <f>I259+J259-1</f>
        <v>45567</v>
      </c>
      <c r="L259" s="165"/>
      <c r="M259" s="131" t="n">
        <f>O240+1</f>
        <v>45585</v>
      </c>
      <c r="N259" s="139" t="n">
        <v>3</v>
      </c>
      <c r="O259" s="131" t="n">
        <f>M259+N259-1</f>
        <v>45587</v>
      </c>
      <c r="P259" s="165"/>
      <c r="Q259" s="165"/>
      <c r="R259" s="165"/>
      <c r="S259" s="165"/>
      <c r="T259" s="142" t="s">
        <v>404</v>
      </c>
      <c r="U259" s="161"/>
      <c r="V259" s="161"/>
      <c r="W259" s="70"/>
      <c r="X259" s="70"/>
    </row>
    <row r="260" ht="16.5" customHeight="1">
      <c r="A260" s="129"/>
      <c r="B260" s="147"/>
      <c r="C260" s="140" t="s">
        <v>405</v>
      </c>
      <c r="D260" s="129"/>
      <c r="E260" s="131" t="n">
        <f>G259+1</f>
        <v>45567</v>
      </c>
      <c r="F260" s="139" t="n">
        <v>7</v>
      </c>
      <c r="G260" s="131" t="n">
        <f>E260+F260-1</f>
        <v>45573</v>
      </c>
      <c r="H260" s="131"/>
      <c r="I260" s="131" t="n">
        <f>K259+1</f>
        <v>45568</v>
      </c>
      <c r="J260" s="139" t="n">
        <v>7</v>
      </c>
      <c r="K260" s="131" t="n">
        <f>I260+J260-1</f>
        <v>45574</v>
      </c>
      <c r="L260" s="165"/>
      <c r="M260" s="131" t="n">
        <f>O259+1</f>
        <v>45588</v>
      </c>
      <c r="N260" s="139" t="n">
        <v>7</v>
      </c>
      <c r="O260" s="131" t="n">
        <f>M260+N260-1</f>
        <v>45594</v>
      </c>
      <c r="P260" s="165"/>
      <c r="Q260" s="165"/>
      <c r="R260" s="165"/>
      <c r="S260" s="165"/>
      <c r="T260" s="142" t="s">
        <v>84</v>
      </c>
      <c r="U260" s="161"/>
      <c r="V260" s="161"/>
      <c r="W260" s="70"/>
      <c r="X260" s="70"/>
    </row>
    <row r="261" ht="16.5" customHeight="1">
      <c r="A261" s="129" t="s">
        <v>1131</v>
      </c>
      <c r="B261" s="129"/>
      <c r="C261" s="140" t="s">
        <v>337</v>
      </c>
      <c r="D261" s="129"/>
      <c r="E261" s="165"/>
      <c r="F261" s="169"/>
      <c r="G261" s="131" t="n">
        <f>E261+F261-1</f>
        <v>-1</v>
      </c>
      <c r="H261" s="165"/>
      <c r="I261" s="165"/>
      <c r="J261" s="169"/>
      <c r="K261" s="131" t="n">
        <f>I261+J261-1</f>
        <v>-1</v>
      </c>
      <c r="L261" s="165"/>
      <c r="M261" s="165"/>
      <c r="N261" s="169"/>
      <c r="O261" s="131" t="n">
        <f>M261+N261-1</f>
        <v>-1</v>
      </c>
      <c r="P261" s="165"/>
      <c r="Q261" s="165"/>
      <c r="R261" s="165"/>
      <c r="S261" s="165"/>
      <c r="T261" s="178"/>
      <c r="U261" s="161"/>
      <c r="V261" s="161"/>
      <c r="W261" s="70"/>
      <c r="X261" s="70"/>
    </row>
    <row r="262" ht="16.5" customHeight="1">
      <c r="A262" s="129"/>
      <c r="B262" s="140" t="s">
        <v>338</v>
      </c>
      <c r="C262" s="140" t="s">
        <v>338</v>
      </c>
      <c r="D262" s="129"/>
      <c r="E262" s="131" t="n">
        <f>MIN(E263:E267)</f>
        <v>45578</v>
      </c>
      <c r="F262" s="169"/>
      <c r="G262" s="131" t="n">
        <f>MAX(G263:G267)</f>
        <v>45584</v>
      </c>
      <c r="H262" s="131"/>
      <c r="I262" s="131" t="n">
        <f>MIN(I263:I267)</f>
        <v>45579</v>
      </c>
      <c r="J262" s="169"/>
      <c r="K262" s="131" t="n">
        <f>MAX(K263:K267)</f>
        <v>45585</v>
      </c>
      <c r="L262" s="165"/>
      <c r="M262" s="131" t="n">
        <f>MIN(M263:M267)</f>
        <v>45599</v>
      </c>
      <c r="N262" s="169"/>
      <c r="O262" s="131" t="n">
        <f>MAX(O263:O267)</f>
        <v>45605</v>
      </c>
      <c r="P262" s="165"/>
      <c r="Q262" s="165"/>
      <c r="R262" s="165"/>
      <c r="S262" s="165"/>
      <c r="T262" s="178"/>
      <c r="U262" s="161"/>
      <c r="V262" s="161"/>
      <c r="W262" s="70"/>
      <c r="X262" s="70"/>
    </row>
    <row r="263" ht="16.5" customHeight="1">
      <c r="A263" s="129"/>
      <c r="B263" s="144"/>
      <c r="C263" s="140" t="s">
        <v>339</v>
      </c>
      <c r="D263" s="129"/>
      <c r="E263" s="131" t="n">
        <f>G256+1</f>
        <v>45578</v>
      </c>
      <c r="F263" s="139" t="n">
        <v>3</v>
      </c>
      <c r="G263" s="131" t="n">
        <f>E263+F263-1</f>
        <v>45580</v>
      </c>
      <c r="H263" s="131"/>
      <c r="I263" s="131" t="n">
        <f>K256+1</f>
        <v>45579</v>
      </c>
      <c r="J263" s="139" t="n">
        <v>3</v>
      </c>
      <c r="K263" s="131" t="n">
        <f>I263+J263-1</f>
        <v>45581</v>
      </c>
      <c r="L263" s="165"/>
      <c r="M263" s="131" t="n">
        <f>O256+1</f>
        <v>45599</v>
      </c>
      <c r="N263" s="139" t="n">
        <v>3</v>
      </c>
      <c r="O263" s="131" t="n">
        <f>M263+N263-1</f>
        <v>45601</v>
      </c>
      <c r="P263" s="165"/>
      <c r="Q263" s="165"/>
      <c r="R263" s="165"/>
      <c r="S263" s="165"/>
      <c r="T263" s="142" t="s">
        <v>264</v>
      </c>
      <c r="U263" s="161"/>
      <c r="V263" s="161"/>
      <c r="W263" s="70"/>
      <c r="X263" s="70"/>
    </row>
    <row r="264" ht="16.5" customHeight="1">
      <c r="A264" s="129"/>
      <c r="B264" s="144"/>
      <c r="C264" s="140" t="s">
        <v>340</v>
      </c>
      <c r="D264" s="129"/>
      <c r="E264" s="131" t="n">
        <f>E263</f>
        <v>45578</v>
      </c>
      <c r="F264" s="139" t="n">
        <v>3</v>
      </c>
      <c r="G264" s="131" t="n">
        <f>E264+F264-1</f>
        <v>45580</v>
      </c>
      <c r="H264" s="131"/>
      <c r="I264" s="131" t="n">
        <f>I263</f>
        <v>45579</v>
      </c>
      <c r="J264" s="139" t="n">
        <v>3</v>
      </c>
      <c r="K264" s="131" t="n">
        <f>I264+J264-1</f>
        <v>45581</v>
      </c>
      <c r="L264" s="165"/>
      <c r="M264" s="131" t="n">
        <f>M263</f>
        <v>45599</v>
      </c>
      <c r="N264" s="139" t="n">
        <v>3</v>
      </c>
      <c r="O264" s="131" t="n">
        <f>M264+N264-1</f>
        <v>45601</v>
      </c>
      <c r="P264" s="165"/>
      <c r="Q264" s="165"/>
      <c r="R264" s="165"/>
      <c r="S264" s="165"/>
      <c r="T264" s="142" t="s">
        <v>264</v>
      </c>
      <c r="U264" s="161"/>
      <c r="V264" s="161"/>
      <c r="W264" s="70"/>
      <c r="X264" s="70"/>
    </row>
    <row r="265" ht="16.5" customHeight="1">
      <c r="A265" s="129"/>
      <c r="B265" s="144"/>
      <c r="C265" s="140" t="s">
        <v>341</v>
      </c>
      <c r="D265" s="129"/>
      <c r="E265" s="131" t="n">
        <f>E263</f>
        <v>45578</v>
      </c>
      <c r="F265" s="139" t="n">
        <v>3</v>
      </c>
      <c r="G265" s="131" t="n">
        <f>E265+F265-1</f>
        <v>45580</v>
      </c>
      <c r="H265" s="131"/>
      <c r="I265" s="131" t="n">
        <f>I263</f>
        <v>45579</v>
      </c>
      <c r="J265" s="139" t="n">
        <v>3</v>
      </c>
      <c r="K265" s="131" t="n">
        <f>I265+J265-1</f>
        <v>45581</v>
      </c>
      <c r="L265" s="165"/>
      <c r="M265" s="131" t="n">
        <f>M263</f>
        <v>45599</v>
      </c>
      <c r="N265" s="139" t="n">
        <v>3</v>
      </c>
      <c r="O265" s="131" t="n">
        <f>M265+N265-1</f>
        <v>45601</v>
      </c>
      <c r="P265" s="165"/>
      <c r="Q265" s="165"/>
      <c r="R265" s="165"/>
      <c r="S265" s="165"/>
      <c r="T265" s="142" t="s">
        <v>264</v>
      </c>
      <c r="U265" s="161"/>
      <c r="V265" s="161"/>
      <c r="W265" s="70"/>
      <c r="X265" s="70"/>
    </row>
    <row r="266" ht="16.5" customHeight="1">
      <c r="A266" s="129"/>
      <c r="B266" s="144"/>
      <c r="C266" s="140" t="s">
        <v>342</v>
      </c>
      <c r="D266" s="129"/>
      <c r="E266" s="131" t="n">
        <f>E263</f>
        <v>45578</v>
      </c>
      <c r="F266" s="139" t="n">
        <v>3</v>
      </c>
      <c r="G266" s="131" t="n">
        <f>E266+F266-1</f>
        <v>45580</v>
      </c>
      <c r="H266" s="131"/>
      <c r="I266" s="131" t="n">
        <f>I263</f>
        <v>45579</v>
      </c>
      <c r="J266" s="139" t="n">
        <v>3</v>
      </c>
      <c r="K266" s="131" t="n">
        <f>I266+J266-1</f>
        <v>45581</v>
      </c>
      <c r="L266" s="165"/>
      <c r="M266" s="131" t="n">
        <f>M263</f>
        <v>45599</v>
      </c>
      <c r="N266" s="139" t="n">
        <v>3</v>
      </c>
      <c r="O266" s="131" t="n">
        <f>M266+N266-1</f>
        <v>45601</v>
      </c>
      <c r="P266" s="165"/>
      <c r="Q266" s="165"/>
      <c r="R266" s="165"/>
      <c r="S266" s="165"/>
      <c r="T266" s="142" t="s">
        <v>264</v>
      </c>
      <c r="U266" s="161"/>
      <c r="V266" s="161"/>
      <c r="W266" s="70"/>
      <c r="X266" s="70"/>
    </row>
    <row r="267" ht="16.5" customHeight="1">
      <c r="A267" s="129"/>
      <c r="B267" s="147"/>
      <c r="C267" s="140" t="s">
        <v>343</v>
      </c>
      <c r="D267" s="129"/>
      <c r="E267" s="131" t="n">
        <f>E263</f>
        <v>45578</v>
      </c>
      <c r="F267" s="109" t="n">
        <v>7</v>
      </c>
      <c r="G267" s="131" t="n">
        <f>E267+F267-1</f>
        <v>45584</v>
      </c>
      <c r="H267" s="131"/>
      <c r="I267" s="131" t="n">
        <f>I263</f>
        <v>45579</v>
      </c>
      <c r="J267" s="109" t="n">
        <v>7</v>
      </c>
      <c r="K267" s="131" t="n">
        <f>I267+J267-1</f>
        <v>45585</v>
      </c>
      <c r="L267" s="165"/>
      <c r="M267" s="131" t="n">
        <f>M263</f>
        <v>45599</v>
      </c>
      <c r="N267" s="109" t="n">
        <v>7</v>
      </c>
      <c r="O267" s="131" t="n">
        <f>M267+N267-1</f>
        <v>45605</v>
      </c>
      <c r="P267" s="165"/>
      <c r="Q267" s="165"/>
      <c r="R267" s="165" t="s">
        <v>811</v>
      </c>
      <c r="S267" s="165"/>
      <c r="T267" s="178"/>
      <c r="U267" s="161"/>
      <c r="V267" s="161"/>
      <c r="W267" s="70"/>
      <c r="X267" s="70"/>
    </row>
    <row r="268" ht="16.5" customHeight="1">
      <c r="A268" s="129"/>
      <c r="B268" s="164" t="s">
        <v>344</v>
      </c>
      <c r="C268" s="140" t="s">
        <v>344</v>
      </c>
      <c r="D268" s="129"/>
      <c r="E268" s="131" t="n">
        <f>MIN(E269:E270)</f>
        <v>45580</v>
      </c>
      <c r="F268" s="169"/>
      <c r="G268" s="131" t="n">
        <f>MAX(G269:G270)</f>
        <v>45580</v>
      </c>
      <c r="H268" s="131"/>
      <c r="I268" s="131" t="n">
        <f>MIN(I269:I270)</f>
        <v>45581</v>
      </c>
      <c r="J268" s="169"/>
      <c r="K268" s="131" t="n">
        <f>MAX(K269:K270)</f>
        <v>45581</v>
      </c>
      <c r="L268" s="165"/>
      <c r="M268" s="131" t="n">
        <f>MIN(M269:M270)</f>
        <v>45601</v>
      </c>
      <c r="N268" s="169"/>
      <c r="O268" s="131" t="n">
        <f>MAX(O269:O270)</f>
        <v>45601</v>
      </c>
      <c r="P268" s="165"/>
      <c r="Q268" s="165"/>
      <c r="R268" s="165"/>
      <c r="S268" s="165"/>
      <c r="T268" s="178"/>
      <c r="U268" s="161"/>
      <c r="V268" s="161"/>
      <c r="W268" s="70"/>
      <c r="X268" s="70"/>
    </row>
    <row r="269" ht="16.5" customHeight="1">
      <c r="A269" s="129"/>
      <c r="B269" s="144"/>
      <c r="C269" s="140" t="s">
        <v>345</v>
      </c>
      <c r="D269" s="129"/>
      <c r="E269" s="131" t="n">
        <f>G263</f>
        <v>45580</v>
      </c>
      <c r="F269" s="139" t="n">
        <v>1</v>
      </c>
      <c r="G269" s="131" t="n">
        <f>E269+F269-1</f>
        <v>45580</v>
      </c>
      <c r="H269" s="131"/>
      <c r="I269" s="131" t="n">
        <f>K263</f>
        <v>45581</v>
      </c>
      <c r="J269" s="139" t="n">
        <v>1</v>
      </c>
      <c r="K269" s="131" t="n">
        <f>I269+J269-1</f>
        <v>45581</v>
      </c>
      <c r="L269" s="165"/>
      <c r="M269" s="131" t="n">
        <f>O263</f>
        <v>45601</v>
      </c>
      <c r="N269" s="139" t="n">
        <v>1</v>
      </c>
      <c r="O269" s="131" t="n">
        <f>M269+N269-1</f>
        <v>45601</v>
      </c>
      <c r="P269" s="165"/>
      <c r="Q269" s="165"/>
      <c r="R269" s="165"/>
      <c r="S269" s="165"/>
      <c r="T269" s="142" t="s">
        <v>39</v>
      </c>
      <c r="U269" s="161"/>
      <c r="V269" s="161"/>
      <c r="W269" s="70"/>
      <c r="X269" s="70"/>
    </row>
    <row r="270" ht="16.5" customHeight="1">
      <c r="A270" s="129"/>
      <c r="B270" s="147"/>
      <c r="C270" s="140" t="s">
        <v>346</v>
      </c>
      <c r="D270" s="129"/>
      <c r="E270" s="131" t="n">
        <f>E269</f>
        <v>45580</v>
      </c>
      <c r="F270" s="139" t="n">
        <v>1</v>
      </c>
      <c r="G270" s="131" t="n">
        <f>E270+F270-1</f>
        <v>45580</v>
      </c>
      <c r="H270" s="131"/>
      <c r="I270" s="131" t="n">
        <f>I269</f>
        <v>45581</v>
      </c>
      <c r="J270" s="139" t="n">
        <v>1</v>
      </c>
      <c r="K270" s="131" t="n">
        <f>I270+J270-1</f>
        <v>45581</v>
      </c>
      <c r="L270" s="165"/>
      <c r="M270" s="131" t="n">
        <f>M269</f>
        <v>45601</v>
      </c>
      <c r="N270" s="139" t="n">
        <v>1</v>
      </c>
      <c r="O270" s="131" t="n">
        <f>M270+N270-1</f>
        <v>45601</v>
      </c>
      <c r="P270" s="165"/>
      <c r="Q270" s="165"/>
      <c r="R270" s="165"/>
      <c r="S270" s="165"/>
      <c r="T270" s="142" t="s">
        <v>39</v>
      </c>
      <c r="U270" s="161"/>
      <c r="V270" s="161"/>
      <c r="W270" s="70"/>
      <c r="X270" s="70"/>
    </row>
    <row r="271" ht="16.5" customHeight="1">
      <c r="A271" s="129"/>
      <c r="B271" s="140" t="s">
        <v>347</v>
      </c>
      <c r="C271" s="140" t="s">
        <v>347</v>
      </c>
      <c r="D271" s="129"/>
      <c r="E271" s="131" t="n">
        <f>E270</f>
        <v>45580</v>
      </c>
      <c r="F271" s="139" t="n">
        <v>1</v>
      </c>
      <c r="G271" s="131" t="n">
        <f>E271+F271-1</f>
        <v>45580</v>
      </c>
      <c r="H271" s="131"/>
      <c r="I271" s="131" t="n">
        <f>I270</f>
        <v>45581</v>
      </c>
      <c r="J271" s="139" t="n">
        <v>1</v>
      </c>
      <c r="K271" s="131" t="n">
        <f>I271+J271-1</f>
        <v>45581</v>
      </c>
      <c r="L271" s="165"/>
      <c r="M271" s="131" t="n">
        <f>M270</f>
        <v>45601</v>
      </c>
      <c r="N271" s="139" t="n">
        <v>1</v>
      </c>
      <c r="O271" s="131" t="n">
        <f>M271+N271-1</f>
        <v>45601</v>
      </c>
      <c r="P271" s="165"/>
      <c r="Q271" s="165"/>
      <c r="R271" s="165" t="s">
        <v>811</v>
      </c>
      <c r="S271" s="165"/>
      <c r="T271" s="142" t="s">
        <v>39</v>
      </c>
      <c r="U271" s="161"/>
      <c r="V271" s="161"/>
      <c r="W271" s="70"/>
      <c r="X271" s="70"/>
    </row>
    <row r="272" ht="16.5" customHeight="1">
      <c r="A272" s="129"/>
      <c r="B272" s="144"/>
      <c r="C272" s="140" t="s">
        <v>348</v>
      </c>
      <c r="D272" s="129"/>
      <c r="E272" s="131" t="n">
        <f>G271+1</f>
        <v>45581</v>
      </c>
      <c r="F272" s="139" t="n">
        <v>2</v>
      </c>
      <c r="G272" s="131" t="n">
        <f>E272+F272-1</f>
        <v>45582</v>
      </c>
      <c r="H272" s="131"/>
      <c r="I272" s="131" t="n">
        <f>K271+1</f>
        <v>45582</v>
      </c>
      <c r="J272" s="139" t="n">
        <v>2</v>
      </c>
      <c r="K272" s="131" t="n">
        <f>I272+J272-1</f>
        <v>45583</v>
      </c>
      <c r="L272" s="165"/>
      <c r="M272" s="131" t="n">
        <f>O271+1</f>
        <v>45602</v>
      </c>
      <c r="N272" s="139" t="n">
        <v>2</v>
      </c>
      <c r="O272" s="131" t="n">
        <f>M272+N272-1</f>
        <v>45603</v>
      </c>
      <c r="P272" s="165"/>
      <c r="Q272" s="165"/>
      <c r="R272" s="165"/>
      <c r="S272" s="165"/>
      <c r="T272" s="142" t="s">
        <v>349</v>
      </c>
      <c r="U272" s="161"/>
      <c r="V272" s="161"/>
      <c r="W272" s="70"/>
      <c r="X272" s="70"/>
    </row>
    <row r="273" ht="16.5" customHeight="1">
      <c r="A273" s="129"/>
      <c r="B273" s="147"/>
      <c r="C273" s="140" t="s">
        <v>350</v>
      </c>
      <c r="D273" s="129"/>
      <c r="E273" s="131" t="n">
        <f>MAX(G272+1,G267+1)</f>
        <v>45585</v>
      </c>
      <c r="F273" s="139" t="n">
        <v>3</v>
      </c>
      <c r="G273" s="131" t="n">
        <f>E273+F273-1</f>
        <v>45587</v>
      </c>
      <c r="H273" s="131"/>
      <c r="I273" s="131" t="n">
        <f>MAX(K272+1,K267+1)</f>
        <v>45586</v>
      </c>
      <c r="J273" s="139" t="n">
        <v>3</v>
      </c>
      <c r="K273" s="131" t="n">
        <f>I273+J273-1</f>
        <v>45588</v>
      </c>
      <c r="L273" s="165"/>
      <c r="M273" s="131" t="n">
        <f>MAX(O272+1,O267+1)</f>
        <v>45606</v>
      </c>
      <c r="N273" s="139" t="n">
        <v>3</v>
      </c>
      <c r="O273" s="131" t="n">
        <f>M273+N273-1</f>
        <v>45608</v>
      </c>
      <c r="P273" s="165"/>
      <c r="Q273" s="165"/>
      <c r="R273" s="165" t="s">
        <v>811</v>
      </c>
      <c r="S273" s="165"/>
      <c r="T273" s="142" t="s">
        <v>349</v>
      </c>
      <c r="U273" s="161"/>
      <c r="V273" s="161"/>
      <c r="W273" s="70"/>
      <c r="X273" s="70"/>
    </row>
    <row r="274" ht="16.5" customHeight="1">
      <c r="A274" s="129"/>
      <c r="B274" s="129" t="s">
        <v>351</v>
      </c>
      <c r="C274" s="140" t="s">
        <v>352</v>
      </c>
      <c r="D274" s="129"/>
      <c r="E274" s="131" t="n">
        <v>44945</v>
      </c>
      <c r="F274" s="169"/>
      <c r="G274" s="131" t="n">
        <f>E274+F274-1</f>
        <v>44944</v>
      </c>
      <c r="H274" s="131"/>
      <c r="I274" s="131" t="n">
        <v>44945</v>
      </c>
      <c r="J274" s="169"/>
      <c r="K274" s="131" t="n">
        <f>I274+J274-1</f>
        <v>44944</v>
      </c>
      <c r="L274" s="165"/>
      <c r="M274" s="131" t="n">
        <v>44945</v>
      </c>
      <c r="N274" s="169"/>
      <c r="O274" s="131" t="n">
        <f>M274+N274-1</f>
        <v>44944</v>
      </c>
      <c r="P274" s="165"/>
      <c r="Q274" s="165"/>
      <c r="R274" s="165" t="s">
        <v>811</v>
      </c>
      <c r="S274" s="165"/>
      <c r="T274" s="178"/>
      <c r="U274" s="161"/>
      <c r="V274" s="161"/>
      <c r="W274" s="70"/>
      <c r="X274" s="70"/>
    </row>
    <row r="275" ht="16.5" customHeight="1">
      <c r="A275" s="129"/>
      <c r="B275" s="129"/>
      <c r="C275" s="140" t="s">
        <v>353</v>
      </c>
      <c r="D275" s="129"/>
      <c r="E275" s="131" t="n">
        <f>E234</f>
        <v>45567</v>
      </c>
      <c r="F275" s="139" t="n">
        <v>45</v>
      </c>
      <c r="G275" s="131" t="n">
        <f>E275+F275-1</f>
        <v>45611</v>
      </c>
      <c r="H275" s="131"/>
      <c r="I275" s="131" t="n">
        <f>I234</f>
        <v>45556</v>
      </c>
      <c r="J275" s="139" t="n">
        <v>60</v>
      </c>
      <c r="K275" s="131" t="n">
        <f>I275+J275-1</f>
        <v>45615</v>
      </c>
      <c r="L275" s="165"/>
      <c r="M275" s="131" t="n">
        <f>M234</f>
        <v>45576</v>
      </c>
      <c r="N275" s="139" t="n">
        <v>60</v>
      </c>
      <c r="O275" s="131" t="n">
        <f>M275+N275-1</f>
        <v>45635</v>
      </c>
      <c r="P275" s="165"/>
      <c r="Q275" s="165"/>
      <c r="R275" s="165"/>
      <c r="S275" s="165"/>
      <c r="T275" s="142" t="s">
        <v>231</v>
      </c>
      <c r="U275" s="161"/>
      <c r="V275" s="161"/>
      <c r="W275" s="70"/>
      <c r="X275" s="70"/>
    </row>
    <row r="276" ht="16.5" customHeight="1">
      <c r="A276" s="129"/>
      <c r="B276" s="129"/>
      <c r="C276" s="140" t="s">
        <v>354</v>
      </c>
      <c r="D276" s="129"/>
      <c r="E276" s="131" t="n">
        <f>E235</f>
        <v>45567</v>
      </c>
      <c r="F276" s="139" t="n">
        <v>60</v>
      </c>
      <c r="G276" s="131" t="n">
        <f>E276+F276-1</f>
        <v>45626</v>
      </c>
      <c r="H276" s="131"/>
      <c r="I276" s="131" t="n">
        <f>I235</f>
        <v>45556</v>
      </c>
      <c r="J276" s="139" t="n">
        <v>60</v>
      </c>
      <c r="K276" s="131" t="n">
        <f>I276+J276-1</f>
        <v>45615</v>
      </c>
      <c r="L276" s="165"/>
      <c r="M276" s="131" t="n">
        <f>M235</f>
        <v>45576</v>
      </c>
      <c r="N276" s="139" t="n">
        <v>60</v>
      </c>
      <c r="O276" s="131" t="n">
        <f>M276+N276-1</f>
        <v>45635</v>
      </c>
      <c r="P276" s="165"/>
      <c r="Q276" s="165"/>
      <c r="R276" s="165"/>
      <c r="S276" s="165"/>
      <c r="T276" s="142" t="s">
        <v>231</v>
      </c>
      <c r="U276" s="161"/>
      <c r="V276" s="161"/>
      <c r="W276" s="70"/>
      <c r="X276" s="70"/>
    </row>
    <row r="277" ht="16.5" customHeight="1">
      <c r="A277" s="129"/>
      <c r="B277" s="129"/>
      <c r="C277" s="140" t="s">
        <v>355</v>
      </c>
      <c r="D277" s="129"/>
      <c r="E277" s="131" t="n">
        <f>G273+1</f>
        <v>45588</v>
      </c>
      <c r="F277" s="139" t="n">
        <v>2</v>
      </c>
      <c r="G277" s="131" t="n">
        <f>E277+F277-1</f>
        <v>45589</v>
      </c>
      <c r="H277" s="131"/>
      <c r="I277" s="131" t="n">
        <f>K273+1</f>
        <v>45589</v>
      </c>
      <c r="J277" s="139" t="n">
        <v>1</v>
      </c>
      <c r="K277" s="131" t="n">
        <f>I277+J277-1</f>
        <v>45589</v>
      </c>
      <c r="L277" s="165"/>
      <c r="M277" s="131" t="n">
        <f>O273+1</f>
        <v>45609</v>
      </c>
      <c r="N277" s="139" t="n">
        <v>1</v>
      </c>
      <c r="O277" s="131" t="n">
        <f>M277+N277-1</f>
        <v>45609</v>
      </c>
      <c r="P277" s="165"/>
      <c r="Q277" s="165"/>
      <c r="R277" s="165"/>
      <c r="S277" s="165"/>
      <c r="T277" s="142" t="s">
        <v>231</v>
      </c>
      <c r="U277" s="161"/>
      <c r="V277" s="161"/>
      <c r="W277" s="70"/>
      <c r="X277" s="70"/>
    </row>
    <row r="278" ht="16.5" customHeight="1">
      <c r="A278" s="129"/>
      <c r="B278" s="164" t="s">
        <v>356</v>
      </c>
      <c r="C278" s="140" t="s">
        <v>356</v>
      </c>
      <c r="D278" s="129"/>
      <c r="E278" s="131" t="n">
        <v>45013</v>
      </c>
      <c r="F278" s="169"/>
      <c r="G278" s="131" t="n">
        <f>E278+F278-1</f>
        <v>45012</v>
      </c>
      <c r="H278" s="131"/>
      <c r="I278" s="131" t="n">
        <v>45013</v>
      </c>
      <c r="J278" s="169"/>
      <c r="K278" s="131" t="n">
        <f>I278+J278-1</f>
        <v>45012</v>
      </c>
      <c r="L278" s="165"/>
      <c r="M278" s="131" t="n">
        <v>45013</v>
      </c>
      <c r="N278" s="169"/>
      <c r="O278" s="131" t="n">
        <f>M278+N278-1</f>
        <v>45012</v>
      </c>
      <c r="P278" s="165"/>
      <c r="Q278" s="165"/>
      <c r="R278" s="165"/>
      <c r="S278" s="165"/>
      <c r="T278" s="178"/>
      <c r="U278" s="161"/>
      <c r="V278" s="161"/>
      <c r="W278" s="70"/>
      <c r="X278" s="70"/>
    </row>
    <row r="279" ht="16.5" customHeight="1">
      <c r="A279" s="129"/>
      <c r="B279" s="127"/>
      <c r="C279" s="140" t="s">
        <v>357</v>
      </c>
      <c r="D279" s="129"/>
      <c r="E279" s="131" t="n">
        <f>G273+1</f>
        <v>45588</v>
      </c>
      <c r="F279" s="139" t="n">
        <v>1</v>
      </c>
      <c r="G279" s="131" t="n">
        <f>E279+F279-1</f>
        <v>45588</v>
      </c>
      <c r="H279" s="131"/>
      <c r="I279" s="131" t="n">
        <f>K273+1</f>
        <v>45589</v>
      </c>
      <c r="J279" s="139" t="n">
        <v>1</v>
      </c>
      <c r="K279" s="131" t="n">
        <f>I279+J279-1</f>
        <v>45589</v>
      </c>
      <c r="L279" s="165"/>
      <c r="M279" s="131" t="n">
        <f>O273+1</f>
        <v>45609</v>
      </c>
      <c r="N279" s="139" t="n">
        <v>1</v>
      </c>
      <c r="O279" s="131" t="n">
        <f>M279+N279-1</f>
        <v>45609</v>
      </c>
      <c r="P279" s="165"/>
      <c r="Q279" s="165"/>
      <c r="R279" s="165" t="s">
        <v>811</v>
      </c>
      <c r="S279" s="165"/>
      <c r="T279" s="142" t="s">
        <v>290</v>
      </c>
      <c r="U279" s="161"/>
      <c r="V279" s="161"/>
      <c r="W279" s="70"/>
      <c r="X279" s="70"/>
    </row>
    <row r="280" ht="16.5" customHeight="1">
      <c r="A280" s="129"/>
      <c r="B280" s="127"/>
      <c r="C280" s="143" t="s">
        <v>356</v>
      </c>
      <c r="D280" s="129"/>
      <c r="E280" s="141" t="n">
        <f>G279+1</f>
        <v>45589</v>
      </c>
      <c r="F280" s="139" t="n">
        <v>5</v>
      </c>
      <c r="G280" s="131" t="n">
        <f>E280+F280-1</f>
        <v>45593</v>
      </c>
      <c r="H280" s="141"/>
      <c r="I280" s="141" t="n">
        <f>K279+1</f>
        <v>45590</v>
      </c>
      <c r="J280" s="139" t="n">
        <v>5</v>
      </c>
      <c r="K280" s="131" t="n">
        <f>I280+J280-1</f>
        <v>45594</v>
      </c>
      <c r="L280" s="165"/>
      <c r="M280" s="141" t="n">
        <f>O279+1</f>
        <v>45610</v>
      </c>
      <c r="N280" s="139" t="n">
        <v>5</v>
      </c>
      <c r="O280" s="131" t="n">
        <f>M280+N280-1</f>
        <v>45614</v>
      </c>
      <c r="P280" s="165"/>
      <c r="Q280" s="165"/>
      <c r="R280" s="165" t="s">
        <v>811</v>
      </c>
      <c r="S280" s="165" t="s">
        <v>811</v>
      </c>
      <c r="T280" s="142" t="s">
        <v>290</v>
      </c>
      <c r="U280" s="161"/>
      <c r="V280" s="161"/>
      <c r="W280" s="70"/>
      <c r="X280" s="70"/>
    </row>
    <row r="281" ht="16.5" customHeight="1">
      <c r="A281" s="129"/>
      <c r="B281" s="128"/>
      <c r="C281" s="140" t="s">
        <v>358</v>
      </c>
      <c r="D281" s="129"/>
      <c r="E281" s="131" t="n">
        <f>G280</f>
        <v>45593</v>
      </c>
      <c r="F281" s="139" t="n">
        <v>1</v>
      </c>
      <c r="G281" s="131" t="n">
        <f>E281+F281-1</f>
        <v>45593</v>
      </c>
      <c r="H281" s="131"/>
      <c r="I281" s="131" t="n">
        <f>K280</f>
        <v>45594</v>
      </c>
      <c r="J281" s="139" t="n">
        <v>1</v>
      </c>
      <c r="K281" s="131" t="n">
        <f>I281+J281-1</f>
        <v>45594</v>
      </c>
      <c r="L281" s="165"/>
      <c r="M281" s="131" t="n">
        <f>O280</f>
        <v>45614</v>
      </c>
      <c r="N281" s="139" t="n">
        <v>1</v>
      </c>
      <c r="O281" s="131" t="n">
        <f>M281+N281-1</f>
        <v>45614</v>
      </c>
      <c r="P281" s="165"/>
      <c r="Q281" s="165"/>
      <c r="R281" s="165" t="s">
        <v>811</v>
      </c>
      <c r="S281" s="165"/>
      <c r="T281" s="142"/>
      <c r="U281" s="161"/>
      <c r="V281" s="161"/>
      <c r="W281" s="70"/>
      <c r="X281" s="70"/>
    </row>
    <row r="282" ht="16.5" customHeight="1">
      <c r="A282" s="129"/>
      <c r="B282" s="164" t="s">
        <v>371</v>
      </c>
      <c r="C282" s="140" t="s">
        <v>371</v>
      </c>
      <c r="D282" s="129"/>
      <c r="E282" s="131" t="n">
        <f>MIN(E283:E290)</f>
        <v>45567</v>
      </c>
      <c r="F282" s="169"/>
      <c r="G282" s="131" t="n">
        <f>E282+F282-1</f>
        <v>45566</v>
      </c>
      <c r="H282" s="131"/>
      <c r="I282" s="131" t="n">
        <f>MIN(I283:I290)</f>
        <v>45556</v>
      </c>
      <c r="J282" s="169"/>
      <c r="K282" s="131" t="n">
        <f>I282+J282-1</f>
        <v>45555</v>
      </c>
      <c r="L282" s="165"/>
      <c r="M282" s="131" t="n">
        <f>MIN(M283:M290)</f>
        <v>45576</v>
      </c>
      <c r="N282" s="169"/>
      <c r="O282" s="131" t="n">
        <f>M282+N282-1</f>
        <v>45575</v>
      </c>
      <c r="P282" s="165"/>
      <c r="Q282" s="165"/>
      <c r="R282" s="165"/>
      <c r="S282" s="165"/>
      <c r="T282" s="178"/>
      <c r="U282" s="161"/>
      <c r="V282" s="161"/>
      <c r="W282" s="70"/>
      <c r="X282" s="70"/>
    </row>
    <row r="283" ht="16.5" customHeight="1">
      <c r="A283" s="129"/>
      <c r="B283" s="144"/>
      <c r="C283" s="140" t="s">
        <v>372</v>
      </c>
      <c r="D283" s="129"/>
      <c r="E283" s="131" t="n">
        <f>G280+1</f>
        <v>45594</v>
      </c>
      <c r="F283" s="169"/>
      <c r="G283" s="131" t="n">
        <f>E283+F283-1</f>
        <v>45593</v>
      </c>
      <c r="H283" s="131"/>
      <c r="I283" s="131" t="n">
        <f>K280+4</f>
        <v>45598</v>
      </c>
      <c r="J283" s="169"/>
      <c r="K283" s="131" t="n">
        <f>I283+J283-1</f>
        <v>45597</v>
      </c>
      <c r="L283" s="165"/>
      <c r="M283" s="131" t="n">
        <f>O280+4</f>
        <v>45618</v>
      </c>
      <c r="N283" s="169"/>
      <c r="O283" s="131" t="n">
        <f>M283+N283-1</f>
        <v>45617</v>
      </c>
      <c r="P283" s="165"/>
      <c r="Q283" s="165"/>
      <c r="R283" s="165"/>
      <c r="S283" s="165"/>
      <c r="T283" s="178"/>
      <c r="U283" s="161"/>
      <c r="V283" s="161"/>
      <c r="W283" s="70"/>
      <c r="X283" s="70"/>
    </row>
    <row r="284" ht="16.5" customHeight="1">
      <c r="A284" s="129"/>
      <c r="B284" s="144"/>
      <c r="C284" s="140" t="s">
        <v>373</v>
      </c>
      <c r="D284" s="129"/>
      <c r="E284" s="131" t="n">
        <f>G$209+1</f>
        <v>45567</v>
      </c>
      <c r="F284" s="139" t="n">
        <v>14</v>
      </c>
      <c r="G284" s="131" t="n">
        <f>E284+F284-1</f>
        <v>45580</v>
      </c>
      <c r="H284" s="131"/>
      <c r="I284" s="131" t="n">
        <f>K$227+4</f>
        <v>45556</v>
      </c>
      <c r="J284" s="139" t="n">
        <v>14</v>
      </c>
      <c r="K284" s="131" t="n">
        <f>I284+J284-1</f>
        <v>45569</v>
      </c>
      <c r="L284" s="165"/>
      <c r="M284" s="131" t="n">
        <f>O$227+4</f>
        <v>45576</v>
      </c>
      <c r="N284" s="139" t="n">
        <v>14</v>
      </c>
      <c r="O284" s="131" t="n">
        <f>M284+N284-1</f>
        <v>45589</v>
      </c>
      <c r="P284" s="165"/>
      <c r="Q284" s="165"/>
      <c r="R284" s="165" t="s">
        <v>811</v>
      </c>
      <c r="S284" s="165" t="s">
        <v>811</v>
      </c>
      <c r="T284" s="142" t="s">
        <v>54</v>
      </c>
      <c r="U284" s="161"/>
      <c r="V284" s="161"/>
      <c r="W284" s="70"/>
      <c r="X284" s="70"/>
    </row>
    <row r="285" ht="16.5" customHeight="1">
      <c r="A285" s="129"/>
      <c r="B285" s="144"/>
      <c r="C285" s="140" t="s">
        <v>374</v>
      </c>
      <c r="D285" s="129"/>
      <c r="E285" s="131" t="n">
        <f>G$209+1</f>
        <v>45567</v>
      </c>
      <c r="F285" s="139" t="n">
        <v>14</v>
      </c>
      <c r="G285" s="131" t="n">
        <f>E285+F285-1</f>
        <v>45580</v>
      </c>
      <c r="H285" s="131"/>
      <c r="I285" s="131" t="n">
        <f>K$227+4</f>
        <v>45556</v>
      </c>
      <c r="J285" s="139" t="n">
        <v>14</v>
      </c>
      <c r="K285" s="131" t="n">
        <f>I285+J285-1</f>
        <v>45569</v>
      </c>
      <c r="L285" s="165"/>
      <c r="M285" s="131" t="n">
        <f>O$227+4</f>
        <v>45576</v>
      </c>
      <c r="N285" s="139" t="n">
        <v>14</v>
      </c>
      <c r="O285" s="131" t="n">
        <f>M285+N285-1</f>
        <v>45589</v>
      </c>
      <c r="P285" s="165"/>
      <c r="Q285" s="165"/>
      <c r="R285" s="165"/>
      <c r="S285" s="165"/>
      <c r="T285" s="142" t="s">
        <v>375</v>
      </c>
      <c r="U285" s="161"/>
      <c r="V285" s="161"/>
      <c r="W285" s="70"/>
      <c r="X285" s="70"/>
    </row>
    <row r="286" ht="16.5" customHeight="1">
      <c r="A286" s="129"/>
      <c r="B286" s="144"/>
      <c r="C286" s="140" t="s">
        <v>376</v>
      </c>
      <c r="D286" s="129"/>
      <c r="E286" s="131" t="n">
        <f>G$209+1</f>
        <v>45567</v>
      </c>
      <c r="F286" s="139" t="n">
        <v>7</v>
      </c>
      <c r="G286" s="131" t="n">
        <f>E286+F286-1</f>
        <v>45573</v>
      </c>
      <c r="H286" s="131"/>
      <c r="I286" s="131" t="n">
        <f>K$227+4</f>
        <v>45556</v>
      </c>
      <c r="J286" s="139" t="n">
        <v>7</v>
      </c>
      <c r="K286" s="131" t="n">
        <f>I286+J286-1</f>
        <v>45562</v>
      </c>
      <c r="L286" s="165"/>
      <c r="M286" s="131" t="n">
        <f>O$227+4</f>
        <v>45576</v>
      </c>
      <c r="N286" s="139" t="n">
        <v>7</v>
      </c>
      <c r="O286" s="131" t="n">
        <f>M286+N286-1</f>
        <v>45582</v>
      </c>
      <c r="P286" s="165"/>
      <c r="Q286" s="165"/>
      <c r="R286" s="165"/>
      <c r="S286" s="165"/>
      <c r="T286" s="142" t="s">
        <v>377</v>
      </c>
      <c r="U286" s="161"/>
      <c r="V286" s="161"/>
      <c r="W286" s="70"/>
      <c r="X286" s="70"/>
    </row>
    <row r="287" ht="16.5" customHeight="1">
      <c r="A287" s="129"/>
      <c r="B287" s="144"/>
      <c r="C287" s="140" t="s">
        <v>378</v>
      </c>
      <c r="D287" s="129"/>
      <c r="E287" s="131" t="n">
        <f>G$209+1</f>
        <v>45567</v>
      </c>
      <c r="F287" s="139" t="n">
        <v>20</v>
      </c>
      <c r="G287" s="131" t="n">
        <f>E287+F287-1</f>
        <v>45586</v>
      </c>
      <c r="H287" s="131"/>
      <c r="I287" s="131" t="n">
        <f>K$227+4</f>
        <v>45556</v>
      </c>
      <c r="J287" s="139" t="n">
        <v>20</v>
      </c>
      <c r="K287" s="131" t="n">
        <f>I287+J287-1</f>
        <v>45575</v>
      </c>
      <c r="L287" s="165"/>
      <c r="M287" s="131" t="n">
        <f>O$227+4</f>
        <v>45576</v>
      </c>
      <c r="N287" s="139" t="n">
        <v>20</v>
      </c>
      <c r="O287" s="131" t="n">
        <f>M287+N287-1</f>
        <v>45595</v>
      </c>
      <c r="P287" s="165"/>
      <c r="Q287" s="165"/>
      <c r="R287" s="165"/>
      <c r="S287" s="165"/>
      <c r="T287" s="142" t="s">
        <v>65</v>
      </c>
      <c r="U287" s="161"/>
      <c r="V287" s="161"/>
      <c r="W287" s="70"/>
      <c r="X287" s="70"/>
    </row>
    <row r="288" ht="16.5" customHeight="1">
      <c r="A288" s="129"/>
      <c r="B288" s="144"/>
      <c r="C288" s="140" t="s">
        <v>379</v>
      </c>
      <c r="D288" s="129"/>
      <c r="E288" s="131" t="n">
        <f>G$209+1</f>
        <v>45567</v>
      </c>
      <c r="F288" s="139" t="n">
        <v>1</v>
      </c>
      <c r="G288" s="131" t="n">
        <f>E288+F288-1</f>
        <v>45567</v>
      </c>
      <c r="H288" s="131"/>
      <c r="I288" s="131" t="n">
        <f>K$227+4</f>
        <v>45556</v>
      </c>
      <c r="J288" s="139" t="n">
        <v>1</v>
      </c>
      <c r="K288" s="131" t="n">
        <f>I288+J288-1</f>
        <v>45556</v>
      </c>
      <c r="L288" s="165"/>
      <c r="M288" s="131" t="n">
        <f>O$227+4</f>
        <v>45576</v>
      </c>
      <c r="N288" s="139" t="n">
        <v>1</v>
      </c>
      <c r="O288" s="131" t="n">
        <f>M288+N288-1</f>
        <v>45576</v>
      </c>
      <c r="P288" s="165"/>
      <c r="Q288" s="165"/>
      <c r="R288" s="165"/>
      <c r="S288" s="165"/>
      <c r="T288" s="142" t="s">
        <v>349</v>
      </c>
      <c r="U288" s="161"/>
      <c r="V288" s="161"/>
      <c r="W288" s="70"/>
      <c r="X288" s="70"/>
    </row>
    <row r="289" ht="16.5" customHeight="1">
      <c r="A289" s="129"/>
      <c r="B289" s="144"/>
      <c r="C289" s="140" t="s">
        <v>380</v>
      </c>
      <c r="D289" s="129"/>
      <c r="E289" s="131" t="n">
        <f>G$209+1</f>
        <v>45567</v>
      </c>
      <c r="F289" s="139" t="n">
        <v>3</v>
      </c>
      <c r="G289" s="131" t="n">
        <f>E289+F289-1</f>
        <v>45569</v>
      </c>
      <c r="H289" s="131"/>
      <c r="I289" s="131" t="n">
        <f>K$227+4</f>
        <v>45556</v>
      </c>
      <c r="J289" s="139" t="n">
        <v>3</v>
      </c>
      <c r="K289" s="131" t="n">
        <f>I289+J289-1</f>
        <v>45558</v>
      </c>
      <c r="L289" s="165"/>
      <c r="M289" s="131" t="n">
        <f>O$227+4</f>
        <v>45576</v>
      </c>
      <c r="N289" s="139" t="n">
        <v>3</v>
      </c>
      <c r="O289" s="131" t="n">
        <f>M289+N289-1</f>
        <v>45578</v>
      </c>
      <c r="P289" s="165"/>
      <c r="Q289" s="165"/>
      <c r="R289" s="165"/>
      <c r="S289" s="165"/>
      <c r="T289" s="142" t="s">
        <v>381</v>
      </c>
      <c r="U289" s="161"/>
      <c r="V289" s="161"/>
      <c r="W289" s="70"/>
      <c r="X289" s="70"/>
    </row>
    <row r="290" ht="16.5" customHeight="1">
      <c r="A290" s="129"/>
      <c r="B290" s="144"/>
      <c r="C290" s="140" t="s">
        <v>382</v>
      </c>
      <c r="D290" s="129"/>
      <c r="E290" s="170" t="n">
        <f>E283</f>
        <v>45594</v>
      </c>
      <c r="F290" s="139" t="n">
        <v>3</v>
      </c>
      <c r="G290" s="131" t="n">
        <f>E290+F290-1</f>
        <v>45596</v>
      </c>
      <c r="H290" s="170"/>
      <c r="I290" s="170" t="n">
        <f>I283</f>
        <v>45598</v>
      </c>
      <c r="J290" s="139" t="n">
        <v>3</v>
      </c>
      <c r="K290" s="131" t="n">
        <f>I290+J290-1</f>
        <v>45600</v>
      </c>
      <c r="L290" s="165"/>
      <c r="M290" s="170" t="n">
        <f>M283</f>
        <v>45618</v>
      </c>
      <c r="N290" s="139" t="n">
        <v>3</v>
      </c>
      <c r="O290" s="131" t="n">
        <f>M290+N290-1</f>
        <v>45620</v>
      </c>
      <c r="P290" s="165"/>
      <c r="Q290" s="165"/>
      <c r="R290" s="165"/>
      <c r="S290" s="165"/>
      <c r="T290" s="142" t="s">
        <v>54</v>
      </c>
      <c r="U290" s="161"/>
      <c r="V290" s="161"/>
      <c r="W290" s="70"/>
      <c r="X290" s="70"/>
    </row>
    <row r="291" ht="16.5" customHeight="1">
      <c r="A291" s="129"/>
      <c r="B291" s="147"/>
      <c r="C291" s="140" t="s">
        <v>383</v>
      </c>
      <c r="D291" s="129"/>
      <c r="E291" s="170" t="n">
        <f>E283</f>
        <v>45594</v>
      </c>
      <c r="F291" s="139" t="n">
        <v>1</v>
      </c>
      <c r="G291" s="131" t="n">
        <f>E291+F291-1</f>
        <v>45594</v>
      </c>
      <c r="H291" s="170"/>
      <c r="I291" s="170" t="n">
        <f>I283</f>
        <v>45598</v>
      </c>
      <c r="J291" s="139" t="n">
        <v>1</v>
      </c>
      <c r="K291" s="131" t="n">
        <f>I291+J291-1</f>
        <v>45598</v>
      </c>
      <c r="L291" s="165"/>
      <c r="M291" s="170" t="n">
        <f>M283</f>
        <v>45618</v>
      </c>
      <c r="N291" s="139" t="n">
        <v>1</v>
      </c>
      <c r="O291" s="131" t="n">
        <f>M291+N291-1</f>
        <v>45618</v>
      </c>
      <c r="P291" s="165"/>
      <c r="Q291" s="165"/>
      <c r="R291" s="165"/>
      <c r="S291" s="165"/>
      <c r="T291" s="142" t="s">
        <v>51</v>
      </c>
      <c r="U291" s="161"/>
      <c r="V291" s="161"/>
      <c r="W291" s="70"/>
      <c r="X291" s="70"/>
    </row>
    <row r="292" ht="16.5" customHeight="1">
      <c r="A292" s="129"/>
      <c r="B292" s="140" t="s">
        <v>360</v>
      </c>
      <c r="C292" s="140" t="s">
        <v>360</v>
      </c>
      <c r="D292" s="129"/>
      <c r="E292" s="131" t="n">
        <f>MIN(E293:E298)</f>
        <v>45561</v>
      </c>
      <c r="F292" s="169"/>
      <c r="G292" s="131" t="n">
        <f>MAX(G293:G298)</f>
        <v>45595</v>
      </c>
      <c r="H292" s="131"/>
      <c r="I292" s="131" t="n">
        <f>MIN(I293:I298)</f>
        <v>45563</v>
      </c>
      <c r="J292" s="169"/>
      <c r="K292" s="131" t="n">
        <f>MAX(K293:K298)</f>
        <v>45606</v>
      </c>
      <c r="L292" s="165"/>
      <c r="M292" s="131" t="n">
        <f>MIN(M293:M298)</f>
        <v>45583</v>
      </c>
      <c r="N292" s="169"/>
      <c r="O292" s="131" t="n">
        <f>MAX(O293:O298)</f>
        <v>45626</v>
      </c>
      <c r="P292" s="5"/>
      <c r="Q292" s="5"/>
      <c r="R292" s="165"/>
      <c r="S292" s="165"/>
      <c r="T292" s="178"/>
      <c r="U292" s="161"/>
      <c r="V292" s="161"/>
      <c r="W292" s="70"/>
      <c r="X292" s="70"/>
    </row>
    <row r="293" ht="16.5" customHeight="1">
      <c r="A293" s="129"/>
      <c r="B293" s="144"/>
      <c r="C293" s="140" t="s">
        <v>445</v>
      </c>
      <c r="D293" s="129"/>
      <c r="E293" s="131" t="n">
        <f>E$212+1</f>
        <v>45561</v>
      </c>
      <c r="F293" s="139" t="n">
        <v>3</v>
      </c>
      <c r="G293" s="131" t="n">
        <f>E293+F293-1</f>
        <v>45563</v>
      </c>
      <c r="H293" s="131"/>
      <c r="I293" s="131" t="n">
        <f>I281+1</f>
        <v>45595</v>
      </c>
      <c r="J293" s="139" t="n">
        <v>12</v>
      </c>
      <c r="K293" s="131" t="n">
        <f>I293+J293-1</f>
        <v>45606</v>
      </c>
      <c r="L293" s="165"/>
      <c r="M293" s="131" t="n">
        <f>M281+1</f>
        <v>45615</v>
      </c>
      <c r="N293" s="139" t="n">
        <v>12</v>
      </c>
      <c r="O293" s="131" t="n">
        <f>M293+N293-1</f>
        <v>45626</v>
      </c>
      <c r="P293" s="5"/>
      <c r="Q293" s="5"/>
      <c r="R293" s="165" t="s">
        <v>811</v>
      </c>
      <c r="S293" s="165"/>
      <c r="T293" s="142" t="s">
        <v>73</v>
      </c>
      <c r="U293" s="161"/>
      <c r="V293" s="161"/>
      <c r="W293" s="70"/>
      <c r="X293" s="70"/>
    </row>
    <row r="294" ht="16.5" customHeight="1">
      <c r="A294" s="129"/>
      <c r="B294" s="144"/>
      <c r="C294" s="140" t="s">
        <v>385</v>
      </c>
      <c r="D294" s="129"/>
      <c r="E294" s="131" t="n">
        <f>G285+3</f>
        <v>45583</v>
      </c>
      <c r="F294" s="139" t="n">
        <v>7</v>
      </c>
      <c r="G294" s="131" t="n">
        <f>E294+F294-1</f>
        <v>45589</v>
      </c>
      <c r="H294" s="131"/>
      <c r="I294" s="131" t="n">
        <f>K285+3</f>
        <v>45572</v>
      </c>
      <c r="J294" s="139" t="n">
        <v>7</v>
      </c>
      <c r="K294" s="131" t="n">
        <f>I294+J294-1</f>
        <v>45578</v>
      </c>
      <c r="L294" s="165"/>
      <c r="M294" s="131" t="n">
        <f>O285+3</f>
        <v>45592</v>
      </c>
      <c r="N294" s="139" t="n">
        <v>7</v>
      </c>
      <c r="O294" s="131" t="n">
        <f>M294+N294-1</f>
        <v>45598</v>
      </c>
      <c r="P294" s="5"/>
      <c r="Q294" s="5"/>
      <c r="R294" s="165" t="s">
        <v>811</v>
      </c>
      <c r="S294" s="165"/>
      <c r="T294" s="142" t="s">
        <v>73</v>
      </c>
      <c r="U294" s="161"/>
      <c r="V294" s="161"/>
      <c r="W294" s="70"/>
      <c r="X294" s="70"/>
    </row>
    <row r="295" ht="16.5" customHeight="1">
      <c r="A295" s="129"/>
      <c r="B295" s="144"/>
      <c r="C295" s="140" t="s">
        <v>363</v>
      </c>
      <c r="D295" s="129"/>
      <c r="E295" s="131" t="n">
        <f>G294+1</f>
        <v>45590</v>
      </c>
      <c r="F295" s="139" t="n">
        <v>5</v>
      </c>
      <c r="G295" s="131" t="n">
        <f>E295+F295-1</f>
        <v>45594</v>
      </c>
      <c r="H295" s="131"/>
      <c r="I295" s="131" t="n">
        <f>K294+1</f>
        <v>45579</v>
      </c>
      <c r="J295" s="139" t="n">
        <v>5</v>
      </c>
      <c r="K295" s="131" t="n">
        <f>I295+J295-1</f>
        <v>45583</v>
      </c>
      <c r="L295" s="165"/>
      <c r="M295" s="131" t="n">
        <f>O294+1</f>
        <v>45599</v>
      </c>
      <c r="N295" s="139" t="n">
        <v>5</v>
      </c>
      <c r="O295" s="131" t="n">
        <f>M295+N295-1</f>
        <v>45603</v>
      </c>
      <c r="P295" s="5"/>
      <c r="Q295" s="5"/>
      <c r="R295" s="165" t="s">
        <v>811</v>
      </c>
      <c r="S295" s="165"/>
      <c r="T295" s="142" t="s">
        <v>264</v>
      </c>
      <c r="U295" s="161"/>
      <c r="V295" s="161"/>
      <c r="W295" s="70"/>
      <c r="X295" s="70"/>
    </row>
    <row r="296" ht="16.5" customHeight="1">
      <c r="A296" s="129"/>
      <c r="B296" s="144"/>
      <c r="C296" s="140" t="s">
        <v>364</v>
      </c>
      <c r="D296" s="129"/>
      <c r="E296" s="131" t="n">
        <f>G295+1</f>
        <v>45595</v>
      </c>
      <c r="F296" s="139" t="n">
        <v>1</v>
      </c>
      <c r="G296" s="131" t="n">
        <f>E296+F296-1</f>
        <v>45595</v>
      </c>
      <c r="H296" s="131"/>
      <c r="I296" s="131" t="n">
        <f>K295+1</f>
        <v>45584</v>
      </c>
      <c r="J296" s="139" t="n">
        <v>1</v>
      </c>
      <c r="K296" s="131" t="n">
        <f>I296+J296-1</f>
        <v>45584</v>
      </c>
      <c r="L296" s="165"/>
      <c r="M296" s="131" t="n">
        <f>O295+1</f>
        <v>45604</v>
      </c>
      <c r="N296" s="139" t="n">
        <v>1</v>
      </c>
      <c r="O296" s="131" t="n">
        <f>M296+N296-1</f>
        <v>45604</v>
      </c>
      <c r="P296" s="5"/>
      <c r="Q296" s="5"/>
      <c r="R296" s="165" t="s">
        <v>811</v>
      </c>
      <c r="S296" s="165"/>
      <c r="T296" s="142" t="s">
        <v>73</v>
      </c>
      <c r="U296" s="161"/>
      <c r="V296" s="161"/>
      <c r="W296" s="70"/>
      <c r="X296" s="70"/>
    </row>
    <row r="297" ht="16.5" customHeight="1">
      <c r="A297" s="129"/>
      <c r="B297" s="144"/>
      <c r="C297" s="140" t="s">
        <v>365</v>
      </c>
      <c r="D297" s="129"/>
      <c r="E297" s="131" t="n">
        <f>E286+7</f>
        <v>45574</v>
      </c>
      <c r="F297" s="139" t="n">
        <v>14</v>
      </c>
      <c r="G297" s="131" t="n">
        <f>E297+F297-1</f>
        <v>45587</v>
      </c>
      <c r="H297" s="131"/>
      <c r="I297" s="131" t="n">
        <f>I286+7</f>
        <v>45563</v>
      </c>
      <c r="J297" s="139" t="n">
        <v>14</v>
      </c>
      <c r="K297" s="131" t="n">
        <f>I297+J297-1</f>
        <v>45576</v>
      </c>
      <c r="L297" s="165"/>
      <c r="M297" s="131" t="n">
        <f>M286+7</f>
        <v>45583</v>
      </c>
      <c r="N297" s="139" t="n">
        <v>14</v>
      </c>
      <c r="O297" s="131" t="n">
        <f>M297+N297-1</f>
        <v>45596</v>
      </c>
      <c r="P297" s="5"/>
      <c r="Q297" s="5"/>
      <c r="R297" s="165" t="s">
        <v>811</v>
      </c>
      <c r="S297" s="165" t="s">
        <v>278</v>
      </c>
      <c r="T297" s="142" t="s">
        <v>366</v>
      </c>
      <c r="U297" s="161"/>
      <c r="V297" s="161"/>
      <c r="W297" s="70"/>
      <c r="X297" s="70"/>
    </row>
    <row r="298" ht="16.5" customHeight="1">
      <c r="A298" s="129"/>
      <c r="B298" s="147"/>
      <c r="C298" s="140" t="s">
        <v>387</v>
      </c>
      <c r="D298" s="129"/>
      <c r="E298" s="131" t="n">
        <f>G285+1</f>
        <v>45581</v>
      </c>
      <c r="F298" s="139" t="n">
        <v>7</v>
      </c>
      <c r="G298" s="131" t="n">
        <f>E298+F298-1</f>
        <v>45587</v>
      </c>
      <c r="H298" s="131"/>
      <c r="I298" s="131" t="n">
        <f>K285+1</f>
        <v>45570</v>
      </c>
      <c r="J298" s="139" t="n">
        <v>7</v>
      </c>
      <c r="K298" s="131" t="n">
        <f>I298+J298-1</f>
        <v>45576</v>
      </c>
      <c r="L298" s="165"/>
      <c r="M298" s="131" t="n">
        <f>O285+1</f>
        <v>45590</v>
      </c>
      <c r="N298" s="139" t="n">
        <v>7</v>
      </c>
      <c r="O298" s="131" t="n">
        <f>M298+N298-1</f>
        <v>45596</v>
      </c>
      <c r="P298" s="5"/>
      <c r="Q298" s="5"/>
      <c r="R298" s="165"/>
      <c r="S298" s="165"/>
      <c r="T298" s="142" t="s">
        <v>388</v>
      </c>
      <c r="U298" s="161"/>
      <c r="V298" s="161"/>
      <c r="W298" s="70"/>
      <c r="X298" s="70"/>
    </row>
    <row r="299" ht="16.5" customHeight="1">
      <c r="A299" s="129"/>
      <c r="B299" s="129" t="s">
        <v>96</v>
      </c>
      <c r="C299" s="140" t="s">
        <v>474</v>
      </c>
      <c r="D299" s="129"/>
      <c r="E299" s="131" t="n">
        <f>MAX(G293,G283)+3</f>
        <v>45596</v>
      </c>
      <c r="F299" s="139" t="n">
        <v>1</v>
      </c>
      <c r="G299" s="131" t="n">
        <f>E299+F299-1</f>
        <v>45596</v>
      </c>
      <c r="H299" s="131"/>
      <c r="I299" s="131" t="n">
        <f>MAX(K293,K283)+3</f>
        <v>45609</v>
      </c>
      <c r="J299" s="139" t="n">
        <v>1</v>
      </c>
      <c r="K299" s="131" t="n">
        <f>I299+J299-1</f>
        <v>45609</v>
      </c>
      <c r="L299" s="165"/>
      <c r="M299" s="131" t="n">
        <f>MAX(O293,O283)+3</f>
        <v>45629</v>
      </c>
      <c r="N299" s="139" t="n">
        <v>1</v>
      </c>
      <c r="O299" s="131" t="n">
        <f>M299+N299-1</f>
        <v>45629</v>
      </c>
      <c r="P299" s="5"/>
      <c r="Q299" s="5"/>
      <c r="R299" s="165" t="s">
        <v>811</v>
      </c>
      <c r="S299" s="165" t="s">
        <v>811</v>
      </c>
      <c r="T299" s="142" t="s">
        <v>390</v>
      </c>
      <c r="U299" s="161"/>
      <c r="V299" s="161"/>
      <c r="W299" s="70"/>
      <c r="X299" s="70"/>
    </row>
    <row r="300" ht="16.5" customHeight="1">
      <c r="A300" s="129"/>
      <c r="B300" s="160" t="s">
        <v>391</v>
      </c>
      <c r="C300" s="140" t="s">
        <v>392</v>
      </c>
      <c r="D300" s="129"/>
      <c r="E300" s="170" t="n">
        <f>E$212</f>
        <v>45560</v>
      </c>
      <c r="F300" s="169"/>
      <c r="G300" s="131" t="n">
        <f>E300+F300-1</f>
        <v>45559</v>
      </c>
      <c r="H300" s="170"/>
      <c r="I300" s="170" t="n">
        <f>I$212</f>
        <v>45537</v>
      </c>
      <c r="J300" s="169"/>
      <c r="K300" s="131" t="n">
        <f>I300+J300-1</f>
        <v>45536</v>
      </c>
      <c r="L300" s="165"/>
      <c r="M300" s="170" t="n">
        <f>M$212</f>
        <v>45557</v>
      </c>
      <c r="N300" s="169"/>
      <c r="O300" s="131" t="n">
        <f>M300+N300-1</f>
        <v>45556</v>
      </c>
      <c r="P300" s="5"/>
      <c r="Q300" s="5"/>
      <c r="R300" s="165" t="s">
        <v>811</v>
      </c>
      <c r="S300" s="165"/>
      <c r="T300" s="178"/>
      <c r="U300" s="161"/>
      <c r="V300" s="161"/>
      <c r="W300" s="70"/>
      <c r="X300" s="70"/>
    </row>
    <row r="301" ht="16.5" customHeight="1">
      <c r="A301" s="129"/>
      <c r="B301" s="144"/>
      <c r="C301" s="140" t="s">
        <v>232</v>
      </c>
      <c r="D301" s="129"/>
      <c r="E301" s="170" t="n">
        <f>E$212</f>
        <v>45560</v>
      </c>
      <c r="F301" s="139" t="n">
        <v>7</v>
      </c>
      <c r="G301" s="131" t="n">
        <f>E301+F301-1</f>
        <v>45566</v>
      </c>
      <c r="H301" s="170"/>
      <c r="I301" s="170" t="n">
        <f>I$212</f>
        <v>45537</v>
      </c>
      <c r="J301" s="139" t="n">
        <v>7</v>
      </c>
      <c r="K301" s="131" t="n">
        <f>I301+J301-1</f>
        <v>45543</v>
      </c>
      <c r="L301" s="165"/>
      <c r="M301" s="170" t="n">
        <f>M$212</f>
        <v>45557</v>
      </c>
      <c r="N301" s="139" t="n">
        <v>7</v>
      </c>
      <c r="O301" s="131" t="n">
        <f>M301+N301-1</f>
        <v>45563</v>
      </c>
      <c r="P301" s="5"/>
      <c r="Q301" s="5"/>
      <c r="R301" s="165"/>
      <c r="S301" s="165"/>
      <c r="T301" s="142" t="s">
        <v>381</v>
      </c>
      <c r="U301" s="161"/>
      <c r="V301" s="161"/>
      <c r="W301" s="70"/>
      <c r="X301" s="70"/>
    </row>
    <row r="302" ht="16.5" customHeight="1">
      <c r="A302" s="129"/>
      <c r="B302" s="144"/>
      <c r="C302" s="140" t="s">
        <v>393</v>
      </c>
      <c r="D302" s="129"/>
      <c r="E302" s="170" t="n">
        <f>E$212</f>
        <v>45560</v>
      </c>
      <c r="F302" s="139" t="n">
        <v>7</v>
      </c>
      <c r="G302" s="131" t="n">
        <f>E302+F302-1</f>
        <v>45566</v>
      </c>
      <c r="H302" s="170"/>
      <c r="I302" s="170" t="n">
        <f>I$212</f>
        <v>45537</v>
      </c>
      <c r="J302" s="139" t="n">
        <v>7</v>
      </c>
      <c r="K302" s="131" t="n">
        <f>I302+J302-1</f>
        <v>45543</v>
      </c>
      <c r="L302" s="165"/>
      <c r="M302" s="170" t="n">
        <f>M$212</f>
        <v>45557</v>
      </c>
      <c r="N302" s="139" t="n">
        <v>7</v>
      </c>
      <c r="O302" s="131" t="n">
        <f>M302+N302-1</f>
        <v>45563</v>
      </c>
      <c r="P302" s="5"/>
      <c r="Q302" s="5"/>
      <c r="R302" s="165"/>
      <c r="S302" s="165"/>
      <c r="T302" s="142" t="s">
        <v>381</v>
      </c>
      <c r="U302" s="161"/>
      <c r="V302" s="161"/>
      <c r="W302" s="70"/>
      <c r="X302" s="70"/>
    </row>
    <row r="303" ht="16.5" customHeight="1">
      <c r="A303" s="129"/>
      <c r="B303" s="144"/>
      <c r="C303" s="140" t="s">
        <v>239</v>
      </c>
      <c r="D303" s="129"/>
      <c r="E303" s="170" t="n">
        <f>E$212</f>
        <v>45560</v>
      </c>
      <c r="F303" s="139" t="n">
        <v>7</v>
      </c>
      <c r="G303" s="131" t="n">
        <f>E303+F303-1</f>
        <v>45566</v>
      </c>
      <c r="H303" s="170"/>
      <c r="I303" s="170" t="n">
        <f>I$212</f>
        <v>45537</v>
      </c>
      <c r="J303" s="139" t="n">
        <v>7</v>
      </c>
      <c r="K303" s="131" t="n">
        <f>I303+J303-1</f>
        <v>45543</v>
      </c>
      <c r="L303" s="165"/>
      <c r="M303" s="170" t="n">
        <f>M$212</f>
        <v>45557</v>
      </c>
      <c r="N303" s="139" t="n">
        <v>7</v>
      </c>
      <c r="O303" s="131" t="n">
        <f>M303+N303-1</f>
        <v>45563</v>
      </c>
      <c r="P303" s="5"/>
      <c r="Q303" s="5"/>
      <c r="R303" s="165"/>
      <c r="S303" s="165"/>
      <c r="T303" s="142" t="s">
        <v>381</v>
      </c>
      <c r="U303" s="161"/>
      <c r="V303" s="161"/>
      <c r="W303" s="70"/>
      <c r="X303" s="70"/>
    </row>
    <row r="304" ht="16.5" customHeight="1">
      <c r="A304" s="129"/>
      <c r="B304" s="144"/>
      <c r="C304" s="140" t="s">
        <v>394</v>
      </c>
      <c r="D304" s="129"/>
      <c r="E304" s="170" t="n">
        <f>E$212</f>
        <v>45560</v>
      </c>
      <c r="F304" s="139" t="n">
        <v>7</v>
      </c>
      <c r="G304" s="131" t="n">
        <f>E304+F304-1</f>
        <v>45566</v>
      </c>
      <c r="H304" s="170"/>
      <c r="I304" s="170" t="n">
        <f>I$212</f>
        <v>45537</v>
      </c>
      <c r="J304" s="139" t="n">
        <v>7</v>
      </c>
      <c r="K304" s="131" t="n">
        <f>I304+J304-1</f>
        <v>45543</v>
      </c>
      <c r="L304" s="165"/>
      <c r="M304" s="170" t="n">
        <f>M$212</f>
        <v>45557</v>
      </c>
      <c r="N304" s="139" t="n">
        <v>7</v>
      </c>
      <c r="O304" s="131" t="n">
        <f>M304+N304-1</f>
        <v>45563</v>
      </c>
      <c r="P304" s="5"/>
      <c r="Q304" s="5"/>
      <c r="R304" s="165"/>
      <c r="S304" s="165"/>
      <c r="T304" s="142" t="s">
        <v>381</v>
      </c>
      <c r="U304" s="161"/>
      <c r="V304" s="161"/>
      <c r="W304" s="70"/>
      <c r="X304" s="70"/>
    </row>
    <row r="305" ht="16.5" customHeight="1">
      <c r="A305" s="129"/>
      <c r="B305" s="144"/>
      <c r="C305" s="140" t="s">
        <v>395</v>
      </c>
      <c r="D305" s="129"/>
      <c r="E305" s="170" t="n">
        <f>E$212</f>
        <v>45560</v>
      </c>
      <c r="F305" s="139" t="n">
        <v>7</v>
      </c>
      <c r="G305" s="131" t="n">
        <f>E305+F305-1</f>
        <v>45566</v>
      </c>
      <c r="H305" s="170"/>
      <c r="I305" s="170" t="n">
        <f>I$212</f>
        <v>45537</v>
      </c>
      <c r="J305" s="139" t="n">
        <v>7</v>
      </c>
      <c r="K305" s="131" t="n">
        <f>I305+J305-1</f>
        <v>45543</v>
      </c>
      <c r="L305" s="165"/>
      <c r="M305" s="170" t="n">
        <f>M$212</f>
        <v>45557</v>
      </c>
      <c r="N305" s="139" t="n">
        <v>7</v>
      </c>
      <c r="O305" s="131" t="n">
        <f>M305+N305-1</f>
        <v>45563</v>
      </c>
      <c r="P305" s="5"/>
      <c r="Q305" s="5"/>
      <c r="R305" s="165"/>
      <c r="S305" s="165"/>
      <c r="T305" s="142" t="s">
        <v>51</v>
      </c>
      <c r="U305" s="161"/>
      <c r="V305" s="161"/>
      <c r="W305" s="70"/>
      <c r="X305" s="70"/>
    </row>
    <row r="306" ht="16.5" customHeight="1">
      <c r="A306" s="129"/>
      <c r="B306" s="144"/>
      <c r="C306" s="140" t="s">
        <v>396</v>
      </c>
      <c r="D306" s="129"/>
      <c r="E306" s="170" t="n">
        <f>E$212</f>
        <v>45560</v>
      </c>
      <c r="F306" s="139" t="n">
        <v>7</v>
      </c>
      <c r="G306" s="131" t="n">
        <f>E306+F306-1</f>
        <v>45566</v>
      </c>
      <c r="H306" s="170"/>
      <c r="I306" s="170" t="n">
        <f>I$212</f>
        <v>45537</v>
      </c>
      <c r="J306" s="139" t="n">
        <v>7</v>
      </c>
      <c r="K306" s="131" t="n">
        <f>I306+J306-1</f>
        <v>45543</v>
      </c>
      <c r="L306" s="165"/>
      <c r="M306" s="170" t="n">
        <f>M$212</f>
        <v>45557</v>
      </c>
      <c r="N306" s="139" t="n">
        <v>7</v>
      </c>
      <c r="O306" s="131" t="n">
        <f>M306+N306-1</f>
        <v>45563</v>
      </c>
      <c r="P306" s="5"/>
      <c r="Q306" s="5"/>
      <c r="R306" s="165"/>
      <c r="S306" s="165"/>
      <c r="T306" s="142" t="s">
        <v>51</v>
      </c>
      <c r="U306" s="161"/>
      <c r="V306" s="161"/>
      <c r="W306" s="70"/>
      <c r="X306" s="70"/>
    </row>
    <row r="307" ht="16.5" customHeight="1">
      <c r="A307" s="129"/>
      <c r="B307" s="160" t="s">
        <v>80</v>
      </c>
      <c r="C307" s="140" t="s">
        <v>397</v>
      </c>
      <c r="D307" s="129"/>
      <c r="E307" s="170" t="n">
        <f>E$212</f>
        <v>45560</v>
      </c>
      <c r="F307" s="139" t="n">
        <v>7</v>
      </c>
      <c r="G307" s="131" t="n">
        <f>E307+F307-1</f>
        <v>45566</v>
      </c>
      <c r="H307" s="170"/>
      <c r="I307" s="170" t="n">
        <f>I$212</f>
        <v>45537</v>
      </c>
      <c r="J307" s="139" t="n">
        <v>7</v>
      </c>
      <c r="K307" s="131" t="n">
        <f>I307+J307-1</f>
        <v>45543</v>
      </c>
      <c r="L307" s="165"/>
      <c r="M307" s="170" t="n">
        <f>M$212</f>
        <v>45557</v>
      </c>
      <c r="N307" s="139" t="n">
        <v>7</v>
      </c>
      <c r="O307" s="131" t="n">
        <f>M307+N307-1</f>
        <v>45563</v>
      </c>
      <c r="P307" s="5"/>
      <c r="Q307" s="5"/>
      <c r="R307" s="165"/>
      <c r="S307" s="165"/>
      <c r="T307" s="142" t="s">
        <v>39</v>
      </c>
      <c r="U307" s="161"/>
      <c r="V307" s="161"/>
      <c r="W307" s="70"/>
      <c r="X307" s="70"/>
    </row>
    <row r="308" ht="16.5" customHeight="1">
      <c r="A308" s="129"/>
      <c r="B308" s="147"/>
      <c r="C308" s="140" t="s">
        <v>398</v>
      </c>
      <c r="D308" s="129"/>
      <c r="E308" s="170" t="n">
        <f>E$212</f>
        <v>45560</v>
      </c>
      <c r="F308" s="139" t="n">
        <v>7</v>
      </c>
      <c r="G308" s="131" t="n">
        <f>E308+F308-1</f>
        <v>45566</v>
      </c>
      <c r="H308" s="170"/>
      <c r="I308" s="170" t="n">
        <f>I$212</f>
        <v>45537</v>
      </c>
      <c r="J308" s="139" t="n">
        <v>7</v>
      </c>
      <c r="K308" s="131" t="n">
        <f>I308+J308-1</f>
        <v>45543</v>
      </c>
      <c r="L308" s="165"/>
      <c r="M308" s="170" t="n">
        <f>M$212</f>
        <v>45557</v>
      </c>
      <c r="N308" s="139" t="n">
        <v>7</v>
      </c>
      <c r="O308" s="131" t="n">
        <f>M308+N308-1</f>
        <v>45563</v>
      </c>
      <c r="P308" s="5"/>
      <c r="Q308" s="5"/>
      <c r="R308" s="165"/>
      <c r="S308" s="165"/>
      <c r="T308" s="142" t="s">
        <v>381</v>
      </c>
      <c r="U308" s="161"/>
      <c r="V308" s="161"/>
      <c r="W308" s="70"/>
      <c r="X308" s="70"/>
    </row>
    <row r="309" ht="16.5" customHeight="1">
      <c r="A309" s="129"/>
      <c r="B309" s="129"/>
      <c r="C309" s="140" t="s">
        <v>399</v>
      </c>
      <c r="D309" s="129"/>
      <c r="E309" s="131" t="n">
        <f>G293+1</f>
        <v>45564</v>
      </c>
      <c r="F309" s="139" t="n">
        <v>14</v>
      </c>
      <c r="G309" s="131" t="n">
        <f>E309+F309-1</f>
        <v>45577</v>
      </c>
      <c r="H309" s="131"/>
      <c r="I309" s="131" t="n">
        <f>K293+1</f>
        <v>45607</v>
      </c>
      <c r="J309" s="139" t="n">
        <v>14</v>
      </c>
      <c r="K309" s="131" t="n">
        <f>I309+J309-1</f>
        <v>45620</v>
      </c>
      <c r="L309" s="165"/>
      <c r="M309" s="131" t="n">
        <f>O293+1</f>
        <v>45627</v>
      </c>
      <c r="N309" s="139" t="n">
        <v>14</v>
      </c>
      <c r="O309" s="131" t="n">
        <f>M309+N309-1</f>
        <v>45640</v>
      </c>
      <c r="P309" s="5"/>
      <c r="Q309" s="5"/>
      <c r="R309" s="165"/>
      <c r="S309" s="165"/>
      <c r="T309" s="142" t="s">
        <v>73</v>
      </c>
      <c r="U309" s="161"/>
      <c r="V309" s="161"/>
      <c r="W309" s="70"/>
      <c r="X309" s="70"/>
    </row>
    <row r="310" ht="16.5" customHeight="1">
      <c r="A310" s="129"/>
      <c r="B310" s="129"/>
      <c r="C310" s="140" t="s">
        <v>400</v>
      </c>
      <c r="D310" s="129"/>
      <c r="E310" s="170" t="n">
        <f>E$212</f>
        <v>45560</v>
      </c>
      <c r="F310" s="139" t="n">
        <v>14</v>
      </c>
      <c r="G310" s="131" t="n">
        <f>E310+F310-1</f>
        <v>45573</v>
      </c>
      <c r="H310" s="170"/>
      <c r="I310" s="170" t="n">
        <f>I$212</f>
        <v>45537</v>
      </c>
      <c r="J310" s="139" t="n">
        <v>14</v>
      </c>
      <c r="K310" s="131" t="n">
        <f>I310+J310-1</f>
        <v>45550</v>
      </c>
      <c r="L310" s="165"/>
      <c r="M310" s="170" t="n">
        <f>M$212</f>
        <v>45557</v>
      </c>
      <c r="N310" s="139" t="n">
        <v>14</v>
      </c>
      <c r="O310" s="131" t="n">
        <f>M310+N310-1</f>
        <v>45570</v>
      </c>
      <c r="P310" s="5"/>
      <c r="Q310" s="5"/>
      <c r="R310" s="165"/>
      <c r="S310" s="165"/>
      <c r="T310" s="142" t="s">
        <v>250</v>
      </c>
      <c r="U310" s="161"/>
      <c r="V310" s="161"/>
      <c r="W310" s="70"/>
      <c r="X310" s="70"/>
    </row>
    <row r="311" ht="16.5" customHeight="1">
      <c r="A311" s="129"/>
      <c r="B311" s="160" t="s">
        <v>401</v>
      </c>
      <c r="C311" s="140" t="s">
        <v>1083</v>
      </c>
      <c r="D311" s="129"/>
      <c r="E311" s="131" t="n">
        <f>G293+1</f>
        <v>45564</v>
      </c>
      <c r="F311" s="169"/>
      <c r="G311" s="131" t="n">
        <f>E311+F311-1</f>
        <v>45563</v>
      </c>
      <c r="H311" s="131"/>
      <c r="I311" s="131" t="n">
        <f>K293+1</f>
        <v>45607</v>
      </c>
      <c r="J311" s="169"/>
      <c r="K311" s="131" t="n">
        <f>I311+J311-1</f>
        <v>45606</v>
      </c>
      <c r="L311" s="165"/>
      <c r="M311" s="131" t="n">
        <f>O293+1</f>
        <v>45627</v>
      </c>
      <c r="N311" s="169"/>
      <c r="O311" s="131" t="n">
        <f>M311+N311-1</f>
        <v>45626</v>
      </c>
      <c r="P311" s="5"/>
      <c r="Q311" s="5"/>
      <c r="R311" s="165" t="s">
        <v>811</v>
      </c>
      <c r="S311" s="165"/>
      <c r="T311" s="178"/>
      <c r="U311" s="161"/>
      <c r="V311" s="161"/>
      <c r="W311" s="70"/>
      <c r="X311" s="70"/>
    </row>
    <row r="312" ht="16.5" customHeight="1">
      <c r="A312" s="129"/>
      <c r="B312" s="144"/>
      <c r="C312" s="140" t="s">
        <v>403</v>
      </c>
      <c r="D312" s="129"/>
      <c r="E312" s="131" t="n">
        <f>G293+1</f>
        <v>45564</v>
      </c>
      <c r="F312" s="139" t="n">
        <v>3</v>
      </c>
      <c r="G312" s="131" t="n">
        <f>E312+F312-1</f>
        <v>45566</v>
      </c>
      <c r="H312" s="131"/>
      <c r="I312" s="131" t="n">
        <f>K293+1</f>
        <v>45607</v>
      </c>
      <c r="J312" s="139" t="n">
        <v>3</v>
      </c>
      <c r="K312" s="131" t="n">
        <f>I312+J312-1</f>
        <v>45609</v>
      </c>
      <c r="L312" s="165"/>
      <c r="M312" s="131" t="n">
        <f>O293+1</f>
        <v>45627</v>
      </c>
      <c r="N312" s="139" t="n">
        <v>3</v>
      </c>
      <c r="O312" s="131" t="n">
        <f>M312+N312-1</f>
        <v>45629</v>
      </c>
      <c r="P312" s="5"/>
      <c r="Q312" s="5"/>
      <c r="R312" s="165"/>
      <c r="S312" s="165"/>
      <c r="T312" s="142" t="s">
        <v>404</v>
      </c>
      <c r="U312" s="161"/>
      <c r="V312" s="161"/>
      <c r="W312" s="70"/>
      <c r="X312" s="70"/>
    </row>
    <row r="313" ht="16.5" customHeight="1">
      <c r="A313" s="129"/>
      <c r="B313" s="147"/>
      <c r="C313" s="140" t="s">
        <v>405</v>
      </c>
      <c r="D313" s="129"/>
      <c r="E313" s="131" t="n">
        <f>G312+1</f>
        <v>45567</v>
      </c>
      <c r="F313" s="139" t="n">
        <v>7</v>
      </c>
      <c r="G313" s="131" t="n">
        <f>E313+F313-1</f>
        <v>45573</v>
      </c>
      <c r="H313" s="131"/>
      <c r="I313" s="131" t="n">
        <f>K312+1</f>
        <v>45610</v>
      </c>
      <c r="J313" s="139" t="n">
        <v>7</v>
      </c>
      <c r="K313" s="131" t="n">
        <f>I313+J313-1</f>
        <v>45616</v>
      </c>
      <c r="L313" s="165"/>
      <c r="M313" s="131" t="n">
        <f>O312+1</f>
        <v>45630</v>
      </c>
      <c r="N313" s="139" t="n">
        <v>7</v>
      </c>
      <c r="O313" s="131" t="n">
        <f>M313+N313-1</f>
        <v>45636</v>
      </c>
      <c r="P313" s="5"/>
      <c r="Q313" s="5"/>
      <c r="R313" s="165"/>
      <c r="S313" s="165"/>
      <c r="T313" s="142" t="s">
        <v>84</v>
      </c>
      <c r="U313" s="161"/>
      <c r="V313" s="161"/>
      <c r="W313" s="70"/>
      <c r="X313" s="70"/>
    </row>
    <row r="314" ht="16.5" customHeight="1">
      <c r="A314" s="160" t="s">
        <v>406</v>
      </c>
      <c r="B314" s="129"/>
      <c r="C314" s="140" t="s">
        <v>407</v>
      </c>
      <c r="D314" s="129"/>
      <c r="E314" s="165"/>
      <c r="F314" s="169"/>
      <c r="G314" s="131" t="n">
        <f>E314+F314-1</f>
        <v>-1</v>
      </c>
      <c r="H314" s="165"/>
      <c r="I314" s="165"/>
      <c r="J314" s="169"/>
      <c r="K314" s="131" t="n">
        <f>I314+J314-1</f>
        <v>-1</v>
      </c>
      <c r="L314" s="165"/>
      <c r="M314" s="165"/>
      <c r="N314" s="169"/>
      <c r="O314" s="131" t="n">
        <f>M314+N314-1</f>
        <v>-1</v>
      </c>
      <c r="P314" s="5"/>
      <c r="Q314" s="5"/>
      <c r="R314" s="165"/>
      <c r="S314" s="165"/>
      <c r="T314" s="178"/>
      <c r="U314" s="161"/>
      <c r="V314" s="161"/>
      <c r="W314" s="70"/>
      <c r="X314" s="70"/>
    </row>
    <row r="315" ht="16.5" customHeight="1">
      <c r="A315" s="144"/>
      <c r="B315" s="164" t="s">
        <v>367</v>
      </c>
      <c r="C315" s="140" t="s">
        <v>367</v>
      </c>
      <c r="D315" s="129"/>
      <c r="E315" s="132" t="n">
        <v>45041</v>
      </c>
      <c r="F315" s="169"/>
      <c r="G315" s="131" t="n">
        <f>E315+F315-1</f>
        <v>45040</v>
      </c>
      <c r="H315" s="132"/>
      <c r="I315" s="132" t="n">
        <f>MIN(I316:I320)</f>
        <v>45585</v>
      </c>
      <c r="J315" s="169"/>
      <c r="K315" s="132" t="n">
        <f>MAX(K316:K320)</f>
        <v>45588</v>
      </c>
      <c r="L315" s="165"/>
      <c r="M315" s="132" t="n">
        <f>MIN(M316:M320)</f>
        <v>45605</v>
      </c>
      <c r="N315" s="169"/>
      <c r="O315" s="132" t="n">
        <f>MAX(O316:O320)</f>
        <v>45608</v>
      </c>
      <c r="P315" s="5"/>
      <c r="Q315" s="5"/>
      <c r="R315" s="165"/>
      <c r="S315" s="165"/>
      <c r="T315" s="178"/>
      <c r="U315" s="161"/>
      <c r="V315" s="161"/>
      <c r="W315" s="70"/>
      <c r="X315" s="70"/>
    </row>
    <row r="316" ht="16.5" customHeight="1">
      <c r="A316" s="144"/>
      <c r="B316" s="144"/>
      <c r="C316" s="140" t="s">
        <v>408</v>
      </c>
      <c r="D316" s="129"/>
      <c r="E316" s="132" t="n">
        <f>G243+1</f>
        <v>45596</v>
      </c>
      <c r="F316" s="139" t="n">
        <v>1</v>
      </c>
      <c r="G316" s="131" t="n">
        <f>E316+F316-1</f>
        <v>45596</v>
      </c>
      <c r="H316" s="132"/>
      <c r="I316" s="132" t="n">
        <f>K243+1</f>
        <v>45585</v>
      </c>
      <c r="J316" s="139" t="n">
        <v>1</v>
      </c>
      <c r="K316" s="131" t="n">
        <f>I316+J316-1</f>
        <v>45585</v>
      </c>
      <c r="L316" s="165"/>
      <c r="M316" s="132" t="n">
        <f>O243+1</f>
        <v>45605</v>
      </c>
      <c r="N316" s="139" t="n">
        <v>1</v>
      </c>
      <c r="O316" s="131" t="n">
        <f>M316+N316-1</f>
        <v>45605</v>
      </c>
      <c r="P316" s="5"/>
      <c r="Q316" s="5"/>
      <c r="R316" s="165"/>
      <c r="S316" s="165"/>
      <c r="T316" s="142" t="s">
        <v>264</v>
      </c>
      <c r="U316" s="161"/>
      <c r="V316" s="161"/>
      <c r="W316" s="70"/>
      <c r="X316" s="70"/>
    </row>
    <row r="317" ht="16.5" customHeight="1">
      <c r="A317" s="144"/>
      <c r="B317" s="144"/>
      <c r="C317" s="140" t="s">
        <v>340</v>
      </c>
      <c r="D317" s="129"/>
      <c r="E317" s="132" t="n">
        <f>G316+1</f>
        <v>45597</v>
      </c>
      <c r="F317" s="139" t="n">
        <v>1</v>
      </c>
      <c r="G317" s="131" t="n">
        <f>E317+F317-1</f>
        <v>45597</v>
      </c>
      <c r="H317" s="132"/>
      <c r="I317" s="132" t="n">
        <f>K316+1</f>
        <v>45586</v>
      </c>
      <c r="J317" s="139" t="n">
        <v>1</v>
      </c>
      <c r="K317" s="131" t="n">
        <f>I317+J317-1</f>
        <v>45586</v>
      </c>
      <c r="L317" s="165"/>
      <c r="M317" s="132" t="n">
        <f>O316+1</f>
        <v>45606</v>
      </c>
      <c r="N317" s="139" t="n">
        <v>1</v>
      </c>
      <c r="O317" s="131" t="n">
        <f>M317+N317-1</f>
        <v>45606</v>
      </c>
      <c r="P317" s="5"/>
      <c r="Q317" s="5"/>
      <c r="R317" s="165"/>
      <c r="S317" s="165"/>
      <c r="T317" s="142" t="s">
        <v>264</v>
      </c>
      <c r="U317" s="161"/>
      <c r="V317" s="161"/>
      <c r="W317" s="70"/>
      <c r="X317" s="70"/>
    </row>
    <row r="318" ht="16.5" customHeight="1">
      <c r="A318" s="144"/>
      <c r="B318" s="144"/>
      <c r="C318" s="140" t="s">
        <v>341</v>
      </c>
      <c r="D318" s="129"/>
      <c r="E318" s="132" t="n">
        <f>G316+1</f>
        <v>45597</v>
      </c>
      <c r="F318" s="139" t="n">
        <v>1</v>
      </c>
      <c r="G318" s="131" t="n">
        <f>E318+F318-1</f>
        <v>45597</v>
      </c>
      <c r="H318" s="132"/>
      <c r="I318" s="132" t="n">
        <f>K316+1</f>
        <v>45586</v>
      </c>
      <c r="J318" s="139" t="n">
        <v>1</v>
      </c>
      <c r="K318" s="131" t="n">
        <f>I318+J318-1</f>
        <v>45586</v>
      </c>
      <c r="L318" s="165"/>
      <c r="M318" s="132" t="n">
        <f>O316+1</f>
        <v>45606</v>
      </c>
      <c r="N318" s="139" t="n">
        <v>1</v>
      </c>
      <c r="O318" s="131" t="n">
        <f>M318+N318-1</f>
        <v>45606</v>
      </c>
      <c r="P318" s="5"/>
      <c r="Q318" s="5"/>
      <c r="R318" s="165"/>
      <c r="S318" s="165"/>
      <c r="T318" s="142" t="s">
        <v>264</v>
      </c>
      <c r="U318" s="161"/>
      <c r="V318" s="161"/>
      <c r="W318" s="70"/>
      <c r="X318" s="70"/>
    </row>
    <row r="319" ht="16.5" customHeight="1">
      <c r="A319" s="144"/>
      <c r="B319" s="144"/>
      <c r="C319" s="140" t="s">
        <v>342</v>
      </c>
      <c r="D319" s="129"/>
      <c r="E319" s="132" t="n">
        <f>G316+1</f>
        <v>45597</v>
      </c>
      <c r="F319" s="139" t="n">
        <v>1</v>
      </c>
      <c r="G319" s="131" t="n">
        <f>E319+F319-1</f>
        <v>45597</v>
      </c>
      <c r="H319" s="132"/>
      <c r="I319" s="132" t="n">
        <f>K316+1</f>
        <v>45586</v>
      </c>
      <c r="J319" s="139" t="n">
        <v>1</v>
      </c>
      <c r="K319" s="131" t="n">
        <f>I319+J319-1</f>
        <v>45586</v>
      </c>
      <c r="L319" s="165"/>
      <c r="M319" s="132" t="n">
        <f>O316+1</f>
        <v>45606</v>
      </c>
      <c r="N319" s="139" t="n">
        <v>1</v>
      </c>
      <c r="O319" s="131" t="n">
        <f>M319+N319-1</f>
        <v>45606</v>
      </c>
      <c r="P319" s="5"/>
      <c r="Q319" s="5"/>
      <c r="R319" s="165"/>
      <c r="S319" s="165"/>
      <c r="T319" s="142" t="s">
        <v>264</v>
      </c>
      <c r="U319" s="161"/>
      <c r="V319" s="161"/>
      <c r="W319" s="70"/>
      <c r="X319" s="70"/>
    </row>
    <row r="320" ht="16.5" customHeight="1">
      <c r="A320" s="144"/>
      <c r="B320" s="147"/>
      <c r="C320" s="140" t="s">
        <v>409</v>
      </c>
      <c r="D320" s="129"/>
      <c r="E320" s="132" t="n">
        <f>G316+1</f>
        <v>45597</v>
      </c>
      <c r="F320" s="139" t="n">
        <v>3</v>
      </c>
      <c r="G320" s="131" t="n">
        <f>E320+F320-1</f>
        <v>45599</v>
      </c>
      <c r="H320" s="132"/>
      <c r="I320" s="132" t="n">
        <f>K316+1</f>
        <v>45586</v>
      </c>
      <c r="J320" s="139" t="n">
        <v>3</v>
      </c>
      <c r="K320" s="131" t="n">
        <f>I320+J320-1</f>
        <v>45588</v>
      </c>
      <c r="L320" s="165"/>
      <c r="M320" s="132" t="n">
        <f>O316+1</f>
        <v>45606</v>
      </c>
      <c r="N320" s="139" t="n">
        <v>3</v>
      </c>
      <c r="O320" s="131" t="n">
        <f>M320+N320-1</f>
        <v>45608</v>
      </c>
      <c r="P320" s="5"/>
      <c r="Q320" s="5"/>
      <c r="R320" s="165"/>
      <c r="S320" s="165"/>
      <c r="T320" s="142" t="s">
        <v>264</v>
      </c>
      <c r="U320" s="161"/>
      <c r="V320" s="161"/>
      <c r="W320" s="70"/>
      <c r="X320" s="70"/>
    </row>
    <row r="321" ht="16.5" customHeight="1">
      <c r="A321" s="144"/>
      <c r="B321" s="140" t="s">
        <v>344</v>
      </c>
      <c r="C321" s="140" t="s">
        <v>344</v>
      </c>
      <c r="D321" s="129"/>
      <c r="E321" s="132" t="n">
        <v>45017</v>
      </c>
      <c r="F321" s="169"/>
      <c r="G321" s="131" t="n">
        <f>E321+F321-1</f>
        <v>45016</v>
      </c>
      <c r="H321" s="132"/>
      <c r="I321" s="132" t="n">
        <v>45017</v>
      </c>
      <c r="J321" s="169"/>
      <c r="K321" s="131" t="n">
        <f>I321+J321-1</f>
        <v>45016</v>
      </c>
      <c r="L321" s="165"/>
      <c r="M321" s="132" t="n">
        <v>45017</v>
      </c>
      <c r="N321" s="169"/>
      <c r="O321" s="131" t="n">
        <f>M321+N321-1</f>
        <v>45016</v>
      </c>
      <c r="P321" s="5"/>
      <c r="Q321" s="5"/>
      <c r="R321" s="165"/>
      <c r="S321" s="165"/>
      <c r="T321" s="178"/>
      <c r="U321" s="161"/>
      <c r="V321" s="161"/>
      <c r="W321" s="70"/>
      <c r="X321" s="70"/>
    </row>
    <row r="322" ht="16.5" customHeight="1">
      <c r="A322" s="144"/>
      <c r="B322" s="144"/>
      <c r="C322" s="140" t="s">
        <v>345</v>
      </c>
      <c r="D322" s="129"/>
      <c r="E322" s="132" t="n">
        <f>G227+1</f>
        <v>45576</v>
      </c>
      <c r="F322" s="139" t="n">
        <v>3</v>
      </c>
      <c r="G322" s="131" t="n">
        <f>E322+F322-1</f>
        <v>45578</v>
      </c>
      <c r="H322" s="132"/>
      <c r="I322" s="132" t="n">
        <f>K227+1</f>
        <v>45553</v>
      </c>
      <c r="J322" s="139" t="n">
        <v>3</v>
      </c>
      <c r="K322" s="131" t="n">
        <f>I322+J322-1</f>
        <v>45555</v>
      </c>
      <c r="L322" s="165"/>
      <c r="M322" s="132" t="n">
        <f>O227+1</f>
        <v>45573</v>
      </c>
      <c r="N322" s="139" t="n">
        <v>3</v>
      </c>
      <c r="O322" s="131" t="n">
        <f>M322+N322-1</f>
        <v>45575</v>
      </c>
      <c r="P322" s="5"/>
      <c r="Q322" s="5"/>
      <c r="R322" s="165"/>
      <c r="S322" s="165"/>
      <c r="T322" s="142" t="s">
        <v>39</v>
      </c>
      <c r="U322" s="161"/>
      <c r="V322" s="161"/>
      <c r="W322" s="70"/>
      <c r="X322" s="70"/>
    </row>
    <row r="323" ht="16.5" customHeight="1">
      <c r="A323" s="144"/>
      <c r="B323" s="147"/>
      <c r="C323" s="140" t="s">
        <v>410</v>
      </c>
      <c r="D323" s="129"/>
      <c r="E323" s="132" t="n">
        <f>G322+1</f>
        <v>45579</v>
      </c>
      <c r="F323" s="139" t="n">
        <v>1</v>
      </c>
      <c r="G323" s="131" t="n">
        <f>E323+F323-1</f>
        <v>45579</v>
      </c>
      <c r="H323" s="132"/>
      <c r="I323" s="132" t="n">
        <f>K322+1</f>
        <v>45556</v>
      </c>
      <c r="J323" s="139" t="n">
        <v>1</v>
      </c>
      <c r="K323" s="131" t="n">
        <f>I323+J323-1</f>
        <v>45556</v>
      </c>
      <c r="L323" s="165"/>
      <c r="M323" s="132" t="n">
        <f>O322+1</f>
        <v>45576</v>
      </c>
      <c r="N323" s="139" t="n">
        <v>1</v>
      </c>
      <c r="O323" s="131" t="n">
        <f>M323+N323-1</f>
        <v>45576</v>
      </c>
      <c r="P323" s="5"/>
      <c r="Q323" s="5"/>
      <c r="R323" s="165"/>
      <c r="S323" s="165"/>
      <c r="T323" s="142" t="s">
        <v>39</v>
      </c>
      <c r="U323" s="161"/>
      <c r="V323" s="161"/>
      <c r="W323" s="70"/>
      <c r="X323" s="70"/>
    </row>
    <row r="324" ht="16.5" customHeight="1">
      <c r="A324" s="144"/>
      <c r="B324" s="164" t="s">
        <v>347</v>
      </c>
      <c r="C324" s="140" t="s">
        <v>347</v>
      </c>
      <c r="D324" s="129"/>
      <c r="E324" s="132" t="n">
        <f>G323+1</f>
        <v>45580</v>
      </c>
      <c r="F324" s="139" t="n">
        <v>2</v>
      </c>
      <c r="G324" s="131" t="n">
        <f>E324+F324-1</f>
        <v>45581</v>
      </c>
      <c r="H324" s="132"/>
      <c r="I324" s="132" t="n">
        <f>K323+1</f>
        <v>45557</v>
      </c>
      <c r="J324" s="139" t="n">
        <v>2</v>
      </c>
      <c r="K324" s="131" t="n">
        <f>I324+J324-1</f>
        <v>45558</v>
      </c>
      <c r="L324" s="165"/>
      <c r="M324" s="132" t="n">
        <f>O323+1</f>
        <v>45577</v>
      </c>
      <c r="N324" s="139" t="n">
        <v>2</v>
      </c>
      <c r="O324" s="131" t="n">
        <f>M324+N324-1</f>
        <v>45578</v>
      </c>
      <c r="P324" s="5"/>
      <c r="Q324" s="5"/>
      <c r="R324" s="165"/>
      <c r="S324" s="165"/>
      <c r="T324" s="142" t="s">
        <v>39</v>
      </c>
      <c r="U324" s="161"/>
      <c r="V324" s="161"/>
      <c r="W324" s="70"/>
      <c r="X324" s="70"/>
    </row>
    <row r="325" ht="16.5" customHeight="1">
      <c r="A325" s="144"/>
      <c r="B325" s="144"/>
      <c r="C325" s="140" t="s">
        <v>411</v>
      </c>
      <c r="D325" s="129"/>
      <c r="E325" s="132" t="n">
        <f>G324+1</f>
        <v>45582</v>
      </c>
      <c r="F325" s="139" t="n">
        <v>1</v>
      </c>
      <c r="G325" s="131" t="n">
        <f>E325+F325-1</f>
        <v>45582</v>
      </c>
      <c r="H325" s="132"/>
      <c r="I325" s="132" t="n">
        <f>K324+1</f>
        <v>45559</v>
      </c>
      <c r="J325" s="139" t="n">
        <v>1</v>
      </c>
      <c r="K325" s="131" t="n">
        <f>I325+J325-1</f>
        <v>45559</v>
      </c>
      <c r="L325" s="165"/>
      <c r="M325" s="132" t="n">
        <f>O324+1</f>
        <v>45579</v>
      </c>
      <c r="N325" s="139" t="n">
        <v>1</v>
      </c>
      <c r="O325" s="131" t="n">
        <f>M325+N325-1</f>
        <v>45579</v>
      </c>
      <c r="P325" s="5"/>
      <c r="Q325" s="5"/>
      <c r="R325" s="165"/>
      <c r="S325" s="165"/>
      <c r="T325" s="142" t="s">
        <v>349</v>
      </c>
      <c r="U325" s="161"/>
      <c r="V325" s="161"/>
      <c r="W325" s="70"/>
      <c r="X325" s="70"/>
    </row>
    <row r="326" ht="16.5" customHeight="1">
      <c r="A326" s="144"/>
      <c r="B326" s="144"/>
      <c r="C326" s="140" t="s">
        <v>350</v>
      </c>
      <c r="D326" s="129"/>
      <c r="E326" s="132" t="n">
        <f>G324+1</f>
        <v>45582</v>
      </c>
      <c r="F326" s="139" t="n">
        <v>18</v>
      </c>
      <c r="G326" s="131" t="n">
        <f>E326+F326-1</f>
        <v>45599</v>
      </c>
      <c r="H326" s="132"/>
      <c r="I326" s="132" t="n">
        <f>K324+1</f>
        <v>45559</v>
      </c>
      <c r="J326" s="139" t="n">
        <v>18</v>
      </c>
      <c r="K326" s="131" t="n">
        <f>I326+J326-1</f>
        <v>45576</v>
      </c>
      <c r="L326" s="165"/>
      <c r="M326" s="132" t="n">
        <f>O324+1</f>
        <v>45579</v>
      </c>
      <c r="N326" s="139" t="n">
        <v>18</v>
      </c>
      <c r="O326" s="131" t="n">
        <f>M326+N326-1</f>
        <v>45596</v>
      </c>
      <c r="P326" s="5"/>
      <c r="Q326" s="5"/>
      <c r="R326" s="165" t="s">
        <v>811</v>
      </c>
      <c r="S326" s="165"/>
      <c r="T326" s="142" t="s">
        <v>349</v>
      </c>
      <c r="U326" s="161"/>
      <c r="V326" s="161"/>
      <c r="W326" s="70"/>
      <c r="X326" s="70"/>
    </row>
    <row r="327" ht="16.5" customHeight="1">
      <c r="A327" s="144"/>
      <c r="B327" s="147"/>
      <c r="C327" s="140" t="s">
        <v>412</v>
      </c>
      <c r="D327" s="129"/>
      <c r="E327" s="132" t="n">
        <f>G243+1</f>
        <v>45596</v>
      </c>
      <c r="F327" s="139" t="n">
        <v>3</v>
      </c>
      <c r="G327" s="131" t="n">
        <f>E327+F327-1</f>
        <v>45598</v>
      </c>
      <c r="H327" s="132"/>
      <c r="I327" s="132" t="n">
        <f>K243+1</f>
        <v>45585</v>
      </c>
      <c r="J327" s="139" t="n">
        <v>3</v>
      </c>
      <c r="K327" s="131" t="n">
        <f>I327+J327-1</f>
        <v>45587</v>
      </c>
      <c r="L327" s="165"/>
      <c r="M327" s="132" t="n">
        <f>O243+1</f>
        <v>45605</v>
      </c>
      <c r="N327" s="139" t="n">
        <v>3</v>
      </c>
      <c r="O327" s="131" t="n">
        <f>M327+N327-1</f>
        <v>45607</v>
      </c>
      <c r="P327" s="5"/>
      <c r="Q327" s="5"/>
      <c r="R327" s="165" t="s">
        <v>811</v>
      </c>
      <c r="S327" s="165"/>
      <c r="T327" s="142"/>
      <c r="U327" s="161"/>
      <c r="V327" s="161"/>
      <c r="W327" s="70"/>
      <c r="X327" s="70"/>
    </row>
    <row r="328" ht="16.5" customHeight="1">
      <c r="A328" s="144"/>
      <c r="B328" s="164" t="s">
        <v>413</v>
      </c>
      <c r="C328" s="140" t="s">
        <v>413</v>
      </c>
      <c r="D328" s="129"/>
      <c r="E328" s="132" t="n">
        <v>45041</v>
      </c>
      <c r="F328" s="169"/>
      <c r="G328" s="131" t="n">
        <f>E328+F328-1</f>
        <v>45040</v>
      </c>
      <c r="H328" s="132"/>
      <c r="I328" s="132" t="n">
        <v>45041</v>
      </c>
      <c r="J328" s="169"/>
      <c r="K328" s="131" t="n">
        <f>I328+J328-1</f>
        <v>45040</v>
      </c>
      <c r="L328" s="165"/>
      <c r="M328" s="132" t="n">
        <v>45041</v>
      </c>
      <c r="N328" s="169"/>
      <c r="O328" s="131" t="n">
        <f>M328+N328-1</f>
        <v>45040</v>
      </c>
      <c r="P328" s="5"/>
      <c r="Q328" s="5"/>
      <c r="R328" s="165"/>
      <c r="S328" s="165"/>
      <c r="T328" s="178"/>
      <c r="U328" s="161"/>
      <c r="V328" s="161"/>
      <c r="W328" s="70"/>
      <c r="X328" s="70"/>
    </row>
    <row r="329" ht="16.5" customHeight="1">
      <c r="A329" s="144"/>
      <c r="B329" s="144"/>
      <c r="C329" s="140" t="s">
        <v>414</v>
      </c>
      <c r="D329" s="129"/>
      <c r="E329" s="132" t="n">
        <f>G326</f>
        <v>45599</v>
      </c>
      <c r="F329" s="139" t="n">
        <v>2</v>
      </c>
      <c r="G329" s="131" t="n">
        <f>E329+F329-1</f>
        <v>45600</v>
      </c>
      <c r="H329" s="132"/>
      <c r="I329" s="132" t="n">
        <f>K326</f>
        <v>45576</v>
      </c>
      <c r="J329" s="139" t="n">
        <v>2</v>
      </c>
      <c r="K329" s="131" t="n">
        <f>I329+J329-1</f>
        <v>45577</v>
      </c>
      <c r="L329" s="165"/>
      <c r="M329" s="132" t="n">
        <f>O326</f>
        <v>45596</v>
      </c>
      <c r="N329" s="139" t="n">
        <v>2</v>
      </c>
      <c r="O329" s="131" t="n">
        <f>M329+N329-1</f>
        <v>45597</v>
      </c>
      <c r="P329" s="5"/>
      <c r="Q329" s="5"/>
      <c r="R329" s="165"/>
      <c r="S329" s="165"/>
      <c r="T329" s="142" t="s">
        <v>381</v>
      </c>
      <c r="U329" s="161"/>
      <c r="V329" s="161"/>
      <c r="W329" s="70"/>
      <c r="X329" s="70"/>
    </row>
    <row r="330" ht="16.5" customHeight="1">
      <c r="A330" s="144"/>
      <c r="B330" s="144"/>
      <c r="C330" s="140" t="s">
        <v>415</v>
      </c>
      <c r="D330" s="129"/>
      <c r="E330" s="132" t="n">
        <f>G326</f>
        <v>45599</v>
      </c>
      <c r="F330" s="139" t="n">
        <v>2</v>
      </c>
      <c r="G330" s="131" t="n">
        <f>E330+F330-1</f>
        <v>45600</v>
      </c>
      <c r="H330" s="132"/>
      <c r="I330" s="132" t="n">
        <f>K326</f>
        <v>45576</v>
      </c>
      <c r="J330" s="139" t="n">
        <v>2</v>
      </c>
      <c r="K330" s="131" t="n">
        <f>I330+J330-1</f>
        <v>45577</v>
      </c>
      <c r="L330" s="165"/>
      <c r="M330" s="132" t="n">
        <f>O326</f>
        <v>45596</v>
      </c>
      <c r="N330" s="139" t="n">
        <v>2</v>
      </c>
      <c r="O330" s="131" t="n">
        <f>M330+N330-1</f>
        <v>45597</v>
      </c>
      <c r="P330" s="5"/>
      <c r="Q330" s="5"/>
      <c r="R330" s="165"/>
      <c r="S330" s="165"/>
      <c r="T330" s="142" t="s">
        <v>381</v>
      </c>
      <c r="U330" s="161"/>
      <c r="V330" s="161"/>
      <c r="W330" s="70"/>
      <c r="X330" s="70"/>
    </row>
    <row r="331" ht="16.5" customHeight="1">
      <c r="A331" s="144"/>
      <c r="B331" s="147"/>
      <c r="C331" s="140" t="s">
        <v>355</v>
      </c>
      <c r="D331" s="129"/>
      <c r="E331" s="132" t="n">
        <f>MAX(G326+1,G327+1)</f>
        <v>45600</v>
      </c>
      <c r="F331" s="139" t="n">
        <v>1</v>
      </c>
      <c r="G331" s="131" t="n">
        <f>E331+F331-1</f>
        <v>45600</v>
      </c>
      <c r="H331" s="132"/>
      <c r="I331" s="132" t="n">
        <f>MAX(K326+1,K327+1)</f>
        <v>45588</v>
      </c>
      <c r="J331" s="139" t="n">
        <v>1</v>
      </c>
      <c r="K331" s="131" t="n">
        <f>I331+J331-1</f>
        <v>45588</v>
      </c>
      <c r="L331" s="165"/>
      <c r="M331" s="132" t="n">
        <f>MAX(O326+1,O327+1)</f>
        <v>45608</v>
      </c>
      <c r="N331" s="139" t="n">
        <v>1</v>
      </c>
      <c r="O331" s="131" t="n">
        <f>M331+N331-1</f>
        <v>45608</v>
      </c>
      <c r="P331" s="5"/>
      <c r="Q331" s="5"/>
      <c r="R331" s="165"/>
      <c r="S331" s="165"/>
      <c r="T331" s="142" t="s">
        <v>381</v>
      </c>
      <c r="U331" s="161"/>
      <c r="V331" s="161"/>
      <c r="W331" s="70"/>
      <c r="X331" s="70"/>
    </row>
    <row r="332" ht="16.5" customHeight="1">
      <c r="A332" s="144"/>
      <c r="B332" s="164" t="s">
        <v>416</v>
      </c>
      <c r="C332" s="140" t="s">
        <v>416</v>
      </c>
      <c r="D332" s="129"/>
      <c r="E332" s="132" t="n">
        <v>45043</v>
      </c>
      <c r="F332" s="169"/>
      <c r="G332" s="131" t="n">
        <f>E332+F332-1</f>
        <v>45042</v>
      </c>
      <c r="H332" s="132"/>
      <c r="I332" s="132" t="n">
        <v>45043</v>
      </c>
      <c r="J332" s="169"/>
      <c r="K332" s="131" t="n">
        <f>I332+J332-1</f>
        <v>45042</v>
      </c>
      <c r="L332" s="165"/>
      <c r="M332" s="132" t="n">
        <v>45043</v>
      </c>
      <c r="N332" s="169"/>
      <c r="O332" s="131" t="n">
        <f>M332+N332-1</f>
        <v>45042</v>
      </c>
      <c r="P332" s="5"/>
      <c r="Q332" s="5"/>
      <c r="R332" s="165"/>
      <c r="S332" s="165"/>
      <c r="T332" s="178"/>
      <c r="U332" s="161"/>
      <c r="V332" s="161"/>
      <c r="W332" s="70"/>
      <c r="X332" s="70"/>
    </row>
    <row r="333" ht="16.5" customHeight="1">
      <c r="A333" s="144"/>
      <c r="B333" s="127"/>
      <c r="C333" s="140" t="s">
        <v>357</v>
      </c>
      <c r="D333" s="129"/>
      <c r="E333" s="132" t="n">
        <f>G331+1</f>
        <v>45601</v>
      </c>
      <c r="F333" s="139" t="n">
        <v>1</v>
      </c>
      <c r="G333" s="131" t="n">
        <f>E333+F333-1</f>
        <v>45601</v>
      </c>
      <c r="H333" s="132"/>
      <c r="I333" s="132" t="n">
        <f>K331+1</f>
        <v>45589</v>
      </c>
      <c r="J333" s="139" t="n">
        <v>1</v>
      </c>
      <c r="K333" s="131" t="n">
        <f>I333+J333-1</f>
        <v>45589</v>
      </c>
      <c r="L333" s="165"/>
      <c r="M333" s="132" t="n">
        <f>O331+1</f>
        <v>45609</v>
      </c>
      <c r="N333" s="139" t="n">
        <v>1</v>
      </c>
      <c r="O333" s="131" t="n">
        <f>M333+N333-1</f>
        <v>45609</v>
      </c>
      <c r="P333" s="5"/>
      <c r="Q333" s="5"/>
      <c r="R333" s="165"/>
      <c r="S333" s="165"/>
      <c r="T333" s="142" t="s">
        <v>290</v>
      </c>
      <c r="U333" s="161"/>
      <c r="V333" s="161"/>
      <c r="W333" s="70"/>
      <c r="X333" s="70"/>
    </row>
    <row r="334" ht="16.5" customHeight="1">
      <c r="A334" s="144"/>
      <c r="B334" s="127"/>
      <c r="C334" s="143" t="s">
        <v>416</v>
      </c>
      <c r="D334" s="145"/>
      <c r="E334" s="141" t="n">
        <f>G333+1</f>
        <v>45602</v>
      </c>
      <c r="F334" s="139" t="n">
        <v>5</v>
      </c>
      <c r="G334" s="131" t="n">
        <f>E334+F334-1</f>
        <v>45606</v>
      </c>
      <c r="H334" s="141"/>
      <c r="I334" s="141" t="n">
        <f>K333+1</f>
        <v>45590</v>
      </c>
      <c r="J334" s="139" t="n">
        <v>5</v>
      </c>
      <c r="K334" s="131" t="n">
        <f>I334+J334-1</f>
        <v>45594</v>
      </c>
      <c r="L334" s="165"/>
      <c r="M334" s="141" t="n">
        <f>O333+1</f>
        <v>45610</v>
      </c>
      <c r="N334" s="139" t="n">
        <v>5</v>
      </c>
      <c r="O334" s="131" t="n">
        <f>M334+N334-1</f>
        <v>45614</v>
      </c>
      <c r="P334" s="5"/>
      <c r="Q334" s="5"/>
      <c r="R334" s="165" t="s">
        <v>811</v>
      </c>
      <c r="S334" s="165" t="s">
        <v>811</v>
      </c>
      <c r="T334" s="142" t="s">
        <v>290</v>
      </c>
      <c r="U334" s="161"/>
      <c r="V334" s="177" t="n">
        <f>E334-E227</f>
        <v>31</v>
      </c>
      <c r="W334" s="70"/>
      <c r="X334" s="70"/>
    </row>
    <row r="335" ht="16.5" customHeight="1">
      <c r="A335" s="144"/>
      <c r="B335" s="128"/>
      <c r="C335" s="140" t="s">
        <v>358</v>
      </c>
      <c r="D335" s="145"/>
      <c r="E335" s="131" t="n">
        <f>G334</f>
        <v>45606</v>
      </c>
      <c r="F335" s="139" t="n">
        <v>1</v>
      </c>
      <c r="G335" s="131" t="n">
        <f>E335+F335-1</f>
        <v>45606</v>
      </c>
      <c r="H335" s="131"/>
      <c r="I335" s="131" t="n">
        <f>K334</f>
        <v>45594</v>
      </c>
      <c r="J335" s="139" t="n">
        <v>1</v>
      </c>
      <c r="K335" s="131" t="n">
        <f>I335+J335-1</f>
        <v>45594</v>
      </c>
      <c r="L335" s="165"/>
      <c r="M335" s="131" t="n">
        <f>O334</f>
        <v>45614</v>
      </c>
      <c r="N335" s="139" t="n">
        <v>1</v>
      </c>
      <c r="O335" s="131" t="n">
        <f>M335+N335-1</f>
        <v>45614</v>
      </c>
      <c r="P335" s="5"/>
      <c r="Q335" s="5"/>
      <c r="R335" s="165"/>
      <c r="S335" s="165"/>
      <c r="T335" s="142" t="s">
        <v>231</v>
      </c>
      <c r="U335" s="161"/>
      <c r="V335" s="177"/>
      <c r="W335" s="70"/>
      <c r="X335" s="70"/>
    </row>
    <row r="336" ht="16.5" customHeight="1">
      <c r="A336" s="144"/>
      <c r="B336" s="164" t="s">
        <v>426</v>
      </c>
      <c r="C336" s="140" t="s">
        <v>426</v>
      </c>
      <c r="D336" s="129"/>
      <c r="E336" s="165"/>
      <c r="F336" s="169"/>
      <c r="G336" s="131" t="n">
        <f>MAX(G337:G344)</f>
        <v>45620</v>
      </c>
      <c r="H336" s="165"/>
      <c r="I336" s="165"/>
      <c r="J336" s="169"/>
      <c r="K336" s="131" t="n">
        <f>MAX(K337:K344)</f>
        <v>45608</v>
      </c>
      <c r="L336" s="165"/>
      <c r="M336" s="165"/>
      <c r="N336" s="169"/>
      <c r="O336" s="131" t="n">
        <f>MAX(O337:O344)</f>
        <v>45628</v>
      </c>
      <c r="P336" s="5"/>
      <c r="Q336" s="5"/>
      <c r="R336" s="165"/>
      <c r="S336" s="165"/>
      <c r="T336" s="178"/>
      <c r="U336" s="161"/>
      <c r="V336" s="161"/>
      <c r="W336" s="70"/>
      <c r="X336" s="70"/>
    </row>
    <row r="337" ht="16.5" customHeight="1">
      <c r="A337" s="144"/>
      <c r="B337" s="144"/>
      <c r="C337" s="140" t="s">
        <v>427</v>
      </c>
      <c r="D337" s="129"/>
      <c r="E337" s="132" t="n">
        <v>45047</v>
      </c>
      <c r="F337" s="169"/>
      <c r="G337" s="131" t="n">
        <f>MAX(G338:G344)</f>
        <v>45620</v>
      </c>
      <c r="H337" s="132"/>
      <c r="I337" s="132" t="n">
        <v>45047</v>
      </c>
      <c r="J337" s="169"/>
      <c r="K337" s="131" t="n">
        <f>MAX(K338:K344)</f>
        <v>45608</v>
      </c>
      <c r="L337" s="165"/>
      <c r="M337" s="132" t="n">
        <v>45047</v>
      </c>
      <c r="N337" s="169"/>
      <c r="O337" s="131" t="n">
        <f>MAX(O338:O344)</f>
        <v>45628</v>
      </c>
      <c r="P337" s="5"/>
      <c r="Q337" s="5"/>
      <c r="R337" s="165"/>
      <c r="S337" s="165"/>
      <c r="T337" s="178"/>
      <c r="U337" s="161"/>
      <c r="V337" s="161"/>
      <c r="W337" s="70"/>
      <c r="X337" s="70"/>
    </row>
    <row r="338" ht="16.5" customHeight="1">
      <c r="A338" s="144"/>
      <c r="B338" s="144"/>
      <c r="C338" s="140" t="s">
        <v>428</v>
      </c>
      <c r="D338" s="129"/>
      <c r="E338" s="132" t="n">
        <f>G334+1</f>
        <v>45607</v>
      </c>
      <c r="F338" s="139" t="n">
        <v>14</v>
      </c>
      <c r="G338" s="131" t="n">
        <f>E338+F338-1</f>
        <v>45620</v>
      </c>
      <c r="H338" s="132"/>
      <c r="I338" s="132" t="n">
        <f>K334+1</f>
        <v>45595</v>
      </c>
      <c r="J338" s="139" t="n">
        <v>14</v>
      </c>
      <c r="K338" s="131" t="n">
        <f>I338+J338-1</f>
        <v>45608</v>
      </c>
      <c r="L338" s="165"/>
      <c r="M338" s="132" t="n">
        <f>O334+1</f>
        <v>45615</v>
      </c>
      <c r="N338" s="139" t="n">
        <v>14</v>
      </c>
      <c r="O338" s="131" t="n">
        <f>M338+N338-1</f>
        <v>45628</v>
      </c>
      <c r="P338" s="5"/>
      <c r="Q338" s="5"/>
      <c r="R338" s="165" t="s">
        <v>811</v>
      </c>
      <c r="S338" s="165"/>
      <c r="T338" s="142" t="s">
        <v>54</v>
      </c>
      <c r="U338" s="161"/>
      <c r="V338" s="161"/>
      <c r="W338" s="70"/>
      <c r="X338" s="70"/>
    </row>
    <row r="339" ht="16.5" customHeight="1">
      <c r="A339" s="144"/>
      <c r="B339" s="144"/>
      <c r="C339" s="140" t="s">
        <v>429</v>
      </c>
      <c r="D339" s="129"/>
      <c r="E339" s="132" t="n">
        <f>G334+1</f>
        <v>45607</v>
      </c>
      <c r="F339" s="139" t="n">
        <v>14</v>
      </c>
      <c r="G339" s="131" t="n">
        <f>E339+F339-1</f>
        <v>45620</v>
      </c>
      <c r="H339" s="132"/>
      <c r="I339" s="132" t="n">
        <f>K334+1</f>
        <v>45595</v>
      </c>
      <c r="J339" s="139" t="n">
        <v>14</v>
      </c>
      <c r="K339" s="131" t="n">
        <f>I339+J339-1</f>
        <v>45608</v>
      </c>
      <c r="L339" s="165"/>
      <c r="M339" s="132" t="n">
        <f>O334+1</f>
        <v>45615</v>
      </c>
      <c r="N339" s="139" t="n">
        <v>14</v>
      </c>
      <c r="O339" s="131" t="n">
        <f>M339+N339-1</f>
        <v>45628</v>
      </c>
      <c r="P339" s="5"/>
      <c r="Q339" s="5"/>
      <c r="R339" s="165"/>
      <c r="S339" s="165"/>
      <c r="T339" s="142" t="s">
        <v>375</v>
      </c>
      <c r="U339" s="161"/>
      <c r="V339" s="161"/>
      <c r="W339" s="70"/>
      <c r="X339" s="70"/>
    </row>
    <row r="340" ht="16.5" customHeight="1">
      <c r="A340" s="144"/>
      <c r="B340" s="144"/>
      <c r="C340" s="140" t="s">
        <v>430</v>
      </c>
      <c r="D340" s="129"/>
      <c r="E340" s="132" t="n">
        <f>G334+1</f>
        <v>45607</v>
      </c>
      <c r="F340" s="139" t="n">
        <v>10</v>
      </c>
      <c r="G340" s="131" t="n">
        <f>E340+F340-1</f>
        <v>45616</v>
      </c>
      <c r="H340" s="132"/>
      <c r="I340" s="132" t="n">
        <f>K334+1</f>
        <v>45595</v>
      </c>
      <c r="J340" s="139" t="n">
        <v>10</v>
      </c>
      <c r="K340" s="131" t="n">
        <f>I340+J340-1</f>
        <v>45604</v>
      </c>
      <c r="L340" s="165"/>
      <c r="M340" s="132" t="n">
        <f>O334+1</f>
        <v>45615</v>
      </c>
      <c r="N340" s="139" t="n">
        <v>10</v>
      </c>
      <c r="O340" s="131" t="n">
        <f>M340+N340-1</f>
        <v>45624</v>
      </c>
      <c r="P340" s="5"/>
      <c r="Q340" s="5"/>
      <c r="R340" s="165"/>
      <c r="S340" s="165"/>
      <c r="T340" s="142" t="s">
        <v>377</v>
      </c>
      <c r="U340" s="161"/>
      <c r="V340" s="161"/>
      <c r="W340" s="70"/>
      <c r="X340" s="70"/>
    </row>
    <row r="341" ht="16.5" customHeight="1">
      <c r="A341" s="144"/>
      <c r="B341" s="144"/>
      <c r="C341" s="140" t="s">
        <v>431</v>
      </c>
      <c r="D341" s="129"/>
      <c r="E341" s="132" t="n">
        <f>G334+3</f>
        <v>45609</v>
      </c>
      <c r="F341" s="139" t="n">
        <v>1</v>
      </c>
      <c r="G341" s="131" t="n">
        <f>E341+F341-1</f>
        <v>45609</v>
      </c>
      <c r="H341" s="132"/>
      <c r="I341" s="132" t="n">
        <f>K334+3</f>
        <v>45597</v>
      </c>
      <c r="J341" s="139" t="n">
        <v>1</v>
      </c>
      <c r="K341" s="131" t="n">
        <f>I341+J341-1</f>
        <v>45597</v>
      </c>
      <c r="L341" s="165"/>
      <c r="M341" s="132" t="n">
        <f>O334+3</f>
        <v>45617</v>
      </c>
      <c r="N341" s="139" t="n">
        <v>1</v>
      </c>
      <c r="O341" s="131" t="n">
        <f>M341+N341-1</f>
        <v>45617</v>
      </c>
      <c r="P341" s="5"/>
      <c r="Q341" s="5"/>
      <c r="R341" s="165"/>
      <c r="S341" s="165"/>
      <c r="T341" s="142" t="s">
        <v>65</v>
      </c>
      <c r="U341" s="161"/>
      <c r="V341" s="161"/>
      <c r="W341" s="70"/>
      <c r="X341" s="70"/>
    </row>
    <row r="342" ht="16.5" customHeight="1">
      <c r="A342" s="144"/>
      <c r="B342" s="144"/>
      <c r="C342" s="140" t="s">
        <v>432</v>
      </c>
      <c r="D342" s="129"/>
      <c r="E342" s="132" t="n">
        <f>G334+3</f>
        <v>45609</v>
      </c>
      <c r="F342" s="139" t="n">
        <v>1</v>
      </c>
      <c r="G342" s="131" t="n">
        <f>E342+F342-1</f>
        <v>45609</v>
      </c>
      <c r="H342" s="132"/>
      <c r="I342" s="132" t="n">
        <f>K334+3</f>
        <v>45597</v>
      </c>
      <c r="J342" s="139" t="n">
        <v>1</v>
      </c>
      <c r="K342" s="131" t="n">
        <f>I342+J342-1</f>
        <v>45597</v>
      </c>
      <c r="L342" s="165"/>
      <c r="M342" s="132" t="n">
        <f>O334+3</f>
        <v>45617</v>
      </c>
      <c r="N342" s="139" t="n">
        <v>1</v>
      </c>
      <c r="O342" s="131" t="n">
        <f>M342+N342-1</f>
        <v>45617</v>
      </c>
      <c r="P342" s="5"/>
      <c r="Q342" s="5"/>
      <c r="R342" s="165"/>
      <c r="S342" s="165"/>
      <c r="T342" s="142" t="s">
        <v>349</v>
      </c>
      <c r="U342" s="161"/>
      <c r="V342" s="161"/>
      <c r="W342" s="70"/>
      <c r="X342" s="70"/>
    </row>
    <row r="343" ht="16.5" customHeight="1">
      <c r="A343" s="144"/>
      <c r="B343" s="144"/>
      <c r="C343" s="140" t="s">
        <v>433</v>
      </c>
      <c r="D343" s="129"/>
      <c r="E343" s="132" t="n">
        <f>G334+3</f>
        <v>45609</v>
      </c>
      <c r="F343" s="139" t="n">
        <v>3</v>
      </c>
      <c r="G343" s="131" t="n">
        <f>E343+F343-1</f>
        <v>45611</v>
      </c>
      <c r="H343" s="132"/>
      <c r="I343" s="132" t="n">
        <f>K334+3</f>
        <v>45597</v>
      </c>
      <c r="J343" s="139" t="n">
        <v>3</v>
      </c>
      <c r="K343" s="131" t="n">
        <f>I343+J343-1</f>
        <v>45599</v>
      </c>
      <c r="L343" s="165"/>
      <c r="M343" s="132" t="n">
        <f>O334+3</f>
        <v>45617</v>
      </c>
      <c r="N343" s="139" t="n">
        <v>3</v>
      </c>
      <c r="O343" s="131" t="n">
        <f>M343+N343-1</f>
        <v>45619</v>
      </c>
      <c r="P343" s="5"/>
      <c r="Q343" s="5"/>
      <c r="R343" s="165"/>
      <c r="S343" s="165"/>
      <c r="T343" s="142" t="s">
        <v>381</v>
      </c>
      <c r="U343" s="161"/>
      <c r="V343" s="161"/>
      <c r="W343" s="70"/>
      <c r="X343" s="70"/>
    </row>
    <row r="344" ht="16.5" customHeight="1">
      <c r="A344" s="144"/>
      <c r="B344" s="144"/>
      <c r="C344" s="140" t="s">
        <v>382</v>
      </c>
      <c r="D344" s="129"/>
      <c r="E344" s="132" t="n">
        <f>G334+3</f>
        <v>45609</v>
      </c>
      <c r="F344" s="139" t="n">
        <v>1</v>
      </c>
      <c r="G344" s="131" t="n">
        <f>E344+F344-1</f>
        <v>45609</v>
      </c>
      <c r="H344" s="132"/>
      <c r="I344" s="132" t="n">
        <f>K334+3</f>
        <v>45597</v>
      </c>
      <c r="J344" s="139" t="n">
        <v>1</v>
      </c>
      <c r="K344" s="131" t="n">
        <f>I344+J344-1</f>
        <v>45597</v>
      </c>
      <c r="L344" s="165"/>
      <c r="M344" s="132" t="n">
        <f>O334+3</f>
        <v>45617</v>
      </c>
      <c r="N344" s="139" t="n">
        <v>1</v>
      </c>
      <c r="O344" s="131" t="n">
        <f>M344+N344-1</f>
        <v>45617</v>
      </c>
      <c r="P344" s="5"/>
      <c r="Q344" s="5"/>
      <c r="R344" s="165"/>
      <c r="S344" s="165"/>
      <c r="T344" s="142" t="s">
        <v>54</v>
      </c>
      <c r="U344" s="161"/>
      <c r="V344" s="161"/>
      <c r="W344" s="70"/>
      <c r="X344" s="70"/>
    </row>
    <row r="345" ht="16.5" customHeight="1">
      <c r="A345" s="144"/>
      <c r="B345" s="147"/>
      <c r="C345" s="140" t="s">
        <v>434</v>
      </c>
      <c r="D345" s="129"/>
      <c r="E345" s="131" t="n">
        <f>G334+3</f>
        <v>45609</v>
      </c>
      <c r="F345" s="139" t="n">
        <v>7</v>
      </c>
      <c r="G345" s="131" t="n">
        <f>E345+F345-1</f>
        <v>45615</v>
      </c>
      <c r="H345" s="131"/>
      <c r="I345" s="131" t="n">
        <f>K334+3</f>
        <v>45597</v>
      </c>
      <c r="J345" s="139" t="n">
        <v>7</v>
      </c>
      <c r="K345" s="131" t="n">
        <f>I345+J345-1</f>
        <v>45603</v>
      </c>
      <c r="L345" s="165"/>
      <c r="M345" s="131" t="n">
        <f>O334+3</f>
        <v>45617</v>
      </c>
      <c r="N345" s="139" t="n">
        <v>7</v>
      </c>
      <c r="O345" s="131" t="n">
        <f>M345+N345-1</f>
        <v>45623</v>
      </c>
      <c r="P345" s="5"/>
      <c r="Q345" s="5"/>
      <c r="R345" s="165"/>
      <c r="S345" s="165"/>
      <c r="T345" s="142" t="s">
        <v>297</v>
      </c>
      <c r="U345" s="161"/>
      <c r="V345" s="161"/>
      <c r="W345" s="70"/>
      <c r="X345" s="70"/>
    </row>
    <row r="346" ht="16.5" customHeight="1">
      <c r="A346" s="144"/>
      <c r="B346" s="140" t="s">
        <v>435</v>
      </c>
      <c r="C346" s="140" t="s">
        <v>435</v>
      </c>
      <c r="D346" s="129"/>
      <c r="E346" s="131" t="n">
        <f>MIN(E347:E349)</f>
        <v>45601</v>
      </c>
      <c r="F346" s="169"/>
      <c r="G346" s="131" t="n">
        <f>MAX(G347:G349)</f>
        <v>45620</v>
      </c>
      <c r="H346" s="131"/>
      <c r="I346" s="131" t="n">
        <f>MIN(I347:I349)</f>
        <v>45589</v>
      </c>
      <c r="J346" s="169"/>
      <c r="K346" s="131" t="n">
        <f>MAX(K347:K349)</f>
        <v>45608</v>
      </c>
      <c r="L346" s="165"/>
      <c r="M346" s="131" t="n">
        <f>MIN(M347:M349)</f>
        <v>45609</v>
      </c>
      <c r="N346" s="169"/>
      <c r="O346" s="131" t="n">
        <f>MAX(O347:O349)</f>
        <v>45628</v>
      </c>
      <c r="P346" s="5"/>
      <c r="Q346" s="5"/>
      <c r="R346" s="165"/>
      <c r="S346" s="165"/>
      <c r="T346" s="178"/>
      <c r="U346" s="161"/>
      <c r="V346" s="161"/>
      <c r="W346" s="70"/>
      <c r="X346" s="70"/>
    </row>
    <row r="347" ht="16.5" customHeight="1">
      <c r="A347" s="144"/>
      <c r="B347" s="144"/>
      <c r="C347" s="140" t="s">
        <v>436</v>
      </c>
      <c r="D347" s="129"/>
      <c r="E347" s="131" t="n">
        <f>E333</f>
        <v>45601</v>
      </c>
      <c r="F347" s="139" t="n">
        <v>3</v>
      </c>
      <c r="G347" s="131" t="n">
        <f>E347+F347-1</f>
        <v>45603</v>
      </c>
      <c r="H347" s="131"/>
      <c r="I347" s="131" t="n">
        <f>I333</f>
        <v>45589</v>
      </c>
      <c r="J347" s="139" t="n">
        <v>3</v>
      </c>
      <c r="K347" s="131" t="n">
        <f>I347+J347-1</f>
        <v>45591</v>
      </c>
      <c r="L347" s="165"/>
      <c r="M347" s="131" t="n">
        <f>M333</f>
        <v>45609</v>
      </c>
      <c r="N347" s="139" t="n">
        <v>3</v>
      </c>
      <c r="O347" s="131" t="n">
        <f>M347+N347-1</f>
        <v>45611</v>
      </c>
      <c r="P347" s="5"/>
      <c r="Q347" s="5"/>
      <c r="R347" s="165"/>
      <c r="S347" s="165"/>
      <c r="T347" s="142" t="s">
        <v>65</v>
      </c>
      <c r="U347" s="161"/>
      <c r="V347" s="161"/>
      <c r="W347" s="70"/>
      <c r="X347" s="70"/>
    </row>
    <row r="348" ht="16.5" customHeight="1">
      <c r="A348" s="144"/>
      <c r="B348" s="144"/>
      <c r="C348" s="140" t="s">
        <v>437</v>
      </c>
      <c r="D348" s="129"/>
      <c r="E348" s="131" t="n">
        <f>G347+1</f>
        <v>45604</v>
      </c>
      <c r="F348" s="139" t="n">
        <v>3</v>
      </c>
      <c r="G348" s="131" t="n">
        <f>E348+F348-1</f>
        <v>45606</v>
      </c>
      <c r="H348" s="131"/>
      <c r="I348" s="131" t="n">
        <f>K347+1</f>
        <v>45592</v>
      </c>
      <c r="J348" s="139" t="n">
        <v>3</v>
      </c>
      <c r="K348" s="131" t="n">
        <f>I348+J348-1</f>
        <v>45594</v>
      </c>
      <c r="L348" s="165"/>
      <c r="M348" s="131" t="n">
        <f>O347+1</f>
        <v>45612</v>
      </c>
      <c r="N348" s="139" t="n">
        <v>3</v>
      </c>
      <c r="O348" s="131" t="n">
        <f>M348+N348-1</f>
        <v>45614</v>
      </c>
      <c r="P348" s="5"/>
      <c r="Q348" s="5"/>
      <c r="R348" s="165"/>
      <c r="S348" s="165"/>
      <c r="T348" s="142" t="s">
        <v>65</v>
      </c>
      <c r="U348" s="161"/>
      <c r="V348" s="161"/>
      <c r="W348" s="70"/>
      <c r="X348" s="70"/>
    </row>
    <row r="349" ht="16.5" customHeight="1">
      <c r="A349" s="144"/>
      <c r="B349" s="147"/>
      <c r="C349" s="140" t="s">
        <v>438</v>
      </c>
      <c r="D349" s="129"/>
      <c r="E349" s="131" t="n">
        <f>G348+1</f>
        <v>45607</v>
      </c>
      <c r="F349" s="139" t="n">
        <v>14</v>
      </c>
      <c r="G349" s="131" t="n">
        <f>E349+F349-1</f>
        <v>45620</v>
      </c>
      <c r="H349" s="131"/>
      <c r="I349" s="131" t="n">
        <f>K348+1</f>
        <v>45595</v>
      </c>
      <c r="J349" s="139" t="n">
        <v>14</v>
      </c>
      <c r="K349" s="131" t="n">
        <f>I349+J349-1</f>
        <v>45608</v>
      </c>
      <c r="L349" s="165"/>
      <c r="M349" s="131" t="n">
        <f>O348+1</f>
        <v>45615</v>
      </c>
      <c r="N349" s="139" t="n">
        <v>14</v>
      </c>
      <c r="O349" s="131" t="n">
        <f>M349+N349-1</f>
        <v>45628</v>
      </c>
      <c r="P349" s="5"/>
      <c r="Q349" s="5"/>
      <c r="R349" s="165" t="s">
        <v>811</v>
      </c>
      <c r="S349" s="165"/>
      <c r="T349" s="142" t="s">
        <v>439</v>
      </c>
      <c r="U349" s="161"/>
      <c r="V349" s="161"/>
      <c r="W349" s="70"/>
      <c r="X349" s="70"/>
    </row>
    <row r="350" ht="16.5" customHeight="1">
      <c r="A350" s="144"/>
      <c r="B350" s="129"/>
      <c r="C350" s="140" t="s">
        <v>440</v>
      </c>
      <c r="D350" s="129"/>
      <c r="E350" s="131" t="n">
        <f>G334</f>
        <v>45606</v>
      </c>
      <c r="F350" s="139" t="n">
        <v>1</v>
      </c>
      <c r="G350" s="131" t="n">
        <f>E350+F350-1</f>
        <v>45606</v>
      </c>
      <c r="H350" s="131"/>
      <c r="I350" s="131" t="n">
        <f>K334</f>
        <v>45594</v>
      </c>
      <c r="J350" s="139" t="n">
        <v>1</v>
      </c>
      <c r="K350" s="131" t="n">
        <f>I350+J350-1</f>
        <v>45594</v>
      </c>
      <c r="L350" s="165"/>
      <c r="M350" s="131" t="n">
        <f>O334</f>
        <v>45614</v>
      </c>
      <c r="N350" s="139" t="n">
        <v>1</v>
      </c>
      <c r="O350" s="131" t="n">
        <f>M350+N350-1</f>
        <v>45614</v>
      </c>
      <c r="P350" s="5"/>
      <c r="Q350" s="5"/>
      <c r="R350" s="165"/>
      <c r="S350" s="165"/>
      <c r="T350" s="142" t="s">
        <v>51</v>
      </c>
      <c r="U350" s="161"/>
      <c r="V350" s="161"/>
      <c r="W350" s="70"/>
      <c r="X350" s="70"/>
    </row>
    <row r="351" ht="16.5" customHeight="1">
      <c r="A351" s="144"/>
      <c r="B351" s="129"/>
      <c r="C351" s="140" t="s">
        <v>441</v>
      </c>
      <c r="D351" s="129"/>
      <c r="E351" s="165"/>
      <c r="F351" s="169"/>
      <c r="G351" s="131" t="n">
        <f>MAX(G352:G363)</f>
        <v>45623</v>
      </c>
      <c r="H351" s="165"/>
      <c r="I351" s="165"/>
      <c r="J351" s="169"/>
      <c r="K351" s="131" t="n">
        <f>MAX(K352:K363)</f>
        <v>45611</v>
      </c>
      <c r="L351" s="165"/>
      <c r="M351" s="165"/>
      <c r="N351" s="169"/>
      <c r="O351" s="131" t="n">
        <f>MAX(O352:O363)</f>
        <v>45631</v>
      </c>
      <c r="P351" s="5"/>
      <c r="Q351" s="5"/>
      <c r="R351" s="165"/>
      <c r="S351" s="165"/>
      <c r="T351" s="178"/>
      <c r="U351" s="161"/>
      <c r="V351" s="161"/>
      <c r="W351" s="70"/>
      <c r="X351" s="70"/>
    </row>
    <row r="352" ht="16.5" customHeight="1">
      <c r="A352" s="144"/>
      <c r="B352" s="129"/>
      <c r="C352" s="140" t="s">
        <v>442</v>
      </c>
      <c r="D352" s="129"/>
      <c r="E352" s="131"/>
      <c r="F352" s="169"/>
      <c r="G352" s="131" t="n">
        <f>MAX(G353:G363)</f>
        <v>45623</v>
      </c>
      <c r="H352" s="131"/>
      <c r="I352" s="131"/>
      <c r="J352" s="169"/>
      <c r="K352" s="131" t="n">
        <f>MAX(K353:K363)</f>
        <v>45611</v>
      </c>
      <c r="L352" s="165"/>
      <c r="M352" s="131"/>
      <c r="N352" s="169"/>
      <c r="O352" s="131" t="n">
        <f>MAX(O353:O363)</f>
        <v>45631</v>
      </c>
      <c r="P352" s="5"/>
      <c r="Q352" s="5"/>
      <c r="R352" s="165"/>
      <c r="S352" s="165"/>
      <c r="T352" s="178"/>
      <c r="U352" s="161"/>
      <c r="V352" s="161"/>
      <c r="W352" s="70"/>
      <c r="X352" s="70"/>
    </row>
    <row r="353" ht="16.5" customHeight="1">
      <c r="A353" s="144"/>
      <c r="B353" s="160" t="s">
        <v>443</v>
      </c>
      <c r="C353" s="140" t="s">
        <v>444</v>
      </c>
      <c r="D353" s="129"/>
      <c r="E353" s="170" t="n">
        <f>MIN(E354:E357)</f>
        <v>45606</v>
      </c>
      <c r="F353" s="169"/>
      <c r="G353" s="170" t="n">
        <f>MAX(G354:G357)</f>
        <v>45618</v>
      </c>
      <c r="H353" s="170"/>
      <c r="I353" s="170" t="n">
        <f>MIN(I354:I357)</f>
        <v>45594</v>
      </c>
      <c r="J353" s="169"/>
      <c r="K353" s="170" t="n">
        <f>MAX(K354:K357)</f>
        <v>45606</v>
      </c>
      <c r="L353" s="165"/>
      <c r="M353" s="170" t="n">
        <f>MIN(M354:M357)</f>
        <v>45614</v>
      </c>
      <c r="N353" s="169"/>
      <c r="O353" s="170" t="n">
        <f>MAX(O354:O357)</f>
        <v>45626</v>
      </c>
      <c r="P353" s="5"/>
      <c r="Q353" s="5"/>
      <c r="R353" s="165"/>
      <c r="S353" s="165"/>
      <c r="T353" s="178"/>
      <c r="U353" s="161"/>
      <c r="V353" s="161"/>
      <c r="W353" s="70"/>
      <c r="X353" s="70"/>
    </row>
    <row r="354" ht="16.5" customHeight="1">
      <c r="A354" s="144"/>
      <c r="B354" s="144"/>
      <c r="C354" s="140" t="s">
        <v>445</v>
      </c>
      <c r="D354" s="129"/>
      <c r="E354" s="131" t="n">
        <f>G334</f>
        <v>45606</v>
      </c>
      <c r="F354" s="139" t="n">
        <v>3</v>
      </c>
      <c r="G354" s="131" t="n">
        <f>E354+F354-1</f>
        <v>45608</v>
      </c>
      <c r="H354" s="131"/>
      <c r="I354" s="131" t="n">
        <f>K334</f>
        <v>45594</v>
      </c>
      <c r="J354" s="139" t="n">
        <v>3</v>
      </c>
      <c r="K354" s="131" t="n">
        <f>I354+J354-1</f>
        <v>45596</v>
      </c>
      <c r="L354" s="165"/>
      <c r="M354" s="131" t="n">
        <f>O334</f>
        <v>45614</v>
      </c>
      <c r="N354" s="139" t="n">
        <v>3</v>
      </c>
      <c r="O354" s="131" t="n">
        <f>M354+N354-1</f>
        <v>45616</v>
      </c>
      <c r="P354" s="5"/>
      <c r="Q354" s="5"/>
      <c r="R354" s="165"/>
      <c r="S354" s="165"/>
      <c r="T354" s="142" t="s">
        <v>73</v>
      </c>
      <c r="U354" s="161"/>
      <c r="V354" s="161"/>
      <c r="W354" s="70"/>
      <c r="X354" s="70"/>
    </row>
    <row r="355" ht="16.5" customHeight="1">
      <c r="A355" s="144"/>
      <c r="B355" s="144"/>
      <c r="C355" s="140" t="s">
        <v>446</v>
      </c>
      <c r="D355" s="129"/>
      <c r="E355" s="131" t="n">
        <f>G354+1</f>
        <v>45609</v>
      </c>
      <c r="F355" s="139" t="n">
        <v>7</v>
      </c>
      <c r="G355" s="131" t="n">
        <f>E355+F355-1</f>
        <v>45615</v>
      </c>
      <c r="H355" s="131"/>
      <c r="I355" s="131" t="n">
        <f>K354+1</f>
        <v>45597</v>
      </c>
      <c r="J355" s="139" t="n">
        <v>7</v>
      </c>
      <c r="K355" s="131" t="n">
        <f>I355+J355-1</f>
        <v>45603</v>
      </c>
      <c r="L355" s="165"/>
      <c r="M355" s="131" t="n">
        <f>O354+1</f>
        <v>45617</v>
      </c>
      <c r="N355" s="139" t="n">
        <v>7</v>
      </c>
      <c r="O355" s="131" t="n">
        <f>M355+N355-1</f>
        <v>45623</v>
      </c>
      <c r="P355" s="5"/>
      <c r="Q355" s="5"/>
      <c r="R355" s="165" t="s">
        <v>811</v>
      </c>
      <c r="S355" s="165"/>
      <c r="T355" s="142" t="s">
        <v>73</v>
      </c>
      <c r="U355" s="161"/>
      <c r="V355" s="161"/>
      <c r="W355" s="70"/>
      <c r="X355" s="70"/>
    </row>
    <row r="356" ht="16.5" customHeight="1">
      <c r="A356" s="144"/>
      <c r="B356" s="144"/>
      <c r="C356" s="140" t="s">
        <v>364</v>
      </c>
      <c r="D356" s="129"/>
      <c r="E356" s="131" t="n">
        <f>G355+1</f>
        <v>45616</v>
      </c>
      <c r="F356" s="139" t="n">
        <v>1</v>
      </c>
      <c r="G356" s="131" t="n">
        <f>E356+F356-1</f>
        <v>45616</v>
      </c>
      <c r="H356" s="131"/>
      <c r="I356" s="131" t="n">
        <f>K355+1</f>
        <v>45604</v>
      </c>
      <c r="J356" s="139" t="n">
        <v>1</v>
      </c>
      <c r="K356" s="131" t="n">
        <f>I356+J356-1</f>
        <v>45604</v>
      </c>
      <c r="L356" s="165"/>
      <c r="M356" s="131" t="n">
        <f>O355+1</f>
        <v>45624</v>
      </c>
      <c r="N356" s="139" t="n">
        <v>1</v>
      </c>
      <c r="O356" s="131" t="n">
        <f>M356+N356-1</f>
        <v>45624</v>
      </c>
      <c r="P356" s="5"/>
      <c r="Q356" s="5"/>
      <c r="R356" s="165" t="s">
        <v>811</v>
      </c>
      <c r="S356" s="165"/>
      <c r="T356" s="142" t="s">
        <v>73</v>
      </c>
      <c r="U356" s="161"/>
      <c r="V356" s="161"/>
      <c r="W356" s="70"/>
      <c r="X356" s="70"/>
    </row>
    <row r="357" ht="16.5" customHeight="1">
      <c r="A357" s="144"/>
      <c r="B357" s="147"/>
      <c r="C357" s="140" t="s">
        <v>448</v>
      </c>
      <c r="D357" s="129"/>
      <c r="E357" s="131" t="n">
        <f>G356+1</f>
        <v>45617</v>
      </c>
      <c r="F357" s="139" t="n">
        <v>2</v>
      </c>
      <c r="G357" s="131" t="n">
        <f>E357+F357-1</f>
        <v>45618</v>
      </c>
      <c r="H357" s="131"/>
      <c r="I357" s="131" t="n">
        <f>K356+1</f>
        <v>45605</v>
      </c>
      <c r="J357" s="139" t="n">
        <v>2</v>
      </c>
      <c r="K357" s="131" t="n">
        <f>I357+J357-1</f>
        <v>45606</v>
      </c>
      <c r="L357" s="165"/>
      <c r="M357" s="131" t="n">
        <f>O356+1</f>
        <v>45625</v>
      </c>
      <c r="N357" s="139" t="n">
        <v>2</v>
      </c>
      <c r="O357" s="131" t="n">
        <f>M357+N357-1</f>
        <v>45626</v>
      </c>
      <c r="P357" s="5"/>
      <c r="Q357" s="5"/>
      <c r="R357" s="165" t="s">
        <v>811</v>
      </c>
      <c r="S357" s="165"/>
      <c r="T357" s="142" t="s">
        <v>73</v>
      </c>
      <c r="U357" s="161"/>
      <c r="V357" s="161"/>
      <c r="W357" s="70"/>
      <c r="X357" s="70"/>
    </row>
    <row r="358" ht="16.5" customHeight="1">
      <c r="A358" s="144"/>
      <c r="B358" s="140" t="s">
        <v>449</v>
      </c>
      <c r="C358" s="140" t="s">
        <v>449</v>
      </c>
      <c r="D358" s="129"/>
      <c r="E358" s="131" t="n">
        <f>MIN(E359:E361)</f>
        <v>45602</v>
      </c>
      <c r="F358" s="169"/>
      <c r="G358" s="131" t="n">
        <f>MAX(G359:G361)</f>
        <v>45623</v>
      </c>
      <c r="H358" s="131"/>
      <c r="I358" s="131" t="n">
        <f>MIN(I359:I361)</f>
        <v>45590</v>
      </c>
      <c r="J358" s="169"/>
      <c r="K358" s="131" t="n">
        <f>MAX(K359:K361)</f>
        <v>45611</v>
      </c>
      <c r="L358" s="165"/>
      <c r="M358" s="131" t="n">
        <f>MIN(M359:M361)</f>
        <v>45610</v>
      </c>
      <c r="N358" s="169"/>
      <c r="O358" s="131" t="n">
        <f>MAX(O359:O361)</f>
        <v>45631</v>
      </c>
      <c r="P358" s="5"/>
      <c r="Q358" s="5"/>
      <c r="R358" s="165"/>
      <c r="S358" s="165"/>
      <c r="T358" s="178"/>
      <c r="U358" s="161"/>
      <c r="V358" s="161"/>
      <c r="W358" s="70"/>
      <c r="X358" s="70"/>
    </row>
    <row r="359" ht="16.5" customHeight="1">
      <c r="A359" s="144"/>
      <c r="B359" s="144"/>
      <c r="C359" s="140" t="s">
        <v>450</v>
      </c>
      <c r="D359" s="129"/>
      <c r="E359" s="131" t="n">
        <f>E334</f>
        <v>45602</v>
      </c>
      <c r="F359" s="139" t="n">
        <v>15</v>
      </c>
      <c r="G359" s="131" t="n">
        <f>E359+F359-1</f>
        <v>45616</v>
      </c>
      <c r="H359" s="131"/>
      <c r="I359" s="131" t="n">
        <f>I334</f>
        <v>45590</v>
      </c>
      <c r="J359" s="139" t="n">
        <v>15</v>
      </c>
      <c r="K359" s="131" t="n">
        <f>I359+J359-1</f>
        <v>45604</v>
      </c>
      <c r="L359" s="165"/>
      <c r="M359" s="131" t="n">
        <f>M334</f>
        <v>45610</v>
      </c>
      <c r="N359" s="139" t="n">
        <v>15</v>
      </c>
      <c r="O359" s="131" t="n">
        <f>M359+N359-1</f>
        <v>45624</v>
      </c>
      <c r="P359" s="5"/>
      <c r="Q359" s="5"/>
      <c r="R359" s="165" t="s">
        <v>811</v>
      </c>
      <c r="S359" s="165"/>
      <c r="T359" s="142" t="s">
        <v>366</v>
      </c>
      <c r="U359" s="161"/>
      <c r="V359" s="161"/>
      <c r="W359" s="70"/>
      <c r="X359" s="70"/>
    </row>
    <row r="360" ht="16.5" customHeight="1">
      <c r="A360" s="144"/>
      <c r="B360" s="144"/>
      <c r="C360" s="140" t="s">
        <v>451</v>
      </c>
      <c r="D360" s="129"/>
      <c r="E360" s="131" t="n">
        <f>G359+1</f>
        <v>45617</v>
      </c>
      <c r="F360" s="139" t="n">
        <v>1</v>
      </c>
      <c r="G360" s="131" t="n">
        <f>E360+F360-1</f>
        <v>45617</v>
      </c>
      <c r="H360" s="131"/>
      <c r="I360" s="131" t="n">
        <f>K359+1</f>
        <v>45605</v>
      </c>
      <c r="J360" s="139" t="n">
        <v>1</v>
      </c>
      <c r="K360" s="131" t="n">
        <f>I360+J360-1</f>
        <v>45605</v>
      </c>
      <c r="L360" s="165"/>
      <c r="M360" s="131" t="n">
        <f>O359+1</f>
        <v>45625</v>
      </c>
      <c r="N360" s="139" t="n">
        <v>1</v>
      </c>
      <c r="O360" s="131" t="n">
        <f>M360+N360-1</f>
        <v>45625</v>
      </c>
      <c r="P360" s="5"/>
      <c r="Q360" s="5"/>
      <c r="R360" s="165" t="s">
        <v>811</v>
      </c>
      <c r="S360" s="165"/>
      <c r="T360" s="142" t="s">
        <v>366</v>
      </c>
      <c r="U360" s="161"/>
      <c r="V360" s="161"/>
      <c r="W360" s="70"/>
      <c r="X360" s="70"/>
    </row>
    <row r="361" ht="16.5" customHeight="1">
      <c r="A361" s="144"/>
      <c r="B361" s="147"/>
      <c r="C361" s="140" t="s">
        <v>452</v>
      </c>
      <c r="D361" s="129"/>
      <c r="E361" s="131" t="n">
        <f>G339+1</f>
        <v>45621</v>
      </c>
      <c r="F361" s="139" t="n">
        <v>3</v>
      </c>
      <c r="G361" s="131" t="n">
        <f>E361+F361-1</f>
        <v>45623</v>
      </c>
      <c r="H361" s="131"/>
      <c r="I361" s="131" t="n">
        <f>K339+1</f>
        <v>45609</v>
      </c>
      <c r="J361" s="139" t="n">
        <v>3</v>
      </c>
      <c r="K361" s="131" t="n">
        <f>I361+J361-1</f>
        <v>45611</v>
      </c>
      <c r="L361" s="165"/>
      <c r="M361" s="131" t="n">
        <f>O339+1</f>
        <v>45629</v>
      </c>
      <c r="N361" s="139" t="n">
        <v>3</v>
      </c>
      <c r="O361" s="131" t="n">
        <f>M361+N361-1</f>
        <v>45631</v>
      </c>
      <c r="P361" s="5"/>
      <c r="Q361" s="5"/>
      <c r="R361" s="165"/>
      <c r="S361" s="165"/>
      <c r="T361" s="142" t="s">
        <v>388</v>
      </c>
      <c r="U361" s="161"/>
      <c r="V361" s="161"/>
      <c r="W361" s="70"/>
      <c r="X361" s="70"/>
    </row>
    <row r="362" ht="16.5" customHeight="1">
      <c r="A362" s="144"/>
      <c r="B362" s="160" t="s">
        <v>453</v>
      </c>
      <c r="C362" s="140" t="s">
        <v>454</v>
      </c>
      <c r="D362" s="129"/>
      <c r="E362" s="131" t="n">
        <f>G$316+1</f>
        <v>45597</v>
      </c>
      <c r="F362" s="139" t="n">
        <v>10</v>
      </c>
      <c r="G362" s="131" t="n">
        <f>E362+F362-1</f>
        <v>45606</v>
      </c>
      <c r="H362" s="131"/>
      <c r="I362" s="131" t="n">
        <f>K$316+1</f>
        <v>45586</v>
      </c>
      <c r="J362" s="139" t="n">
        <v>10</v>
      </c>
      <c r="K362" s="131" t="n">
        <f>I362+J362-1</f>
        <v>45595</v>
      </c>
      <c r="L362" s="165"/>
      <c r="M362" s="131" t="n">
        <f>O$316+1</f>
        <v>45606</v>
      </c>
      <c r="N362" s="139" t="n">
        <v>10</v>
      </c>
      <c r="O362" s="131" t="n">
        <f>M362+N362-1</f>
        <v>45615</v>
      </c>
      <c r="P362" s="5"/>
      <c r="Q362" s="5"/>
      <c r="R362" s="165"/>
      <c r="S362" s="165"/>
      <c r="T362" s="142" t="s">
        <v>455</v>
      </c>
      <c r="U362" s="161"/>
      <c r="V362" s="161"/>
      <c r="W362" s="70"/>
      <c r="X362" s="70"/>
    </row>
    <row r="363" ht="16.5" customHeight="1">
      <c r="A363" s="144"/>
      <c r="B363" s="147"/>
      <c r="C363" s="140" t="s">
        <v>456</v>
      </c>
      <c r="D363" s="129"/>
      <c r="E363" s="131" t="n">
        <f>G$316+1</f>
        <v>45597</v>
      </c>
      <c r="F363" s="139" t="n">
        <v>10</v>
      </c>
      <c r="G363" s="131" t="n">
        <f>E363+F363-1</f>
        <v>45606</v>
      </c>
      <c r="H363" s="131"/>
      <c r="I363" s="131" t="n">
        <f>K$316+1</f>
        <v>45586</v>
      </c>
      <c r="J363" s="139" t="n">
        <v>10</v>
      </c>
      <c r="K363" s="131" t="n">
        <f>I363+J363-1</f>
        <v>45595</v>
      </c>
      <c r="L363" s="165"/>
      <c r="M363" s="131" t="n">
        <f>O$316+1</f>
        <v>45606</v>
      </c>
      <c r="N363" s="139" t="n">
        <v>10</v>
      </c>
      <c r="O363" s="131" t="n">
        <f>M363+N363-1</f>
        <v>45615</v>
      </c>
      <c r="P363" s="5"/>
      <c r="Q363" s="5"/>
      <c r="R363" s="165"/>
      <c r="S363" s="165"/>
      <c r="T363" s="142" t="s">
        <v>51</v>
      </c>
      <c r="U363" s="161"/>
      <c r="V363" s="161"/>
      <c r="W363" s="70"/>
      <c r="X363" s="70"/>
    </row>
    <row r="364" ht="16.5" customHeight="1">
      <c r="A364" s="144"/>
      <c r="B364" s="160" t="s">
        <v>457</v>
      </c>
      <c r="C364" s="140" t="s">
        <v>458</v>
      </c>
      <c r="D364" s="129"/>
      <c r="E364" s="131" t="n">
        <f>E353</f>
        <v>45606</v>
      </c>
      <c r="F364" s="139" t="n">
        <v>3</v>
      </c>
      <c r="G364" s="131" t="n">
        <f>E364+F364-1</f>
        <v>45608</v>
      </c>
      <c r="H364" s="131"/>
      <c r="I364" s="131" t="n">
        <f>I353</f>
        <v>45594</v>
      </c>
      <c r="J364" s="139" t="n">
        <v>3</v>
      </c>
      <c r="K364" s="131" t="n">
        <f>I364+J364-1</f>
        <v>45596</v>
      </c>
      <c r="L364" s="165"/>
      <c r="M364" s="131" t="n">
        <f>M353</f>
        <v>45614</v>
      </c>
      <c r="N364" s="139" t="n">
        <v>3</v>
      </c>
      <c r="O364" s="131" t="n">
        <f>M364+N364-1</f>
        <v>45616</v>
      </c>
      <c r="P364" s="5"/>
      <c r="Q364" s="5"/>
      <c r="R364" s="165"/>
      <c r="S364" s="165"/>
      <c r="T364" s="142" t="s">
        <v>73</v>
      </c>
      <c r="U364" s="161"/>
      <c r="V364" s="161"/>
      <c r="W364" s="70"/>
      <c r="X364" s="70"/>
    </row>
    <row r="365" ht="16.5" customHeight="1">
      <c r="A365" s="144"/>
      <c r="B365" s="144"/>
      <c r="C365" s="140" t="s">
        <v>459</v>
      </c>
      <c r="D365" s="129"/>
      <c r="E365" s="131" t="n">
        <f>E361</f>
        <v>45621</v>
      </c>
      <c r="F365" s="139" t="n">
        <v>1</v>
      </c>
      <c r="G365" s="131" t="n">
        <f>E365+F365-1</f>
        <v>45621</v>
      </c>
      <c r="H365" s="131"/>
      <c r="I365" s="131" t="n">
        <f>I361</f>
        <v>45609</v>
      </c>
      <c r="J365" s="139" t="n">
        <v>1</v>
      </c>
      <c r="K365" s="131" t="n">
        <f>I365+J365-1</f>
        <v>45609</v>
      </c>
      <c r="L365" s="165"/>
      <c r="M365" s="131" t="n">
        <f>M361</f>
        <v>45629</v>
      </c>
      <c r="N365" s="139" t="n">
        <v>1</v>
      </c>
      <c r="O365" s="131" t="n">
        <f>M365+N365-1</f>
        <v>45629</v>
      </c>
      <c r="P365" s="5"/>
      <c r="Q365" s="5"/>
      <c r="R365" s="165"/>
      <c r="S365" s="165"/>
      <c r="T365" s="142" t="s">
        <v>388</v>
      </c>
      <c r="U365" s="161"/>
      <c r="V365" s="161"/>
      <c r="W365" s="70"/>
      <c r="X365" s="70"/>
    </row>
    <row r="366" ht="16.5" customHeight="1">
      <c r="A366" s="144"/>
      <c r="B366" s="147"/>
      <c r="C366" s="140" t="s">
        <v>460</v>
      </c>
      <c r="D366" s="129"/>
      <c r="E366" s="131" t="n">
        <f>G357+3</f>
        <v>45621</v>
      </c>
      <c r="F366" s="139" t="n">
        <v>1</v>
      </c>
      <c r="G366" s="131" t="n">
        <f>E366+F366-1</f>
        <v>45621</v>
      </c>
      <c r="H366" s="131"/>
      <c r="I366" s="131" t="n">
        <f>K357+3</f>
        <v>45609</v>
      </c>
      <c r="J366" s="139" t="n">
        <v>1</v>
      </c>
      <c r="K366" s="131" t="n">
        <f>I366+J366-1</f>
        <v>45609</v>
      </c>
      <c r="L366" s="165"/>
      <c r="M366" s="131" t="n">
        <f>O357+3</f>
        <v>45629</v>
      </c>
      <c r="N366" s="139" t="n">
        <v>1</v>
      </c>
      <c r="O366" s="131" t="n">
        <f>M366+N366-1</f>
        <v>45629</v>
      </c>
      <c r="P366" s="5"/>
      <c r="Q366" s="5"/>
      <c r="R366" s="165"/>
      <c r="S366" s="165"/>
      <c r="T366" s="142" t="s">
        <v>73</v>
      </c>
      <c r="U366" s="161"/>
      <c r="V366" s="161"/>
      <c r="W366" s="70"/>
      <c r="X366" s="70"/>
    </row>
    <row r="367" ht="16.5" customHeight="1">
      <c r="A367" s="144"/>
      <c r="B367" s="140" t="s">
        <v>461</v>
      </c>
      <c r="C367" s="140" t="s">
        <v>462</v>
      </c>
      <c r="D367" s="129"/>
      <c r="E367" s="131" t="n">
        <f>G334</f>
        <v>45606</v>
      </c>
      <c r="F367" s="169" t="n">
        <v>15</v>
      </c>
      <c r="G367" s="131" t="n">
        <f>E367+F367-1</f>
        <v>45620</v>
      </c>
      <c r="H367" s="131"/>
      <c r="I367" s="131" t="n">
        <f>K334</f>
        <v>45594</v>
      </c>
      <c r="J367" s="169" t="n">
        <v>15</v>
      </c>
      <c r="K367" s="131" t="n">
        <f>I367+J367-1</f>
        <v>45608</v>
      </c>
      <c r="L367" s="165"/>
      <c r="M367" s="131" t="n">
        <f>O334</f>
        <v>45614</v>
      </c>
      <c r="N367" s="169" t="n">
        <v>15</v>
      </c>
      <c r="O367" s="131" t="n">
        <f>M367+N367-1</f>
        <v>45628</v>
      </c>
      <c r="P367" s="5"/>
      <c r="Q367" s="5"/>
      <c r="R367" s="165" t="s">
        <v>811</v>
      </c>
      <c r="S367" s="165"/>
      <c r="T367" s="178" t="s">
        <v>349</v>
      </c>
      <c r="U367" s="161"/>
      <c r="V367" s="161"/>
      <c r="W367" s="70"/>
      <c r="X367" s="70"/>
    </row>
    <row r="368" ht="16.5" customHeight="1">
      <c r="A368" s="144"/>
      <c r="B368" s="140" t="s">
        <v>463</v>
      </c>
      <c r="C368" s="140" t="s">
        <v>463</v>
      </c>
      <c r="D368" s="129"/>
      <c r="E368" s="131" t="n">
        <f>G334+3</f>
        <v>45609</v>
      </c>
      <c r="F368" s="169"/>
      <c r="G368" s="131" t="n">
        <f>E368+F368-1</f>
        <v>45608</v>
      </c>
      <c r="H368" s="131"/>
      <c r="I368" s="131" t="n">
        <f>MIN(I369:I370)</f>
        <v>45597</v>
      </c>
      <c r="J368" s="169"/>
      <c r="K368" s="131" t="n">
        <f>MAX(K369:K370)</f>
        <v>45606</v>
      </c>
      <c r="L368" s="5"/>
      <c r="M368" s="131" t="n">
        <f>MIN(M369:M370)</f>
        <v>45617</v>
      </c>
      <c r="N368" s="169"/>
      <c r="O368" s="131" t="n">
        <f>MAX(O369:O370)</f>
        <v>45626</v>
      </c>
      <c r="P368" s="5"/>
      <c r="Q368" s="5"/>
      <c r="R368" s="165" t="s">
        <v>811</v>
      </c>
      <c r="S368" s="165"/>
      <c r="T368" s="178"/>
      <c r="U368" s="161"/>
      <c r="V368" s="161"/>
      <c r="W368" s="70"/>
      <c r="X368" s="70"/>
    </row>
    <row r="369" ht="16.5" customHeight="1">
      <c r="A369" s="144"/>
      <c r="B369" s="144"/>
      <c r="C369" s="140" t="s">
        <v>464</v>
      </c>
      <c r="D369" s="129"/>
      <c r="E369" s="131" t="n">
        <f>G334+3</f>
        <v>45609</v>
      </c>
      <c r="F369" s="139" t="n">
        <v>3</v>
      </c>
      <c r="G369" s="131" t="n">
        <f>E369+F369-1</f>
        <v>45611</v>
      </c>
      <c r="H369" s="131"/>
      <c r="I369" s="131" t="n">
        <f>K334+3</f>
        <v>45597</v>
      </c>
      <c r="J369" s="139" t="n">
        <v>3</v>
      </c>
      <c r="K369" s="131" t="n">
        <f>I369+J369-1</f>
        <v>45599</v>
      </c>
      <c r="L369" s="5"/>
      <c r="M369" s="131" t="n">
        <f>O334+3</f>
        <v>45617</v>
      </c>
      <c r="N369" s="139" t="n">
        <v>3</v>
      </c>
      <c r="O369" s="131" t="n">
        <f>M369+N369-1</f>
        <v>45619</v>
      </c>
      <c r="P369" s="5"/>
      <c r="Q369" s="5"/>
      <c r="R369" s="165"/>
      <c r="S369" s="165"/>
      <c r="T369" s="142" t="s">
        <v>73</v>
      </c>
      <c r="U369" s="161"/>
      <c r="V369" s="161"/>
      <c r="W369" s="70"/>
      <c r="X369" s="70"/>
    </row>
    <row r="370" ht="16.5" customHeight="1">
      <c r="A370" s="144"/>
      <c r="B370" s="147"/>
      <c r="C370" s="140" t="s">
        <v>465</v>
      </c>
      <c r="D370" s="129"/>
      <c r="E370" s="131" t="n">
        <f>G369+1</f>
        <v>45612</v>
      </c>
      <c r="F370" s="139" t="n">
        <v>7</v>
      </c>
      <c r="G370" s="131" t="n">
        <f>E370+F370-1</f>
        <v>45618</v>
      </c>
      <c r="H370" s="131"/>
      <c r="I370" s="131" t="n">
        <f>K369+1</f>
        <v>45600</v>
      </c>
      <c r="J370" s="139" t="n">
        <v>7</v>
      </c>
      <c r="K370" s="131" t="n">
        <f>I370+J370-1</f>
        <v>45606</v>
      </c>
      <c r="L370" s="5"/>
      <c r="M370" s="131" t="n">
        <f>O369+1</f>
        <v>45620</v>
      </c>
      <c r="N370" s="139" t="n">
        <v>7</v>
      </c>
      <c r="O370" s="131" t="n">
        <f>M370+N370-1</f>
        <v>45626</v>
      </c>
      <c r="P370" s="5"/>
      <c r="Q370" s="5"/>
      <c r="R370" s="165"/>
      <c r="S370" s="165"/>
      <c r="T370" s="142" t="s">
        <v>39</v>
      </c>
      <c r="U370" s="161"/>
      <c r="V370" s="161"/>
      <c r="W370" s="70"/>
      <c r="X370" s="70"/>
    </row>
    <row r="371" ht="16.5" customHeight="1">
      <c r="A371" s="144"/>
      <c r="B371" s="140" t="s">
        <v>466</v>
      </c>
      <c r="C371" s="140" t="s">
        <v>466</v>
      </c>
      <c r="D371" s="129"/>
      <c r="E371" s="131" t="n">
        <v>45047</v>
      </c>
      <c r="F371" s="169"/>
      <c r="G371" s="131" t="n">
        <f>E371+F371-1</f>
        <v>45046</v>
      </c>
      <c r="H371" s="131"/>
      <c r="I371" s="131" t="n">
        <f>MIN(I372:I374)</f>
        <v>45559</v>
      </c>
      <c r="J371" s="169"/>
      <c r="K371" s="131" t="n">
        <f>MAX(K372:K374)</f>
        <v>45628</v>
      </c>
      <c r="L371" s="5"/>
      <c r="M371" s="131" t="n">
        <f>MIN(M372:M374)</f>
        <v>45579</v>
      </c>
      <c r="N371" s="169"/>
      <c r="O371" s="131" t="n">
        <f>MAX(O372:O374)</f>
        <v>45648</v>
      </c>
      <c r="P371" s="5"/>
      <c r="Q371" s="5"/>
      <c r="R371" s="165" t="s">
        <v>811</v>
      </c>
      <c r="S371" s="165"/>
      <c r="T371" s="178"/>
      <c r="U371" s="161"/>
      <c r="V371" s="161"/>
      <c r="W371" s="70"/>
      <c r="X371" s="70"/>
    </row>
    <row r="372" ht="16.5" customHeight="1">
      <c r="A372" s="144"/>
      <c r="B372" s="144"/>
      <c r="C372" s="140" t="s">
        <v>467</v>
      </c>
      <c r="D372" s="129"/>
      <c r="E372" s="131" t="n">
        <f>G237+1</f>
        <v>45579</v>
      </c>
      <c r="F372" s="139" t="n">
        <v>3</v>
      </c>
      <c r="G372" s="131" t="n">
        <f>E372+F372-1</f>
        <v>45581</v>
      </c>
      <c r="H372" s="131"/>
      <c r="I372" s="131" t="n">
        <f>K237+1</f>
        <v>45559</v>
      </c>
      <c r="J372" s="139" t="n">
        <v>3</v>
      </c>
      <c r="K372" s="131" t="n">
        <f>I372+J372-1</f>
        <v>45561</v>
      </c>
      <c r="L372" s="5"/>
      <c r="M372" s="131" t="n">
        <f>O237+1</f>
        <v>45579</v>
      </c>
      <c r="N372" s="139" t="n">
        <v>3</v>
      </c>
      <c r="O372" s="131" t="n">
        <f>M372+N372-1</f>
        <v>45581</v>
      </c>
      <c r="P372" s="5"/>
      <c r="Q372" s="5"/>
      <c r="R372" s="165"/>
      <c r="S372" s="165"/>
      <c r="T372" s="142" t="s">
        <v>54</v>
      </c>
      <c r="U372" s="161"/>
      <c r="V372" s="161"/>
      <c r="W372" s="70"/>
      <c r="X372" s="70"/>
    </row>
    <row r="373" ht="16.5" customHeight="1">
      <c r="A373" s="144"/>
      <c r="B373" s="144"/>
      <c r="C373" s="140" t="s">
        <v>468</v>
      </c>
      <c r="D373" s="129"/>
      <c r="E373" s="131" t="n">
        <f>G372+1</f>
        <v>45582</v>
      </c>
      <c r="F373" s="139" t="n">
        <v>60</v>
      </c>
      <c r="G373" s="131" t="n">
        <f>E373+F373-1</f>
        <v>45641</v>
      </c>
      <c r="H373" s="131"/>
      <c r="I373" s="131" t="n">
        <f>K372+1</f>
        <v>45562</v>
      </c>
      <c r="J373" s="139" t="n">
        <v>60</v>
      </c>
      <c r="K373" s="131" t="n">
        <f>I373+J373-1</f>
        <v>45621</v>
      </c>
      <c r="L373" s="5"/>
      <c r="M373" s="131" t="n">
        <f>O372+1</f>
        <v>45582</v>
      </c>
      <c r="N373" s="139" t="n">
        <v>60</v>
      </c>
      <c r="O373" s="131" t="n">
        <f>M373+N373-1</f>
        <v>45641</v>
      </c>
      <c r="P373" s="5"/>
      <c r="Q373" s="5"/>
      <c r="R373" s="165"/>
      <c r="S373" s="165"/>
      <c r="T373" s="142" t="s">
        <v>54</v>
      </c>
      <c r="U373" s="161"/>
      <c r="V373" s="161"/>
      <c r="W373" s="70"/>
      <c r="X373" s="70"/>
    </row>
    <row r="374" ht="16.5" customHeight="1">
      <c r="A374" s="144"/>
      <c r="B374" s="147"/>
      <c r="C374" s="148" t="s">
        <v>470</v>
      </c>
      <c r="D374" s="145"/>
      <c r="E374" s="131" t="n">
        <f>G373+1</f>
        <v>45642</v>
      </c>
      <c r="F374" s="139" t="n">
        <v>7</v>
      </c>
      <c r="G374" s="131" t="n">
        <f>E374+F374-1</f>
        <v>45648</v>
      </c>
      <c r="H374" s="131"/>
      <c r="I374" s="131" t="n">
        <f>K373+1</f>
        <v>45622</v>
      </c>
      <c r="J374" s="139" t="n">
        <v>7</v>
      </c>
      <c r="K374" s="131" t="n">
        <f>I374+J374-1</f>
        <v>45628</v>
      </c>
      <c r="L374" s="5"/>
      <c r="M374" s="131" t="n">
        <f>O373+1</f>
        <v>45642</v>
      </c>
      <c r="N374" s="139" t="n">
        <v>7</v>
      </c>
      <c r="O374" s="131" t="n">
        <f>M374+N374-1</f>
        <v>45648</v>
      </c>
      <c r="P374" s="5"/>
      <c r="Q374" s="5"/>
      <c r="R374" s="165"/>
      <c r="S374" s="165" t="s">
        <v>811</v>
      </c>
      <c r="T374" s="142" t="s">
        <v>54</v>
      </c>
      <c r="U374" s="161"/>
      <c r="V374" s="161"/>
      <c r="W374" s="70"/>
      <c r="X374" s="70"/>
    </row>
    <row r="375" ht="16.5" customHeight="1">
      <c r="A375" s="144"/>
      <c r="B375" s="140" t="s">
        <v>392</v>
      </c>
      <c r="C375" s="140" t="s">
        <v>392</v>
      </c>
      <c r="D375" s="129"/>
      <c r="E375" s="165"/>
      <c r="F375" s="169"/>
      <c r="G375" s="131" t="n">
        <f>MAX(G376:G381)</f>
        <v>45623</v>
      </c>
      <c r="H375" s="165"/>
      <c r="I375" s="165"/>
      <c r="J375" s="169"/>
      <c r="K375" s="131" t="n">
        <f>MAX(K376:K381)</f>
        <v>45611</v>
      </c>
      <c r="L375" s="5"/>
      <c r="M375" s="165"/>
      <c r="N375" s="169"/>
      <c r="O375" s="131" t="n">
        <f>MAX(O376:O381)</f>
        <v>45631</v>
      </c>
      <c r="P375" s="5"/>
      <c r="Q375" s="5"/>
      <c r="R375" s="165"/>
      <c r="S375" s="165"/>
      <c r="T375" s="178"/>
      <c r="U375" s="161"/>
      <c r="V375" s="161"/>
      <c r="W375" s="70"/>
      <c r="X375" s="70"/>
    </row>
    <row r="376" ht="16.5" customHeight="1">
      <c r="A376" s="144"/>
      <c r="B376" s="144"/>
      <c r="C376" s="140" t="s">
        <v>232</v>
      </c>
      <c r="D376" s="129"/>
      <c r="E376" s="131" t="n">
        <f>G334+1</f>
        <v>45607</v>
      </c>
      <c r="F376" s="139" t="n">
        <v>7</v>
      </c>
      <c r="G376" s="131" t="n">
        <f>E376+F376-1</f>
        <v>45613</v>
      </c>
      <c r="H376" s="131"/>
      <c r="I376" s="131" t="n">
        <f>K334+1</f>
        <v>45595</v>
      </c>
      <c r="J376" s="139" t="n">
        <v>7</v>
      </c>
      <c r="K376" s="131" t="n">
        <f>I376+J376-1</f>
        <v>45601</v>
      </c>
      <c r="L376" s="5"/>
      <c r="M376" s="131" t="n">
        <f>O334+1</f>
        <v>45615</v>
      </c>
      <c r="N376" s="139" t="n">
        <v>7</v>
      </c>
      <c r="O376" s="131" t="n">
        <f>M376+N376-1</f>
        <v>45621</v>
      </c>
      <c r="P376" s="5"/>
      <c r="Q376" s="5"/>
      <c r="R376" s="165"/>
      <c r="S376" s="165"/>
      <c r="T376" s="142" t="s">
        <v>471</v>
      </c>
      <c r="U376" s="161"/>
      <c r="V376" s="161"/>
      <c r="W376" s="70"/>
      <c r="X376" s="70"/>
    </row>
    <row r="377" ht="16.5" customHeight="1">
      <c r="A377" s="144"/>
      <c r="B377" s="144"/>
      <c r="C377" s="140" t="s">
        <v>393</v>
      </c>
      <c r="D377" s="129"/>
      <c r="E377" s="131" t="n">
        <f>G$360+1</f>
        <v>45618</v>
      </c>
      <c r="F377" s="139" t="n">
        <v>2</v>
      </c>
      <c r="G377" s="131" t="n">
        <f>E377+F377-1</f>
        <v>45619</v>
      </c>
      <c r="H377" s="131"/>
      <c r="I377" s="131" t="n">
        <f>K$360+1</f>
        <v>45606</v>
      </c>
      <c r="J377" s="139" t="n">
        <v>2</v>
      </c>
      <c r="K377" s="131" t="n">
        <f>I377+J377-1</f>
        <v>45607</v>
      </c>
      <c r="L377" s="5"/>
      <c r="M377" s="131" t="n">
        <f>O$360+1</f>
        <v>45626</v>
      </c>
      <c r="N377" s="139" t="n">
        <v>2</v>
      </c>
      <c r="O377" s="131" t="n">
        <f>M377+N377-1</f>
        <v>45627</v>
      </c>
      <c r="P377" s="5"/>
      <c r="Q377" s="5"/>
      <c r="R377" s="165"/>
      <c r="S377" s="165"/>
      <c r="T377" s="142" t="s">
        <v>471</v>
      </c>
      <c r="U377" s="161"/>
      <c r="V377" s="161"/>
      <c r="W377" s="70"/>
      <c r="X377" s="70"/>
    </row>
    <row r="378" ht="16.5" customHeight="1">
      <c r="A378" s="144"/>
      <c r="B378" s="144"/>
      <c r="C378" s="140" t="s">
        <v>239</v>
      </c>
      <c r="D378" s="129"/>
      <c r="E378" s="131" t="n">
        <f>G$360+1</f>
        <v>45618</v>
      </c>
      <c r="F378" s="139" t="n">
        <v>2</v>
      </c>
      <c r="G378" s="131" t="n">
        <f>E378+F378-1</f>
        <v>45619</v>
      </c>
      <c r="H378" s="131"/>
      <c r="I378" s="131" t="n">
        <f>K$360+1</f>
        <v>45606</v>
      </c>
      <c r="J378" s="139" t="n">
        <v>2</v>
      </c>
      <c r="K378" s="131" t="n">
        <f>I378+J378-1</f>
        <v>45607</v>
      </c>
      <c r="L378" s="5"/>
      <c r="M378" s="131" t="n">
        <f>O$360+1</f>
        <v>45626</v>
      </c>
      <c r="N378" s="139" t="n">
        <v>2</v>
      </c>
      <c r="O378" s="131" t="n">
        <f>M378+N378-1</f>
        <v>45627</v>
      </c>
      <c r="P378" s="5"/>
      <c r="Q378" s="5"/>
      <c r="R378" s="165"/>
      <c r="S378" s="165"/>
      <c r="T378" s="142" t="s">
        <v>471</v>
      </c>
      <c r="U378" s="161"/>
      <c r="V378" s="161"/>
      <c r="W378" s="70"/>
      <c r="X378" s="70"/>
    </row>
    <row r="379" ht="16.5" customHeight="1">
      <c r="A379" s="144"/>
      <c r="B379" s="144"/>
      <c r="C379" s="140" t="s">
        <v>394</v>
      </c>
      <c r="D379" s="129"/>
      <c r="E379" s="131" t="n">
        <f>G378+1</f>
        <v>45620</v>
      </c>
      <c r="F379" s="139" t="n">
        <v>2</v>
      </c>
      <c r="G379" s="131" t="n">
        <f>E379+F379-1</f>
        <v>45621</v>
      </c>
      <c r="H379" s="131"/>
      <c r="I379" s="131" t="n">
        <f>K378+1</f>
        <v>45608</v>
      </c>
      <c r="J379" s="139" t="n">
        <v>2</v>
      </c>
      <c r="K379" s="131" t="n">
        <f>I379+J379-1</f>
        <v>45609</v>
      </c>
      <c r="L379" s="5"/>
      <c r="M379" s="131" t="n">
        <f>O378+1</f>
        <v>45628</v>
      </c>
      <c r="N379" s="139" t="n">
        <v>2</v>
      </c>
      <c r="O379" s="131" t="n">
        <f>M379+N379-1</f>
        <v>45629</v>
      </c>
      <c r="P379" s="5"/>
      <c r="Q379" s="5"/>
      <c r="R379" s="165"/>
      <c r="S379" s="165"/>
      <c r="T379" s="142" t="s">
        <v>471</v>
      </c>
      <c r="U379" s="161"/>
      <c r="V379" s="161"/>
      <c r="W379" s="70"/>
      <c r="X379" s="70"/>
    </row>
    <row r="380" ht="16.5" customHeight="1">
      <c r="A380" s="144"/>
      <c r="B380" s="144"/>
      <c r="C380" s="140" t="s">
        <v>395</v>
      </c>
      <c r="D380" s="129"/>
      <c r="E380" s="131" t="n">
        <f>G379+1</f>
        <v>45622</v>
      </c>
      <c r="F380" s="139" t="n">
        <v>2</v>
      </c>
      <c r="G380" s="131" t="n">
        <f>E380+F380-1</f>
        <v>45623</v>
      </c>
      <c r="H380" s="131"/>
      <c r="I380" s="131" t="n">
        <f>K379+1</f>
        <v>45610</v>
      </c>
      <c r="J380" s="139" t="n">
        <v>2</v>
      </c>
      <c r="K380" s="131" t="n">
        <f>I380+J380-1</f>
        <v>45611</v>
      </c>
      <c r="L380" s="5"/>
      <c r="M380" s="131" t="n">
        <f>O379+1</f>
        <v>45630</v>
      </c>
      <c r="N380" s="139" t="n">
        <v>2</v>
      </c>
      <c r="O380" s="131" t="n">
        <f>M380+N380-1</f>
        <v>45631</v>
      </c>
      <c r="P380" s="5"/>
      <c r="Q380" s="5"/>
      <c r="R380" s="165"/>
      <c r="S380" s="165"/>
      <c r="T380" s="142" t="s">
        <v>51</v>
      </c>
      <c r="U380" s="161"/>
      <c r="V380" s="161"/>
      <c r="W380" s="70"/>
      <c r="X380" s="70"/>
    </row>
    <row r="381" ht="16.5" customHeight="1">
      <c r="A381" s="144"/>
      <c r="B381" s="147"/>
      <c r="C381" s="140" t="s">
        <v>472</v>
      </c>
      <c r="D381" s="129"/>
      <c r="E381" s="131" t="n">
        <v>45059</v>
      </c>
      <c r="F381" s="139" t="n">
        <v>1</v>
      </c>
      <c r="G381" s="131" t="n">
        <f>E381+F381-1</f>
        <v>45059</v>
      </c>
      <c r="H381" s="131"/>
      <c r="I381" s="131" t="n">
        <v>45059</v>
      </c>
      <c r="J381" s="139" t="n">
        <v>1</v>
      </c>
      <c r="K381" s="131" t="n">
        <f>I381+J381-1</f>
        <v>45059</v>
      </c>
      <c r="L381" s="5"/>
      <c r="M381" s="131" t="n">
        <v>45059</v>
      </c>
      <c r="N381" s="139" t="n">
        <v>1</v>
      </c>
      <c r="O381" s="131" t="n">
        <f>M381+N381-1</f>
        <v>45059</v>
      </c>
      <c r="P381" s="5"/>
      <c r="Q381" s="5"/>
      <c r="R381" s="165"/>
      <c r="S381" s="165"/>
      <c r="T381" s="142" t="s">
        <v>51</v>
      </c>
      <c r="U381" s="161"/>
      <c r="V381" s="161"/>
      <c r="W381" s="70"/>
      <c r="X381" s="70"/>
    </row>
    <row r="382" ht="16.5" customHeight="1">
      <c r="A382" s="144"/>
      <c r="B382" s="160"/>
      <c r="C382" s="140" t="s">
        <v>473</v>
      </c>
      <c r="D382" s="129"/>
      <c r="E382" s="131" t="n">
        <f>MAX(G357+1,G352)</f>
        <v>45623</v>
      </c>
      <c r="F382" s="139" t="n">
        <v>1</v>
      </c>
      <c r="G382" s="131" t="n">
        <f>E382+F382-1</f>
        <v>45623</v>
      </c>
      <c r="H382" s="131"/>
      <c r="I382" s="131" t="n">
        <f>MAX(K357+1,K352)</f>
        <v>45611</v>
      </c>
      <c r="J382" s="139" t="n">
        <v>1</v>
      </c>
      <c r="K382" s="131" t="n">
        <f>I382+J382-1</f>
        <v>45611</v>
      </c>
      <c r="L382" s="5"/>
      <c r="M382" s="131" t="n">
        <f>MAX(O357+1,O352)</f>
        <v>45631</v>
      </c>
      <c r="N382" s="139" t="n">
        <v>1</v>
      </c>
      <c r="O382" s="131" t="n">
        <f>M382+N382-1</f>
        <v>45631</v>
      </c>
      <c r="P382" s="5"/>
      <c r="Q382" s="5"/>
      <c r="R382" s="165" t="s">
        <v>811</v>
      </c>
      <c r="S382" s="165"/>
      <c r="T382" s="142" t="s">
        <v>51</v>
      </c>
      <c r="U382" s="161"/>
      <c r="V382" s="161"/>
      <c r="W382" s="70"/>
      <c r="X382" s="70"/>
    </row>
    <row r="383" ht="16.5" customHeight="1">
      <c r="A383" s="149"/>
      <c r="B383" s="129" t="s">
        <v>96</v>
      </c>
      <c r="C383" s="150" t="s">
        <v>498</v>
      </c>
      <c r="D383" s="129"/>
      <c r="E383" s="131" t="n">
        <f>MAX(G337,G352)+1</f>
        <v>45624</v>
      </c>
      <c r="F383" s="139" t="n">
        <v>1</v>
      </c>
      <c r="G383" s="131" t="n">
        <f>E383+F383-1</f>
        <v>45624</v>
      </c>
      <c r="H383" s="131"/>
      <c r="I383" s="131" t="n">
        <f>MAX(K337,K352)+1</f>
        <v>45612</v>
      </c>
      <c r="J383" s="139" t="n">
        <v>1</v>
      </c>
      <c r="K383" s="131" t="n">
        <f>I383+J383-1</f>
        <v>45612</v>
      </c>
      <c r="L383" s="5"/>
      <c r="M383" s="131" t="n">
        <f>MAX(O337,O352)+1</f>
        <v>45632</v>
      </c>
      <c r="N383" s="139" t="n">
        <v>1</v>
      </c>
      <c r="O383" s="131" t="n">
        <f>M383+N383-1</f>
        <v>45632</v>
      </c>
      <c r="P383" s="5"/>
      <c r="Q383" s="5"/>
      <c r="R383" s="165" t="s">
        <v>811</v>
      </c>
      <c r="S383" s="165" t="s">
        <v>811</v>
      </c>
      <c r="T383" s="142" t="s">
        <v>390</v>
      </c>
      <c r="U383" s="161"/>
      <c r="V383" s="161"/>
      <c r="W383" s="70"/>
      <c r="X383" s="70"/>
    </row>
    <row r="384" ht="16.5" customHeight="1">
      <c r="A384" s="160" t="s">
        <v>475</v>
      </c>
      <c r="B384" s="147"/>
      <c r="C384" s="140" t="s">
        <v>475</v>
      </c>
      <c r="D384" s="129"/>
      <c r="E384" s="165"/>
      <c r="F384" s="169"/>
      <c r="G384" s="131" t="n">
        <f>E384+F384-1</f>
        <v>-1</v>
      </c>
      <c r="H384" s="165"/>
      <c r="I384" s="165"/>
      <c r="J384" s="169"/>
      <c r="K384" s="131" t="n">
        <f>I384+J384-1</f>
        <v>-1</v>
      </c>
      <c r="L384" s="5"/>
      <c r="M384" s="165"/>
      <c r="N384" s="169"/>
      <c r="O384" s="131" t="n">
        <f>M384+N384-1</f>
        <v>-1</v>
      </c>
      <c r="P384" s="5"/>
      <c r="Q384" s="5"/>
      <c r="R384" s="165"/>
      <c r="S384" s="165"/>
      <c r="T384" s="178"/>
      <c r="U384" s="161"/>
      <c r="V384" s="161"/>
      <c r="W384" s="70"/>
      <c r="X384" s="70"/>
    </row>
    <row r="385" ht="16.5" customHeight="1">
      <c r="A385" s="144"/>
      <c r="B385" s="160" t="s">
        <v>475</v>
      </c>
      <c r="C385" s="140" t="s">
        <v>476</v>
      </c>
      <c r="D385" s="129"/>
      <c r="E385" s="131" t="n">
        <v>45072</v>
      </c>
      <c r="F385" s="169"/>
      <c r="G385" s="131" t="n">
        <f>E385+F385-1</f>
        <v>45071</v>
      </c>
      <c r="H385" s="131"/>
      <c r="I385" s="131" t="n">
        <v>45072</v>
      </c>
      <c r="J385" s="169"/>
      <c r="K385" s="131" t="n">
        <f>I385+J385-1</f>
        <v>45071</v>
      </c>
      <c r="L385" s="5"/>
      <c r="M385" s="131" t="n">
        <v>45072</v>
      </c>
      <c r="N385" s="169"/>
      <c r="O385" s="131" t="n">
        <f>M385+N385-1</f>
        <v>45071</v>
      </c>
      <c r="P385" s="5"/>
      <c r="Q385" s="5"/>
      <c r="R385" s="165"/>
      <c r="S385" s="165"/>
      <c r="T385" s="178"/>
      <c r="U385" s="161"/>
      <c r="V385" s="161"/>
      <c r="W385" s="70"/>
      <c r="X385" s="70"/>
    </row>
    <row r="386" ht="27.75" customHeight="1">
      <c r="A386" s="144"/>
      <c r="B386" s="144"/>
      <c r="C386" s="140" t="s">
        <v>477</v>
      </c>
      <c r="D386" s="129"/>
      <c r="E386" s="131" t="n">
        <f>G352+1</f>
        <v>45624</v>
      </c>
      <c r="F386" s="139" t="n">
        <v>2</v>
      </c>
      <c r="G386" s="131" t="n">
        <f>E386+F386-1</f>
        <v>45625</v>
      </c>
      <c r="H386" s="131"/>
      <c r="I386" s="131" t="n">
        <f>K352+1</f>
        <v>45612</v>
      </c>
      <c r="J386" s="139" t="n">
        <v>2</v>
      </c>
      <c r="K386" s="131" t="n">
        <f>I386+J386-1</f>
        <v>45613</v>
      </c>
      <c r="L386" s="5"/>
      <c r="M386" s="131" t="n">
        <f>O352+1</f>
        <v>45632</v>
      </c>
      <c r="N386" s="139" t="n">
        <v>2</v>
      </c>
      <c r="O386" s="131" t="n">
        <f>M386+N386-1</f>
        <v>45633</v>
      </c>
      <c r="P386" s="5"/>
      <c r="Q386" s="5"/>
      <c r="R386" s="165"/>
      <c r="S386" s="165"/>
      <c r="T386" s="142" t="s">
        <v>478</v>
      </c>
      <c r="U386" s="161"/>
      <c r="V386" s="161"/>
      <c r="W386" s="70"/>
      <c r="X386" s="70"/>
    </row>
    <row r="387" ht="16.5" customHeight="1">
      <c r="A387" s="144"/>
      <c r="B387" s="144"/>
      <c r="C387" s="140" t="s">
        <v>479</v>
      </c>
      <c r="D387" s="129"/>
      <c r="E387" s="131" t="n">
        <f>E386+1</f>
        <v>45625</v>
      </c>
      <c r="F387" s="139" t="n">
        <v>1</v>
      </c>
      <c r="G387" s="131" t="n">
        <f>E387+F387-1</f>
        <v>45625</v>
      </c>
      <c r="H387" s="131"/>
      <c r="I387" s="131" t="n">
        <f>I386+1</f>
        <v>45613</v>
      </c>
      <c r="J387" s="139" t="n">
        <v>1</v>
      </c>
      <c r="K387" s="131" t="n">
        <f>I387+J387-1</f>
        <v>45613</v>
      </c>
      <c r="L387" s="5"/>
      <c r="M387" s="131" t="n">
        <f>M386+1</f>
        <v>45633</v>
      </c>
      <c r="N387" s="139" t="n">
        <v>1</v>
      </c>
      <c r="O387" s="131" t="n">
        <f>M387+N387-1</f>
        <v>45633</v>
      </c>
      <c r="P387" s="5"/>
      <c r="Q387" s="5"/>
      <c r="R387" s="165"/>
      <c r="S387" s="165"/>
      <c r="T387" s="142" t="s">
        <v>39</v>
      </c>
      <c r="U387" s="161"/>
      <c r="V387" s="161"/>
      <c r="W387" s="70"/>
      <c r="X387" s="70"/>
    </row>
    <row r="388" ht="16.5" customHeight="1">
      <c r="A388" s="144"/>
      <c r="B388" s="144"/>
      <c r="C388" s="140" t="s">
        <v>480</v>
      </c>
      <c r="D388" s="129"/>
      <c r="E388" s="131" t="n">
        <f>E386+1</f>
        <v>45625</v>
      </c>
      <c r="F388" s="139" t="n">
        <v>10</v>
      </c>
      <c r="G388" s="131" t="n">
        <f>E388+F388-1</f>
        <v>45634</v>
      </c>
      <c r="H388" s="131"/>
      <c r="I388" s="131" t="n">
        <f>I386+1</f>
        <v>45613</v>
      </c>
      <c r="J388" s="139" t="n">
        <v>10</v>
      </c>
      <c r="K388" s="131" t="n">
        <f>I388+J388-1</f>
        <v>45622</v>
      </c>
      <c r="L388" s="5"/>
      <c r="M388" s="131" t="n">
        <f>M386+1</f>
        <v>45633</v>
      </c>
      <c r="N388" s="139" t="n">
        <v>10</v>
      </c>
      <c r="O388" s="131" t="n">
        <f>M388+N388-1</f>
        <v>45642</v>
      </c>
      <c r="P388" s="5"/>
      <c r="Q388" s="5"/>
      <c r="R388" s="165" t="s">
        <v>811</v>
      </c>
      <c r="S388" s="165"/>
      <c r="T388" s="142" t="s">
        <v>39</v>
      </c>
      <c r="U388" s="161"/>
      <c r="V388" s="161"/>
      <c r="W388" s="70"/>
      <c r="X388" s="70"/>
    </row>
    <row r="389" ht="16.5" customHeight="1">
      <c r="A389" s="144"/>
      <c r="B389" s="144"/>
      <c r="C389" s="140" t="s">
        <v>482</v>
      </c>
      <c r="D389" s="129"/>
      <c r="E389" s="131" t="n">
        <f>G388+1</f>
        <v>45635</v>
      </c>
      <c r="F389" s="139" t="n">
        <v>3</v>
      </c>
      <c r="G389" s="131" t="n">
        <f>E389+F389-1</f>
        <v>45637</v>
      </c>
      <c r="H389" s="131"/>
      <c r="I389" s="131" t="n">
        <f>K388+1</f>
        <v>45623</v>
      </c>
      <c r="J389" s="139" t="n">
        <v>3</v>
      </c>
      <c r="K389" s="131" t="n">
        <f>I389+J389-1</f>
        <v>45625</v>
      </c>
      <c r="L389" s="5"/>
      <c r="M389" s="131" t="n">
        <f>O388+1</f>
        <v>45643</v>
      </c>
      <c r="N389" s="139" t="n">
        <v>3</v>
      </c>
      <c r="O389" s="131" t="n">
        <f>M389+N389-1</f>
        <v>45645</v>
      </c>
      <c r="P389" s="5"/>
      <c r="Q389" s="5"/>
      <c r="R389" s="165" t="s">
        <v>811</v>
      </c>
      <c r="S389" s="165"/>
      <c r="T389" s="142" t="s">
        <v>349</v>
      </c>
      <c r="U389" s="161"/>
      <c r="V389" s="161"/>
      <c r="W389" s="70"/>
      <c r="X389" s="70"/>
    </row>
    <row r="390" ht="16.5" customHeight="1">
      <c r="A390" s="144"/>
      <c r="B390" s="144"/>
      <c r="C390" s="140" t="s">
        <v>483</v>
      </c>
      <c r="D390" s="129"/>
      <c r="E390" s="131" t="n">
        <f>G$370+1</f>
        <v>45619</v>
      </c>
      <c r="F390" s="139" t="n">
        <v>1</v>
      </c>
      <c r="G390" s="131" t="n">
        <f>E390+F390-1</f>
        <v>45619</v>
      </c>
      <c r="H390" s="131"/>
      <c r="I390" s="131" t="n">
        <f>K$370+1</f>
        <v>45607</v>
      </c>
      <c r="J390" s="139" t="n">
        <v>1</v>
      </c>
      <c r="K390" s="131" t="n">
        <f>I390+J390-1</f>
        <v>45607</v>
      </c>
      <c r="L390" s="5"/>
      <c r="M390" s="131" t="n">
        <f>O$370+1</f>
        <v>45627</v>
      </c>
      <c r="N390" s="139" t="n">
        <v>1</v>
      </c>
      <c r="O390" s="131" t="n">
        <f>M390+N390-1</f>
        <v>45627</v>
      </c>
      <c r="P390" s="5"/>
      <c r="Q390" s="5"/>
      <c r="R390" s="165"/>
      <c r="S390" s="165"/>
      <c r="T390" s="142" t="s">
        <v>388</v>
      </c>
      <c r="U390" s="161"/>
      <c r="V390" s="161"/>
      <c r="W390" s="70"/>
      <c r="X390" s="70"/>
    </row>
    <row r="391" ht="16.5" customHeight="1">
      <c r="A391" s="144"/>
      <c r="B391" s="144"/>
      <c r="C391" s="140" t="s">
        <v>484</v>
      </c>
      <c r="D391" s="129"/>
      <c r="E391" s="131" t="n">
        <f>G$370+1</f>
        <v>45619</v>
      </c>
      <c r="F391" s="139" t="n">
        <v>1</v>
      </c>
      <c r="G391" s="131" t="n">
        <f>E391+F391-1</f>
        <v>45619</v>
      </c>
      <c r="H391" s="131"/>
      <c r="I391" s="131" t="n">
        <f>K$370+1</f>
        <v>45607</v>
      </c>
      <c r="J391" s="139" t="n">
        <v>1</v>
      </c>
      <c r="K391" s="131" t="n">
        <f>I391+J391-1</f>
        <v>45607</v>
      </c>
      <c r="L391" s="5"/>
      <c r="M391" s="131" t="n">
        <f>O$370+1</f>
        <v>45627</v>
      </c>
      <c r="N391" s="139" t="n">
        <v>1</v>
      </c>
      <c r="O391" s="131" t="n">
        <f>M391+N391-1</f>
        <v>45627</v>
      </c>
      <c r="P391" s="5"/>
      <c r="Q391" s="5"/>
      <c r="R391" s="165"/>
      <c r="S391" s="165"/>
      <c r="T391" s="146" t="s">
        <v>388</v>
      </c>
      <c r="U391" s="161"/>
      <c r="V391" s="161"/>
      <c r="W391" s="70"/>
      <c r="X391" s="70"/>
    </row>
    <row r="392" ht="16.5" customHeight="1">
      <c r="A392" s="144"/>
      <c r="B392" s="144"/>
      <c r="C392" s="143" t="s">
        <v>485</v>
      </c>
      <c r="D392" s="145"/>
      <c r="E392" s="141" t="n">
        <f>G389+1</f>
        <v>45638</v>
      </c>
      <c r="F392" s="139" t="n">
        <v>7</v>
      </c>
      <c r="G392" s="131" t="n">
        <f>E392+F392-1</f>
        <v>45644</v>
      </c>
      <c r="H392" s="141"/>
      <c r="I392" s="141" t="n">
        <f>K389+1</f>
        <v>45626</v>
      </c>
      <c r="J392" s="139" t="n">
        <v>7</v>
      </c>
      <c r="K392" s="131" t="n">
        <f>I392+J392-1</f>
        <v>45632</v>
      </c>
      <c r="L392" s="5"/>
      <c r="M392" s="141" t="n">
        <f>O389+1</f>
        <v>45646</v>
      </c>
      <c r="N392" s="139" t="n">
        <v>7</v>
      </c>
      <c r="O392" s="131" t="n">
        <f>M392+N392-1</f>
        <v>45652</v>
      </c>
      <c r="P392" s="5"/>
      <c r="Q392" s="5"/>
      <c r="R392" s="178" t="s">
        <v>811</v>
      </c>
      <c r="S392" s="178" t="s">
        <v>811</v>
      </c>
      <c r="T392" s="142" t="s">
        <v>290</v>
      </c>
      <c r="U392" s="161"/>
      <c r="V392" s="177" t="n">
        <f>E392-E334</f>
        <v>36</v>
      </c>
      <c r="W392" s="70"/>
      <c r="X392" s="70"/>
    </row>
    <row r="393" ht="16.5" customHeight="1">
      <c r="A393" s="144"/>
      <c r="B393" s="144"/>
      <c r="C393" s="140" t="s">
        <v>486</v>
      </c>
      <c r="D393" s="129"/>
      <c r="E393" s="131" t="n">
        <f>E392+3</f>
        <v>45641</v>
      </c>
      <c r="F393" s="139" t="n">
        <v>7</v>
      </c>
      <c r="G393" s="131" t="n">
        <f>E393+F393-1</f>
        <v>45647</v>
      </c>
      <c r="H393" s="131"/>
      <c r="I393" s="131" t="n">
        <f>I392+3</f>
        <v>45629</v>
      </c>
      <c r="J393" s="139" t="n">
        <v>7</v>
      </c>
      <c r="K393" s="131" t="n">
        <f>I393+J393-1</f>
        <v>45635</v>
      </c>
      <c r="L393" s="5"/>
      <c r="M393" s="131" t="n">
        <f>M392+3</f>
        <v>45649</v>
      </c>
      <c r="N393" s="139" t="n">
        <v>7</v>
      </c>
      <c r="O393" s="131" t="n">
        <f>M393+N393-1</f>
        <v>45655</v>
      </c>
      <c r="P393" s="5"/>
      <c r="Q393" s="5"/>
      <c r="R393" s="165" t="s">
        <v>811</v>
      </c>
      <c r="S393" s="165" t="s">
        <v>811</v>
      </c>
      <c r="T393" s="151" t="s">
        <v>290</v>
      </c>
      <c r="U393" s="161"/>
      <c r="V393" s="161"/>
      <c r="W393" s="70"/>
      <c r="X393" s="70"/>
    </row>
    <row r="394" ht="16.5" customHeight="1">
      <c r="A394" s="144"/>
      <c r="B394" s="144"/>
      <c r="C394" s="140" t="s">
        <v>487</v>
      </c>
      <c r="D394" s="129"/>
      <c r="E394" s="131" t="n">
        <f>G393+1</f>
        <v>45648</v>
      </c>
      <c r="F394" s="139" t="n">
        <v>1</v>
      </c>
      <c r="G394" s="131" t="n">
        <f>E394+F394-1</f>
        <v>45648</v>
      </c>
      <c r="H394" s="131"/>
      <c r="I394" s="131" t="n">
        <f>K393+1</f>
        <v>45636</v>
      </c>
      <c r="J394" s="139" t="n">
        <v>1</v>
      </c>
      <c r="K394" s="131" t="n">
        <f>I394+J394-1</f>
        <v>45636</v>
      </c>
      <c r="L394" s="5"/>
      <c r="M394" s="131" t="n">
        <f>O393+1</f>
        <v>45656</v>
      </c>
      <c r="N394" s="139" t="n">
        <v>1</v>
      </c>
      <c r="O394" s="131" t="n">
        <f>M394+N394-1</f>
        <v>45656</v>
      </c>
      <c r="P394" s="5"/>
      <c r="Q394" s="5"/>
      <c r="R394" s="165"/>
      <c r="S394" s="165"/>
      <c r="T394" s="142" t="s">
        <v>65</v>
      </c>
      <c r="U394" s="161"/>
      <c r="V394" s="161"/>
      <c r="W394" s="70"/>
      <c r="X394" s="70"/>
    </row>
    <row r="395" ht="16.5" customHeight="1">
      <c r="A395" s="147"/>
      <c r="B395" s="147"/>
      <c r="C395" s="140" t="s">
        <v>1070</v>
      </c>
      <c r="D395" s="129"/>
      <c r="E395" s="131" t="n">
        <f>E393</f>
        <v>45641</v>
      </c>
      <c r="F395" s="139" t="n">
        <v>1</v>
      </c>
      <c r="G395" s="131" t="n">
        <f>E395+F395-1</f>
        <v>45641</v>
      </c>
      <c r="H395" s="131"/>
      <c r="I395" s="131" t="n">
        <f>I393</f>
        <v>45629</v>
      </c>
      <c r="J395" s="139" t="n">
        <v>1</v>
      </c>
      <c r="K395" s="131" t="n">
        <f>I395+J395-1</f>
        <v>45629</v>
      </c>
      <c r="L395" s="5"/>
      <c r="M395" s="131" t="n">
        <f>M393</f>
        <v>45649</v>
      </c>
      <c r="N395" s="139" t="n">
        <v>1</v>
      </c>
      <c r="O395" s="131" t="n">
        <f>M395+N395-1</f>
        <v>45649</v>
      </c>
      <c r="P395" s="5"/>
      <c r="Q395" s="5"/>
      <c r="R395" s="165" t="s">
        <v>811</v>
      </c>
      <c r="S395" s="165"/>
      <c r="T395" s="142" t="s">
        <v>51</v>
      </c>
      <c r="U395" s="161"/>
      <c r="V395" s="161"/>
      <c r="W395" s="70"/>
      <c r="X395" s="70"/>
    </row>
    <row r="396" ht="16.5" customHeight="1">
      <c r="A396" s="160" t="s">
        <v>489</v>
      </c>
      <c r="B396" s="140" t="s">
        <v>490</v>
      </c>
      <c r="C396" s="140" t="s">
        <v>490</v>
      </c>
      <c r="D396" s="129"/>
      <c r="E396" s="131" t="n">
        <v>45077</v>
      </c>
      <c r="F396" s="169"/>
      <c r="G396" s="131" t="n">
        <f>E396+F396-1</f>
        <v>45076</v>
      </c>
      <c r="H396" s="131"/>
      <c r="I396" s="131" t="n">
        <v>45077</v>
      </c>
      <c r="J396" s="169"/>
      <c r="K396" s="131" t="n">
        <f>I396+J396-1</f>
        <v>45076</v>
      </c>
      <c r="L396" s="5"/>
      <c r="M396" s="131" t="n">
        <v>45077</v>
      </c>
      <c r="N396" s="169"/>
      <c r="O396" s="131" t="n">
        <f>M396+N396-1</f>
        <v>45076</v>
      </c>
      <c r="P396" s="5"/>
      <c r="Q396" s="5"/>
      <c r="R396" s="165"/>
      <c r="S396" s="165"/>
      <c r="T396" s="178"/>
      <c r="U396" s="161"/>
      <c r="V396" s="161"/>
      <c r="W396" s="70"/>
      <c r="X396" s="70"/>
    </row>
    <row r="397" ht="16.5" customHeight="1">
      <c r="A397" s="144"/>
      <c r="B397" s="129"/>
      <c r="C397" s="140" t="s">
        <v>491</v>
      </c>
      <c r="D397" s="129"/>
      <c r="E397" s="131" t="n">
        <v>45077</v>
      </c>
      <c r="F397" s="139" t="n">
        <v>3</v>
      </c>
      <c r="G397" s="131" t="n">
        <f>E397+F397-1</f>
        <v>45079</v>
      </c>
      <c r="H397" s="131"/>
      <c r="I397" s="131" t="n">
        <v>45077</v>
      </c>
      <c r="J397" s="139" t="n">
        <v>3</v>
      </c>
      <c r="K397" s="131" t="n">
        <f>I397+J397-1</f>
        <v>45079</v>
      </c>
      <c r="L397" s="5"/>
      <c r="M397" s="131" t="n">
        <v>45077</v>
      </c>
      <c r="N397" s="139" t="n">
        <v>3</v>
      </c>
      <c r="O397" s="131" t="n">
        <f>M397+N397-1</f>
        <v>45079</v>
      </c>
      <c r="P397" s="5"/>
      <c r="Q397" s="5"/>
      <c r="R397" s="165"/>
      <c r="S397" s="165"/>
      <c r="T397" s="142" t="s">
        <v>73</v>
      </c>
      <c r="U397" s="161"/>
      <c r="V397" s="161"/>
      <c r="W397" s="70"/>
      <c r="X397" s="70"/>
    </row>
    <row r="398" ht="16.5" customHeight="1">
      <c r="A398" s="144"/>
      <c r="B398" s="129"/>
      <c r="C398" s="140" t="s">
        <v>492</v>
      </c>
      <c r="D398" s="129"/>
      <c r="E398" s="131" t="n">
        <v>45077</v>
      </c>
      <c r="F398" s="139" t="n">
        <v>1</v>
      </c>
      <c r="G398" s="131" t="n">
        <f>E398+F398-1</f>
        <v>45077</v>
      </c>
      <c r="H398" s="131"/>
      <c r="I398" s="131" t="n">
        <v>45077</v>
      </c>
      <c r="J398" s="139" t="n">
        <v>1</v>
      </c>
      <c r="K398" s="131" t="n">
        <f>I398+J398-1</f>
        <v>45077</v>
      </c>
      <c r="L398" s="5"/>
      <c r="M398" s="131" t="n">
        <v>45077</v>
      </c>
      <c r="N398" s="139" t="n">
        <v>1</v>
      </c>
      <c r="O398" s="131" t="n">
        <f>M398+N398-1</f>
        <v>45077</v>
      </c>
      <c r="P398" s="5"/>
      <c r="Q398" s="5"/>
      <c r="R398" s="165"/>
      <c r="S398" s="165"/>
      <c r="T398" s="142" t="s">
        <v>65</v>
      </c>
      <c r="U398" s="161"/>
      <c r="V398" s="161"/>
      <c r="W398" s="70"/>
      <c r="X398" s="70"/>
    </row>
    <row r="399" ht="16.5" customHeight="1">
      <c r="A399" s="144"/>
      <c r="B399" s="129"/>
      <c r="C399" s="140" t="s">
        <v>493</v>
      </c>
      <c r="D399" s="129"/>
      <c r="E399" s="131" t="n">
        <v>45077</v>
      </c>
      <c r="F399" s="139" t="n">
        <v>1</v>
      </c>
      <c r="G399" s="131" t="n">
        <f>E399+F399-1</f>
        <v>45077</v>
      </c>
      <c r="H399" s="131"/>
      <c r="I399" s="131" t="n">
        <v>45077</v>
      </c>
      <c r="J399" s="139" t="n">
        <v>1</v>
      </c>
      <c r="K399" s="131" t="n">
        <f>I399+J399-1</f>
        <v>45077</v>
      </c>
      <c r="L399" s="5"/>
      <c r="M399" s="131" t="n">
        <v>45077</v>
      </c>
      <c r="N399" s="139" t="n">
        <v>1</v>
      </c>
      <c r="O399" s="131" t="n">
        <f>M399+N399-1</f>
        <v>45077</v>
      </c>
      <c r="P399" s="5"/>
      <c r="Q399" s="5"/>
      <c r="R399" s="165"/>
      <c r="S399" s="165"/>
      <c r="T399" s="142" t="s">
        <v>494</v>
      </c>
      <c r="U399" s="161"/>
      <c r="V399" s="161"/>
      <c r="W399" s="70"/>
      <c r="X399" s="70"/>
    </row>
    <row r="400" ht="16.5" customHeight="1">
      <c r="A400" s="144"/>
      <c r="B400" s="129"/>
      <c r="C400" s="140" t="s">
        <v>495</v>
      </c>
      <c r="D400" s="129"/>
      <c r="E400" s="131" t="n">
        <v>45077</v>
      </c>
      <c r="F400" s="139" t="n">
        <v>1</v>
      </c>
      <c r="G400" s="131" t="n">
        <f>E400+F400-1</f>
        <v>45077</v>
      </c>
      <c r="H400" s="131"/>
      <c r="I400" s="131" t="n">
        <v>45077</v>
      </c>
      <c r="J400" s="139" t="n">
        <v>1</v>
      </c>
      <c r="K400" s="131" t="n">
        <f>I400+J400-1</f>
        <v>45077</v>
      </c>
      <c r="L400" s="5"/>
      <c r="M400" s="131" t="n">
        <v>45077</v>
      </c>
      <c r="N400" s="139" t="n">
        <v>1</v>
      </c>
      <c r="O400" s="131" t="n">
        <f>M400+N400-1</f>
        <v>45077</v>
      </c>
      <c r="P400" s="5"/>
      <c r="Q400" s="5"/>
      <c r="R400" s="165"/>
      <c r="S400" s="165"/>
      <c r="T400" s="142" t="s">
        <v>297</v>
      </c>
      <c r="U400" s="161"/>
      <c r="V400" s="161"/>
      <c r="W400" s="70"/>
      <c r="X400" s="70"/>
    </row>
    <row r="401" ht="16.5" customHeight="1">
      <c r="A401" s="144"/>
      <c r="B401" s="129"/>
      <c r="C401" s="140" t="s">
        <v>496</v>
      </c>
      <c r="D401" s="129"/>
      <c r="E401" s="131" t="n">
        <f>G392+2</f>
        <v>45646</v>
      </c>
      <c r="F401" s="139" t="n">
        <v>1</v>
      </c>
      <c r="G401" s="131" t="n">
        <f>E401+F401-1</f>
        <v>45646</v>
      </c>
      <c r="H401" s="131"/>
      <c r="I401" s="131" t="n">
        <f>K392+2</f>
        <v>45634</v>
      </c>
      <c r="J401" s="139" t="n">
        <v>1</v>
      </c>
      <c r="K401" s="131" t="n">
        <f>I401+J401-1</f>
        <v>45634</v>
      </c>
      <c r="L401" s="5"/>
      <c r="M401" s="131" t="n">
        <f>O392+2</f>
        <v>45654</v>
      </c>
      <c r="N401" s="139" t="n">
        <v>1</v>
      </c>
      <c r="O401" s="131" t="n">
        <f>M401+N401-1</f>
        <v>45654</v>
      </c>
      <c r="P401" s="5"/>
      <c r="Q401" s="5"/>
      <c r="R401" s="165"/>
      <c r="S401" s="165"/>
      <c r="T401" s="142" t="s">
        <v>388</v>
      </c>
      <c r="U401" s="161"/>
      <c r="V401" s="161"/>
      <c r="W401" s="70"/>
      <c r="X401" s="70"/>
    </row>
    <row r="402" ht="27.75" customHeight="1">
      <c r="A402" s="144"/>
      <c r="B402" s="129"/>
      <c r="C402" s="140" t="s">
        <v>497</v>
      </c>
      <c r="D402" s="129"/>
      <c r="E402" s="131" t="n">
        <f>E392+3</f>
        <v>45641</v>
      </c>
      <c r="F402" s="139" t="n">
        <v>2</v>
      </c>
      <c r="G402" s="131" t="n">
        <f>E402+F402-1</f>
        <v>45642</v>
      </c>
      <c r="H402" s="131"/>
      <c r="I402" s="131" t="n">
        <f>I392+3</f>
        <v>45629</v>
      </c>
      <c r="J402" s="139" t="n">
        <v>2</v>
      </c>
      <c r="K402" s="131" t="n">
        <f>I402+J402-1</f>
        <v>45630</v>
      </c>
      <c r="L402" s="5"/>
      <c r="M402" s="131" t="n">
        <f>M392+3</f>
        <v>45649</v>
      </c>
      <c r="N402" s="139" t="n">
        <v>2</v>
      </c>
      <c r="O402" s="131" t="n">
        <f>M402+N402-1</f>
        <v>45650</v>
      </c>
      <c r="P402" s="5"/>
      <c r="Q402" s="5"/>
      <c r="R402" s="165" t="s">
        <v>811</v>
      </c>
      <c r="S402" s="165"/>
      <c r="T402" s="142" t="s">
        <v>290</v>
      </c>
      <c r="U402" s="161"/>
      <c r="V402" s="161"/>
      <c r="W402" s="70"/>
      <c r="X402" s="70"/>
    </row>
    <row r="403" ht="16.5" customHeight="1">
      <c r="A403" s="144"/>
      <c r="B403" s="160" t="s">
        <v>499</v>
      </c>
      <c r="C403" s="140" t="s">
        <v>500</v>
      </c>
      <c r="D403" s="129"/>
      <c r="E403" s="131"/>
      <c r="F403" s="139" t="n">
        <v>7</v>
      </c>
      <c r="G403" s="131" t="n">
        <f>E403+F403-1</f>
        <v>6</v>
      </c>
      <c r="H403" s="131"/>
      <c r="I403" s="131"/>
      <c r="J403" s="139" t="n">
        <v>7</v>
      </c>
      <c r="K403" s="131" t="n">
        <f>I403+J403-1</f>
        <v>6</v>
      </c>
      <c r="L403" s="5"/>
      <c r="M403" s="131"/>
      <c r="N403" s="139" t="n">
        <v>7</v>
      </c>
      <c r="O403" s="131" t="n">
        <f>M403+N403-1</f>
        <v>6</v>
      </c>
      <c r="P403" s="5"/>
      <c r="Q403" s="5"/>
      <c r="R403" s="165"/>
      <c r="S403" s="165"/>
      <c r="T403" s="142" t="s">
        <v>39</v>
      </c>
      <c r="U403" s="161"/>
      <c r="V403" s="161"/>
      <c r="W403" s="70"/>
      <c r="X403" s="70"/>
    </row>
    <row r="404" ht="16.5" customHeight="1">
      <c r="A404" s="144"/>
      <c r="B404" s="144"/>
      <c r="C404" s="140" t="s">
        <v>501</v>
      </c>
      <c r="D404" s="129"/>
      <c r="E404" s="131"/>
      <c r="F404" s="139" t="n">
        <v>2</v>
      </c>
      <c r="G404" s="131" t="n">
        <f>E404+F404-1</f>
        <v>1</v>
      </c>
      <c r="H404" s="131"/>
      <c r="I404" s="131"/>
      <c r="J404" s="139" t="n">
        <v>2</v>
      </c>
      <c r="K404" s="131" t="n">
        <f>I404+J404-1</f>
        <v>1</v>
      </c>
      <c r="L404" s="5"/>
      <c r="M404" s="131"/>
      <c r="N404" s="139" t="n">
        <v>2</v>
      </c>
      <c r="O404" s="131" t="n">
        <f>M404+N404-1</f>
        <v>1</v>
      </c>
      <c r="P404" s="5"/>
      <c r="Q404" s="5"/>
      <c r="R404" s="165"/>
      <c r="S404" s="165"/>
      <c r="T404" s="142" t="s">
        <v>250</v>
      </c>
      <c r="U404" s="161"/>
      <c r="V404" s="161"/>
      <c r="W404" s="70"/>
      <c r="X404" s="70"/>
    </row>
    <row r="405" ht="16.5" customHeight="1">
      <c r="A405" s="144"/>
      <c r="B405" s="144"/>
      <c r="C405" s="140" t="s">
        <v>502</v>
      </c>
      <c r="D405" s="129"/>
      <c r="E405" s="131"/>
      <c r="F405" s="139" t="n">
        <v>1</v>
      </c>
      <c r="G405" s="131" t="n">
        <f>E405+F405-1</f>
        <v>0</v>
      </c>
      <c r="H405" s="131"/>
      <c r="I405" s="131"/>
      <c r="J405" s="139" t="n">
        <v>1</v>
      </c>
      <c r="K405" s="131" t="n">
        <f>I405+J405-1</f>
        <v>0</v>
      </c>
      <c r="L405" s="5"/>
      <c r="M405" s="131"/>
      <c r="N405" s="139" t="n">
        <v>1</v>
      </c>
      <c r="O405" s="131" t="n">
        <f>M405+N405-1</f>
        <v>0</v>
      </c>
      <c r="P405" s="5"/>
      <c r="Q405" s="5"/>
      <c r="R405" s="165"/>
      <c r="S405" s="165"/>
      <c r="T405" s="142" t="s">
        <v>504</v>
      </c>
      <c r="U405" s="161"/>
      <c r="V405" s="161"/>
      <c r="W405" s="70"/>
      <c r="X405" s="70"/>
    </row>
    <row r="406" ht="16.5" customHeight="1">
      <c r="A406" s="144"/>
      <c r="B406" s="144"/>
      <c r="C406" s="140" t="s">
        <v>505</v>
      </c>
      <c r="D406" s="129"/>
      <c r="E406" s="131"/>
      <c r="F406" s="139" t="n">
        <v>3</v>
      </c>
      <c r="G406" s="131" t="n">
        <f>E406+F406-1</f>
        <v>2</v>
      </c>
      <c r="H406" s="131"/>
      <c r="I406" s="131"/>
      <c r="J406" s="139" t="n">
        <v>3</v>
      </c>
      <c r="K406" s="131" t="n">
        <f>I406+J406-1</f>
        <v>2</v>
      </c>
      <c r="L406" s="5"/>
      <c r="M406" s="131"/>
      <c r="N406" s="139" t="n">
        <v>3</v>
      </c>
      <c r="O406" s="131" t="n">
        <f>M406+N406-1</f>
        <v>2</v>
      </c>
      <c r="P406" s="5"/>
      <c r="Q406" s="5"/>
      <c r="R406" s="165"/>
      <c r="S406" s="165"/>
      <c r="T406" s="142" t="s">
        <v>264</v>
      </c>
      <c r="U406" s="161"/>
      <c r="V406" s="161"/>
      <c r="W406" s="70"/>
      <c r="X406" s="70"/>
    </row>
    <row r="407" ht="16.5" customHeight="1">
      <c r="A407" s="179"/>
      <c r="B407" s="129" t="s">
        <v>96</v>
      </c>
      <c r="C407" s="150" t="s">
        <v>506</v>
      </c>
      <c r="D407" s="129"/>
      <c r="E407" s="131" t="n">
        <f>MAX(G392,G402)+1</f>
        <v>45645</v>
      </c>
      <c r="F407" s="139" t="n">
        <v>1</v>
      </c>
      <c r="G407" s="131" t="n">
        <f>E407+F407-1</f>
        <v>45645</v>
      </c>
      <c r="H407" s="131"/>
      <c r="I407" s="131" t="n">
        <f>MAX(K392,K402)+1</f>
        <v>45633</v>
      </c>
      <c r="J407" s="139" t="n">
        <v>1</v>
      </c>
      <c r="K407" s="131" t="n">
        <f>I407+J407-1</f>
        <v>45633</v>
      </c>
      <c r="L407" s="5"/>
      <c r="M407" s="131" t="n">
        <f>MAX(O392,O402)+1</f>
        <v>45653</v>
      </c>
      <c r="N407" s="139" t="n">
        <v>1</v>
      </c>
      <c r="O407" s="131" t="n">
        <f>M407+N407-1</f>
        <v>45653</v>
      </c>
      <c r="P407" s="5"/>
      <c r="Q407" s="5"/>
      <c r="R407" s="165" t="s">
        <v>811</v>
      </c>
      <c r="S407" s="165" t="s">
        <v>811</v>
      </c>
      <c r="T407" s="142" t="s">
        <v>390</v>
      </c>
      <c r="U407" s="161"/>
      <c r="V407" s="161"/>
      <c r="W407" s="70"/>
      <c r="X407" s="70"/>
    </row>
    <row r="408" ht="16.5" customHeight="1">
      <c r="A408" s="144"/>
      <c r="B408" s="147" t="s">
        <v>507</v>
      </c>
      <c r="C408" s="140" t="s">
        <v>508</v>
      </c>
      <c r="D408" s="129"/>
      <c r="E408" s="131"/>
      <c r="F408" s="139" t="n">
        <v>1</v>
      </c>
      <c r="G408" s="131" t="n">
        <f>E408+F408-1</f>
        <v>0</v>
      </c>
      <c r="H408" s="131"/>
      <c r="I408" s="131"/>
      <c r="J408" s="139" t="n">
        <v>1</v>
      </c>
      <c r="K408" s="131" t="n">
        <f>K407+2</f>
        <v>45635</v>
      </c>
      <c r="L408" s="5"/>
      <c r="M408" s="131"/>
      <c r="N408" s="139" t="n">
        <v>1</v>
      </c>
      <c r="O408" s="131" t="n">
        <f>O407+2</f>
        <v>45655</v>
      </c>
      <c r="P408" s="5"/>
      <c r="Q408" s="5"/>
      <c r="R408" s="165" t="s">
        <v>811</v>
      </c>
      <c r="S408" s="165" t="s">
        <v>811</v>
      </c>
      <c r="T408" s="142" t="s">
        <v>290</v>
      </c>
      <c r="U408" s="161"/>
      <c r="V408" s="161"/>
      <c r="W408" s="70"/>
      <c r="X408" s="70"/>
    </row>
    <row r="409" ht="16.5" customHeight="1">
      <c r="A409" s="144"/>
      <c r="B409" s="129"/>
      <c r="C409" s="140" t="s">
        <v>509</v>
      </c>
      <c r="D409" s="129"/>
      <c r="E409" s="165"/>
      <c r="F409" s="169"/>
      <c r="G409" s="131" t="n">
        <f>E409+F409-1</f>
        <v>-1</v>
      </c>
      <c r="H409" s="165"/>
      <c r="I409" s="165"/>
      <c r="J409" s="169"/>
      <c r="K409" s="131" t="n">
        <f>I409+J409-1</f>
        <v>-1</v>
      </c>
      <c r="L409" s="5"/>
      <c r="M409" s="165"/>
      <c r="N409" s="169"/>
      <c r="O409" s="131" t="n">
        <f>M409+N409-1</f>
        <v>-1</v>
      </c>
      <c r="P409" s="5"/>
      <c r="Q409" s="5"/>
      <c r="R409" s="165"/>
      <c r="S409" s="165"/>
      <c r="T409" s="178"/>
      <c r="U409" s="161"/>
      <c r="V409" s="161"/>
      <c r="W409" s="70"/>
      <c r="X409" s="70"/>
    </row>
    <row r="410" ht="16.5" customHeight="1">
      <c r="A410" s="144"/>
      <c r="B410" s="164" t="s">
        <v>510</v>
      </c>
      <c r="C410" s="140" t="s">
        <v>510</v>
      </c>
      <c r="D410" s="129"/>
      <c r="E410" s="131" t="n">
        <f>MIN(E411:E415)</f>
        <v>45073</v>
      </c>
      <c r="F410" s="169"/>
      <c r="G410" s="131" t="n">
        <f>MAX(G411:G415)</f>
        <v>45651</v>
      </c>
      <c r="H410" s="131"/>
      <c r="I410" s="131" t="n">
        <f>MIN(I411:I415)</f>
        <v>45073</v>
      </c>
      <c r="J410" s="169"/>
      <c r="K410" s="131" t="n">
        <f>MAX(K411:K415)</f>
        <v>45639</v>
      </c>
      <c r="L410" s="5"/>
      <c r="M410" s="131" t="n">
        <f>MIN(M411:M415)</f>
        <v>45073</v>
      </c>
      <c r="N410" s="169"/>
      <c r="O410" s="131" t="n">
        <f>MAX(O411:O415)</f>
        <v>45659</v>
      </c>
      <c r="P410" s="5"/>
      <c r="Q410" s="5"/>
      <c r="R410" s="165"/>
      <c r="S410" s="165"/>
      <c r="T410" s="178"/>
      <c r="U410" s="161"/>
      <c r="V410" s="161"/>
      <c r="W410" s="70"/>
      <c r="X410" s="70"/>
    </row>
    <row r="411" ht="16.5" customHeight="1">
      <c r="A411" s="144"/>
      <c r="B411" s="144"/>
      <c r="C411" s="140" t="s">
        <v>511</v>
      </c>
      <c r="D411" s="129"/>
      <c r="E411" s="131" t="n">
        <v>45073</v>
      </c>
      <c r="F411" s="139" t="n">
        <v>1</v>
      </c>
      <c r="G411" s="131" t="n">
        <f>E411+F411-1</f>
        <v>45073</v>
      </c>
      <c r="H411" s="131"/>
      <c r="I411" s="131" t="n">
        <v>45073</v>
      </c>
      <c r="J411" s="139" t="n">
        <v>1</v>
      </c>
      <c r="K411" s="131" t="n">
        <f>I411+J411-1</f>
        <v>45073</v>
      </c>
      <c r="L411" s="5"/>
      <c r="M411" s="131" t="n">
        <v>45073</v>
      </c>
      <c r="N411" s="139" t="n">
        <v>1</v>
      </c>
      <c r="O411" s="131" t="n">
        <f>M411+N411-1</f>
        <v>45073</v>
      </c>
      <c r="P411" s="5"/>
      <c r="Q411" s="5"/>
      <c r="R411" s="165"/>
      <c r="S411" s="165"/>
      <c r="T411" s="142" t="s">
        <v>512</v>
      </c>
      <c r="U411" s="161"/>
      <c r="V411" s="161"/>
      <c r="W411" s="70"/>
      <c r="X411" s="70"/>
    </row>
    <row r="412" ht="16.5" customHeight="1">
      <c r="A412" s="144"/>
      <c r="B412" s="144"/>
      <c r="C412" s="140" t="s">
        <v>1132</v>
      </c>
      <c r="D412" s="129"/>
      <c r="E412" s="131" t="n">
        <f>G412-F412</f>
        <v>45584</v>
      </c>
      <c r="F412" s="139" t="n">
        <v>60</v>
      </c>
      <c r="G412" s="131" t="n">
        <f>G413</f>
        <v>45644</v>
      </c>
      <c r="H412" s="131"/>
      <c r="I412" s="131" t="n">
        <f>K412-J412</f>
        <v>45572</v>
      </c>
      <c r="J412" s="139" t="n">
        <v>60</v>
      </c>
      <c r="K412" s="131" t="n">
        <f>K413</f>
        <v>45632</v>
      </c>
      <c r="L412" s="5"/>
      <c r="M412" s="131" t="n">
        <f>O412-N412</f>
        <v>45592</v>
      </c>
      <c r="N412" s="139" t="n">
        <v>60</v>
      </c>
      <c r="O412" s="131" t="n">
        <f>O413</f>
        <v>45652</v>
      </c>
      <c r="P412" s="5"/>
      <c r="Q412" s="5"/>
      <c r="R412" s="165" t="s">
        <v>811</v>
      </c>
      <c r="S412" s="165"/>
      <c r="T412" s="142" t="s">
        <v>39</v>
      </c>
      <c r="U412" s="161"/>
      <c r="V412" s="161"/>
      <c r="W412" s="70"/>
      <c r="X412" s="70"/>
    </row>
    <row r="413" ht="16.5" customHeight="1">
      <c r="A413" s="144"/>
      <c r="B413" s="144"/>
      <c r="C413" s="140" t="s">
        <v>514</v>
      </c>
      <c r="D413" s="129"/>
      <c r="E413" s="131" t="n">
        <f>G402+1</f>
        <v>45643</v>
      </c>
      <c r="F413" s="139" t="n">
        <v>2</v>
      </c>
      <c r="G413" s="131" t="n">
        <f>E413+F413-1</f>
        <v>45644</v>
      </c>
      <c r="H413" s="131"/>
      <c r="I413" s="131" t="n">
        <f>K402+1</f>
        <v>45631</v>
      </c>
      <c r="J413" s="139" t="n">
        <v>2</v>
      </c>
      <c r="K413" s="131" t="n">
        <f>I413+J413-1</f>
        <v>45632</v>
      </c>
      <c r="L413" s="5"/>
      <c r="M413" s="131" t="n">
        <f>O402+1</f>
        <v>45651</v>
      </c>
      <c r="N413" s="139" t="n">
        <v>2</v>
      </c>
      <c r="O413" s="131" t="n">
        <f>M413+N413-1</f>
        <v>45652</v>
      </c>
      <c r="P413" s="5"/>
      <c r="Q413" s="5"/>
      <c r="R413" s="165" t="s">
        <v>811</v>
      </c>
      <c r="S413" s="165"/>
      <c r="T413" s="142" t="s">
        <v>39</v>
      </c>
      <c r="U413" s="161"/>
      <c r="V413" s="161"/>
      <c r="W413" s="70"/>
      <c r="X413" s="70"/>
    </row>
    <row r="414" ht="16.5" customHeight="1">
      <c r="A414" s="144"/>
      <c r="B414" s="144"/>
      <c r="C414" s="140" t="s">
        <v>515</v>
      </c>
      <c r="D414" s="129"/>
      <c r="E414" s="131" t="n">
        <v>45076</v>
      </c>
      <c r="F414" s="139" t="n">
        <v>1</v>
      </c>
      <c r="G414" s="131" t="n">
        <f>E414+F414-1</f>
        <v>45076</v>
      </c>
      <c r="H414" s="131"/>
      <c r="I414" s="131" t="n">
        <v>45076</v>
      </c>
      <c r="J414" s="139" t="n">
        <v>1</v>
      </c>
      <c r="K414" s="131" t="n">
        <f>I414+J414-1</f>
        <v>45076</v>
      </c>
      <c r="L414" s="5"/>
      <c r="M414" s="131" t="n">
        <v>45076</v>
      </c>
      <c r="N414" s="139" t="n">
        <v>1</v>
      </c>
      <c r="O414" s="131" t="n">
        <f>M414+N414-1</f>
        <v>45076</v>
      </c>
      <c r="P414" s="5"/>
      <c r="Q414" s="5"/>
      <c r="R414" s="165"/>
      <c r="S414" s="165"/>
      <c r="T414" s="142" t="s">
        <v>516</v>
      </c>
      <c r="U414" s="161"/>
      <c r="V414" s="161"/>
      <c r="W414" s="70"/>
      <c r="X414" s="70"/>
    </row>
    <row r="415" ht="16.5" customHeight="1">
      <c r="A415" s="144"/>
      <c r="B415" s="147"/>
      <c r="C415" s="140" t="s">
        <v>517</v>
      </c>
      <c r="D415" s="129"/>
      <c r="E415" s="131" t="n">
        <f>G413+1</f>
        <v>45645</v>
      </c>
      <c r="F415" s="139" t="n">
        <v>7</v>
      </c>
      <c r="G415" s="131" t="n">
        <f>E415+F415-1</f>
        <v>45651</v>
      </c>
      <c r="H415" s="131"/>
      <c r="I415" s="131" t="n">
        <f>K413+1</f>
        <v>45633</v>
      </c>
      <c r="J415" s="139" t="n">
        <v>7</v>
      </c>
      <c r="K415" s="131" t="n">
        <f>I415+J415-1</f>
        <v>45639</v>
      </c>
      <c r="L415" s="5"/>
      <c r="M415" s="131" t="n">
        <f>O413+1</f>
        <v>45653</v>
      </c>
      <c r="N415" s="139" t="n">
        <v>7</v>
      </c>
      <c r="O415" s="131" t="n">
        <f>M415+N415-1</f>
        <v>45659</v>
      </c>
      <c r="P415" s="5"/>
      <c r="Q415" s="5"/>
      <c r="R415" s="165"/>
      <c r="S415" s="165"/>
      <c r="T415" s="142" t="s">
        <v>39</v>
      </c>
      <c r="U415" s="161"/>
      <c r="V415" s="161"/>
      <c r="W415" s="70"/>
      <c r="X415" s="70"/>
    </row>
    <row r="416" ht="16.5" customHeight="1">
      <c r="A416" s="144"/>
      <c r="B416" s="140" t="s">
        <v>518</v>
      </c>
      <c r="C416" s="140" t="s">
        <v>518</v>
      </c>
      <c r="D416" s="129"/>
      <c r="E416" s="165"/>
      <c r="F416" s="169"/>
      <c r="G416" s="131" t="n">
        <f>MAX(G417:G420)</f>
        <v>45654</v>
      </c>
      <c r="H416" s="165"/>
      <c r="I416" s="165"/>
      <c r="J416" s="169"/>
      <c r="K416" s="131" t="n">
        <f>MAX(K417:K420)</f>
        <v>45642</v>
      </c>
      <c r="L416" s="5"/>
      <c r="M416" s="165"/>
      <c r="N416" s="169"/>
      <c r="O416" s="131" t="n">
        <f>MAX(O417:O420)</f>
        <v>45662</v>
      </c>
      <c r="P416" s="5"/>
      <c r="Q416" s="5"/>
      <c r="R416" s="165"/>
      <c r="S416" s="165"/>
      <c r="T416" s="178"/>
      <c r="U416" s="161"/>
      <c r="V416" s="161"/>
      <c r="W416" s="70"/>
      <c r="X416" s="70"/>
    </row>
    <row r="417" ht="16.5" customHeight="1">
      <c r="A417" s="144"/>
      <c r="B417" s="144"/>
      <c r="C417" s="140" t="s">
        <v>1133</v>
      </c>
      <c r="D417" s="129"/>
      <c r="E417" s="131" t="n">
        <f>G415+1</f>
        <v>45652</v>
      </c>
      <c r="F417" s="139" t="n">
        <v>3</v>
      </c>
      <c r="G417" s="131" t="n">
        <f>E417+F417-1</f>
        <v>45654</v>
      </c>
      <c r="H417" s="131"/>
      <c r="I417" s="131" t="n">
        <f>K415+1</f>
        <v>45640</v>
      </c>
      <c r="J417" s="139" t="n">
        <v>3</v>
      </c>
      <c r="K417" s="131" t="n">
        <f>I417+J417-1</f>
        <v>45642</v>
      </c>
      <c r="L417" s="5"/>
      <c r="M417" s="131" t="n">
        <f>O415+1</f>
        <v>45660</v>
      </c>
      <c r="N417" s="139" t="n">
        <v>3</v>
      </c>
      <c r="O417" s="131" t="n">
        <f>M417+N417-1</f>
        <v>45662</v>
      </c>
      <c r="P417" s="5"/>
      <c r="Q417" s="5"/>
      <c r="R417" s="165"/>
      <c r="S417" s="165"/>
      <c r="T417" s="142" t="s">
        <v>349</v>
      </c>
      <c r="U417" s="161"/>
      <c r="V417" s="161"/>
      <c r="W417" s="70"/>
      <c r="X417" s="70"/>
    </row>
    <row r="418" ht="16.5" customHeight="1">
      <c r="A418" s="144"/>
      <c r="B418" s="144"/>
      <c r="C418" s="140" t="s">
        <v>351</v>
      </c>
      <c r="D418" s="129"/>
      <c r="E418" s="131" t="n">
        <f>E417</f>
        <v>45652</v>
      </c>
      <c r="F418" s="139" t="n">
        <v>1</v>
      </c>
      <c r="G418" s="131" t="n">
        <f>E418+F418-1</f>
        <v>45652</v>
      </c>
      <c r="H418" s="131"/>
      <c r="I418" s="131" t="n">
        <f>I417</f>
        <v>45640</v>
      </c>
      <c r="J418" s="139" t="n">
        <v>1</v>
      </c>
      <c r="K418" s="131" t="n">
        <f>I418+J418-1</f>
        <v>45640</v>
      </c>
      <c r="L418" s="5"/>
      <c r="M418" s="131" t="n">
        <f>M417</f>
        <v>45660</v>
      </c>
      <c r="N418" s="139" t="n">
        <v>1</v>
      </c>
      <c r="O418" s="131" t="n">
        <f>M418+N418-1</f>
        <v>45660</v>
      </c>
      <c r="P418" s="5"/>
      <c r="Q418" s="5"/>
      <c r="R418" s="165"/>
      <c r="S418" s="165"/>
      <c r="T418" s="142" t="s">
        <v>381</v>
      </c>
      <c r="U418" s="161"/>
      <c r="V418" s="161"/>
      <c r="W418" s="70"/>
      <c r="X418" s="70"/>
    </row>
    <row r="419" ht="16.5" customHeight="1">
      <c r="A419" s="144"/>
      <c r="B419" s="144"/>
      <c r="C419" s="140" t="s">
        <v>1072</v>
      </c>
      <c r="D419" s="129"/>
      <c r="E419" s="131" t="n">
        <f>E417</f>
        <v>45652</v>
      </c>
      <c r="F419" s="139" t="n">
        <v>1</v>
      </c>
      <c r="G419" s="131" t="n">
        <f>E419+F419-1</f>
        <v>45652</v>
      </c>
      <c r="H419" s="131"/>
      <c r="I419" s="131" t="n">
        <f>I417</f>
        <v>45640</v>
      </c>
      <c r="J419" s="139" t="n">
        <v>1</v>
      </c>
      <c r="K419" s="131" t="n">
        <f>I419+J419-1</f>
        <v>45640</v>
      </c>
      <c r="L419" s="5"/>
      <c r="M419" s="131" t="n">
        <f>M417</f>
        <v>45660</v>
      </c>
      <c r="N419" s="139" t="n">
        <v>1</v>
      </c>
      <c r="O419" s="131" t="n">
        <f>M419+N419-1</f>
        <v>45660</v>
      </c>
      <c r="P419" s="5"/>
      <c r="Q419" s="5"/>
      <c r="R419" s="165"/>
      <c r="S419" s="165"/>
      <c r="T419" s="142" t="s">
        <v>381</v>
      </c>
      <c r="U419" s="161"/>
      <c r="V419" s="161"/>
      <c r="W419" s="70"/>
      <c r="X419" s="70"/>
    </row>
    <row r="420" ht="16.5" customHeight="1">
      <c r="A420" s="144"/>
      <c r="B420" s="147"/>
      <c r="C420" s="140" t="s">
        <v>1073</v>
      </c>
      <c r="D420" s="129"/>
      <c r="E420" s="131" t="n">
        <f>E417</f>
        <v>45652</v>
      </c>
      <c r="F420" s="139" t="n">
        <v>1</v>
      </c>
      <c r="G420" s="131" t="n">
        <f>E420+F420-1</f>
        <v>45652</v>
      </c>
      <c r="H420" s="131"/>
      <c r="I420" s="131" t="n">
        <f>I417</f>
        <v>45640</v>
      </c>
      <c r="J420" s="139" t="n">
        <v>1</v>
      </c>
      <c r="K420" s="131" t="n">
        <f>I420+J420-1</f>
        <v>45640</v>
      </c>
      <c r="L420" s="5"/>
      <c r="M420" s="131" t="n">
        <f>M417</f>
        <v>45660</v>
      </c>
      <c r="N420" s="139" t="n">
        <v>1</v>
      </c>
      <c r="O420" s="131" t="n">
        <f>M420+N420-1</f>
        <v>45660</v>
      </c>
      <c r="P420" s="5"/>
      <c r="Q420" s="5"/>
      <c r="R420" s="165"/>
      <c r="S420" s="165"/>
      <c r="T420" s="142" t="s">
        <v>381</v>
      </c>
      <c r="U420" s="161"/>
      <c r="V420" s="161"/>
      <c r="W420" s="70"/>
      <c r="X420" s="70"/>
    </row>
    <row r="421" ht="16.5" customHeight="1">
      <c r="A421" s="144"/>
      <c r="B421" s="160" t="s">
        <v>489</v>
      </c>
      <c r="C421" s="140" t="s">
        <v>521</v>
      </c>
      <c r="D421" s="129"/>
      <c r="E421" s="131" t="n">
        <f>G417+1</f>
        <v>45655</v>
      </c>
      <c r="F421" s="139" t="n">
        <v>1</v>
      </c>
      <c r="G421" s="131" t="n">
        <f>E421+F421-1</f>
        <v>45655</v>
      </c>
      <c r="H421" s="131"/>
      <c r="I421" s="131" t="n">
        <f>K417+1</f>
        <v>45643</v>
      </c>
      <c r="J421" s="139" t="n">
        <v>1</v>
      </c>
      <c r="K421" s="131" t="n">
        <f>I421+J421-1</f>
        <v>45643</v>
      </c>
      <c r="L421" s="5"/>
      <c r="M421" s="131" t="n">
        <f>O417+1</f>
        <v>45663</v>
      </c>
      <c r="N421" s="139" t="n">
        <v>1</v>
      </c>
      <c r="O421" s="131" t="n">
        <f>M421+N421-1</f>
        <v>45663</v>
      </c>
      <c r="P421" s="5"/>
      <c r="Q421" s="5"/>
      <c r="R421" s="165" t="s">
        <v>811</v>
      </c>
      <c r="S421" s="165"/>
      <c r="T421" s="142" t="s">
        <v>522</v>
      </c>
      <c r="U421" s="161"/>
      <c r="V421" s="161"/>
      <c r="W421" s="70"/>
      <c r="X421" s="70"/>
    </row>
    <row r="422" ht="16.5" customHeight="1">
      <c r="A422" s="144"/>
      <c r="B422" s="144"/>
      <c r="C422" s="143" t="s">
        <v>820</v>
      </c>
      <c r="D422" s="145"/>
      <c r="E422" s="141" t="n">
        <f>G421+1</f>
        <v>45656</v>
      </c>
      <c r="F422" s="139" t="n">
        <v>15</v>
      </c>
      <c r="G422" s="131" t="n">
        <f>E422+F422-1</f>
        <v>45670</v>
      </c>
      <c r="H422" s="141"/>
      <c r="I422" s="141" t="n">
        <f>K421+1</f>
        <v>45644</v>
      </c>
      <c r="J422" s="139" t="n">
        <v>15</v>
      </c>
      <c r="K422" s="131" t="n">
        <f>I422+J422-1</f>
        <v>45658</v>
      </c>
      <c r="L422" s="5"/>
      <c r="M422" s="141" t="n">
        <f>O421+1</f>
        <v>45664</v>
      </c>
      <c r="N422" s="139" t="n">
        <v>15</v>
      </c>
      <c r="O422" s="131" t="n">
        <f>M422+N422-1</f>
        <v>45678</v>
      </c>
      <c r="P422" s="5"/>
      <c r="Q422" s="5"/>
      <c r="R422" s="165" t="s">
        <v>811</v>
      </c>
      <c r="S422" s="165" t="s">
        <v>811</v>
      </c>
      <c r="T422" s="142" t="s">
        <v>516</v>
      </c>
      <c r="U422" s="161"/>
      <c r="V422" s="177" t="n">
        <f>E422-E392</f>
        <v>18</v>
      </c>
      <c r="W422" s="70"/>
      <c r="X422" s="70"/>
    </row>
    <row r="423" ht="16.5" customHeight="1">
      <c r="A423" s="144"/>
      <c r="B423" s="144"/>
      <c r="C423" s="140" t="s">
        <v>1134</v>
      </c>
      <c r="D423" s="129"/>
      <c r="E423" s="131" t="n">
        <f>G421+1</f>
        <v>45656</v>
      </c>
      <c r="F423" s="139" t="n">
        <v>7</v>
      </c>
      <c r="G423" s="131" t="n">
        <f>E423+F423-1</f>
        <v>45662</v>
      </c>
      <c r="H423" s="131"/>
      <c r="I423" s="131" t="n">
        <f>K421+1</f>
        <v>45644</v>
      </c>
      <c r="J423" s="139" t="n">
        <v>7</v>
      </c>
      <c r="K423" s="131" t="n">
        <f>I423+J423-1</f>
        <v>45650</v>
      </c>
      <c r="L423" s="5"/>
      <c r="M423" s="131" t="n">
        <f>O421+1</f>
        <v>45664</v>
      </c>
      <c r="N423" s="139" t="n">
        <v>7</v>
      </c>
      <c r="O423" s="131" t="n">
        <f>M423+N423-1</f>
        <v>45670</v>
      </c>
      <c r="P423" s="5"/>
      <c r="Q423" s="5"/>
      <c r="R423" s="165" t="s">
        <v>811</v>
      </c>
      <c r="S423" s="165"/>
      <c r="T423" s="142" t="s">
        <v>525</v>
      </c>
      <c r="U423" s="161"/>
      <c r="V423" s="161"/>
      <c r="W423" s="70"/>
      <c r="X423" s="70"/>
    </row>
    <row r="424" ht="16.5" customHeight="1">
      <c r="A424" s="144"/>
      <c r="B424" s="144"/>
      <c r="C424" s="140" t="s">
        <v>526</v>
      </c>
      <c r="D424" s="129"/>
      <c r="E424" s="131" t="n">
        <f>G423+1</f>
        <v>45663</v>
      </c>
      <c r="F424" s="139" t="n">
        <v>5</v>
      </c>
      <c r="G424" s="131" t="n">
        <f>E424+F424-1</f>
        <v>45667</v>
      </c>
      <c r="H424" s="131"/>
      <c r="I424" s="131" t="n">
        <f>K423+1</f>
        <v>45651</v>
      </c>
      <c r="J424" s="139" t="n">
        <v>5</v>
      </c>
      <c r="K424" s="131" t="n">
        <f>I424+J424-1</f>
        <v>45655</v>
      </c>
      <c r="L424" s="5"/>
      <c r="M424" s="131" t="n">
        <f>O423+1</f>
        <v>45671</v>
      </c>
      <c r="N424" s="139" t="n">
        <v>5</v>
      </c>
      <c r="O424" s="131" t="n">
        <f>M424+N424-1</f>
        <v>45675</v>
      </c>
      <c r="P424" s="5"/>
      <c r="Q424" s="5"/>
      <c r="R424" s="165" t="s">
        <v>811</v>
      </c>
      <c r="S424" s="165"/>
      <c r="T424" s="142" t="s">
        <v>527</v>
      </c>
      <c r="U424" s="161"/>
      <c r="V424" s="161"/>
      <c r="W424" s="70"/>
      <c r="X424" s="70"/>
    </row>
    <row r="425" ht="16.5" customHeight="1">
      <c r="A425" s="147"/>
      <c r="B425" s="129" t="s">
        <v>530</v>
      </c>
      <c r="C425" s="140" t="s">
        <v>531</v>
      </c>
      <c r="D425" s="129"/>
      <c r="E425" s="131" t="n">
        <f>G422+15</f>
        <v>45685</v>
      </c>
      <c r="F425" s="169" t="n">
        <v>1</v>
      </c>
      <c r="G425" s="131" t="n">
        <f>E425+F425-1</f>
        <v>45685</v>
      </c>
      <c r="H425" s="131"/>
      <c r="I425" s="131" t="n">
        <f>K422+15</f>
        <v>45673</v>
      </c>
      <c r="J425" s="169" t="n">
        <v>1</v>
      </c>
      <c r="K425" s="131" t="n">
        <f>I425+J425-1</f>
        <v>45673</v>
      </c>
      <c r="L425" s="5"/>
      <c r="M425" s="131" t="n">
        <f>O422+15</f>
        <v>45693</v>
      </c>
      <c r="N425" s="169" t="n">
        <v>1</v>
      </c>
      <c r="O425" s="131" t="n">
        <f>M425+N425-1</f>
        <v>45693</v>
      </c>
      <c r="P425" s="5"/>
      <c r="Q425" s="5"/>
      <c r="R425" s="165" t="s">
        <v>811</v>
      </c>
      <c r="S425" s="165" t="s">
        <v>811</v>
      </c>
      <c r="T425" s="142" t="s">
        <v>290</v>
      </c>
      <c r="U425" s="161"/>
      <c r="V425" s="161"/>
      <c r="W425" s="70"/>
      <c r="X425" s="70"/>
    </row>
    <row r="426" ht="16.5" customHeight="1">
      <c r="A426" s="34"/>
      <c r="B426" s="54"/>
      <c r="C426" s="54"/>
      <c r="D426" s="34"/>
      <c r="E426" s="16"/>
      <c r="F426" s="19"/>
      <c r="G426" s="153"/>
      <c r="H426" s="16"/>
      <c r="I426" s="16"/>
      <c r="J426" s="19"/>
      <c r="K426" s="153"/>
      <c r="L426" s="34"/>
      <c r="M426" s="16"/>
      <c r="N426" s="19"/>
      <c r="O426" s="153"/>
      <c r="P426" s="34"/>
      <c r="Q426" s="34"/>
      <c r="R426" s="157"/>
      <c r="S426" s="157"/>
      <c r="T426" s="110"/>
      <c r="U426" s="104"/>
      <c r="V426" s="70"/>
      <c r="W426" s="70"/>
      <c r="X426" s="70"/>
    </row>
    <row r="427" ht="16.5" customHeight="1">
      <c r="A427" s="34"/>
      <c r="B427" s="54" t="s">
        <v>532</v>
      </c>
      <c r="C427" s="16" t="s">
        <v>533</v>
      </c>
      <c r="D427" s="16"/>
      <c r="E427" s="16" t="n">
        <f>G197+1</f>
        <v>45540</v>
      </c>
      <c r="F427" s="166"/>
      <c r="G427" s="153" t="n">
        <f>E427+F427-1</f>
        <v>45539</v>
      </c>
      <c r="H427" s="16"/>
      <c r="I427" s="16" t="n">
        <f>K197+1</f>
        <v>45519</v>
      </c>
      <c r="J427" s="166"/>
      <c r="K427" s="153" t="n">
        <f>I427+J427-1</f>
        <v>45518</v>
      </c>
      <c r="L427" s="34"/>
      <c r="M427" s="16" t="n">
        <f>O197+1</f>
        <v>45539</v>
      </c>
      <c r="N427" s="166"/>
      <c r="O427" s="153" t="n">
        <f>M427+N427-1</f>
        <v>45538</v>
      </c>
      <c r="P427" s="34"/>
      <c r="Q427" s="34"/>
      <c r="R427" s="157"/>
      <c r="S427" s="157"/>
      <c r="T427" s="117"/>
      <c r="U427" s="175"/>
      <c r="V427" s="70"/>
      <c r="W427" s="70"/>
      <c r="X427" s="70"/>
    </row>
    <row r="428" ht="16.5" customHeight="1">
      <c r="A428" s="34"/>
      <c r="B428" s="34"/>
      <c r="C428" s="16" t="s">
        <v>534</v>
      </c>
      <c r="D428" s="16"/>
      <c r="E428" s="16" t="n">
        <f>G427+1</f>
        <v>45540</v>
      </c>
      <c r="F428" s="19" t="n">
        <v>1</v>
      </c>
      <c r="G428" s="153" t="n">
        <f>E428+F428-1</f>
        <v>45540</v>
      </c>
      <c r="H428" s="16"/>
      <c r="I428" s="16" t="n">
        <f>K427+1</f>
        <v>45519</v>
      </c>
      <c r="J428" s="19" t="n">
        <v>1</v>
      </c>
      <c r="K428" s="153" t="n">
        <f>I428+J428-1</f>
        <v>45519</v>
      </c>
      <c r="L428" s="34"/>
      <c r="M428" s="16" t="n">
        <f>O427+1</f>
        <v>45539</v>
      </c>
      <c r="N428" s="19" t="n">
        <v>1</v>
      </c>
      <c r="O428" s="153" t="n">
        <f>M428+N428-1</f>
        <v>45539</v>
      </c>
      <c r="P428" s="34"/>
      <c r="Q428" s="34"/>
      <c r="R428" s="157"/>
      <c r="S428" s="157"/>
      <c r="T428" s="54" t="s">
        <v>535</v>
      </c>
      <c r="U428" s="174"/>
      <c r="V428" s="70"/>
      <c r="W428" s="70"/>
      <c r="X428" s="70"/>
    </row>
    <row r="429" ht="16.5" customHeight="1">
      <c r="A429" s="34"/>
      <c r="B429" s="34"/>
      <c r="C429" s="16" t="s">
        <v>245</v>
      </c>
      <c r="D429" s="16"/>
      <c r="E429" s="16" t="n">
        <f>G428+1</f>
        <v>45541</v>
      </c>
      <c r="F429" s="19" t="n">
        <v>2</v>
      </c>
      <c r="G429" s="153" t="n">
        <f>E429+F429-1</f>
        <v>45542</v>
      </c>
      <c r="H429" s="16"/>
      <c r="I429" s="16" t="n">
        <f>K428+1</f>
        <v>45520</v>
      </c>
      <c r="J429" s="19" t="n">
        <v>2</v>
      </c>
      <c r="K429" s="153" t="n">
        <f>I429+J429-1</f>
        <v>45521</v>
      </c>
      <c r="L429" s="34"/>
      <c r="M429" s="16" t="n">
        <f>O428+1</f>
        <v>45540</v>
      </c>
      <c r="N429" s="19" t="n">
        <v>2</v>
      </c>
      <c r="O429" s="153" t="n">
        <f>M429+N429-1</f>
        <v>45541</v>
      </c>
      <c r="P429" s="34"/>
      <c r="Q429" s="34"/>
      <c r="R429" s="157"/>
      <c r="S429" s="157"/>
      <c r="T429" s="54" t="s">
        <v>535</v>
      </c>
      <c r="U429" s="174"/>
      <c r="V429" s="70"/>
      <c r="W429" s="70"/>
      <c r="X429" s="70"/>
    </row>
    <row r="430" ht="16.5" customHeight="1">
      <c r="A430" s="34"/>
      <c r="B430" s="34"/>
      <c r="C430" s="16" t="s">
        <v>536</v>
      </c>
      <c r="D430" s="16"/>
      <c r="E430" s="16" t="n">
        <f>E187</f>
        <v>45427</v>
      </c>
      <c r="F430" s="19" t="n">
        <v>7</v>
      </c>
      <c r="G430" s="153" t="n">
        <f>E430+F430-1</f>
        <v>45433</v>
      </c>
      <c r="H430" s="16"/>
      <c r="I430" s="16" t="n">
        <f>I187</f>
        <v>45427</v>
      </c>
      <c r="J430" s="19" t="n">
        <v>7</v>
      </c>
      <c r="K430" s="153" t="n">
        <f>I430+J430-1</f>
        <v>45433</v>
      </c>
      <c r="L430" s="34"/>
      <c r="M430" s="16" t="n">
        <f>M187</f>
        <v>45427</v>
      </c>
      <c r="N430" s="19" t="n">
        <v>7</v>
      </c>
      <c r="O430" s="153" t="n">
        <f>M430+N430-1</f>
        <v>45433</v>
      </c>
      <c r="P430" s="34"/>
      <c r="Q430" s="34"/>
      <c r="R430" s="157"/>
      <c r="S430" s="157"/>
      <c r="T430" s="54" t="s">
        <v>65</v>
      </c>
      <c r="U430" s="174"/>
      <c r="V430" s="70"/>
      <c r="W430" s="70"/>
      <c r="X430" s="70"/>
    </row>
    <row r="431" ht="16.5" customHeight="1">
      <c r="A431" s="34"/>
      <c r="B431" s="34"/>
      <c r="C431" s="16" t="s">
        <v>537</v>
      </c>
      <c r="D431" s="16"/>
      <c r="E431" s="16" t="n">
        <f>G430+1</f>
        <v>45434</v>
      </c>
      <c r="F431" s="19" t="n">
        <v>1</v>
      </c>
      <c r="G431" s="153" t="n">
        <f>E431+F431-1</f>
        <v>45434</v>
      </c>
      <c r="H431" s="16"/>
      <c r="I431" s="16" t="n">
        <f>K430+1</f>
        <v>45434</v>
      </c>
      <c r="J431" s="19" t="n">
        <v>1</v>
      </c>
      <c r="K431" s="153" t="n">
        <f>I431+J431-1</f>
        <v>45434</v>
      </c>
      <c r="L431" s="34"/>
      <c r="M431" s="16" t="n">
        <f>O430+1</f>
        <v>45434</v>
      </c>
      <c r="N431" s="19" t="n">
        <v>1</v>
      </c>
      <c r="O431" s="153" t="n">
        <f>M431+N431-1</f>
        <v>45434</v>
      </c>
      <c r="P431" s="34"/>
      <c r="Q431" s="34"/>
      <c r="R431" s="157"/>
      <c r="S431" s="157"/>
      <c r="T431" s="54" t="s">
        <v>512</v>
      </c>
      <c r="U431" s="174"/>
      <c r="V431" s="70"/>
      <c r="W431" s="70"/>
      <c r="X431" s="70"/>
    </row>
    <row r="432" ht="16.5" customHeight="1">
      <c r="A432" s="34"/>
      <c r="B432" s="34"/>
      <c r="C432" s="117" t="s">
        <v>538</v>
      </c>
      <c r="D432" s="117"/>
      <c r="E432" s="168"/>
      <c r="F432" s="166"/>
      <c r="G432" s="153"/>
      <c r="H432" s="168"/>
      <c r="I432" s="168"/>
      <c r="J432" s="166"/>
      <c r="K432" s="153"/>
      <c r="L432" s="34"/>
      <c r="M432" s="168"/>
      <c r="N432" s="166"/>
      <c r="O432" s="153"/>
      <c r="P432" s="34"/>
      <c r="Q432" s="34"/>
      <c r="R432" s="157"/>
      <c r="S432" s="157"/>
      <c r="T432" s="54" t="s">
        <v>516</v>
      </c>
      <c r="U432" s="174"/>
      <c r="V432" s="70"/>
      <c r="W432" s="70"/>
      <c r="X432" s="70"/>
    </row>
    <row r="433" ht="16.5" customHeight="1">
      <c r="A433" s="34"/>
      <c r="B433" s="34"/>
      <c r="C433" s="117" t="s">
        <v>539</v>
      </c>
      <c r="D433" s="117"/>
      <c r="E433" s="168"/>
      <c r="F433" s="166"/>
      <c r="G433" s="153"/>
      <c r="H433" s="168"/>
      <c r="I433" s="168"/>
      <c r="J433" s="166"/>
      <c r="K433" s="153"/>
      <c r="L433" s="34"/>
      <c r="M433" s="168"/>
      <c r="N433" s="166"/>
      <c r="O433" s="153"/>
      <c r="P433" s="34"/>
      <c r="Q433" s="34"/>
      <c r="R433" s="157"/>
      <c r="S433" s="157"/>
      <c r="T433" s="54" t="s">
        <v>512</v>
      </c>
      <c r="U433" s="174"/>
      <c r="V433" s="70"/>
      <c r="W433" s="70"/>
      <c r="X433" s="70"/>
    </row>
    <row r="434" ht="16.5" customHeight="1">
      <c r="A434" s="34"/>
      <c r="B434" s="34"/>
      <c r="C434" s="117" t="s">
        <v>540</v>
      </c>
      <c r="D434" s="117"/>
      <c r="E434" s="168"/>
      <c r="F434" s="166"/>
      <c r="G434" s="153"/>
      <c r="H434" s="168"/>
      <c r="I434" s="168"/>
      <c r="J434" s="166"/>
      <c r="K434" s="153"/>
      <c r="L434" s="34"/>
      <c r="M434" s="168"/>
      <c r="N434" s="166"/>
      <c r="O434" s="153"/>
      <c r="P434" s="34"/>
      <c r="Q434" s="34"/>
      <c r="R434" s="157"/>
      <c r="S434" s="157"/>
      <c r="T434" s="54" t="s">
        <v>512</v>
      </c>
      <c r="U434" s="174"/>
      <c r="V434" s="70"/>
      <c r="W434" s="70"/>
      <c r="X434" s="70"/>
    </row>
    <row r="435" ht="16.5" customHeight="1">
      <c r="A435" s="34"/>
      <c r="B435" s="34"/>
      <c r="C435" s="16" t="s">
        <v>541</v>
      </c>
      <c r="D435" s="16"/>
      <c r="E435" s="16" t="n">
        <v>45355</v>
      </c>
      <c r="F435" s="19" t="n">
        <v>2</v>
      </c>
      <c r="G435" s="153" t="n">
        <f>E435+F435-1</f>
        <v>45356</v>
      </c>
      <c r="H435" s="16"/>
      <c r="I435" s="16" t="n">
        <v>45355</v>
      </c>
      <c r="J435" s="19" t="n">
        <v>2</v>
      </c>
      <c r="K435" s="153" t="n">
        <f>I435+J435-1</f>
        <v>45356</v>
      </c>
      <c r="L435" s="34"/>
      <c r="M435" s="16" t="n">
        <v>45355</v>
      </c>
      <c r="N435" s="19" t="n">
        <v>2</v>
      </c>
      <c r="O435" s="153" t="n">
        <f>M435+N435-1</f>
        <v>45356</v>
      </c>
      <c r="P435" s="34"/>
      <c r="Q435" s="34"/>
      <c r="R435" s="157"/>
      <c r="S435" s="157"/>
      <c r="T435" s="54" t="s">
        <v>512</v>
      </c>
      <c r="U435" s="176"/>
      <c r="V435" s="70"/>
      <c r="W435" s="70"/>
      <c r="X435" s="70"/>
    </row>
    <row r="436" ht="16.5" customHeight="1">
      <c r="A436" s="34"/>
      <c r="B436" s="54"/>
      <c r="C436" s="54"/>
      <c r="D436" s="34"/>
      <c r="E436" s="16"/>
      <c r="F436" s="19"/>
      <c r="G436" s="153"/>
      <c r="H436" s="16"/>
      <c r="I436" s="16"/>
      <c r="J436" s="19"/>
      <c r="K436" s="153"/>
      <c r="L436" s="34"/>
      <c r="M436" s="16"/>
      <c r="N436" s="19"/>
      <c r="O436" s="153"/>
      <c r="P436" s="34"/>
      <c r="Q436" s="34"/>
      <c r="R436" s="157"/>
      <c r="S436" s="157"/>
      <c r="T436" s="110"/>
      <c r="U436" s="104"/>
      <c r="V436" s="70"/>
      <c r="W436" s="70"/>
      <c r="X436" s="70"/>
    </row>
    <row r="437" ht="16.5" customHeight="1">
      <c r="A437" s="34"/>
      <c r="B437" s="54"/>
      <c r="C437" s="54"/>
      <c r="D437" s="34"/>
      <c r="E437" s="16"/>
      <c r="F437" s="19"/>
      <c r="G437" s="153"/>
      <c r="H437" s="16"/>
      <c r="I437" s="16"/>
      <c r="J437" s="19"/>
      <c r="K437" s="153"/>
      <c r="L437" s="34"/>
      <c r="M437" s="16"/>
      <c r="N437" s="19"/>
      <c r="O437" s="153"/>
      <c r="P437" s="34"/>
      <c r="Q437" s="34"/>
      <c r="R437" s="157"/>
      <c r="S437" s="157"/>
      <c r="T437" s="110"/>
      <c r="U437" s="104"/>
      <c r="V437" s="70"/>
      <c r="W437" s="70"/>
      <c r="X437" s="70"/>
    </row>
    <row r="438" ht="16.5" customHeight="1">
      <c r="A438" s="34"/>
      <c r="B438" s="54"/>
      <c r="C438" s="54"/>
      <c r="D438" s="34"/>
      <c r="E438" s="16"/>
      <c r="F438" s="19"/>
      <c r="G438" s="153"/>
      <c r="H438" s="16"/>
      <c r="I438" s="16"/>
      <c r="J438" s="19"/>
      <c r="K438" s="153"/>
      <c r="L438" s="34"/>
      <c r="M438" s="16"/>
      <c r="N438" s="19"/>
      <c r="O438" s="153"/>
      <c r="P438" s="34"/>
      <c r="Q438" s="34"/>
      <c r="R438" s="157"/>
      <c r="S438" s="157"/>
      <c r="T438" s="110"/>
      <c r="U438" s="104"/>
      <c r="V438" s="70"/>
      <c r="W438" s="70"/>
      <c r="X438" s="70"/>
    </row>
    <row r="439" ht="16.5" customHeight="1">
      <c r="A439" s="34"/>
      <c r="B439" s="54"/>
      <c r="C439" s="54"/>
      <c r="D439" s="34"/>
      <c r="E439" s="16"/>
      <c r="F439" s="19"/>
      <c r="G439" s="153"/>
      <c r="H439" s="16"/>
      <c r="I439" s="16"/>
      <c r="J439" s="19"/>
      <c r="K439" s="153"/>
      <c r="L439" s="34"/>
      <c r="M439" s="16"/>
      <c r="N439" s="19"/>
      <c r="O439" s="153"/>
      <c r="P439" s="34"/>
      <c r="Q439" s="34"/>
      <c r="R439" s="157"/>
      <c r="S439" s="157"/>
      <c r="T439" s="110"/>
      <c r="U439" s="104"/>
      <c r="V439" s="70"/>
      <c r="W439" s="70"/>
      <c r="X439" s="70"/>
    </row>
    <row r="440" ht="16.5" customHeight="1">
      <c r="A440" s="34"/>
      <c r="B440" s="54"/>
      <c r="C440" s="54"/>
      <c r="D440" s="34"/>
      <c r="E440" s="16"/>
      <c r="F440" s="19"/>
      <c r="G440" s="153"/>
      <c r="H440" s="16"/>
      <c r="I440" s="16"/>
      <c r="J440" s="19"/>
      <c r="K440" s="153"/>
      <c r="L440" s="34"/>
      <c r="M440" s="16"/>
      <c r="N440" s="19"/>
      <c r="O440" s="153"/>
      <c r="P440" s="34"/>
      <c r="Q440" s="34"/>
      <c r="R440" s="157"/>
      <c r="S440" s="157"/>
      <c r="T440" s="110"/>
      <c r="U440" s="104"/>
      <c r="V440" s="70"/>
      <c r="W440" s="70"/>
      <c r="X440" s="70"/>
    </row>
    <row r="441" ht="16.5" customHeight="1">
      <c r="A441" s="34"/>
      <c r="B441" s="54"/>
      <c r="C441" s="54"/>
      <c r="D441" s="34"/>
      <c r="E441" s="16"/>
      <c r="F441" s="19"/>
      <c r="G441" s="153"/>
      <c r="H441" s="16"/>
      <c r="I441" s="16"/>
      <c r="J441" s="19"/>
      <c r="K441" s="153"/>
      <c r="L441" s="34"/>
      <c r="M441" s="16"/>
      <c r="N441" s="19"/>
      <c r="O441" s="153"/>
      <c r="P441" s="34"/>
      <c r="Q441" s="34"/>
      <c r="R441" s="157"/>
      <c r="S441" s="157"/>
      <c r="T441" s="110"/>
      <c r="U441" s="104"/>
      <c r="V441" s="70"/>
      <c r="W441" s="70"/>
      <c r="X441" s="70"/>
    </row>
    <row r="442" ht="16.5" customHeight="1">
      <c r="A442" s="34"/>
      <c r="B442" s="54"/>
      <c r="C442" s="54"/>
      <c r="D442" s="34"/>
      <c r="E442" s="16"/>
      <c r="F442" s="19"/>
      <c r="G442" s="153"/>
      <c r="H442" s="16"/>
      <c r="I442" s="16"/>
      <c r="J442" s="19"/>
      <c r="K442" s="153"/>
      <c r="L442" s="34"/>
      <c r="M442" s="16"/>
      <c r="N442" s="19"/>
      <c r="O442" s="153"/>
      <c r="P442" s="34"/>
      <c r="Q442" s="34"/>
      <c r="R442" s="157"/>
      <c r="S442" s="157"/>
      <c r="T442" s="110"/>
      <c r="U442" s="104"/>
      <c r="V442" s="70"/>
      <c r="W442" s="70"/>
      <c r="X442" s="70"/>
    </row>
    <row r="443" ht="16.5" customHeight="1">
      <c r="A443" s="34"/>
      <c r="B443" s="54"/>
      <c r="C443" s="54"/>
      <c r="D443" s="34"/>
      <c r="E443" s="16"/>
      <c r="F443" s="19"/>
      <c r="G443" s="153"/>
      <c r="H443" s="16"/>
      <c r="I443" s="16"/>
      <c r="J443" s="19"/>
      <c r="K443" s="153"/>
      <c r="L443" s="34"/>
      <c r="M443" s="16"/>
      <c r="N443" s="19"/>
      <c r="O443" s="153"/>
      <c r="P443" s="34"/>
      <c r="Q443" s="34"/>
      <c r="R443" s="157"/>
      <c r="S443" s="157"/>
      <c r="T443" s="110"/>
      <c r="U443" s="104"/>
      <c r="V443" s="70"/>
      <c r="W443" s="70"/>
      <c r="X443" s="70"/>
    </row>
    <row r="444" ht="16.5" customHeight="1">
      <c r="A444" s="34"/>
      <c r="B444" s="54"/>
      <c r="C444" s="54"/>
      <c r="D444" s="34"/>
      <c r="E444" s="16"/>
      <c r="F444" s="19"/>
      <c r="G444" s="153"/>
      <c r="H444" s="16"/>
      <c r="I444" s="16"/>
      <c r="J444" s="19"/>
      <c r="K444" s="153"/>
      <c r="L444" s="34"/>
      <c r="M444" s="16"/>
      <c r="N444" s="19"/>
      <c r="O444" s="153"/>
      <c r="P444" s="34"/>
      <c r="Q444" s="34"/>
      <c r="R444" s="157"/>
      <c r="S444" s="157"/>
      <c r="T444" s="110"/>
      <c r="U444" s="104"/>
      <c r="V444" s="70"/>
      <c r="W444" s="70"/>
      <c r="X444" s="70"/>
    </row>
    <row r="445" ht="16.5" customHeight="1">
      <c r="A445" s="34"/>
      <c r="B445" s="54"/>
      <c r="C445" s="54"/>
      <c r="D445" s="34"/>
      <c r="E445" s="16"/>
      <c r="F445" s="19"/>
      <c r="G445" s="153"/>
      <c r="H445" s="16"/>
      <c r="I445" s="16"/>
      <c r="J445" s="19"/>
      <c r="K445" s="153"/>
      <c r="L445" s="34"/>
      <c r="M445" s="16"/>
      <c r="N445" s="19"/>
      <c r="O445" s="153"/>
      <c r="P445" s="34"/>
      <c r="Q445" s="34"/>
      <c r="R445" s="157"/>
      <c r="S445" s="157"/>
      <c r="T445" s="110"/>
      <c r="U445" s="104"/>
      <c r="V445" s="70"/>
      <c r="W445" s="70"/>
      <c r="X445" s="70"/>
    </row>
    <row r="446" ht="16.5" customHeight="1">
      <c r="A446" s="34"/>
      <c r="B446" s="54"/>
      <c r="C446" s="54"/>
      <c r="D446" s="34"/>
      <c r="E446" s="16"/>
      <c r="F446" s="19"/>
      <c r="G446" s="153"/>
      <c r="H446" s="16"/>
      <c r="I446" s="16"/>
      <c r="J446" s="19"/>
      <c r="K446" s="153"/>
      <c r="L446" s="34"/>
      <c r="M446" s="16"/>
      <c r="N446" s="19"/>
      <c r="O446" s="153"/>
      <c r="P446" s="34"/>
      <c r="Q446" s="34"/>
      <c r="R446" s="157"/>
      <c r="S446" s="157"/>
      <c r="T446" s="110"/>
      <c r="U446" s="104"/>
      <c r="V446" s="70"/>
      <c r="W446" s="70"/>
      <c r="X446" s="70"/>
    </row>
    <row r="447" ht="16.5" customHeight="1">
      <c r="A447" s="34"/>
      <c r="B447" s="54"/>
      <c r="C447" s="54"/>
      <c r="D447" s="34"/>
      <c r="E447" s="16"/>
      <c r="F447" s="19"/>
      <c r="G447" s="153"/>
      <c r="H447" s="16"/>
      <c r="I447" s="16"/>
      <c r="J447" s="19"/>
      <c r="K447" s="153"/>
      <c r="L447" s="34"/>
      <c r="M447" s="16"/>
      <c r="N447" s="19"/>
      <c r="O447" s="153"/>
      <c r="P447" s="34"/>
      <c r="Q447" s="34"/>
      <c r="R447" s="157"/>
      <c r="S447" s="157"/>
      <c r="T447" s="110"/>
      <c r="U447" s="104"/>
      <c r="V447" s="70"/>
      <c r="W447" s="70"/>
      <c r="X447" s="70"/>
    </row>
    <row r="448" ht="16.5" customHeight="1">
      <c r="A448" s="34"/>
      <c r="B448" s="54"/>
      <c r="C448" s="54"/>
      <c r="D448" s="34"/>
      <c r="E448" s="16"/>
      <c r="F448" s="19"/>
      <c r="G448" s="153"/>
      <c r="H448" s="16"/>
      <c r="I448" s="16"/>
      <c r="J448" s="19"/>
      <c r="K448" s="153"/>
      <c r="L448" s="34"/>
      <c r="M448" s="16"/>
      <c r="N448" s="19"/>
      <c r="O448" s="153"/>
      <c r="P448" s="34"/>
      <c r="Q448" s="34"/>
      <c r="R448" s="157"/>
      <c r="S448" s="157"/>
      <c r="T448" s="110"/>
      <c r="U448" s="104"/>
      <c r="V448" s="70"/>
      <c r="W448" s="70"/>
      <c r="X448" s="70"/>
    </row>
    <row r="449" ht="16.5" customHeight="1">
      <c r="A449" s="34"/>
      <c r="B449" s="54"/>
      <c r="C449" s="54"/>
      <c r="D449" s="34"/>
      <c r="E449" s="16"/>
      <c r="F449" s="19"/>
      <c r="G449" s="153"/>
      <c r="H449" s="16"/>
      <c r="I449" s="16"/>
      <c r="J449" s="19"/>
      <c r="K449" s="153"/>
      <c r="L449" s="34"/>
      <c r="M449" s="16"/>
      <c r="N449" s="19"/>
      <c r="O449" s="153"/>
      <c r="P449" s="34"/>
      <c r="Q449" s="34"/>
      <c r="R449" s="157"/>
      <c r="S449" s="157"/>
      <c r="T449" s="110"/>
      <c r="U449" s="104"/>
      <c r="V449" s="70"/>
      <c r="W449" s="70"/>
      <c r="X449" s="70"/>
    </row>
    <row r="450" ht="16.5" customHeight="1">
      <c r="A450" s="34"/>
      <c r="B450" s="54"/>
      <c r="C450" s="54"/>
      <c r="D450" s="34"/>
      <c r="E450" s="16"/>
      <c r="F450" s="19"/>
      <c r="G450" s="153"/>
      <c r="H450" s="16"/>
      <c r="I450" s="16"/>
      <c r="J450" s="19"/>
      <c r="K450" s="153"/>
      <c r="L450" s="34"/>
      <c r="M450" s="16"/>
      <c r="N450" s="19"/>
      <c r="O450" s="153"/>
      <c r="P450" s="34"/>
      <c r="Q450" s="34"/>
      <c r="R450" s="157"/>
      <c r="S450" s="157"/>
      <c r="T450" s="110"/>
      <c r="U450" s="104"/>
      <c r="V450" s="70"/>
      <c r="W450" s="70"/>
      <c r="X450" s="70"/>
    </row>
    <row r="451" ht="16.5" customHeight="1">
      <c r="A451" s="34"/>
      <c r="B451" s="54"/>
      <c r="C451" s="54"/>
      <c r="D451" s="34"/>
      <c r="E451" s="16"/>
      <c r="F451" s="19"/>
      <c r="G451" s="153"/>
      <c r="H451" s="16"/>
      <c r="I451" s="16"/>
      <c r="J451" s="19"/>
      <c r="K451" s="153"/>
      <c r="L451" s="34"/>
      <c r="M451" s="16"/>
      <c r="N451" s="19"/>
      <c r="O451" s="153"/>
      <c r="P451" s="34"/>
      <c r="Q451" s="34"/>
      <c r="R451" s="157"/>
      <c r="S451" s="157"/>
      <c r="T451" s="110"/>
      <c r="U451" s="104"/>
      <c r="V451" s="70"/>
      <c r="W451" s="70"/>
      <c r="X451" s="70"/>
    </row>
    <row r="452" ht="16.5" customHeight="1">
      <c r="A452" s="34"/>
      <c r="B452" s="54"/>
      <c r="C452" s="54"/>
      <c r="D452" s="34"/>
      <c r="E452" s="16"/>
      <c r="F452" s="19"/>
      <c r="G452" s="153"/>
      <c r="H452" s="16"/>
      <c r="I452" s="16"/>
      <c r="J452" s="19"/>
      <c r="K452" s="153"/>
      <c r="L452" s="34"/>
      <c r="M452" s="16"/>
      <c r="N452" s="19"/>
      <c r="O452" s="153"/>
      <c r="P452" s="34"/>
      <c r="Q452" s="34"/>
      <c r="R452" s="157"/>
      <c r="S452" s="157"/>
      <c r="T452" s="110"/>
      <c r="U452" s="104"/>
      <c r="V452" s="70"/>
      <c r="W452" s="70"/>
      <c r="X452" s="70"/>
    </row>
    <row r="453" ht="16.5" customHeight="1">
      <c r="A453" s="34"/>
      <c r="B453" s="54"/>
      <c r="C453" s="54"/>
      <c r="D453" s="34"/>
      <c r="E453" s="16"/>
      <c r="F453" s="19"/>
      <c r="G453" s="153"/>
      <c r="H453" s="16"/>
      <c r="I453" s="16"/>
      <c r="J453" s="19"/>
      <c r="K453" s="153"/>
      <c r="L453" s="34"/>
      <c r="M453" s="16"/>
      <c r="N453" s="19"/>
      <c r="O453" s="153"/>
      <c r="P453" s="34"/>
      <c r="Q453" s="34"/>
      <c r="R453" s="157"/>
      <c r="S453" s="157"/>
      <c r="T453" s="110"/>
      <c r="U453" s="104"/>
      <c r="V453" s="70"/>
      <c r="W453" s="70"/>
      <c r="X453" s="70"/>
    </row>
    <row r="454" ht="16.5" customHeight="1">
      <c r="A454" s="34"/>
      <c r="B454" s="54"/>
      <c r="C454" s="54"/>
      <c r="D454" s="34"/>
      <c r="E454" s="16"/>
      <c r="F454" s="19"/>
      <c r="G454" s="153"/>
      <c r="H454" s="16"/>
      <c r="I454" s="16"/>
      <c r="J454" s="19"/>
      <c r="K454" s="153"/>
      <c r="L454" s="34"/>
      <c r="M454" s="16"/>
      <c r="N454" s="19"/>
      <c r="O454" s="153"/>
      <c r="P454" s="34"/>
      <c r="Q454" s="34"/>
      <c r="R454" s="157"/>
      <c r="S454" s="157"/>
      <c r="T454" s="110"/>
      <c r="U454" s="104"/>
      <c r="V454" s="70"/>
      <c r="W454" s="70"/>
      <c r="X454" s="70"/>
    </row>
    <row r="455" ht="16.5" customHeight="1">
      <c r="A455" s="34"/>
      <c r="B455" s="54"/>
      <c r="C455" s="54"/>
      <c r="D455" s="34"/>
      <c r="E455" s="16"/>
      <c r="F455" s="19"/>
      <c r="G455" s="153"/>
      <c r="H455" s="16"/>
      <c r="I455" s="16"/>
      <c r="J455" s="19"/>
      <c r="K455" s="153"/>
      <c r="L455" s="34"/>
      <c r="M455" s="16"/>
      <c r="N455" s="19"/>
      <c r="O455" s="153"/>
      <c r="P455" s="34"/>
      <c r="Q455" s="34"/>
      <c r="R455" s="157"/>
      <c r="S455" s="157"/>
      <c r="T455" s="110"/>
      <c r="U455" s="104"/>
      <c r="V455" s="70"/>
      <c r="W455" s="70"/>
      <c r="X455" s="70"/>
    </row>
    <row r="456" ht="16.5" customHeight="1">
      <c r="A456" s="34"/>
      <c r="B456" s="54"/>
      <c r="C456" s="54"/>
      <c r="D456" s="34"/>
      <c r="E456" s="16"/>
      <c r="F456" s="19"/>
      <c r="G456" s="153"/>
      <c r="H456" s="16"/>
      <c r="I456" s="16"/>
      <c r="J456" s="19"/>
      <c r="K456" s="153"/>
      <c r="L456" s="34"/>
      <c r="M456" s="16"/>
      <c r="N456" s="19"/>
      <c r="O456" s="153"/>
      <c r="P456" s="34"/>
      <c r="Q456" s="34"/>
      <c r="R456" s="157"/>
      <c r="S456" s="157"/>
      <c r="T456" s="110"/>
      <c r="U456" s="104"/>
      <c r="V456" s="70"/>
      <c r="W456" s="70"/>
      <c r="X456" s="70"/>
    </row>
    <row r="457" ht="16.5" customHeight="1">
      <c r="A457" s="34"/>
      <c r="B457" s="54"/>
      <c r="C457" s="54"/>
      <c r="D457" s="34"/>
      <c r="E457" s="16"/>
      <c r="F457" s="19"/>
      <c r="G457" s="153"/>
      <c r="H457" s="16"/>
      <c r="I457" s="16"/>
      <c r="J457" s="19"/>
      <c r="K457" s="153"/>
      <c r="L457" s="34"/>
      <c r="M457" s="16"/>
      <c r="N457" s="19"/>
      <c r="O457" s="153"/>
      <c r="P457" s="34"/>
      <c r="Q457" s="34"/>
      <c r="R457" s="157"/>
      <c r="S457" s="157"/>
      <c r="T457" s="110"/>
      <c r="U457" s="104"/>
      <c r="V457" s="70"/>
      <c r="W457" s="70"/>
      <c r="X457" s="70"/>
    </row>
    <row r="458" ht="16.5" customHeight="1">
      <c r="A458" s="34"/>
      <c r="B458" s="54"/>
      <c r="C458" s="54"/>
      <c r="D458" s="34"/>
      <c r="E458" s="16"/>
      <c r="F458" s="19"/>
      <c r="G458" s="153"/>
      <c r="H458" s="16"/>
      <c r="I458" s="16"/>
      <c r="J458" s="19"/>
      <c r="K458" s="153"/>
      <c r="L458" s="34"/>
      <c r="M458" s="16"/>
      <c r="N458" s="19"/>
      <c r="O458" s="153"/>
      <c r="P458" s="34"/>
      <c r="Q458" s="34"/>
      <c r="R458" s="157"/>
      <c r="S458" s="157"/>
      <c r="T458" s="110"/>
      <c r="U458" s="104"/>
      <c r="V458" s="70"/>
      <c r="W458" s="70"/>
      <c r="X458" s="70"/>
    </row>
    <row r="459" ht="16.5" customHeight="1">
      <c r="A459" s="34"/>
      <c r="B459" s="54"/>
      <c r="C459" s="54"/>
      <c r="D459" s="34"/>
      <c r="E459" s="16"/>
      <c r="F459" s="19"/>
      <c r="G459" s="153"/>
      <c r="H459" s="16"/>
      <c r="I459" s="16"/>
      <c r="J459" s="19"/>
      <c r="K459" s="153"/>
      <c r="L459" s="34"/>
      <c r="M459" s="16"/>
      <c r="N459" s="19"/>
      <c r="O459" s="153"/>
      <c r="P459" s="34"/>
      <c r="Q459" s="34"/>
      <c r="R459" s="157"/>
      <c r="S459" s="157"/>
      <c r="T459" s="110"/>
      <c r="U459" s="104"/>
      <c r="V459" s="70"/>
      <c r="W459" s="70"/>
      <c r="X459" s="70"/>
    </row>
    <row r="460" ht="16.5" customHeight="1">
      <c r="A460" s="34"/>
      <c r="B460" s="54"/>
      <c r="C460" s="54"/>
      <c r="D460" s="34"/>
      <c r="E460" s="16"/>
      <c r="F460" s="19"/>
      <c r="G460" s="153"/>
      <c r="H460" s="16"/>
      <c r="I460" s="16"/>
      <c r="J460" s="19"/>
      <c r="K460" s="153"/>
      <c r="L460" s="34"/>
      <c r="M460" s="16"/>
      <c r="N460" s="19"/>
      <c r="O460" s="153"/>
      <c r="P460" s="34"/>
      <c r="Q460" s="34"/>
      <c r="R460" s="157"/>
      <c r="S460" s="157"/>
      <c r="T460" s="110"/>
      <c r="U460" s="104"/>
      <c r="V460" s="70"/>
      <c r="W460" s="70"/>
      <c r="X460" s="70"/>
    </row>
    <row r="461" ht="16.5" customHeight="1">
      <c r="A461" s="34"/>
      <c r="B461" s="54"/>
      <c r="C461" s="54"/>
      <c r="D461" s="34"/>
      <c r="E461" s="16"/>
      <c r="F461" s="19"/>
      <c r="G461" s="153"/>
      <c r="H461" s="16"/>
      <c r="I461" s="16"/>
      <c r="J461" s="19"/>
      <c r="K461" s="153"/>
      <c r="L461" s="34"/>
      <c r="M461" s="16"/>
      <c r="N461" s="19"/>
      <c r="O461" s="153"/>
      <c r="P461" s="34"/>
      <c r="Q461" s="34"/>
      <c r="R461" s="157"/>
      <c r="S461" s="157"/>
      <c r="T461" s="110"/>
      <c r="U461" s="104"/>
      <c r="V461" s="70"/>
      <c r="W461" s="70"/>
      <c r="X461" s="70"/>
    </row>
    <row r="462" ht="16.5" customHeight="1">
      <c r="A462" s="34"/>
      <c r="B462" s="54"/>
      <c r="C462" s="54"/>
      <c r="D462" s="34"/>
      <c r="E462" s="16"/>
      <c r="F462" s="19"/>
      <c r="G462" s="153"/>
      <c r="H462" s="16"/>
      <c r="I462" s="16"/>
      <c r="J462" s="19"/>
      <c r="K462" s="153"/>
      <c r="L462" s="34"/>
      <c r="M462" s="16"/>
      <c r="N462" s="19"/>
      <c r="O462" s="153"/>
      <c r="P462" s="34"/>
      <c r="Q462" s="34"/>
      <c r="R462" s="157"/>
      <c r="S462" s="157"/>
      <c r="T462" s="110"/>
      <c r="U462" s="104"/>
      <c r="V462" s="70"/>
      <c r="W462" s="70"/>
      <c r="X462" s="70"/>
    </row>
    <row r="463" ht="16.5" customHeight="1">
      <c r="A463" s="34"/>
      <c r="B463" s="54"/>
      <c r="C463" s="54"/>
      <c r="D463" s="34"/>
      <c r="E463" s="16"/>
      <c r="F463" s="19"/>
      <c r="G463" s="153"/>
      <c r="H463" s="16"/>
      <c r="I463" s="16"/>
      <c r="J463" s="19"/>
      <c r="K463" s="153"/>
      <c r="L463" s="34"/>
      <c r="M463" s="16"/>
      <c r="N463" s="19"/>
      <c r="O463" s="153"/>
      <c r="P463" s="34"/>
      <c r="Q463" s="34"/>
      <c r="R463" s="157"/>
      <c r="S463" s="157"/>
      <c r="T463" s="110"/>
      <c r="U463" s="104"/>
      <c r="V463" s="70"/>
      <c r="W463" s="70"/>
      <c r="X463" s="70"/>
    </row>
    <row r="464" ht="16.5" customHeight="1">
      <c r="A464" s="34"/>
      <c r="B464" s="54"/>
      <c r="C464" s="54"/>
      <c r="D464" s="34"/>
      <c r="E464" s="16"/>
      <c r="F464" s="19"/>
      <c r="G464" s="153"/>
      <c r="H464" s="16"/>
      <c r="I464" s="16"/>
      <c r="J464" s="19"/>
      <c r="K464" s="153"/>
      <c r="L464" s="34"/>
      <c r="M464" s="16"/>
      <c r="N464" s="19"/>
      <c r="O464" s="153"/>
      <c r="P464" s="34"/>
      <c r="Q464" s="34"/>
      <c r="R464" s="157"/>
      <c r="S464" s="157"/>
      <c r="T464" s="110"/>
      <c r="U464" s="104"/>
      <c r="V464" s="70"/>
      <c r="W464" s="70"/>
      <c r="X464" s="70"/>
    </row>
    <row r="465" ht="16.5" customHeight="1">
      <c r="A465" s="34"/>
      <c r="B465" s="54"/>
      <c r="C465" s="54"/>
      <c r="D465" s="34"/>
      <c r="E465" s="16"/>
      <c r="F465" s="19"/>
      <c r="G465" s="153"/>
      <c r="H465" s="16"/>
      <c r="I465" s="16"/>
      <c r="J465" s="19"/>
      <c r="K465" s="153"/>
      <c r="L465" s="34"/>
      <c r="M465" s="16"/>
      <c r="N465" s="19"/>
      <c r="O465" s="153"/>
      <c r="P465" s="34"/>
      <c r="Q465" s="34"/>
      <c r="R465" s="157"/>
      <c r="S465" s="157"/>
      <c r="T465" s="110"/>
      <c r="U465" s="104"/>
      <c r="V465" s="70"/>
      <c r="W465" s="70"/>
      <c r="X465" s="70"/>
    </row>
    <row r="466" ht="16.5" customHeight="1">
      <c r="A466" s="34"/>
      <c r="B466" s="54"/>
      <c r="C466" s="54"/>
      <c r="D466" s="34"/>
      <c r="E466" s="16"/>
      <c r="F466" s="19"/>
      <c r="G466" s="153"/>
      <c r="H466" s="16"/>
      <c r="I466" s="16"/>
      <c r="J466" s="19"/>
      <c r="K466" s="153"/>
      <c r="L466" s="34"/>
      <c r="M466" s="16"/>
      <c r="N466" s="19"/>
      <c r="O466" s="153"/>
      <c r="P466" s="34"/>
      <c r="Q466" s="34"/>
      <c r="R466" s="157"/>
      <c r="S466" s="157"/>
      <c r="T466" s="110"/>
      <c r="U466" s="104"/>
      <c r="V466" s="70"/>
      <c r="W466" s="70"/>
      <c r="X466" s="70"/>
    </row>
    <row r="467" ht="16.5" customHeight="1">
      <c r="A467" s="34"/>
      <c r="B467" s="54"/>
      <c r="C467" s="54"/>
      <c r="D467" s="34"/>
      <c r="E467" s="16"/>
      <c r="F467" s="19"/>
      <c r="G467" s="153"/>
      <c r="H467" s="16"/>
      <c r="I467" s="16"/>
      <c r="J467" s="19"/>
      <c r="K467" s="153"/>
      <c r="L467" s="34"/>
      <c r="M467" s="16"/>
      <c r="N467" s="19"/>
      <c r="O467" s="153"/>
      <c r="P467" s="34"/>
      <c r="Q467" s="34"/>
      <c r="R467" s="157"/>
      <c r="S467" s="157"/>
      <c r="T467" s="110"/>
      <c r="U467" s="104"/>
      <c r="V467" s="70"/>
      <c r="W467" s="70"/>
      <c r="X467" s="70"/>
    </row>
    <row r="468" ht="16.5" customHeight="1">
      <c r="A468" s="34"/>
      <c r="B468" s="54"/>
      <c r="C468" s="54"/>
      <c r="D468" s="34"/>
      <c r="E468" s="16"/>
      <c r="F468" s="19"/>
      <c r="G468" s="153"/>
      <c r="H468" s="16"/>
      <c r="I468" s="16"/>
      <c r="J468" s="19"/>
      <c r="K468" s="153"/>
      <c r="L468" s="34"/>
      <c r="M468" s="16"/>
      <c r="N468" s="19"/>
      <c r="O468" s="153"/>
      <c r="P468" s="34"/>
      <c r="Q468" s="34"/>
      <c r="R468" s="157"/>
      <c r="S468" s="157"/>
      <c r="T468" s="110"/>
      <c r="U468" s="104"/>
      <c r="V468" s="70"/>
      <c r="W468" s="70"/>
      <c r="X468" s="70"/>
    </row>
    <row r="469" ht="16.5" customHeight="1">
      <c r="A469" s="34"/>
      <c r="B469" s="54"/>
      <c r="C469" s="54"/>
      <c r="D469" s="34"/>
      <c r="E469" s="16"/>
      <c r="F469" s="19"/>
      <c r="G469" s="153"/>
      <c r="H469" s="16"/>
      <c r="I469" s="16"/>
      <c r="J469" s="19"/>
      <c r="K469" s="153"/>
      <c r="L469" s="34"/>
      <c r="M469" s="16"/>
      <c r="N469" s="19"/>
      <c r="O469" s="153"/>
      <c r="P469" s="34"/>
      <c r="Q469" s="34"/>
      <c r="R469" s="157"/>
      <c r="S469" s="157"/>
      <c r="T469" s="110"/>
      <c r="U469" s="104"/>
      <c r="V469" s="70"/>
      <c r="W469" s="70"/>
      <c r="X469" s="70"/>
    </row>
    <row r="470" ht="16.5" customHeight="1">
      <c r="A470" s="34"/>
      <c r="B470" s="54"/>
      <c r="C470" s="54"/>
      <c r="D470" s="34"/>
      <c r="E470" s="16"/>
      <c r="F470" s="19"/>
      <c r="G470" s="153"/>
      <c r="H470" s="16"/>
      <c r="I470" s="16"/>
      <c r="J470" s="19"/>
      <c r="K470" s="153"/>
      <c r="L470" s="34"/>
      <c r="M470" s="16"/>
      <c r="N470" s="19"/>
      <c r="O470" s="153"/>
      <c r="P470" s="34"/>
      <c r="Q470" s="34"/>
      <c r="R470" s="157"/>
      <c r="S470" s="157"/>
      <c r="T470" s="110"/>
      <c r="U470" s="104"/>
      <c r="V470" s="70"/>
      <c r="W470" s="70"/>
      <c r="X470" s="70"/>
    </row>
    <row r="471" ht="16.5" customHeight="1">
      <c r="A471" s="34"/>
      <c r="B471" s="54"/>
      <c r="C471" s="54"/>
      <c r="D471" s="34"/>
      <c r="E471" s="16"/>
      <c r="F471" s="19"/>
      <c r="G471" s="153"/>
      <c r="H471" s="16"/>
      <c r="I471" s="16"/>
      <c r="J471" s="19"/>
      <c r="K471" s="153"/>
      <c r="L471" s="34"/>
      <c r="M471" s="16"/>
      <c r="N471" s="19"/>
      <c r="O471" s="153"/>
      <c r="P471" s="34"/>
      <c r="Q471" s="34"/>
      <c r="R471" s="157"/>
      <c r="S471" s="157"/>
      <c r="T471" s="110"/>
      <c r="U471" s="104"/>
      <c r="V471" s="70"/>
      <c r="W471" s="70"/>
      <c r="X471" s="70"/>
    </row>
    <row r="472" ht="16.5" customHeight="1">
      <c r="A472" s="34"/>
      <c r="B472" s="54"/>
      <c r="C472" s="54"/>
      <c r="D472" s="34"/>
      <c r="E472" s="16"/>
      <c r="F472" s="19"/>
      <c r="G472" s="153"/>
      <c r="H472" s="16"/>
      <c r="I472" s="16"/>
      <c r="J472" s="19"/>
      <c r="K472" s="153"/>
      <c r="L472" s="34"/>
      <c r="M472" s="16"/>
      <c r="N472" s="19"/>
      <c r="O472" s="153"/>
      <c r="P472" s="34"/>
      <c r="Q472" s="34"/>
      <c r="R472" s="157"/>
      <c r="S472" s="157"/>
      <c r="T472" s="110"/>
      <c r="U472" s="104"/>
      <c r="V472" s="70"/>
      <c r="W472" s="70"/>
      <c r="X472" s="70"/>
    </row>
    <row r="473" ht="16.5" customHeight="1">
      <c r="A473" s="34"/>
      <c r="B473" s="54"/>
      <c r="C473" s="54"/>
      <c r="D473" s="34"/>
      <c r="E473" s="16"/>
      <c r="F473" s="19"/>
      <c r="G473" s="153"/>
      <c r="H473" s="16"/>
      <c r="I473" s="16"/>
      <c r="J473" s="19"/>
      <c r="K473" s="153"/>
      <c r="L473" s="34"/>
      <c r="M473" s="16"/>
      <c r="N473" s="19"/>
      <c r="O473" s="153"/>
      <c r="P473" s="34"/>
      <c r="Q473" s="34"/>
      <c r="R473" s="157"/>
      <c r="S473" s="157"/>
      <c r="T473" s="110"/>
      <c r="U473" s="104"/>
      <c r="V473" s="70"/>
      <c r="W473" s="70"/>
      <c r="X473" s="70"/>
    </row>
    <row r="474" ht="16.5" customHeight="1">
      <c r="A474" s="34"/>
      <c r="B474" s="54"/>
      <c r="C474" s="54"/>
      <c r="D474" s="34"/>
      <c r="E474" s="16"/>
      <c r="F474" s="19"/>
      <c r="G474" s="153"/>
      <c r="H474" s="16"/>
      <c r="I474" s="16"/>
      <c r="J474" s="19"/>
      <c r="K474" s="153"/>
      <c r="L474" s="34"/>
      <c r="M474" s="16"/>
      <c r="N474" s="19"/>
      <c r="O474" s="153"/>
      <c r="P474" s="34"/>
      <c r="Q474" s="34"/>
      <c r="R474" s="157"/>
      <c r="S474" s="157"/>
      <c r="T474" s="110"/>
      <c r="U474" s="104"/>
      <c r="V474" s="70"/>
      <c r="W474" s="70"/>
      <c r="X474" s="70"/>
    </row>
    <row r="475" ht="16.5" customHeight="1">
      <c r="A475" s="34"/>
      <c r="B475" s="54"/>
      <c r="C475" s="54"/>
      <c r="D475" s="34"/>
      <c r="E475" s="16"/>
      <c r="F475" s="19"/>
      <c r="G475" s="153"/>
      <c r="H475" s="16"/>
      <c r="I475" s="16"/>
      <c r="J475" s="19"/>
      <c r="K475" s="153"/>
      <c r="L475" s="34"/>
      <c r="M475" s="16"/>
      <c r="N475" s="19"/>
      <c r="O475" s="153"/>
      <c r="P475" s="34"/>
      <c r="Q475" s="34"/>
      <c r="R475" s="157"/>
      <c r="S475" s="157"/>
      <c r="T475" s="110"/>
      <c r="U475" s="104"/>
      <c r="V475" s="70"/>
      <c r="W475" s="70"/>
      <c r="X475" s="70"/>
    </row>
    <row r="476" ht="16.5" customHeight="1">
      <c r="A476" s="34"/>
      <c r="B476" s="54"/>
      <c r="C476" s="54"/>
      <c r="D476" s="34"/>
      <c r="E476" s="16"/>
      <c r="F476" s="19"/>
      <c r="G476" s="153"/>
      <c r="H476" s="16"/>
      <c r="I476" s="16"/>
      <c r="J476" s="19"/>
      <c r="K476" s="153"/>
      <c r="L476" s="34"/>
      <c r="M476" s="16"/>
      <c r="N476" s="19"/>
      <c r="O476" s="153"/>
      <c r="P476" s="34"/>
      <c r="Q476" s="34"/>
      <c r="R476" s="157"/>
      <c r="S476" s="157"/>
      <c r="T476" s="110"/>
      <c r="U476" s="104"/>
      <c r="V476" s="70"/>
      <c r="W476" s="70"/>
      <c r="X476" s="70"/>
    </row>
    <row r="477" ht="16.5" customHeight="1">
      <c r="A477" s="34"/>
      <c r="B477" s="54"/>
      <c r="C477" s="54"/>
      <c r="D477" s="34"/>
      <c r="E477" s="16"/>
      <c r="F477" s="19"/>
      <c r="G477" s="153"/>
      <c r="H477" s="16"/>
      <c r="I477" s="16"/>
      <c r="J477" s="19"/>
      <c r="K477" s="153"/>
      <c r="L477" s="34"/>
      <c r="M477" s="16"/>
      <c r="N477" s="19"/>
      <c r="O477" s="153"/>
      <c r="P477" s="34"/>
      <c r="Q477" s="34"/>
      <c r="R477" s="157"/>
      <c r="S477" s="157"/>
      <c r="T477" s="110"/>
      <c r="U477" s="104"/>
      <c r="V477" s="70"/>
      <c r="W477" s="70"/>
      <c r="X477" s="70"/>
    </row>
    <row r="478" ht="16.5" customHeight="1">
      <c r="A478" s="34"/>
      <c r="B478" s="54"/>
      <c r="C478" s="54"/>
      <c r="D478" s="34"/>
      <c r="E478" s="16"/>
      <c r="F478" s="19"/>
      <c r="G478" s="153"/>
      <c r="H478" s="16"/>
      <c r="I478" s="16"/>
      <c r="J478" s="19"/>
      <c r="K478" s="153"/>
      <c r="L478" s="34"/>
      <c r="M478" s="16"/>
      <c r="N478" s="19"/>
      <c r="O478" s="153"/>
      <c r="P478" s="34"/>
      <c r="Q478" s="34"/>
      <c r="R478" s="157"/>
      <c r="S478" s="157"/>
      <c r="T478" s="110"/>
      <c r="U478" s="104"/>
      <c r="V478" s="70"/>
      <c r="W478" s="70"/>
      <c r="X478" s="70"/>
    </row>
    <row r="479" ht="16.5" customHeight="1">
      <c r="A479" s="34"/>
      <c r="B479" s="54"/>
      <c r="C479" s="54"/>
      <c r="D479" s="34"/>
      <c r="E479" s="16"/>
      <c r="F479" s="19"/>
      <c r="G479" s="153"/>
      <c r="H479" s="16"/>
      <c r="I479" s="16"/>
      <c r="J479" s="19"/>
      <c r="K479" s="153"/>
      <c r="L479" s="34"/>
      <c r="M479" s="16"/>
      <c r="N479" s="19"/>
      <c r="O479" s="153"/>
      <c r="P479" s="34"/>
      <c r="Q479" s="34"/>
      <c r="R479" s="157"/>
      <c r="S479" s="157"/>
      <c r="T479" s="110"/>
      <c r="U479" s="104"/>
      <c r="V479" s="70"/>
      <c r="W479" s="70"/>
      <c r="X479" s="70"/>
    </row>
    <row r="480" ht="16.5" customHeight="1">
      <c r="A480" s="34"/>
      <c r="B480" s="54"/>
      <c r="C480" s="54"/>
      <c r="D480" s="34"/>
      <c r="E480" s="16"/>
      <c r="F480" s="19"/>
      <c r="G480" s="153"/>
      <c r="H480" s="16"/>
      <c r="I480" s="16"/>
      <c r="J480" s="19"/>
      <c r="K480" s="153"/>
      <c r="L480" s="34"/>
      <c r="M480" s="16"/>
      <c r="N480" s="19"/>
      <c r="O480" s="153"/>
      <c r="P480" s="34"/>
      <c r="Q480" s="34"/>
      <c r="R480" s="157"/>
      <c r="S480" s="157"/>
      <c r="T480" s="110"/>
      <c r="U480" s="104"/>
      <c r="V480" s="70"/>
      <c r="W480" s="70"/>
      <c r="X480" s="70"/>
    </row>
    <row r="481" ht="16.5" customHeight="1">
      <c r="A481" s="34"/>
      <c r="B481" s="54"/>
      <c r="C481" s="54"/>
      <c r="D481" s="34"/>
      <c r="E481" s="16"/>
      <c r="F481" s="19"/>
      <c r="G481" s="153"/>
      <c r="H481" s="16"/>
      <c r="I481" s="16"/>
      <c r="J481" s="19"/>
      <c r="K481" s="153"/>
      <c r="L481" s="34"/>
      <c r="M481" s="16"/>
      <c r="N481" s="19"/>
      <c r="O481" s="153"/>
      <c r="P481" s="34"/>
      <c r="Q481" s="34"/>
      <c r="R481" s="157"/>
      <c r="S481" s="157"/>
      <c r="T481" s="110"/>
      <c r="U481" s="104"/>
      <c r="V481" s="70"/>
      <c r="W481" s="70"/>
      <c r="X481" s="70"/>
    </row>
    <row r="482" ht="16.5" customHeight="1">
      <c r="A482" s="34"/>
      <c r="B482" s="54"/>
      <c r="C482" s="54"/>
      <c r="D482" s="34"/>
      <c r="E482" s="16"/>
      <c r="F482" s="19"/>
      <c r="G482" s="153"/>
      <c r="H482" s="16"/>
      <c r="I482" s="16"/>
      <c r="J482" s="19"/>
      <c r="K482" s="153"/>
      <c r="L482" s="34"/>
      <c r="M482" s="16"/>
      <c r="N482" s="19"/>
      <c r="O482" s="153"/>
      <c r="P482" s="34"/>
      <c r="Q482" s="34"/>
      <c r="R482" s="157"/>
      <c r="S482" s="157"/>
      <c r="T482" s="110"/>
      <c r="U482" s="104"/>
      <c r="V482" s="70"/>
      <c r="W482" s="70"/>
      <c r="X482" s="70"/>
    </row>
    <row r="483" ht="16.5" customHeight="1">
      <c r="A483" s="34"/>
      <c r="B483" s="54"/>
      <c r="C483" s="54"/>
      <c r="D483" s="34"/>
      <c r="E483" s="16"/>
      <c r="F483" s="19"/>
      <c r="G483" s="153"/>
      <c r="H483" s="16"/>
      <c r="I483" s="16"/>
      <c r="J483" s="19"/>
      <c r="K483" s="153"/>
      <c r="L483" s="34"/>
      <c r="M483" s="16"/>
      <c r="N483" s="19"/>
      <c r="O483" s="153"/>
      <c r="P483" s="34"/>
      <c r="Q483" s="34"/>
      <c r="R483" s="157"/>
      <c r="S483" s="157"/>
      <c r="T483" s="110"/>
      <c r="U483" s="104"/>
      <c r="V483" s="70"/>
      <c r="W483" s="70"/>
      <c r="X483" s="70"/>
    </row>
    <row r="484" ht="16.5" customHeight="1">
      <c r="A484" s="34"/>
      <c r="B484" s="54"/>
      <c r="C484" s="54"/>
      <c r="D484" s="34"/>
      <c r="E484" s="16"/>
      <c r="F484" s="19"/>
      <c r="G484" s="153"/>
      <c r="H484" s="16"/>
      <c r="I484" s="16"/>
      <c r="J484" s="19"/>
      <c r="K484" s="153"/>
      <c r="L484" s="34"/>
      <c r="M484" s="16"/>
      <c r="N484" s="19"/>
      <c r="O484" s="153"/>
      <c r="P484" s="34"/>
      <c r="Q484" s="34"/>
      <c r="R484" s="157"/>
      <c r="S484" s="157"/>
      <c r="T484" s="110"/>
      <c r="U484" s="104"/>
      <c r="V484" s="70"/>
      <c r="W484" s="70"/>
      <c r="X484" s="70"/>
    </row>
    <row r="485" ht="16.5" customHeight="1">
      <c r="A485" s="34"/>
      <c r="B485" s="54"/>
      <c r="C485" s="54"/>
      <c r="D485" s="34"/>
      <c r="E485" s="16"/>
      <c r="F485" s="19"/>
      <c r="G485" s="153"/>
      <c r="H485" s="16"/>
      <c r="I485" s="16"/>
      <c r="J485" s="19"/>
      <c r="K485" s="153"/>
      <c r="L485" s="34"/>
      <c r="M485" s="16"/>
      <c r="N485" s="19"/>
      <c r="O485" s="153"/>
      <c r="P485" s="34"/>
      <c r="Q485" s="34"/>
      <c r="R485" s="157"/>
      <c r="S485" s="157"/>
      <c r="T485" s="110"/>
      <c r="U485" s="104"/>
      <c r="V485" s="70"/>
      <c r="W485" s="70"/>
      <c r="X485" s="70"/>
    </row>
    <row r="486" ht="16.5" customHeight="1">
      <c r="A486" s="34"/>
      <c r="B486" s="54"/>
      <c r="C486" s="54"/>
      <c r="D486" s="34"/>
      <c r="E486" s="16"/>
      <c r="F486" s="19"/>
      <c r="G486" s="153"/>
      <c r="H486" s="16"/>
      <c r="I486" s="16"/>
      <c r="J486" s="19"/>
      <c r="K486" s="153"/>
      <c r="L486" s="34"/>
      <c r="M486" s="16"/>
      <c r="N486" s="19"/>
      <c r="O486" s="153"/>
      <c r="P486" s="34"/>
      <c r="Q486" s="34"/>
      <c r="R486" s="157"/>
      <c r="S486" s="157"/>
      <c r="T486" s="110"/>
      <c r="U486" s="104"/>
      <c r="V486" s="70"/>
      <c r="W486" s="70"/>
      <c r="X486" s="70"/>
    </row>
    <row r="487" ht="16.5" customHeight="1">
      <c r="A487" s="34"/>
      <c r="B487" s="54"/>
      <c r="C487" s="54"/>
      <c r="D487" s="34"/>
      <c r="E487" s="16"/>
      <c r="F487" s="19"/>
      <c r="G487" s="153"/>
      <c r="H487" s="16"/>
      <c r="I487" s="16"/>
      <c r="J487" s="19"/>
      <c r="K487" s="153"/>
      <c r="L487" s="34"/>
      <c r="M487" s="16"/>
      <c r="N487" s="19"/>
      <c r="O487" s="153"/>
      <c r="P487" s="34"/>
      <c r="Q487" s="34"/>
      <c r="R487" s="157"/>
      <c r="S487" s="157"/>
      <c r="T487" s="110"/>
      <c r="U487" s="104"/>
      <c r="V487" s="70"/>
      <c r="W487" s="70"/>
      <c r="X487" s="70"/>
    </row>
    <row r="488" ht="16.5" customHeight="1">
      <c r="A488" s="34"/>
      <c r="B488" s="54"/>
      <c r="C488" s="54"/>
      <c r="D488" s="34"/>
      <c r="E488" s="16"/>
      <c r="F488" s="19"/>
      <c r="G488" s="153"/>
      <c r="H488" s="16"/>
      <c r="I488" s="16"/>
      <c r="J488" s="19"/>
      <c r="K488" s="153"/>
      <c r="L488" s="34"/>
      <c r="M488" s="16"/>
      <c r="N488" s="19"/>
      <c r="O488" s="153"/>
      <c r="P488" s="34"/>
      <c r="Q488" s="34"/>
      <c r="R488" s="157"/>
      <c r="S488" s="157"/>
      <c r="T488" s="110"/>
      <c r="U488" s="104"/>
      <c r="V488" s="70"/>
      <c r="W488" s="70"/>
      <c r="X488" s="70"/>
    </row>
    <row r="489" ht="16.5" customHeight="1">
      <c r="A489" s="34"/>
      <c r="B489" s="54"/>
      <c r="C489" s="54"/>
      <c r="D489" s="34"/>
      <c r="E489" s="16"/>
      <c r="F489" s="19"/>
      <c r="G489" s="153"/>
      <c r="H489" s="16"/>
      <c r="I489" s="16"/>
      <c r="J489" s="19"/>
      <c r="K489" s="153"/>
      <c r="L489" s="34"/>
      <c r="M489" s="16"/>
      <c r="N489" s="19"/>
      <c r="O489" s="153"/>
      <c r="P489" s="34"/>
      <c r="Q489" s="34"/>
      <c r="R489" s="157"/>
      <c r="S489" s="157"/>
      <c r="T489" s="110"/>
      <c r="U489" s="104"/>
      <c r="V489" s="70"/>
      <c r="W489" s="70"/>
      <c r="X489" s="70"/>
    </row>
    <row r="490" ht="16.5" customHeight="1">
      <c r="A490" s="34"/>
      <c r="B490" s="54"/>
      <c r="C490" s="54"/>
      <c r="D490" s="34"/>
      <c r="E490" s="16"/>
      <c r="F490" s="19"/>
      <c r="G490" s="153"/>
      <c r="H490" s="16"/>
      <c r="I490" s="16"/>
      <c r="J490" s="19"/>
      <c r="K490" s="153"/>
      <c r="L490" s="34"/>
      <c r="M490" s="16"/>
      <c r="N490" s="19"/>
      <c r="O490" s="153"/>
      <c r="P490" s="34"/>
      <c r="Q490" s="34"/>
      <c r="R490" s="157"/>
      <c r="S490" s="157"/>
      <c r="T490" s="110"/>
      <c r="U490" s="104"/>
      <c r="V490" s="70"/>
      <c r="W490" s="70"/>
      <c r="X490" s="70"/>
    </row>
    <row r="491" ht="16.5" customHeight="1">
      <c r="A491" s="34"/>
      <c r="B491" s="54"/>
      <c r="C491" s="54"/>
      <c r="D491" s="34"/>
      <c r="E491" s="16"/>
      <c r="F491" s="19"/>
      <c r="G491" s="153"/>
      <c r="H491" s="16"/>
      <c r="I491" s="16"/>
      <c r="J491" s="19"/>
      <c r="K491" s="153"/>
      <c r="L491" s="34"/>
      <c r="M491" s="16"/>
      <c r="N491" s="19"/>
      <c r="O491" s="153"/>
      <c r="P491" s="34"/>
      <c r="Q491" s="34"/>
      <c r="R491" s="157"/>
      <c r="S491" s="157"/>
      <c r="T491" s="110"/>
      <c r="U491" s="104"/>
      <c r="V491" s="70"/>
      <c r="W491" s="70"/>
      <c r="X491" s="70"/>
    </row>
    <row r="492" ht="16.5" customHeight="1">
      <c r="A492" s="34"/>
      <c r="B492" s="54"/>
      <c r="C492" s="54"/>
      <c r="D492" s="34"/>
      <c r="E492" s="16"/>
      <c r="F492" s="19"/>
      <c r="G492" s="153"/>
      <c r="H492" s="16"/>
      <c r="I492" s="16"/>
      <c r="J492" s="19"/>
      <c r="K492" s="153"/>
      <c r="L492" s="34"/>
      <c r="M492" s="16"/>
      <c r="N492" s="19"/>
      <c r="O492" s="153"/>
      <c r="P492" s="34"/>
      <c r="Q492" s="34"/>
      <c r="R492" s="157"/>
      <c r="S492" s="157"/>
      <c r="T492" s="110"/>
      <c r="U492" s="104"/>
      <c r="V492" s="70"/>
      <c r="W492" s="70"/>
      <c r="X492" s="70"/>
    </row>
    <row r="493" ht="16.5" customHeight="1">
      <c r="A493" s="34"/>
      <c r="B493" s="54"/>
      <c r="C493" s="54"/>
      <c r="D493" s="34"/>
      <c r="E493" s="16"/>
      <c r="F493" s="19"/>
      <c r="G493" s="153"/>
      <c r="H493" s="16"/>
      <c r="I493" s="16"/>
      <c r="J493" s="19"/>
      <c r="K493" s="153"/>
      <c r="L493" s="34"/>
      <c r="M493" s="16"/>
      <c r="N493" s="19"/>
      <c r="O493" s="153"/>
      <c r="P493" s="34"/>
      <c r="Q493" s="34"/>
      <c r="R493" s="157"/>
      <c r="S493" s="157"/>
      <c r="T493" s="110"/>
      <c r="U493" s="104"/>
      <c r="V493" s="70"/>
      <c r="W493" s="70"/>
      <c r="X493" s="70"/>
    </row>
    <row r="494" ht="16.5" customHeight="1">
      <c r="A494" s="34"/>
      <c r="B494" s="54"/>
      <c r="C494" s="54"/>
      <c r="D494" s="34"/>
      <c r="E494" s="16"/>
      <c r="F494" s="19"/>
      <c r="G494" s="153"/>
      <c r="H494" s="16"/>
      <c r="I494" s="16"/>
      <c r="J494" s="19"/>
      <c r="K494" s="153"/>
      <c r="L494" s="34"/>
      <c r="M494" s="16"/>
      <c r="N494" s="19"/>
      <c r="O494" s="153"/>
      <c r="P494" s="34"/>
      <c r="Q494" s="34"/>
      <c r="R494" s="157"/>
      <c r="S494" s="157"/>
      <c r="T494" s="110"/>
      <c r="U494" s="104"/>
      <c r="V494" s="70"/>
      <c r="W494" s="70"/>
      <c r="X494" s="70"/>
    </row>
    <row r="495" ht="16.5" customHeight="1">
      <c r="A495" s="34"/>
      <c r="B495" s="54"/>
      <c r="C495" s="54"/>
      <c r="D495" s="34"/>
      <c r="E495" s="16"/>
      <c r="F495" s="19"/>
      <c r="G495" s="153"/>
      <c r="H495" s="16"/>
      <c r="I495" s="16"/>
      <c r="J495" s="19"/>
      <c r="K495" s="153"/>
      <c r="L495" s="34"/>
      <c r="M495" s="16"/>
      <c r="N495" s="19"/>
      <c r="O495" s="153"/>
      <c r="P495" s="34"/>
      <c r="Q495" s="34"/>
      <c r="R495" s="157"/>
      <c r="S495" s="157"/>
      <c r="T495" s="110"/>
      <c r="U495" s="104"/>
      <c r="V495" s="70"/>
      <c r="W495" s="70"/>
      <c r="X495" s="70"/>
    </row>
    <row r="496" ht="16.5" customHeight="1">
      <c r="A496" s="34"/>
      <c r="B496" s="54"/>
      <c r="C496" s="54"/>
      <c r="D496" s="34"/>
      <c r="E496" s="16"/>
      <c r="F496" s="19"/>
      <c r="G496" s="153"/>
      <c r="H496" s="16"/>
      <c r="I496" s="16"/>
      <c r="J496" s="19"/>
      <c r="K496" s="153"/>
      <c r="L496" s="34"/>
      <c r="M496" s="16"/>
      <c r="N496" s="19"/>
      <c r="O496" s="153"/>
      <c r="P496" s="34"/>
      <c r="Q496" s="34"/>
      <c r="R496" s="157"/>
      <c r="S496" s="157"/>
      <c r="T496" s="110"/>
      <c r="U496" s="104"/>
      <c r="V496" s="70"/>
      <c r="W496" s="70"/>
      <c r="X496" s="70"/>
    </row>
    <row r="497" ht="16.5" customHeight="1">
      <c r="A497" s="34"/>
      <c r="B497" s="54"/>
      <c r="C497" s="54"/>
      <c r="D497" s="34"/>
      <c r="E497" s="16"/>
      <c r="F497" s="19"/>
      <c r="G497" s="153"/>
      <c r="H497" s="16"/>
      <c r="I497" s="16"/>
      <c r="J497" s="19"/>
      <c r="K497" s="153"/>
      <c r="L497" s="34"/>
      <c r="M497" s="16"/>
      <c r="N497" s="19"/>
      <c r="O497" s="153"/>
      <c r="P497" s="34"/>
      <c r="Q497" s="34"/>
      <c r="R497" s="157"/>
      <c r="S497" s="157"/>
      <c r="T497" s="110"/>
      <c r="U497" s="104"/>
      <c r="V497" s="70"/>
      <c r="W497" s="70"/>
      <c r="X497" s="70"/>
    </row>
    <row r="498" ht="16.5" customHeight="1">
      <c r="A498" s="34"/>
      <c r="B498" s="54"/>
      <c r="C498" s="54"/>
      <c r="D498" s="34"/>
      <c r="E498" s="16"/>
      <c r="F498" s="19"/>
      <c r="G498" s="153"/>
      <c r="H498" s="16"/>
      <c r="I498" s="16"/>
      <c r="J498" s="19"/>
      <c r="K498" s="153"/>
      <c r="L498" s="34"/>
      <c r="M498" s="16"/>
      <c r="N498" s="19"/>
      <c r="O498" s="153"/>
      <c r="P498" s="34"/>
      <c r="Q498" s="34"/>
      <c r="R498" s="157"/>
      <c r="S498" s="157"/>
      <c r="T498" s="110"/>
      <c r="U498" s="104"/>
      <c r="V498" s="70"/>
      <c r="W498" s="70"/>
      <c r="X498" s="70"/>
    </row>
    <row r="499" ht="16.5" customHeight="1">
      <c r="A499" s="34"/>
      <c r="B499" s="54"/>
      <c r="C499" s="54"/>
      <c r="D499" s="34"/>
      <c r="E499" s="16"/>
      <c r="F499" s="19"/>
      <c r="G499" s="153"/>
      <c r="H499" s="16"/>
      <c r="I499" s="16"/>
      <c r="J499" s="19"/>
      <c r="K499" s="153"/>
      <c r="L499" s="34"/>
      <c r="M499" s="16"/>
      <c r="N499" s="19"/>
      <c r="O499" s="153"/>
      <c r="P499" s="34"/>
      <c r="Q499" s="34"/>
      <c r="R499" s="157"/>
      <c r="S499" s="157"/>
      <c r="T499" s="110"/>
      <c r="U499" s="104"/>
      <c r="V499" s="70"/>
      <c r="W499" s="70"/>
      <c r="X499" s="70"/>
    </row>
    <row r="500" ht="16.5" customHeight="1">
      <c r="A500" s="34"/>
      <c r="B500" s="54"/>
      <c r="C500" s="54"/>
      <c r="D500" s="34"/>
      <c r="E500" s="16"/>
      <c r="F500" s="19"/>
      <c r="G500" s="153"/>
      <c r="H500" s="16"/>
      <c r="I500" s="16"/>
      <c r="J500" s="19"/>
      <c r="K500" s="153"/>
      <c r="L500" s="34"/>
      <c r="M500" s="16"/>
      <c r="N500" s="19"/>
      <c r="O500" s="153"/>
      <c r="P500" s="34"/>
      <c r="Q500" s="34"/>
      <c r="R500" s="157"/>
      <c r="S500" s="157"/>
      <c r="T500" s="110"/>
      <c r="U500" s="104"/>
      <c r="V500" s="70"/>
      <c r="W500" s="70"/>
      <c r="X500" s="70"/>
    </row>
    <row r="501" ht="16.5" customHeight="1">
      <c r="A501" s="34"/>
      <c r="B501" s="54"/>
      <c r="C501" s="54"/>
      <c r="D501" s="34"/>
      <c r="E501" s="16"/>
      <c r="F501" s="19"/>
      <c r="G501" s="153"/>
      <c r="H501" s="16"/>
      <c r="I501" s="16"/>
      <c r="J501" s="19"/>
      <c r="K501" s="153"/>
      <c r="L501" s="34"/>
      <c r="M501" s="16"/>
      <c r="N501" s="19"/>
      <c r="O501" s="153"/>
      <c r="P501" s="34"/>
      <c r="Q501" s="34"/>
      <c r="R501" s="157"/>
      <c r="S501" s="157"/>
      <c r="T501" s="110"/>
      <c r="U501" s="104"/>
      <c r="V501" s="70"/>
      <c r="W501" s="70"/>
      <c r="X501" s="70"/>
    </row>
    <row r="502" ht="16.5" customHeight="1">
      <c r="A502" s="34"/>
      <c r="B502" s="54"/>
      <c r="C502" s="54"/>
      <c r="D502" s="34"/>
      <c r="E502" s="16"/>
      <c r="F502" s="19"/>
      <c r="G502" s="153"/>
      <c r="H502" s="16"/>
      <c r="I502" s="16"/>
      <c r="J502" s="19"/>
      <c r="K502" s="153"/>
      <c r="L502" s="34"/>
      <c r="M502" s="16"/>
      <c r="N502" s="19"/>
      <c r="O502" s="153"/>
      <c r="P502" s="34"/>
      <c r="Q502" s="34"/>
      <c r="R502" s="157"/>
      <c r="S502" s="157"/>
      <c r="T502" s="110"/>
      <c r="U502" s="104"/>
      <c r="V502" s="70"/>
      <c r="W502" s="70"/>
      <c r="X502" s="70"/>
    </row>
    <row r="503" ht="16.5" customHeight="1">
      <c r="A503" s="34"/>
      <c r="B503" s="54"/>
      <c r="C503" s="54"/>
      <c r="D503" s="34"/>
      <c r="E503" s="16"/>
      <c r="F503" s="19"/>
      <c r="G503" s="153"/>
      <c r="H503" s="16"/>
      <c r="I503" s="16"/>
      <c r="J503" s="19"/>
      <c r="K503" s="153"/>
      <c r="L503" s="34"/>
      <c r="M503" s="16"/>
      <c r="N503" s="19"/>
      <c r="O503" s="153"/>
      <c r="P503" s="34"/>
      <c r="Q503" s="34"/>
      <c r="R503" s="157"/>
      <c r="S503" s="157"/>
      <c r="T503" s="110"/>
      <c r="U503" s="104"/>
      <c r="V503" s="70"/>
      <c r="W503" s="70"/>
      <c r="X503" s="70"/>
    </row>
    <row r="504" ht="16.5" customHeight="1">
      <c r="A504" s="34"/>
      <c r="B504" s="54"/>
      <c r="C504" s="54"/>
      <c r="D504" s="34"/>
      <c r="E504" s="16"/>
      <c r="F504" s="19"/>
      <c r="G504" s="153"/>
      <c r="H504" s="16"/>
      <c r="I504" s="16"/>
      <c r="J504" s="19"/>
      <c r="K504" s="153"/>
      <c r="L504" s="34"/>
      <c r="M504" s="16"/>
      <c r="N504" s="19"/>
      <c r="O504" s="153"/>
      <c r="P504" s="34"/>
      <c r="Q504" s="34"/>
      <c r="R504" s="157"/>
      <c r="S504" s="157"/>
      <c r="T504" s="110"/>
      <c r="U504" s="104"/>
      <c r="V504" s="70"/>
      <c r="W504" s="70"/>
      <c r="X504" s="70"/>
    </row>
    <row r="505" ht="16.5" customHeight="1">
      <c r="A505" s="34"/>
      <c r="B505" s="54"/>
      <c r="C505" s="54"/>
      <c r="D505" s="34"/>
      <c r="E505" s="16"/>
      <c r="F505" s="19"/>
      <c r="G505" s="153"/>
      <c r="H505" s="16"/>
      <c r="I505" s="16"/>
      <c r="J505" s="19"/>
      <c r="K505" s="153"/>
      <c r="L505" s="34"/>
      <c r="M505" s="16"/>
      <c r="N505" s="19"/>
      <c r="O505" s="153"/>
      <c r="P505" s="34"/>
      <c r="Q505" s="34"/>
      <c r="R505" s="157"/>
      <c r="S505" s="157"/>
      <c r="T505" s="110"/>
      <c r="U505" s="104"/>
      <c r="V505" s="70"/>
      <c r="W505" s="70"/>
      <c r="X505" s="70"/>
    </row>
    <row r="506" ht="16.5" customHeight="1">
      <c r="A506" s="34"/>
      <c r="B506" s="54"/>
      <c r="C506" s="54"/>
      <c r="D506" s="34"/>
      <c r="E506" s="16"/>
      <c r="F506" s="19"/>
      <c r="G506" s="153"/>
      <c r="H506" s="16"/>
      <c r="I506" s="16"/>
      <c r="J506" s="19"/>
      <c r="K506" s="153"/>
      <c r="L506" s="34"/>
      <c r="M506" s="16"/>
      <c r="N506" s="19"/>
      <c r="O506" s="153"/>
      <c r="P506" s="34"/>
      <c r="Q506" s="34"/>
      <c r="R506" s="157"/>
      <c r="S506" s="157"/>
      <c r="T506" s="110"/>
      <c r="U506" s="104"/>
      <c r="V506" s="70"/>
      <c r="W506" s="70"/>
      <c r="X506" s="70"/>
    </row>
    <row r="507" ht="16.5" customHeight="1">
      <c r="A507" s="34"/>
      <c r="B507" s="54"/>
      <c r="C507" s="54"/>
      <c r="D507" s="34"/>
      <c r="E507" s="16"/>
      <c r="F507" s="19"/>
      <c r="G507" s="153"/>
      <c r="H507" s="16"/>
      <c r="I507" s="16"/>
      <c r="J507" s="19"/>
      <c r="K507" s="153"/>
      <c r="L507" s="34"/>
      <c r="M507" s="16"/>
      <c r="N507" s="19"/>
      <c r="O507" s="153"/>
      <c r="P507" s="34"/>
      <c r="Q507" s="34"/>
      <c r="R507" s="157"/>
      <c r="S507" s="157"/>
      <c r="T507" s="110"/>
      <c r="U507" s="104"/>
      <c r="V507" s="70"/>
      <c r="W507" s="70"/>
      <c r="X507" s="70"/>
    </row>
    <row r="508" ht="16.5" customHeight="1">
      <c r="A508" s="34"/>
      <c r="B508" s="54"/>
      <c r="C508" s="54"/>
      <c r="D508" s="34"/>
      <c r="E508" s="16"/>
      <c r="F508" s="19"/>
      <c r="G508" s="153"/>
      <c r="H508" s="16"/>
      <c r="I508" s="16"/>
      <c r="J508" s="19"/>
      <c r="K508" s="153"/>
      <c r="L508" s="34"/>
      <c r="M508" s="16"/>
      <c r="N508" s="19"/>
      <c r="O508" s="153"/>
      <c r="P508" s="34"/>
      <c r="Q508" s="34"/>
      <c r="R508" s="157"/>
      <c r="S508" s="157"/>
      <c r="T508" s="110"/>
      <c r="U508" s="104"/>
      <c r="V508" s="70"/>
      <c r="W508" s="70"/>
      <c r="X508" s="70"/>
    </row>
    <row r="509" ht="16.5" customHeight="1">
      <c r="A509" s="34"/>
      <c r="B509" s="54"/>
      <c r="C509" s="54"/>
      <c r="D509" s="34"/>
      <c r="E509" s="16"/>
      <c r="F509" s="19"/>
      <c r="G509" s="153"/>
      <c r="H509" s="16"/>
      <c r="I509" s="16"/>
      <c r="J509" s="19"/>
      <c r="K509" s="153"/>
      <c r="L509" s="34"/>
      <c r="M509" s="16"/>
      <c r="N509" s="19"/>
      <c r="O509" s="153"/>
      <c r="P509" s="34"/>
      <c r="Q509" s="34"/>
      <c r="R509" s="157"/>
      <c r="S509" s="157"/>
      <c r="T509" s="110"/>
      <c r="U509" s="104"/>
      <c r="V509" s="70"/>
      <c r="W509" s="70"/>
      <c r="X509" s="70"/>
    </row>
    <row r="510" ht="16.5" customHeight="1">
      <c r="A510" s="34"/>
      <c r="B510" s="54"/>
      <c r="C510" s="54"/>
      <c r="D510" s="34"/>
      <c r="E510" s="16"/>
      <c r="F510" s="19"/>
      <c r="G510" s="153"/>
      <c r="H510" s="16"/>
      <c r="I510" s="16"/>
      <c r="J510" s="19"/>
      <c r="K510" s="153"/>
      <c r="L510" s="34"/>
      <c r="M510" s="16"/>
      <c r="N510" s="19"/>
      <c r="O510" s="153"/>
      <c r="P510" s="34"/>
      <c r="Q510" s="34"/>
      <c r="R510" s="157"/>
      <c r="S510" s="157"/>
      <c r="T510" s="110"/>
      <c r="U510" s="104"/>
      <c r="V510" s="70"/>
      <c r="W510" s="70"/>
      <c r="X510" s="70"/>
    </row>
    <row r="511" ht="16.5" customHeight="1">
      <c r="A511" s="34"/>
      <c r="B511" s="54"/>
      <c r="C511" s="54"/>
      <c r="D511" s="34"/>
      <c r="E511" s="16"/>
      <c r="F511" s="19"/>
      <c r="G511" s="153"/>
      <c r="H511" s="16"/>
      <c r="I511" s="16"/>
      <c r="J511" s="19"/>
      <c r="K511" s="153"/>
      <c r="L511" s="34"/>
      <c r="M511" s="16"/>
      <c r="N511" s="19"/>
      <c r="O511" s="153"/>
      <c r="P511" s="34"/>
      <c r="Q511" s="34"/>
      <c r="R511" s="157"/>
      <c r="S511" s="157"/>
      <c r="T511" s="110"/>
      <c r="U511" s="104"/>
      <c r="V511" s="70"/>
      <c r="W511" s="70"/>
      <c r="X511" s="70"/>
    </row>
    <row r="512" ht="16.5" customHeight="1">
      <c r="A512" s="34"/>
      <c r="B512" s="54"/>
      <c r="C512" s="54"/>
      <c r="D512" s="34"/>
      <c r="E512" s="16"/>
      <c r="F512" s="19"/>
      <c r="G512" s="153"/>
      <c r="H512" s="16"/>
      <c r="I512" s="16"/>
      <c r="J512" s="19"/>
      <c r="K512" s="153"/>
      <c r="L512" s="34"/>
      <c r="M512" s="16"/>
      <c r="N512" s="19"/>
      <c r="O512" s="153"/>
      <c r="P512" s="34"/>
      <c r="Q512" s="34"/>
      <c r="R512" s="157"/>
      <c r="S512" s="157"/>
      <c r="T512" s="110"/>
      <c r="U512" s="104"/>
      <c r="V512" s="70"/>
      <c r="W512" s="70"/>
      <c r="X512" s="70"/>
    </row>
    <row r="513" ht="16.5" customHeight="1">
      <c r="A513" s="34"/>
      <c r="B513" s="54"/>
      <c r="C513" s="54"/>
      <c r="D513" s="34"/>
      <c r="E513" s="16"/>
      <c r="F513" s="19"/>
      <c r="G513" s="153"/>
      <c r="H513" s="16"/>
      <c r="I513" s="16"/>
      <c r="J513" s="19"/>
      <c r="K513" s="153"/>
      <c r="L513" s="34"/>
      <c r="M513" s="16"/>
      <c r="N513" s="19"/>
      <c r="O513" s="153"/>
      <c r="P513" s="34"/>
      <c r="Q513" s="34"/>
      <c r="R513" s="157"/>
      <c r="S513" s="157"/>
      <c r="T513" s="110"/>
      <c r="U513" s="104"/>
      <c r="V513" s="70"/>
      <c r="W513" s="70"/>
      <c r="X513" s="70"/>
    </row>
    <row r="514" ht="16.5" customHeight="1">
      <c r="A514" s="34"/>
      <c r="B514" s="54"/>
      <c r="C514" s="54"/>
      <c r="D514" s="34"/>
      <c r="E514" s="16"/>
      <c r="F514" s="19"/>
      <c r="G514" s="153"/>
      <c r="H514" s="16"/>
      <c r="I514" s="16"/>
      <c r="J514" s="19"/>
      <c r="K514" s="153"/>
      <c r="L514" s="34"/>
      <c r="M514" s="16"/>
      <c r="N514" s="19"/>
      <c r="O514" s="153"/>
      <c r="P514" s="34"/>
      <c r="Q514" s="34"/>
      <c r="R514" s="157"/>
      <c r="S514" s="157"/>
      <c r="T514" s="110"/>
      <c r="U514" s="104"/>
      <c r="V514" s="70"/>
      <c r="W514" s="70"/>
      <c r="X514" s="70"/>
    </row>
    <row r="515" ht="16.5" customHeight="1">
      <c r="A515" s="34"/>
      <c r="B515" s="54"/>
      <c r="C515" s="54"/>
      <c r="D515" s="34"/>
      <c r="E515" s="16"/>
      <c r="F515" s="19"/>
      <c r="G515" s="153"/>
      <c r="H515" s="16"/>
      <c r="I515" s="16"/>
      <c r="J515" s="19"/>
      <c r="K515" s="153"/>
      <c r="L515" s="34"/>
      <c r="M515" s="16"/>
      <c r="N515" s="19"/>
      <c r="O515" s="153"/>
      <c r="P515" s="34"/>
      <c r="Q515" s="34"/>
      <c r="R515" s="157"/>
      <c r="S515" s="157"/>
      <c r="T515" s="110"/>
      <c r="U515" s="104"/>
      <c r="V515" s="70"/>
      <c r="W515" s="70"/>
      <c r="X515" s="70"/>
    </row>
    <row r="516" ht="16.5" customHeight="1">
      <c r="A516" s="34"/>
      <c r="B516" s="54"/>
      <c r="C516" s="54"/>
      <c r="D516" s="34"/>
      <c r="E516" s="16"/>
      <c r="F516" s="19"/>
      <c r="G516" s="153"/>
      <c r="H516" s="16"/>
      <c r="I516" s="16"/>
      <c r="J516" s="19"/>
      <c r="K516" s="153"/>
      <c r="L516" s="34"/>
      <c r="M516" s="16"/>
      <c r="N516" s="19"/>
      <c r="O516" s="153"/>
      <c r="P516" s="34"/>
      <c r="Q516" s="34"/>
      <c r="R516" s="157"/>
      <c r="S516" s="157"/>
      <c r="T516" s="110"/>
      <c r="U516" s="104"/>
      <c r="V516" s="70"/>
      <c r="W516" s="70"/>
      <c r="X516" s="70"/>
    </row>
    <row r="517" ht="16.5" customHeight="1">
      <c r="A517" s="34"/>
      <c r="B517" s="54"/>
      <c r="C517" s="54"/>
      <c r="D517" s="34"/>
      <c r="E517" s="16"/>
      <c r="F517" s="19"/>
      <c r="G517" s="153"/>
      <c r="H517" s="16"/>
      <c r="I517" s="16"/>
      <c r="J517" s="19"/>
      <c r="K517" s="153"/>
      <c r="L517" s="34"/>
      <c r="M517" s="16"/>
      <c r="N517" s="19"/>
      <c r="O517" s="153"/>
      <c r="P517" s="34"/>
      <c r="Q517" s="34"/>
      <c r="R517" s="157"/>
      <c r="S517" s="157"/>
      <c r="T517" s="110"/>
      <c r="U517" s="104"/>
      <c r="V517" s="70"/>
      <c r="W517" s="70"/>
      <c r="X517" s="70"/>
    </row>
    <row r="518" ht="16.5" customHeight="1">
      <c r="A518" s="34"/>
      <c r="B518" s="54"/>
      <c r="C518" s="54"/>
      <c r="D518" s="34"/>
      <c r="E518" s="16"/>
      <c r="F518" s="19"/>
      <c r="G518" s="153"/>
      <c r="H518" s="16"/>
      <c r="I518" s="16"/>
      <c r="J518" s="19"/>
      <c r="K518" s="153"/>
      <c r="L518" s="34"/>
      <c r="M518" s="16"/>
      <c r="N518" s="19"/>
      <c r="O518" s="153"/>
      <c r="P518" s="34"/>
      <c r="Q518" s="34"/>
      <c r="R518" s="157"/>
      <c r="S518" s="157"/>
      <c r="T518" s="110"/>
      <c r="U518" s="104"/>
      <c r="V518" s="70"/>
      <c r="W518" s="70"/>
      <c r="X518" s="70"/>
    </row>
    <row r="519" ht="16.5" customHeight="1">
      <c r="A519" s="34"/>
      <c r="B519" s="54"/>
      <c r="C519" s="54"/>
      <c r="D519" s="34"/>
      <c r="E519" s="16"/>
      <c r="F519" s="19"/>
      <c r="G519" s="153"/>
      <c r="H519" s="16"/>
      <c r="I519" s="16"/>
      <c r="J519" s="19"/>
      <c r="K519" s="153"/>
      <c r="L519" s="34"/>
      <c r="M519" s="16"/>
      <c r="N519" s="19"/>
      <c r="O519" s="153"/>
      <c r="P519" s="34"/>
      <c r="Q519" s="34"/>
      <c r="R519" s="157"/>
      <c r="S519" s="157"/>
      <c r="T519" s="110"/>
      <c r="U519" s="104"/>
      <c r="V519" s="70"/>
      <c r="W519" s="70"/>
      <c r="X519" s="70"/>
    </row>
    <row r="520" ht="16.5" customHeight="1">
      <c r="A520" s="34"/>
      <c r="B520" s="54"/>
      <c r="C520" s="54"/>
      <c r="D520" s="34"/>
      <c r="E520" s="16"/>
      <c r="F520" s="19"/>
      <c r="G520" s="153"/>
      <c r="H520" s="16"/>
      <c r="I520" s="16"/>
      <c r="J520" s="19"/>
      <c r="K520" s="153"/>
      <c r="L520" s="34"/>
      <c r="M520" s="16"/>
      <c r="N520" s="19"/>
      <c r="O520" s="153"/>
      <c r="P520" s="34"/>
      <c r="Q520" s="34"/>
      <c r="R520" s="157"/>
      <c r="S520" s="157"/>
      <c r="T520" s="110"/>
      <c r="U520" s="104"/>
      <c r="V520" s="70"/>
      <c r="W520" s="70"/>
      <c r="X520" s="70"/>
    </row>
    <row r="521" ht="16.5" customHeight="1">
      <c r="A521" s="34"/>
      <c r="B521" s="54"/>
      <c r="C521" s="54"/>
      <c r="D521" s="34"/>
      <c r="E521" s="16"/>
      <c r="F521" s="19"/>
      <c r="G521" s="153"/>
      <c r="H521" s="16"/>
      <c r="I521" s="16"/>
      <c r="J521" s="19"/>
      <c r="K521" s="153"/>
      <c r="L521" s="34"/>
      <c r="M521" s="16"/>
      <c r="N521" s="19"/>
      <c r="O521" s="153"/>
      <c r="P521" s="34"/>
      <c r="Q521" s="34"/>
      <c r="R521" s="157"/>
      <c r="S521" s="157"/>
      <c r="T521" s="110"/>
      <c r="U521" s="104"/>
      <c r="V521" s="70"/>
      <c r="W521" s="70"/>
      <c r="X521" s="70"/>
    </row>
    <row r="522" ht="16.5" customHeight="1">
      <c r="A522" s="34"/>
      <c r="B522" s="54"/>
      <c r="C522" s="54"/>
      <c r="D522" s="34"/>
      <c r="E522" s="16"/>
      <c r="F522" s="19"/>
      <c r="G522" s="153"/>
      <c r="H522" s="16"/>
      <c r="I522" s="16"/>
      <c r="J522" s="19"/>
      <c r="K522" s="153"/>
      <c r="L522" s="34"/>
      <c r="M522" s="16"/>
      <c r="N522" s="19"/>
      <c r="O522" s="153"/>
      <c r="P522" s="34"/>
      <c r="Q522" s="34"/>
      <c r="R522" s="157"/>
      <c r="S522" s="157"/>
      <c r="T522" s="110"/>
      <c r="U522" s="104"/>
      <c r="V522" s="70"/>
      <c r="W522" s="70"/>
      <c r="X522" s="70"/>
    </row>
    <row r="523" ht="16.5" customHeight="1">
      <c r="A523" s="34"/>
      <c r="B523" s="54"/>
      <c r="C523" s="54"/>
      <c r="D523" s="34"/>
      <c r="E523" s="16"/>
      <c r="F523" s="19"/>
      <c r="G523" s="153"/>
      <c r="H523" s="16"/>
      <c r="I523" s="16"/>
      <c r="J523" s="19"/>
      <c r="K523" s="153"/>
      <c r="L523" s="34"/>
      <c r="M523" s="16"/>
      <c r="N523" s="19"/>
      <c r="O523" s="153"/>
      <c r="P523" s="34"/>
      <c r="Q523" s="34"/>
      <c r="R523" s="157"/>
      <c r="S523" s="157"/>
      <c r="T523" s="110"/>
      <c r="U523" s="104"/>
      <c r="V523" s="70"/>
      <c r="W523" s="70"/>
      <c r="X523" s="70"/>
    </row>
    <row r="524" ht="16.5" customHeight="1">
      <c r="A524" s="34"/>
      <c r="B524" s="54"/>
      <c r="C524" s="54"/>
      <c r="D524" s="34"/>
      <c r="E524" s="16"/>
      <c r="F524" s="19"/>
      <c r="G524" s="153"/>
      <c r="H524" s="16"/>
      <c r="I524" s="16"/>
      <c r="J524" s="19"/>
      <c r="K524" s="153"/>
      <c r="L524" s="34"/>
      <c r="M524" s="16"/>
      <c r="N524" s="19"/>
      <c r="O524" s="153"/>
      <c r="P524" s="34"/>
      <c r="Q524" s="34"/>
      <c r="R524" s="157"/>
      <c r="S524" s="157"/>
      <c r="T524" s="110"/>
      <c r="U524" s="104"/>
      <c r="V524" s="70"/>
      <c r="W524" s="70"/>
      <c r="X524" s="70"/>
    </row>
    <row r="525" ht="16.5" customHeight="1">
      <c r="A525" s="34"/>
      <c r="B525" s="54"/>
      <c r="C525" s="54"/>
      <c r="D525" s="34"/>
      <c r="E525" s="16"/>
      <c r="F525" s="19"/>
      <c r="G525" s="153"/>
      <c r="H525" s="16"/>
      <c r="I525" s="16"/>
      <c r="J525" s="19"/>
      <c r="K525" s="153"/>
      <c r="L525" s="34"/>
      <c r="M525" s="16"/>
      <c r="N525" s="19"/>
      <c r="O525" s="153"/>
      <c r="P525" s="34"/>
      <c r="Q525" s="34"/>
      <c r="R525" s="157"/>
      <c r="S525" s="157"/>
      <c r="T525" s="110"/>
      <c r="U525" s="104"/>
      <c r="V525" s="70"/>
      <c r="W525" s="70"/>
      <c r="X525" s="70"/>
    </row>
    <row r="526" ht="16.5" customHeight="1">
      <c r="A526" s="34"/>
      <c r="B526" s="54"/>
      <c r="C526" s="54"/>
      <c r="D526" s="34"/>
      <c r="E526" s="16"/>
      <c r="F526" s="19"/>
      <c r="G526" s="153"/>
      <c r="H526" s="16"/>
      <c r="I526" s="16"/>
      <c r="J526" s="19"/>
      <c r="K526" s="153"/>
      <c r="L526" s="34"/>
      <c r="M526" s="16"/>
      <c r="N526" s="19"/>
      <c r="O526" s="153"/>
      <c r="P526" s="34"/>
      <c r="Q526" s="34"/>
      <c r="R526" s="157"/>
      <c r="S526" s="157"/>
      <c r="T526" s="110"/>
      <c r="U526" s="104"/>
      <c r="V526" s="70"/>
      <c r="W526" s="70"/>
      <c r="X526" s="70"/>
    </row>
    <row r="527" ht="16.5" customHeight="1">
      <c r="A527" s="34"/>
      <c r="B527" s="54"/>
      <c r="C527" s="54"/>
      <c r="D527" s="34"/>
      <c r="E527" s="16"/>
      <c r="F527" s="19"/>
      <c r="G527" s="153"/>
      <c r="H527" s="16"/>
      <c r="I527" s="16"/>
      <c r="J527" s="19"/>
      <c r="K527" s="153"/>
      <c r="L527" s="34"/>
      <c r="M527" s="16"/>
      <c r="N527" s="19"/>
      <c r="O527" s="153"/>
      <c r="P527" s="34"/>
      <c r="Q527" s="34"/>
      <c r="R527" s="157"/>
      <c r="S527" s="157"/>
      <c r="T527" s="110"/>
      <c r="U527" s="104"/>
      <c r="V527" s="70"/>
      <c r="W527" s="70"/>
      <c r="X527" s="70"/>
    </row>
    <row r="528" ht="16.5" customHeight="1">
      <c r="A528" s="34"/>
      <c r="B528" s="54"/>
      <c r="C528" s="54"/>
      <c r="D528" s="34"/>
      <c r="E528" s="16"/>
      <c r="F528" s="19"/>
      <c r="G528" s="153"/>
      <c r="H528" s="16"/>
      <c r="I528" s="16"/>
      <c r="J528" s="19"/>
      <c r="K528" s="153"/>
      <c r="L528" s="34"/>
      <c r="M528" s="16"/>
      <c r="N528" s="19"/>
      <c r="O528" s="153"/>
      <c r="P528" s="34"/>
      <c r="Q528" s="34"/>
      <c r="R528" s="157"/>
      <c r="S528" s="157"/>
      <c r="T528" s="110"/>
      <c r="U528" s="104"/>
      <c r="V528" s="70"/>
      <c r="W528" s="70"/>
      <c r="X528" s="70"/>
    </row>
    <row r="529" ht="16.5" customHeight="1">
      <c r="A529" s="34"/>
      <c r="B529" s="54"/>
      <c r="C529" s="54"/>
      <c r="D529" s="34"/>
      <c r="E529" s="16"/>
      <c r="F529" s="19"/>
      <c r="G529" s="153"/>
      <c r="H529" s="16"/>
      <c r="I529" s="16"/>
      <c r="J529" s="19"/>
      <c r="K529" s="153"/>
      <c r="L529" s="34"/>
      <c r="M529" s="16"/>
      <c r="N529" s="19"/>
      <c r="O529" s="153"/>
      <c r="P529" s="34"/>
      <c r="Q529" s="34"/>
      <c r="R529" s="157"/>
      <c r="S529" s="157"/>
      <c r="T529" s="110"/>
      <c r="U529" s="104"/>
      <c r="V529" s="70"/>
      <c r="W529" s="70"/>
      <c r="X529" s="70"/>
    </row>
    <row r="530" ht="16.5" customHeight="1">
      <c r="A530" s="34"/>
      <c r="B530" s="54"/>
      <c r="C530" s="54"/>
      <c r="D530" s="34"/>
      <c r="E530" s="16"/>
      <c r="F530" s="19"/>
      <c r="G530" s="153"/>
      <c r="H530" s="16"/>
      <c r="I530" s="16"/>
      <c r="J530" s="19"/>
      <c r="K530" s="153"/>
      <c r="L530" s="34"/>
      <c r="M530" s="16"/>
      <c r="N530" s="19"/>
      <c r="O530" s="153"/>
      <c r="P530" s="34"/>
      <c r="Q530" s="34"/>
      <c r="R530" s="157"/>
      <c r="S530" s="157"/>
      <c r="T530" s="110"/>
      <c r="U530" s="104"/>
      <c r="V530" s="70"/>
      <c r="W530" s="70"/>
      <c r="X530" s="70"/>
    </row>
    <row r="531" ht="16.5" customHeight="1">
      <c r="A531" s="34"/>
      <c r="B531" s="54"/>
      <c r="C531" s="54"/>
      <c r="D531" s="34"/>
      <c r="E531" s="16"/>
      <c r="F531" s="19"/>
      <c r="G531" s="153"/>
      <c r="H531" s="16"/>
      <c r="I531" s="16"/>
      <c r="J531" s="19"/>
      <c r="K531" s="153"/>
      <c r="L531" s="34"/>
      <c r="M531" s="16"/>
      <c r="N531" s="19"/>
      <c r="O531" s="153"/>
      <c r="P531" s="34"/>
      <c r="Q531" s="34"/>
      <c r="R531" s="157"/>
      <c r="S531" s="157"/>
      <c r="T531" s="110"/>
      <c r="U531" s="104"/>
      <c r="V531" s="70"/>
      <c r="W531" s="70"/>
      <c r="X531" s="70"/>
    </row>
    <row r="532" ht="16.5" customHeight="1">
      <c r="A532" s="34"/>
      <c r="B532" s="54"/>
      <c r="C532" s="54"/>
      <c r="D532" s="34"/>
      <c r="E532" s="16"/>
      <c r="F532" s="19"/>
      <c r="G532" s="153"/>
      <c r="H532" s="16"/>
      <c r="I532" s="16"/>
      <c r="J532" s="19"/>
      <c r="K532" s="153"/>
      <c r="L532" s="34"/>
      <c r="M532" s="16"/>
      <c r="N532" s="19"/>
      <c r="O532" s="153"/>
      <c r="P532" s="34"/>
      <c r="Q532" s="34"/>
      <c r="R532" s="157"/>
      <c r="S532" s="157"/>
      <c r="T532" s="110"/>
      <c r="U532" s="104"/>
      <c r="V532" s="70"/>
      <c r="W532" s="70"/>
      <c r="X532" s="70"/>
    </row>
    <row r="533" ht="16.5" customHeight="1">
      <c r="A533" s="34"/>
      <c r="B533" s="54"/>
      <c r="C533" s="54"/>
      <c r="D533" s="34"/>
      <c r="E533" s="16"/>
      <c r="F533" s="19"/>
      <c r="G533" s="153"/>
      <c r="H533" s="16"/>
      <c r="I533" s="16"/>
      <c r="J533" s="19"/>
      <c r="K533" s="153"/>
      <c r="L533" s="34"/>
      <c r="M533" s="16"/>
      <c r="N533" s="19"/>
      <c r="O533" s="153"/>
      <c r="P533" s="34"/>
      <c r="Q533" s="34"/>
      <c r="R533" s="157"/>
      <c r="S533" s="157"/>
      <c r="T533" s="110"/>
      <c r="U533" s="104"/>
      <c r="V533" s="70"/>
      <c r="W533" s="70"/>
      <c r="X533" s="70"/>
    </row>
    <row r="534" ht="16.5" customHeight="1">
      <c r="A534" s="34"/>
      <c r="B534" s="54"/>
      <c r="C534" s="54"/>
      <c r="D534" s="34"/>
      <c r="E534" s="16"/>
      <c r="F534" s="19"/>
      <c r="G534" s="153"/>
      <c r="H534" s="16"/>
      <c r="I534" s="16"/>
      <c r="J534" s="19"/>
      <c r="K534" s="153"/>
      <c r="L534" s="34"/>
      <c r="M534" s="16"/>
      <c r="N534" s="19"/>
      <c r="O534" s="153"/>
      <c r="P534" s="34"/>
      <c r="Q534" s="34"/>
      <c r="R534" s="157"/>
      <c r="S534" s="157"/>
      <c r="T534" s="110"/>
      <c r="U534" s="104"/>
      <c r="V534" s="70"/>
      <c r="W534" s="70"/>
      <c r="X534" s="70"/>
    </row>
    <row r="535" ht="16.5" customHeight="1">
      <c r="A535" s="34"/>
      <c r="B535" s="54"/>
      <c r="C535" s="54"/>
      <c r="D535" s="34"/>
      <c r="E535" s="16"/>
      <c r="F535" s="19"/>
      <c r="G535" s="153"/>
      <c r="H535" s="16"/>
      <c r="I535" s="16"/>
      <c r="J535" s="19"/>
      <c r="K535" s="153"/>
      <c r="L535" s="34"/>
      <c r="M535" s="16"/>
      <c r="N535" s="19"/>
      <c r="O535" s="153"/>
      <c r="P535" s="34"/>
      <c r="Q535" s="34"/>
      <c r="R535" s="157"/>
      <c r="S535" s="157"/>
      <c r="T535" s="110"/>
      <c r="U535" s="104"/>
      <c r="V535" s="70"/>
      <c r="W535" s="70"/>
      <c r="X535" s="70"/>
    </row>
    <row r="536" ht="16.5" customHeight="1">
      <c r="A536" s="34"/>
      <c r="B536" s="54"/>
      <c r="C536" s="54"/>
      <c r="D536" s="34"/>
      <c r="E536" s="16"/>
      <c r="F536" s="19"/>
      <c r="G536" s="153"/>
      <c r="H536" s="16"/>
      <c r="I536" s="16"/>
      <c r="J536" s="19"/>
      <c r="K536" s="153"/>
      <c r="L536" s="34"/>
      <c r="M536" s="16"/>
      <c r="N536" s="19"/>
      <c r="O536" s="153"/>
      <c r="P536" s="34"/>
      <c r="Q536" s="34"/>
      <c r="R536" s="157"/>
      <c r="S536" s="157"/>
      <c r="T536" s="110"/>
      <c r="U536" s="104"/>
      <c r="V536" s="70"/>
      <c r="W536" s="70"/>
      <c r="X536" s="70"/>
    </row>
    <row r="537" ht="16.5" customHeight="1">
      <c r="A537" s="34"/>
      <c r="B537" s="54"/>
      <c r="C537" s="54"/>
      <c r="D537" s="34"/>
      <c r="E537" s="16"/>
      <c r="F537" s="19"/>
      <c r="G537" s="153"/>
      <c r="H537" s="16"/>
      <c r="I537" s="16"/>
      <c r="J537" s="19"/>
      <c r="K537" s="153"/>
      <c r="L537" s="34"/>
      <c r="M537" s="16"/>
      <c r="N537" s="19"/>
      <c r="O537" s="153"/>
      <c r="P537" s="34"/>
      <c r="Q537" s="34"/>
      <c r="R537" s="157"/>
      <c r="S537" s="157"/>
      <c r="T537" s="110"/>
      <c r="U537" s="104"/>
      <c r="V537" s="70"/>
      <c r="W537" s="70"/>
      <c r="X537" s="70"/>
    </row>
    <row r="538" ht="16.5" customHeight="1">
      <c r="A538" s="34"/>
      <c r="B538" s="54"/>
      <c r="C538" s="54"/>
      <c r="D538" s="34"/>
      <c r="E538" s="16"/>
      <c r="F538" s="19"/>
      <c r="G538" s="153"/>
      <c r="H538" s="16"/>
      <c r="I538" s="16"/>
      <c r="J538" s="19"/>
      <c r="K538" s="153"/>
      <c r="L538" s="34"/>
      <c r="M538" s="16"/>
      <c r="N538" s="19"/>
      <c r="O538" s="153"/>
      <c r="P538" s="34"/>
      <c r="Q538" s="34"/>
      <c r="R538" s="157"/>
      <c r="S538" s="157"/>
      <c r="T538" s="110"/>
      <c r="U538" s="104"/>
      <c r="V538" s="70"/>
      <c r="W538" s="70"/>
      <c r="X538" s="70"/>
    </row>
    <row r="539" ht="16.5" customHeight="1">
      <c r="A539" s="34"/>
      <c r="B539" s="54"/>
      <c r="C539" s="54"/>
      <c r="D539" s="34"/>
      <c r="E539" s="16"/>
      <c r="F539" s="19"/>
      <c r="G539" s="153"/>
      <c r="H539" s="16"/>
      <c r="I539" s="16"/>
      <c r="J539" s="19"/>
      <c r="K539" s="153"/>
      <c r="L539" s="34"/>
      <c r="M539" s="16"/>
      <c r="N539" s="19"/>
      <c r="O539" s="153"/>
      <c r="P539" s="34"/>
      <c r="Q539" s="34"/>
      <c r="R539" s="157"/>
      <c r="S539" s="157"/>
      <c r="T539" s="110"/>
      <c r="U539" s="104"/>
      <c r="V539" s="70"/>
      <c r="W539" s="70"/>
      <c r="X539" s="70"/>
    </row>
    <row r="540" ht="16.5" customHeight="1">
      <c r="A540" s="34"/>
      <c r="B540" s="54"/>
      <c r="C540" s="54"/>
      <c r="D540" s="34"/>
      <c r="E540" s="16"/>
      <c r="F540" s="19"/>
      <c r="G540" s="153"/>
      <c r="H540" s="16"/>
      <c r="I540" s="16"/>
      <c r="J540" s="19"/>
      <c r="K540" s="153"/>
      <c r="L540" s="34"/>
      <c r="M540" s="16"/>
      <c r="N540" s="19"/>
      <c r="O540" s="153"/>
      <c r="P540" s="34"/>
      <c r="Q540" s="34"/>
      <c r="R540" s="157"/>
      <c r="S540" s="157"/>
      <c r="T540" s="110"/>
      <c r="U540" s="104"/>
      <c r="V540" s="70"/>
      <c r="W540" s="70"/>
      <c r="X540" s="70"/>
    </row>
    <row r="541" ht="16.5" customHeight="1">
      <c r="A541" s="34"/>
      <c r="B541" s="54"/>
      <c r="C541" s="54"/>
      <c r="D541" s="34"/>
      <c r="E541" s="16"/>
      <c r="F541" s="19"/>
      <c r="G541" s="153"/>
      <c r="H541" s="16"/>
      <c r="I541" s="16"/>
      <c r="J541" s="19"/>
      <c r="K541" s="153"/>
      <c r="L541" s="34"/>
      <c r="M541" s="16"/>
      <c r="N541" s="19"/>
      <c r="O541" s="153"/>
      <c r="P541" s="34"/>
      <c r="Q541" s="34"/>
      <c r="R541" s="157"/>
      <c r="S541" s="157"/>
      <c r="T541" s="110"/>
      <c r="U541" s="104"/>
      <c r="V541" s="70"/>
      <c r="W541" s="70"/>
      <c r="X541" s="70"/>
    </row>
    <row r="542" ht="16.5" customHeight="1">
      <c r="A542" s="34"/>
      <c r="B542" s="54"/>
      <c r="C542" s="54"/>
      <c r="D542" s="34"/>
      <c r="E542" s="16"/>
      <c r="F542" s="19"/>
      <c r="G542" s="153"/>
      <c r="H542" s="16"/>
      <c r="I542" s="16"/>
      <c r="J542" s="19"/>
      <c r="K542" s="153"/>
      <c r="L542" s="34"/>
      <c r="M542" s="16"/>
      <c r="N542" s="19"/>
      <c r="O542" s="153"/>
      <c r="P542" s="34"/>
      <c r="Q542" s="34"/>
      <c r="R542" s="157"/>
      <c r="S542" s="157"/>
      <c r="T542" s="110"/>
      <c r="U542" s="104"/>
      <c r="V542" s="70"/>
      <c r="W542" s="70"/>
      <c r="X542" s="70"/>
    </row>
    <row r="543" ht="16.5" customHeight="1">
      <c r="A543" s="34"/>
      <c r="B543" s="54"/>
      <c r="C543" s="54"/>
      <c r="D543" s="34"/>
      <c r="E543" s="16"/>
      <c r="F543" s="19"/>
      <c r="G543" s="153"/>
      <c r="H543" s="16"/>
      <c r="I543" s="16"/>
      <c r="J543" s="19"/>
      <c r="K543" s="153"/>
      <c r="L543" s="34"/>
      <c r="M543" s="16"/>
      <c r="N543" s="19"/>
      <c r="O543" s="153"/>
      <c r="P543" s="34"/>
      <c r="Q543" s="34"/>
      <c r="R543" s="157"/>
      <c r="S543" s="157"/>
      <c r="T543" s="110"/>
      <c r="U543" s="104"/>
      <c r="V543" s="70"/>
      <c r="W543" s="70"/>
      <c r="X543" s="70"/>
    </row>
    <row r="544" ht="16.5" customHeight="1">
      <c r="A544" s="34"/>
      <c r="B544" s="54"/>
      <c r="C544" s="54"/>
      <c r="D544" s="34"/>
      <c r="E544" s="16"/>
      <c r="F544" s="19"/>
      <c r="G544" s="153"/>
      <c r="H544" s="16"/>
      <c r="I544" s="16"/>
      <c r="J544" s="19"/>
      <c r="K544" s="153"/>
      <c r="L544" s="34"/>
      <c r="M544" s="16"/>
      <c r="N544" s="19"/>
      <c r="O544" s="153"/>
      <c r="P544" s="34"/>
      <c r="Q544" s="34"/>
      <c r="R544" s="157"/>
      <c r="S544" s="157"/>
      <c r="T544" s="110"/>
      <c r="U544" s="104"/>
      <c r="V544" s="70"/>
      <c r="W544" s="70"/>
      <c r="X544" s="70"/>
    </row>
    <row r="545" ht="16.5" customHeight="1">
      <c r="A545" s="34"/>
      <c r="B545" s="54"/>
      <c r="C545" s="54"/>
      <c r="D545" s="34"/>
      <c r="E545" s="16"/>
      <c r="F545" s="19"/>
      <c r="G545" s="153"/>
      <c r="H545" s="16"/>
      <c r="I545" s="16"/>
      <c r="J545" s="19"/>
      <c r="K545" s="153"/>
      <c r="L545" s="34"/>
      <c r="M545" s="16"/>
      <c r="N545" s="19"/>
      <c r="O545" s="153"/>
      <c r="P545" s="34"/>
      <c r="Q545" s="34"/>
      <c r="R545" s="157"/>
      <c r="S545" s="157"/>
      <c r="T545" s="110"/>
      <c r="U545" s="104"/>
      <c r="V545" s="70"/>
      <c r="W545" s="70"/>
      <c r="X545" s="70"/>
    </row>
    <row r="546" ht="16.5" customHeight="1">
      <c r="A546" s="34"/>
      <c r="B546" s="54"/>
      <c r="C546" s="54"/>
      <c r="D546" s="34"/>
      <c r="E546" s="16"/>
      <c r="F546" s="19"/>
      <c r="G546" s="153"/>
      <c r="H546" s="16"/>
      <c r="I546" s="16"/>
      <c r="J546" s="19"/>
      <c r="K546" s="153"/>
      <c r="L546" s="34"/>
      <c r="M546" s="16"/>
      <c r="N546" s="19"/>
      <c r="O546" s="153"/>
      <c r="P546" s="34"/>
      <c r="Q546" s="34"/>
      <c r="R546" s="157"/>
      <c r="S546" s="157"/>
      <c r="T546" s="110"/>
      <c r="U546" s="104"/>
      <c r="V546" s="70"/>
      <c r="W546" s="70"/>
      <c r="X546" s="70"/>
    </row>
    <row r="547" ht="16.5" customHeight="1">
      <c r="A547" s="34"/>
      <c r="B547" s="54"/>
      <c r="C547" s="54"/>
      <c r="D547" s="34"/>
      <c r="E547" s="16"/>
      <c r="F547" s="19"/>
      <c r="G547" s="153"/>
      <c r="H547" s="16"/>
      <c r="I547" s="16"/>
      <c r="J547" s="19"/>
      <c r="K547" s="153"/>
      <c r="L547" s="34"/>
      <c r="M547" s="16"/>
      <c r="N547" s="19"/>
      <c r="O547" s="153"/>
      <c r="P547" s="34"/>
      <c r="Q547" s="34"/>
      <c r="R547" s="157"/>
      <c r="S547" s="157"/>
      <c r="T547" s="110"/>
      <c r="U547" s="104"/>
      <c r="V547" s="70"/>
      <c r="W547" s="70"/>
      <c r="X547" s="70"/>
    </row>
    <row r="548" ht="16.5" customHeight="1">
      <c r="A548" s="34"/>
      <c r="B548" s="54"/>
      <c r="C548" s="54"/>
      <c r="D548" s="34"/>
      <c r="E548" s="16"/>
      <c r="F548" s="19"/>
      <c r="G548" s="153"/>
      <c r="H548" s="16"/>
      <c r="I548" s="16"/>
      <c r="J548" s="19"/>
      <c r="K548" s="153"/>
      <c r="L548" s="34"/>
      <c r="M548" s="16"/>
      <c r="N548" s="19"/>
      <c r="O548" s="153"/>
      <c r="P548" s="34"/>
      <c r="Q548" s="34"/>
      <c r="R548" s="157"/>
      <c r="S548" s="157"/>
      <c r="T548" s="110"/>
      <c r="U548" s="104"/>
      <c r="V548" s="70"/>
      <c r="W548" s="70"/>
      <c r="X548" s="70"/>
    </row>
    <row r="549" ht="16.5" customHeight="1">
      <c r="A549" s="34"/>
      <c r="B549" s="54"/>
      <c r="C549" s="54"/>
      <c r="D549" s="34"/>
      <c r="E549" s="16"/>
      <c r="F549" s="19"/>
      <c r="G549" s="153"/>
      <c r="H549" s="16"/>
      <c r="I549" s="16"/>
      <c r="J549" s="19"/>
      <c r="K549" s="153"/>
      <c r="L549" s="34"/>
      <c r="M549" s="16"/>
      <c r="N549" s="19"/>
      <c r="O549" s="153"/>
      <c r="P549" s="34"/>
      <c r="Q549" s="34"/>
      <c r="R549" s="157"/>
      <c r="S549" s="157"/>
      <c r="T549" s="110"/>
      <c r="U549" s="104"/>
      <c r="V549" s="70"/>
      <c r="W549" s="70"/>
      <c r="X549" s="70"/>
    </row>
    <row r="550" ht="16.5" customHeight="1">
      <c r="A550" s="34"/>
      <c r="B550" s="54"/>
      <c r="C550" s="54"/>
      <c r="D550" s="34"/>
      <c r="E550" s="16"/>
      <c r="F550" s="19"/>
      <c r="G550" s="153"/>
      <c r="H550" s="16"/>
      <c r="I550" s="16"/>
      <c r="J550" s="19"/>
      <c r="K550" s="153"/>
      <c r="L550" s="34"/>
      <c r="M550" s="16"/>
      <c r="N550" s="19"/>
      <c r="O550" s="153"/>
      <c r="P550" s="34"/>
      <c r="Q550" s="34"/>
      <c r="R550" s="157"/>
      <c r="S550" s="157"/>
      <c r="T550" s="110"/>
      <c r="U550" s="104"/>
      <c r="V550" s="70"/>
      <c r="W550" s="70"/>
      <c r="X550" s="70"/>
    </row>
    <row r="551" ht="16.5" customHeight="1">
      <c r="A551" s="34"/>
      <c r="B551" s="54"/>
      <c r="C551" s="54"/>
      <c r="D551" s="34"/>
      <c r="E551" s="16"/>
      <c r="F551" s="19"/>
      <c r="G551" s="153"/>
      <c r="H551" s="16"/>
      <c r="I551" s="16"/>
      <c r="J551" s="19"/>
      <c r="K551" s="153"/>
      <c r="L551" s="34"/>
      <c r="M551" s="16"/>
      <c r="N551" s="19"/>
      <c r="O551" s="153"/>
      <c r="P551" s="34"/>
      <c r="Q551" s="34"/>
      <c r="R551" s="157"/>
      <c r="S551" s="157"/>
      <c r="T551" s="110"/>
      <c r="U551" s="104"/>
      <c r="V551" s="70"/>
      <c r="W551" s="70"/>
      <c r="X551" s="70"/>
    </row>
    <row r="552" ht="16.5" customHeight="1">
      <c r="A552" s="34"/>
      <c r="B552" s="54"/>
      <c r="C552" s="54"/>
      <c r="D552" s="34"/>
      <c r="E552" s="16"/>
      <c r="F552" s="19"/>
      <c r="G552" s="153"/>
      <c r="H552" s="16"/>
      <c r="I552" s="16"/>
      <c r="J552" s="19"/>
      <c r="K552" s="153"/>
      <c r="L552" s="34"/>
      <c r="M552" s="16"/>
      <c r="N552" s="19"/>
      <c r="O552" s="153"/>
      <c r="P552" s="34"/>
      <c r="Q552" s="34"/>
      <c r="R552" s="157"/>
      <c r="S552" s="157"/>
      <c r="T552" s="110"/>
      <c r="U552" s="104"/>
      <c r="V552" s="70"/>
      <c r="W552" s="70"/>
      <c r="X552" s="70"/>
    </row>
    <row r="553" ht="16.5" customHeight="1">
      <c r="A553" s="34"/>
      <c r="B553" s="54"/>
      <c r="C553" s="54"/>
      <c r="D553" s="34"/>
      <c r="E553" s="16"/>
      <c r="F553" s="19"/>
      <c r="G553" s="153"/>
      <c r="H553" s="16"/>
      <c r="I553" s="16"/>
      <c r="J553" s="19"/>
      <c r="K553" s="153"/>
      <c r="L553" s="34"/>
      <c r="M553" s="16"/>
      <c r="N553" s="19"/>
      <c r="O553" s="153"/>
      <c r="P553" s="34"/>
      <c r="Q553" s="34"/>
      <c r="R553" s="157"/>
      <c r="S553" s="157"/>
      <c r="T553" s="110"/>
      <c r="U553" s="104"/>
      <c r="V553" s="70"/>
      <c r="W553" s="70"/>
      <c r="X553" s="70"/>
    </row>
    <row r="554" ht="16.5" customHeight="1">
      <c r="A554" s="34"/>
      <c r="B554" s="54"/>
      <c r="C554" s="54"/>
      <c r="D554" s="34"/>
      <c r="E554" s="16"/>
      <c r="F554" s="19"/>
      <c r="G554" s="153"/>
      <c r="H554" s="16"/>
      <c r="I554" s="16"/>
      <c r="J554" s="19"/>
      <c r="K554" s="153"/>
      <c r="L554" s="34"/>
      <c r="M554" s="16"/>
      <c r="N554" s="19"/>
      <c r="O554" s="153"/>
      <c r="P554" s="34"/>
      <c r="Q554" s="34"/>
      <c r="R554" s="157"/>
      <c r="S554" s="157"/>
      <c r="T554" s="110"/>
      <c r="U554" s="104"/>
      <c r="V554" s="70"/>
      <c r="W554" s="70"/>
      <c r="X554" s="70"/>
    </row>
    <row r="555" ht="16.5" customHeight="1">
      <c r="A555" s="34"/>
      <c r="B555" s="54"/>
      <c r="C555" s="54"/>
      <c r="D555" s="34"/>
      <c r="E555" s="16"/>
      <c r="F555" s="19"/>
      <c r="G555" s="153"/>
      <c r="H555" s="16"/>
      <c r="I555" s="16"/>
      <c r="J555" s="19"/>
      <c r="K555" s="153"/>
      <c r="L555" s="34"/>
      <c r="M555" s="16"/>
      <c r="N555" s="19"/>
      <c r="O555" s="153"/>
      <c r="P555" s="34"/>
      <c r="Q555" s="34"/>
      <c r="R555" s="157"/>
      <c r="S555" s="157"/>
      <c r="T555" s="110"/>
      <c r="U555" s="104"/>
      <c r="V555" s="70"/>
      <c r="W555" s="70"/>
      <c r="X555" s="70"/>
    </row>
    <row r="556" ht="16.5" customHeight="1">
      <c r="A556" s="34"/>
      <c r="B556" s="54"/>
      <c r="C556" s="54"/>
      <c r="D556" s="34"/>
      <c r="E556" s="16"/>
      <c r="F556" s="19"/>
      <c r="G556" s="153"/>
      <c r="H556" s="16"/>
      <c r="I556" s="16"/>
      <c r="J556" s="19"/>
      <c r="K556" s="153"/>
      <c r="L556" s="34"/>
      <c r="M556" s="16"/>
      <c r="N556" s="19"/>
      <c r="O556" s="153"/>
      <c r="P556" s="34"/>
      <c r="Q556" s="34"/>
      <c r="R556" s="157"/>
      <c r="S556" s="157"/>
      <c r="T556" s="110"/>
      <c r="U556" s="104"/>
      <c r="V556" s="70"/>
      <c r="W556" s="70"/>
      <c r="X556" s="70"/>
    </row>
    <row r="557" ht="16.5" customHeight="1">
      <c r="A557" s="34"/>
      <c r="B557" s="54"/>
      <c r="C557" s="54"/>
      <c r="D557" s="34"/>
      <c r="E557" s="16"/>
      <c r="F557" s="19"/>
      <c r="G557" s="153"/>
      <c r="H557" s="16"/>
      <c r="I557" s="16"/>
      <c r="J557" s="19"/>
      <c r="K557" s="153"/>
      <c r="L557" s="34"/>
      <c r="M557" s="16"/>
      <c r="N557" s="19"/>
      <c r="O557" s="153"/>
      <c r="P557" s="34"/>
      <c r="Q557" s="34"/>
      <c r="R557" s="157"/>
      <c r="S557" s="157"/>
      <c r="T557" s="110"/>
      <c r="U557" s="104"/>
      <c r="V557" s="70"/>
      <c r="W557" s="70"/>
      <c r="X557" s="70"/>
    </row>
    <row r="558" ht="16.5" customHeight="1">
      <c r="A558" s="34"/>
      <c r="B558" s="54"/>
      <c r="C558" s="54"/>
      <c r="D558" s="34"/>
      <c r="E558" s="16"/>
      <c r="F558" s="19"/>
      <c r="G558" s="153"/>
      <c r="H558" s="16"/>
      <c r="I558" s="16"/>
      <c r="J558" s="19"/>
      <c r="K558" s="153"/>
      <c r="L558" s="34"/>
      <c r="M558" s="16"/>
      <c r="N558" s="19"/>
      <c r="O558" s="153"/>
      <c r="P558" s="34"/>
      <c r="Q558" s="34"/>
      <c r="R558" s="157"/>
      <c r="S558" s="157"/>
      <c r="T558" s="110"/>
      <c r="U558" s="104"/>
      <c r="V558" s="70"/>
      <c r="W558" s="70"/>
      <c r="X558" s="70"/>
    </row>
    <row r="559" ht="16.5" customHeight="1">
      <c r="A559" s="34"/>
      <c r="B559" s="54"/>
      <c r="C559" s="54"/>
      <c r="D559" s="34"/>
      <c r="E559" s="16"/>
      <c r="F559" s="19"/>
      <c r="G559" s="153"/>
      <c r="H559" s="16"/>
      <c r="I559" s="16"/>
      <c r="J559" s="19"/>
      <c r="K559" s="153"/>
      <c r="L559" s="34"/>
      <c r="M559" s="16"/>
      <c r="N559" s="19"/>
      <c r="O559" s="153"/>
      <c r="P559" s="34"/>
      <c r="Q559" s="34"/>
      <c r="R559" s="157"/>
      <c r="S559" s="157"/>
      <c r="T559" s="110"/>
      <c r="U559" s="104"/>
      <c r="V559" s="70"/>
      <c r="W559" s="70"/>
      <c r="X559" s="70"/>
    </row>
    <row r="560" ht="16.5" customHeight="1">
      <c r="A560" s="34"/>
      <c r="B560" s="54"/>
      <c r="C560" s="54"/>
      <c r="D560" s="34"/>
      <c r="E560" s="16"/>
      <c r="F560" s="19"/>
      <c r="G560" s="153"/>
      <c r="H560" s="16"/>
      <c r="I560" s="16"/>
      <c r="J560" s="19"/>
      <c r="K560" s="153"/>
      <c r="L560" s="34"/>
      <c r="M560" s="16"/>
      <c r="N560" s="19"/>
      <c r="O560" s="153"/>
      <c r="P560" s="34"/>
      <c r="Q560" s="34"/>
      <c r="R560" s="157"/>
      <c r="S560" s="157"/>
      <c r="T560" s="110"/>
      <c r="U560" s="104"/>
      <c r="V560" s="70"/>
      <c r="W560" s="70"/>
      <c r="X560" s="70"/>
    </row>
    <row r="561" ht="16.5" customHeight="1">
      <c r="A561" s="34"/>
      <c r="B561" s="54"/>
      <c r="C561" s="54"/>
      <c r="D561" s="34"/>
      <c r="E561" s="16"/>
      <c r="F561" s="19"/>
      <c r="G561" s="153"/>
      <c r="H561" s="16"/>
      <c r="I561" s="16"/>
      <c r="J561" s="19"/>
      <c r="K561" s="153"/>
      <c r="L561" s="34"/>
      <c r="M561" s="16"/>
      <c r="N561" s="19"/>
      <c r="O561" s="153"/>
      <c r="P561" s="34"/>
      <c r="Q561" s="34"/>
      <c r="R561" s="157"/>
      <c r="S561" s="157"/>
      <c r="T561" s="110"/>
      <c r="U561" s="104"/>
      <c r="V561" s="70"/>
      <c r="W561" s="70"/>
      <c r="X561" s="70"/>
    </row>
    <row r="562" ht="16.5" customHeight="1">
      <c r="A562" s="34"/>
      <c r="B562" s="54"/>
      <c r="C562" s="54"/>
      <c r="D562" s="34"/>
      <c r="E562" s="16"/>
      <c r="F562" s="19"/>
      <c r="G562" s="153"/>
      <c r="H562" s="16"/>
      <c r="I562" s="16"/>
      <c r="J562" s="19"/>
      <c r="K562" s="153"/>
      <c r="L562" s="34"/>
      <c r="M562" s="16"/>
      <c r="N562" s="19"/>
      <c r="O562" s="153"/>
      <c r="P562" s="34"/>
      <c r="Q562" s="34"/>
      <c r="R562" s="157"/>
      <c r="S562" s="157"/>
      <c r="T562" s="110"/>
      <c r="U562" s="104"/>
      <c r="V562" s="70"/>
      <c r="W562" s="70"/>
      <c r="X562" s="70"/>
    </row>
    <row r="563" ht="16.5" customHeight="1">
      <c r="A563" s="34"/>
      <c r="B563" s="54"/>
      <c r="C563" s="54"/>
      <c r="D563" s="34"/>
      <c r="E563" s="16"/>
      <c r="F563" s="19"/>
      <c r="G563" s="153"/>
      <c r="H563" s="16"/>
      <c r="I563" s="16"/>
      <c r="J563" s="19"/>
      <c r="K563" s="153"/>
      <c r="L563" s="34"/>
      <c r="M563" s="16"/>
      <c r="N563" s="19"/>
      <c r="O563" s="153"/>
      <c r="P563" s="34"/>
      <c r="Q563" s="34"/>
      <c r="R563" s="157"/>
      <c r="S563" s="157"/>
      <c r="T563" s="110"/>
      <c r="U563" s="104"/>
      <c r="V563" s="70"/>
      <c r="W563" s="70"/>
      <c r="X563" s="70"/>
    </row>
    <row r="564" ht="16.5" customHeight="1">
      <c r="A564" s="34"/>
      <c r="B564" s="54"/>
      <c r="C564" s="54"/>
      <c r="D564" s="34"/>
      <c r="E564" s="16"/>
      <c r="F564" s="19"/>
      <c r="G564" s="153"/>
      <c r="H564" s="16"/>
      <c r="I564" s="16"/>
      <c r="J564" s="19"/>
      <c r="K564" s="153"/>
      <c r="L564" s="34"/>
      <c r="M564" s="16"/>
      <c r="N564" s="19"/>
      <c r="O564" s="153"/>
      <c r="P564" s="34"/>
      <c r="Q564" s="34"/>
      <c r="R564" s="157"/>
      <c r="S564" s="157"/>
      <c r="T564" s="110"/>
      <c r="U564" s="104"/>
      <c r="V564" s="70"/>
      <c r="W564" s="70"/>
      <c r="X564" s="70"/>
    </row>
    <row r="565" ht="16.5" customHeight="1">
      <c r="A565" s="34"/>
      <c r="B565" s="54"/>
      <c r="C565" s="54"/>
      <c r="D565" s="34"/>
      <c r="E565" s="16"/>
      <c r="F565" s="19"/>
      <c r="G565" s="153"/>
      <c r="H565" s="16"/>
      <c r="I565" s="16"/>
      <c r="J565" s="19"/>
      <c r="K565" s="153"/>
      <c r="L565" s="34"/>
      <c r="M565" s="16"/>
      <c r="N565" s="19"/>
      <c r="O565" s="153"/>
      <c r="P565" s="34"/>
      <c r="Q565" s="34"/>
      <c r="R565" s="157"/>
      <c r="S565" s="157"/>
      <c r="T565" s="110"/>
      <c r="U565" s="104"/>
      <c r="V565" s="70"/>
      <c r="W565" s="70"/>
      <c r="X565" s="70"/>
    </row>
    <row r="566" ht="16.5" customHeight="1">
      <c r="A566" s="34"/>
      <c r="B566" s="54"/>
      <c r="C566" s="54"/>
      <c r="D566" s="34"/>
      <c r="E566" s="16"/>
      <c r="F566" s="19"/>
      <c r="G566" s="153"/>
      <c r="H566" s="16"/>
      <c r="I566" s="16"/>
      <c r="J566" s="19"/>
      <c r="K566" s="153"/>
      <c r="L566" s="34"/>
      <c r="M566" s="16"/>
      <c r="N566" s="19"/>
      <c r="O566" s="153"/>
      <c r="P566" s="34"/>
      <c r="Q566" s="34"/>
      <c r="R566" s="157"/>
      <c r="S566" s="157"/>
      <c r="T566" s="110"/>
      <c r="U566" s="104"/>
      <c r="V566" s="70"/>
      <c r="W566" s="70"/>
      <c r="X566" s="70"/>
    </row>
    <row r="567" ht="16.5" customHeight="1">
      <c r="A567" s="34"/>
      <c r="B567" s="54"/>
      <c r="C567" s="54"/>
      <c r="D567" s="34"/>
      <c r="E567" s="16"/>
      <c r="F567" s="19"/>
      <c r="G567" s="153"/>
      <c r="H567" s="16"/>
      <c r="I567" s="16"/>
      <c r="J567" s="19"/>
      <c r="K567" s="153"/>
      <c r="L567" s="34"/>
      <c r="M567" s="16"/>
      <c r="N567" s="19"/>
      <c r="O567" s="153"/>
      <c r="P567" s="34"/>
      <c r="Q567" s="34"/>
      <c r="R567" s="157"/>
      <c r="S567" s="157"/>
      <c r="T567" s="110"/>
      <c r="U567" s="104"/>
      <c r="V567" s="70"/>
      <c r="W567" s="70"/>
      <c r="X567" s="70"/>
    </row>
    <row r="568" ht="16.5" customHeight="1">
      <c r="A568" s="34"/>
      <c r="B568" s="54"/>
      <c r="C568" s="54"/>
      <c r="D568" s="34"/>
      <c r="E568" s="16"/>
      <c r="F568" s="19"/>
      <c r="G568" s="153"/>
      <c r="H568" s="16"/>
      <c r="I568" s="16"/>
      <c r="J568" s="19"/>
      <c r="K568" s="153"/>
      <c r="L568" s="34"/>
      <c r="M568" s="16"/>
      <c r="N568" s="19"/>
      <c r="O568" s="153"/>
      <c r="P568" s="34"/>
      <c r="Q568" s="34"/>
      <c r="R568" s="157"/>
      <c r="S568" s="157"/>
      <c r="T568" s="110"/>
      <c r="U568" s="104"/>
      <c r="V568" s="70"/>
      <c r="W568" s="70"/>
      <c r="X568" s="70"/>
    </row>
    <row r="569" ht="16.5" customHeight="1">
      <c r="A569" s="34"/>
      <c r="B569" s="54"/>
      <c r="C569" s="54"/>
      <c r="D569" s="34"/>
      <c r="E569" s="16"/>
      <c r="F569" s="19"/>
      <c r="G569" s="153"/>
      <c r="H569" s="16"/>
      <c r="I569" s="16"/>
      <c r="J569" s="19"/>
      <c r="K569" s="153"/>
      <c r="L569" s="34"/>
      <c r="M569" s="16"/>
      <c r="N569" s="19"/>
      <c r="O569" s="153"/>
      <c r="P569" s="34"/>
      <c r="Q569" s="34"/>
      <c r="R569" s="157"/>
      <c r="S569" s="157"/>
      <c r="T569" s="110"/>
      <c r="U569" s="104"/>
      <c r="V569" s="70"/>
      <c r="W569" s="70"/>
      <c r="X569" s="70"/>
    </row>
    <row r="570" ht="16.5" customHeight="1">
      <c r="A570" s="34"/>
      <c r="B570" s="54"/>
      <c r="C570" s="54"/>
      <c r="D570" s="34"/>
      <c r="E570" s="16"/>
      <c r="F570" s="19"/>
      <c r="G570" s="153"/>
      <c r="H570" s="16"/>
      <c r="I570" s="16"/>
      <c r="J570" s="19"/>
      <c r="K570" s="153"/>
      <c r="L570" s="34"/>
      <c r="M570" s="16"/>
      <c r="N570" s="19"/>
      <c r="O570" s="153"/>
      <c r="P570" s="34"/>
      <c r="Q570" s="34"/>
      <c r="R570" s="157"/>
      <c r="S570" s="157"/>
      <c r="T570" s="110"/>
      <c r="U570" s="104"/>
      <c r="V570" s="70"/>
      <c r="W570" s="70"/>
      <c r="X570" s="70"/>
    </row>
    <row r="571" ht="16.5" customHeight="1">
      <c r="A571" s="34"/>
      <c r="B571" s="54"/>
      <c r="C571" s="54"/>
      <c r="D571" s="34"/>
      <c r="E571" s="16"/>
      <c r="F571" s="19"/>
      <c r="G571" s="153"/>
      <c r="H571" s="16"/>
      <c r="I571" s="16"/>
      <c r="J571" s="19"/>
      <c r="K571" s="153"/>
      <c r="L571" s="34"/>
      <c r="M571" s="16"/>
      <c r="N571" s="19"/>
      <c r="O571" s="153"/>
      <c r="P571" s="34"/>
      <c r="Q571" s="34"/>
      <c r="R571" s="157"/>
      <c r="S571" s="157"/>
      <c r="T571" s="110"/>
      <c r="U571" s="104"/>
      <c r="V571" s="70"/>
      <c r="W571" s="70"/>
      <c r="X571" s="70"/>
    </row>
    <row r="572" ht="16.5" customHeight="1">
      <c r="A572" s="34"/>
      <c r="B572" s="54"/>
      <c r="C572" s="54"/>
      <c r="D572" s="34"/>
      <c r="E572" s="16"/>
      <c r="F572" s="19"/>
      <c r="G572" s="153"/>
      <c r="H572" s="16"/>
      <c r="I572" s="16"/>
      <c r="J572" s="19"/>
      <c r="K572" s="153"/>
      <c r="L572" s="34"/>
      <c r="M572" s="16"/>
      <c r="N572" s="19"/>
      <c r="O572" s="153"/>
      <c r="P572" s="34"/>
      <c r="Q572" s="34"/>
      <c r="R572" s="157"/>
      <c r="S572" s="157"/>
      <c r="T572" s="110"/>
      <c r="U572" s="104"/>
      <c r="V572" s="70"/>
      <c r="W572" s="70"/>
      <c r="X572" s="70"/>
    </row>
    <row r="573" ht="16.5" customHeight="1">
      <c r="A573" s="34"/>
      <c r="B573" s="54"/>
      <c r="C573" s="54"/>
      <c r="D573" s="34"/>
      <c r="E573" s="16"/>
      <c r="F573" s="19"/>
      <c r="G573" s="153"/>
      <c r="H573" s="16"/>
      <c r="I573" s="16"/>
      <c r="J573" s="19"/>
      <c r="K573" s="153"/>
      <c r="L573" s="34"/>
      <c r="M573" s="16"/>
      <c r="N573" s="19"/>
      <c r="O573" s="153"/>
      <c r="P573" s="34"/>
      <c r="Q573" s="34"/>
      <c r="R573" s="157"/>
      <c r="S573" s="157"/>
      <c r="T573" s="110"/>
      <c r="U573" s="104"/>
      <c r="V573" s="70"/>
      <c r="W573" s="70"/>
      <c r="X573" s="70"/>
    </row>
    <row r="574" ht="16.5" customHeight="1">
      <c r="A574" s="34"/>
      <c r="B574" s="54"/>
      <c r="C574" s="54"/>
      <c r="D574" s="34"/>
      <c r="E574" s="16"/>
      <c r="F574" s="19"/>
      <c r="G574" s="153"/>
      <c r="H574" s="16"/>
      <c r="I574" s="16"/>
      <c r="J574" s="19"/>
      <c r="K574" s="153"/>
      <c r="L574" s="34"/>
      <c r="M574" s="16"/>
      <c r="N574" s="19"/>
      <c r="O574" s="153"/>
      <c r="P574" s="34"/>
      <c r="Q574" s="34"/>
      <c r="R574" s="157"/>
      <c r="S574" s="157"/>
      <c r="T574" s="110"/>
      <c r="U574" s="104"/>
      <c r="V574" s="70"/>
      <c r="W574" s="70"/>
      <c r="X574" s="70"/>
    </row>
    <row r="575" ht="16.5" customHeight="1">
      <c r="A575" s="34"/>
      <c r="B575" s="54"/>
      <c r="C575" s="54"/>
      <c r="D575" s="34"/>
      <c r="E575" s="16"/>
      <c r="F575" s="19"/>
      <c r="G575" s="153"/>
      <c r="H575" s="16"/>
      <c r="I575" s="16"/>
      <c r="J575" s="19"/>
      <c r="K575" s="153"/>
      <c r="L575" s="34"/>
      <c r="M575" s="16"/>
      <c r="N575" s="19"/>
      <c r="O575" s="153"/>
      <c r="P575" s="34"/>
      <c r="Q575" s="34"/>
      <c r="R575" s="157"/>
      <c r="S575" s="157"/>
      <c r="T575" s="110"/>
      <c r="U575" s="104"/>
      <c r="V575" s="70"/>
      <c r="W575" s="70"/>
      <c r="X575" s="70"/>
    </row>
    <row r="576" ht="16.5" customHeight="1">
      <c r="A576" s="34"/>
      <c r="B576" s="54"/>
      <c r="C576" s="54"/>
      <c r="D576" s="34"/>
      <c r="E576" s="16"/>
      <c r="F576" s="19"/>
      <c r="G576" s="153"/>
      <c r="H576" s="16"/>
      <c r="I576" s="16"/>
      <c r="J576" s="19"/>
      <c r="K576" s="153"/>
      <c r="L576" s="34"/>
      <c r="M576" s="16"/>
      <c r="N576" s="19"/>
      <c r="O576" s="153"/>
      <c r="P576" s="34"/>
      <c r="Q576" s="34"/>
      <c r="R576" s="157"/>
      <c r="S576" s="157"/>
      <c r="T576" s="110"/>
      <c r="U576" s="104"/>
      <c r="V576" s="70"/>
      <c r="W576" s="70"/>
      <c r="X576" s="70"/>
    </row>
    <row r="577" ht="16.5" customHeight="1">
      <c r="A577" s="34"/>
      <c r="B577" s="54"/>
      <c r="C577" s="54"/>
      <c r="D577" s="34"/>
      <c r="E577" s="16"/>
      <c r="F577" s="19"/>
      <c r="G577" s="153"/>
      <c r="H577" s="16"/>
      <c r="I577" s="16"/>
      <c r="J577" s="19"/>
      <c r="K577" s="153"/>
      <c r="L577" s="34"/>
      <c r="M577" s="16"/>
      <c r="N577" s="19"/>
      <c r="O577" s="153"/>
      <c r="P577" s="34"/>
      <c r="Q577" s="34"/>
      <c r="R577" s="157"/>
      <c r="S577" s="157"/>
      <c r="T577" s="110"/>
      <c r="U577" s="104"/>
      <c r="V577" s="70"/>
      <c r="W577" s="70"/>
      <c r="X577" s="70"/>
    </row>
    <row r="578" ht="16.5" customHeight="1">
      <c r="A578" s="34"/>
      <c r="B578" s="54"/>
      <c r="C578" s="54"/>
      <c r="D578" s="34"/>
      <c r="E578" s="16"/>
      <c r="F578" s="19"/>
      <c r="G578" s="153"/>
      <c r="H578" s="16"/>
      <c r="I578" s="16"/>
      <c r="J578" s="19"/>
      <c r="K578" s="153"/>
      <c r="L578" s="34"/>
      <c r="M578" s="16"/>
      <c r="N578" s="19"/>
      <c r="O578" s="153"/>
      <c r="P578" s="34"/>
      <c r="Q578" s="34"/>
      <c r="R578" s="157"/>
      <c r="S578" s="157"/>
      <c r="T578" s="110"/>
      <c r="U578" s="104"/>
      <c r="V578" s="70"/>
      <c r="W578" s="70"/>
      <c r="X578" s="70"/>
    </row>
    <row r="579" ht="16.5" customHeight="1">
      <c r="A579" s="34"/>
      <c r="B579" s="54"/>
      <c r="C579" s="54"/>
      <c r="D579" s="34"/>
      <c r="E579" s="16"/>
      <c r="F579" s="19"/>
      <c r="G579" s="153"/>
      <c r="H579" s="16"/>
      <c r="I579" s="16"/>
      <c r="J579" s="19"/>
      <c r="K579" s="153"/>
      <c r="L579" s="34"/>
      <c r="M579" s="16"/>
      <c r="N579" s="19"/>
      <c r="O579" s="153"/>
      <c r="P579" s="34"/>
      <c r="Q579" s="34"/>
      <c r="R579" s="157"/>
      <c r="S579" s="157"/>
      <c r="T579" s="110"/>
      <c r="U579" s="104"/>
      <c r="V579" s="70"/>
      <c r="W579" s="70"/>
      <c r="X579" s="70"/>
    </row>
    <row r="580" ht="16.5" customHeight="1">
      <c r="A580" s="34"/>
      <c r="B580" s="54"/>
      <c r="C580" s="54"/>
      <c r="D580" s="34"/>
      <c r="E580" s="16"/>
      <c r="F580" s="19"/>
      <c r="G580" s="153"/>
      <c r="H580" s="16"/>
      <c r="I580" s="16"/>
      <c r="J580" s="19"/>
      <c r="K580" s="153"/>
      <c r="L580" s="34"/>
      <c r="M580" s="16"/>
      <c r="N580" s="19"/>
      <c r="O580" s="153"/>
      <c r="P580" s="34"/>
      <c r="Q580" s="34"/>
      <c r="R580" s="157"/>
      <c r="S580" s="157"/>
      <c r="T580" s="110"/>
      <c r="U580" s="104"/>
      <c r="V580" s="70"/>
      <c r="W580" s="70"/>
      <c r="X580" s="70"/>
    </row>
    <row r="581" ht="16.5" customHeight="1">
      <c r="A581" s="34"/>
      <c r="B581" s="54"/>
      <c r="C581" s="54"/>
      <c r="D581" s="34"/>
      <c r="E581" s="16"/>
      <c r="F581" s="19"/>
      <c r="G581" s="153"/>
      <c r="H581" s="16"/>
      <c r="I581" s="16"/>
      <c r="J581" s="19"/>
      <c r="K581" s="153"/>
      <c r="L581" s="34"/>
      <c r="M581" s="16"/>
      <c r="N581" s="19"/>
      <c r="O581" s="153"/>
      <c r="P581" s="34"/>
      <c r="Q581" s="34"/>
      <c r="R581" s="157"/>
      <c r="S581" s="157"/>
      <c r="T581" s="110"/>
      <c r="U581" s="104"/>
      <c r="V581" s="70"/>
      <c r="W581" s="70"/>
      <c r="X581" s="70"/>
    </row>
    <row r="582" ht="16.5" customHeight="1">
      <c r="A582" s="34"/>
      <c r="B582" s="54"/>
      <c r="C582" s="54"/>
      <c r="D582" s="34"/>
      <c r="E582" s="16"/>
      <c r="F582" s="19"/>
      <c r="G582" s="153"/>
      <c r="H582" s="16"/>
      <c r="I582" s="16"/>
      <c r="J582" s="19"/>
      <c r="K582" s="153"/>
      <c r="L582" s="34"/>
      <c r="M582" s="16"/>
      <c r="N582" s="19"/>
      <c r="O582" s="153"/>
      <c r="P582" s="34"/>
      <c r="Q582" s="34"/>
      <c r="R582" s="157"/>
      <c r="S582" s="157"/>
      <c r="T582" s="110"/>
      <c r="U582" s="104"/>
      <c r="V582" s="70"/>
      <c r="W582" s="70"/>
      <c r="X582" s="70"/>
    </row>
    <row r="583" ht="16.5" customHeight="1">
      <c r="A583" s="34"/>
      <c r="B583" s="54"/>
      <c r="C583" s="54"/>
      <c r="D583" s="34"/>
      <c r="E583" s="16"/>
      <c r="F583" s="19"/>
      <c r="G583" s="153"/>
      <c r="H583" s="16"/>
      <c r="I583" s="16"/>
      <c r="J583" s="19"/>
      <c r="K583" s="153"/>
      <c r="L583" s="34"/>
      <c r="M583" s="16"/>
      <c r="N583" s="19"/>
      <c r="O583" s="153"/>
      <c r="P583" s="34"/>
      <c r="Q583" s="34"/>
      <c r="R583" s="157"/>
      <c r="S583" s="157"/>
      <c r="T583" s="110"/>
      <c r="U583" s="104"/>
      <c r="V583" s="70"/>
      <c r="W583" s="70"/>
      <c r="X583" s="70"/>
    </row>
    <row r="584" ht="16.5" customHeight="1">
      <c r="A584" s="34"/>
      <c r="B584" s="54"/>
      <c r="C584" s="54"/>
      <c r="D584" s="34"/>
      <c r="E584" s="16"/>
      <c r="F584" s="19"/>
      <c r="G584" s="153"/>
      <c r="H584" s="16"/>
      <c r="I584" s="16"/>
      <c r="J584" s="19"/>
      <c r="K584" s="153"/>
      <c r="L584" s="34"/>
      <c r="M584" s="16"/>
      <c r="N584" s="19"/>
      <c r="O584" s="153"/>
      <c r="P584" s="34"/>
      <c r="Q584" s="34"/>
      <c r="R584" s="157"/>
      <c r="S584" s="157"/>
      <c r="T584" s="110"/>
      <c r="U584" s="104"/>
      <c r="V584" s="70"/>
      <c r="W584" s="70"/>
      <c r="X584" s="70"/>
    </row>
    <row r="585" ht="16.5" customHeight="1">
      <c r="A585" s="34"/>
      <c r="B585" s="54"/>
      <c r="C585" s="54"/>
      <c r="D585" s="34"/>
      <c r="E585" s="16"/>
      <c r="F585" s="19"/>
      <c r="G585" s="153"/>
      <c r="H585" s="16"/>
      <c r="I585" s="16"/>
      <c r="J585" s="19"/>
      <c r="K585" s="153"/>
      <c r="L585" s="34"/>
      <c r="M585" s="16"/>
      <c r="N585" s="19"/>
      <c r="O585" s="153"/>
      <c r="P585" s="34"/>
      <c r="Q585" s="34"/>
      <c r="R585" s="157"/>
      <c r="S585" s="157"/>
      <c r="T585" s="110"/>
      <c r="U585" s="104"/>
      <c r="V585" s="70"/>
      <c r="W585" s="70"/>
      <c r="X585" s="70"/>
    </row>
    <row r="586" ht="16.5" customHeight="1">
      <c r="A586" s="34"/>
      <c r="B586" s="54"/>
      <c r="C586" s="54"/>
      <c r="D586" s="34"/>
      <c r="E586" s="16"/>
      <c r="F586" s="19"/>
      <c r="G586" s="153"/>
      <c r="H586" s="16"/>
      <c r="I586" s="16"/>
      <c r="J586" s="19"/>
      <c r="K586" s="153"/>
      <c r="L586" s="34"/>
      <c r="M586" s="16"/>
      <c r="N586" s="19"/>
      <c r="O586" s="153"/>
      <c r="P586" s="34"/>
      <c r="Q586" s="34"/>
      <c r="R586" s="157"/>
      <c r="S586" s="157"/>
      <c r="T586" s="110"/>
      <c r="U586" s="104"/>
      <c r="V586" s="70"/>
      <c r="W586" s="70"/>
      <c r="X586" s="70"/>
    </row>
    <row r="587" ht="16.5" customHeight="1">
      <c r="A587" s="34"/>
      <c r="B587" s="54"/>
      <c r="C587" s="54"/>
      <c r="D587" s="34"/>
      <c r="E587" s="16"/>
      <c r="F587" s="19"/>
      <c r="G587" s="153"/>
      <c r="H587" s="16"/>
      <c r="I587" s="16"/>
      <c r="J587" s="19"/>
      <c r="K587" s="153"/>
      <c r="L587" s="34"/>
      <c r="M587" s="16"/>
      <c r="N587" s="19"/>
      <c r="O587" s="153"/>
      <c r="P587" s="34"/>
      <c r="Q587" s="34"/>
      <c r="R587" s="157"/>
      <c r="S587" s="157"/>
      <c r="T587" s="110"/>
      <c r="U587" s="104"/>
      <c r="V587" s="70"/>
      <c r="W587" s="70"/>
      <c r="X587" s="70"/>
    </row>
    <row r="588" ht="16.5" customHeight="1">
      <c r="A588" s="34"/>
      <c r="B588" s="54"/>
      <c r="C588" s="54"/>
      <c r="D588" s="34"/>
      <c r="E588" s="16"/>
      <c r="F588" s="19"/>
      <c r="G588" s="153"/>
      <c r="H588" s="16"/>
      <c r="I588" s="16"/>
      <c r="J588" s="19"/>
      <c r="K588" s="153"/>
      <c r="L588" s="34"/>
      <c r="M588" s="16"/>
      <c r="N588" s="19"/>
      <c r="O588" s="153"/>
      <c r="P588" s="34"/>
      <c r="Q588" s="34"/>
      <c r="R588" s="157"/>
      <c r="S588" s="157"/>
      <c r="T588" s="110"/>
      <c r="U588" s="104"/>
      <c r="V588" s="70"/>
      <c r="W588" s="70"/>
      <c r="X588" s="70"/>
    </row>
    <row r="589" ht="16.5" customHeight="1">
      <c r="A589" s="34"/>
      <c r="B589" s="54"/>
      <c r="C589" s="54"/>
      <c r="D589" s="34"/>
      <c r="E589" s="16"/>
      <c r="F589" s="19"/>
      <c r="G589" s="153"/>
      <c r="H589" s="16"/>
      <c r="I589" s="16"/>
      <c r="J589" s="19"/>
      <c r="K589" s="153"/>
      <c r="L589" s="34"/>
      <c r="M589" s="16"/>
      <c r="N589" s="19"/>
      <c r="O589" s="153"/>
      <c r="P589" s="34"/>
      <c r="Q589" s="34"/>
      <c r="R589" s="157"/>
      <c r="S589" s="157"/>
      <c r="T589" s="110"/>
      <c r="U589" s="104"/>
      <c r="V589" s="70"/>
      <c r="W589" s="70"/>
      <c r="X589" s="70"/>
    </row>
    <row r="590" ht="16.5" customHeight="1">
      <c r="A590" s="34"/>
      <c r="B590" s="54"/>
      <c r="C590" s="54"/>
      <c r="D590" s="34"/>
      <c r="E590" s="16"/>
      <c r="F590" s="19"/>
      <c r="G590" s="153"/>
      <c r="H590" s="16"/>
      <c r="I590" s="16"/>
      <c r="J590" s="19"/>
      <c r="K590" s="153"/>
      <c r="L590" s="34"/>
      <c r="M590" s="16"/>
      <c r="N590" s="19"/>
      <c r="O590" s="153"/>
      <c r="P590" s="34"/>
      <c r="Q590" s="34"/>
      <c r="R590" s="157"/>
      <c r="S590" s="157"/>
      <c r="T590" s="110"/>
      <c r="U590" s="104"/>
      <c r="V590" s="70"/>
      <c r="W590" s="70"/>
      <c r="X590" s="70"/>
    </row>
    <row r="591" ht="16.5" customHeight="1">
      <c r="A591" s="34"/>
      <c r="B591" s="54"/>
      <c r="C591" s="54"/>
      <c r="D591" s="34"/>
      <c r="E591" s="16"/>
      <c r="F591" s="19"/>
      <c r="G591" s="153"/>
      <c r="H591" s="16"/>
      <c r="I591" s="16"/>
      <c r="J591" s="19"/>
      <c r="K591" s="153"/>
      <c r="L591" s="34"/>
      <c r="M591" s="16"/>
      <c r="N591" s="19"/>
      <c r="O591" s="153"/>
      <c r="P591" s="34"/>
      <c r="Q591" s="34"/>
      <c r="R591" s="157"/>
      <c r="S591" s="157"/>
      <c r="T591" s="110"/>
      <c r="U591" s="104"/>
      <c r="V591" s="70"/>
      <c r="W591" s="70"/>
      <c r="X591" s="70"/>
    </row>
    <row r="592" ht="16.5" customHeight="1">
      <c r="A592" s="34"/>
      <c r="B592" s="54"/>
      <c r="C592" s="54"/>
      <c r="D592" s="34"/>
      <c r="E592" s="16"/>
      <c r="F592" s="19"/>
      <c r="G592" s="153"/>
      <c r="H592" s="16"/>
      <c r="I592" s="16"/>
      <c r="J592" s="19"/>
      <c r="K592" s="153"/>
      <c r="L592" s="34"/>
      <c r="M592" s="16"/>
      <c r="N592" s="19"/>
      <c r="O592" s="153"/>
      <c r="P592" s="34"/>
      <c r="Q592" s="34"/>
      <c r="R592" s="157"/>
      <c r="S592" s="157"/>
      <c r="T592" s="110"/>
      <c r="U592" s="104"/>
      <c r="V592" s="70"/>
      <c r="W592" s="70"/>
      <c r="X592" s="70"/>
    </row>
    <row r="593" ht="16.5" customHeight="1">
      <c r="A593" s="34"/>
      <c r="B593" s="54"/>
      <c r="C593" s="54"/>
      <c r="D593" s="34"/>
      <c r="E593" s="16"/>
      <c r="F593" s="19"/>
      <c r="G593" s="153"/>
      <c r="H593" s="16"/>
      <c r="I593" s="16"/>
      <c r="J593" s="19"/>
      <c r="K593" s="153"/>
      <c r="L593" s="34"/>
      <c r="M593" s="16"/>
      <c r="N593" s="19"/>
      <c r="O593" s="153"/>
      <c r="P593" s="34"/>
      <c r="Q593" s="34"/>
      <c r="R593" s="157"/>
      <c r="S593" s="157"/>
      <c r="T593" s="110"/>
      <c r="U593" s="104"/>
      <c r="V593" s="70"/>
      <c r="W593" s="70"/>
      <c r="X593" s="70"/>
    </row>
    <row r="594" ht="16.5" customHeight="1">
      <c r="A594" s="34"/>
      <c r="B594" s="54"/>
      <c r="C594" s="54"/>
      <c r="D594" s="34"/>
      <c r="E594" s="16"/>
      <c r="F594" s="19"/>
      <c r="G594" s="153"/>
      <c r="H594" s="16"/>
      <c r="I594" s="16"/>
      <c r="J594" s="19"/>
      <c r="K594" s="153"/>
      <c r="L594" s="34"/>
      <c r="M594" s="16"/>
      <c r="N594" s="19"/>
      <c r="O594" s="153"/>
      <c r="P594" s="34"/>
      <c r="Q594" s="34"/>
      <c r="R594" s="157"/>
      <c r="S594" s="157"/>
      <c r="T594" s="110"/>
      <c r="U594" s="104"/>
      <c r="V594" s="70"/>
      <c r="W594" s="70"/>
      <c r="X594" s="70"/>
    </row>
    <row r="595" ht="16.5" customHeight="1">
      <c r="A595" s="34"/>
      <c r="B595" s="54"/>
      <c r="C595" s="54"/>
      <c r="D595" s="34"/>
      <c r="E595" s="16"/>
      <c r="F595" s="19"/>
      <c r="G595" s="153"/>
      <c r="H595" s="16"/>
      <c r="I595" s="16"/>
      <c r="J595" s="19"/>
      <c r="K595" s="153"/>
      <c r="L595" s="34"/>
      <c r="M595" s="16"/>
      <c r="N595" s="19"/>
      <c r="O595" s="153"/>
      <c r="P595" s="34"/>
      <c r="Q595" s="34"/>
      <c r="R595" s="157"/>
      <c r="S595" s="157"/>
      <c r="T595" s="110"/>
      <c r="U595" s="104"/>
      <c r="V595" s="70"/>
      <c r="W595" s="70"/>
      <c r="X595" s="70"/>
    </row>
    <row r="596" ht="16.5" customHeight="1">
      <c r="A596" s="34"/>
      <c r="B596" s="54"/>
      <c r="C596" s="54"/>
      <c r="D596" s="34"/>
      <c r="E596" s="16"/>
      <c r="F596" s="19"/>
      <c r="G596" s="153"/>
      <c r="H596" s="16"/>
      <c r="I596" s="16"/>
      <c r="J596" s="19"/>
      <c r="K596" s="153"/>
      <c r="L596" s="34"/>
      <c r="M596" s="16"/>
      <c r="N596" s="19"/>
      <c r="O596" s="153"/>
      <c r="P596" s="34"/>
      <c r="Q596" s="34"/>
      <c r="R596" s="157"/>
      <c r="S596" s="157"/>
      <c r="T596" s="110"/>
      <c r="U596" s="104"/>
      <c r="V596" s="70"/>
      <c r="W596" s="70"/>
      <c r="X596" s="70"/>
    </row>
    <row r="597" ht="16.5" customHeight="1">
      <c r="A597" s="34"/>
      <c r="B597" s="54"/>
      <c r="C597" s="54"/>
      <c r="D597" s="34"/>
      <c r="E597" s="16"/>
      <c r="F597" s="19"/>
      <c r="G597" s="153"/>
      <c r="H597" s="16"/>
      <c r="I597" s="16"/>
      <c r="J597" s="19"/>
      <c r="K597" s="153"/>
      <c r="L597" s="34"/>
      <c r="M597" s="16"/>
      <c r="N597" s="19"/>
      <c r="O597" s="153"/>
      <c r="P597" s="34"/>
      <c r="Q597" s="34"/>
      <c r="R597" s="157"/>
      <c r="S597" s="157"/>
      <c r="T597" s="110"/>
      <c r="U597" s="104"/>
      <c r="V597" s="70"/>
      <c r="W597" s="70"/>
      <c r="X597" s="70"/>
    </row>
    <row r="598" ht="16.5" customHeight="1">
      <c r="A598" s="34"/>
      <c r="B598" s="54"/>
      <c r="C598" s="54"/>
      <c r="D598" s="34"/>
      <c r="E598" s="16"/>
      <c r="F598" s="19"/>
      <c r="G598" s="153"/>
      <c r="H598" s="16"/>
      <c r="I598" s="16"/>
      <c r="J598" s="19"/>
      <c r="K598" s="153"/>
      <c r="L598" s="34"/>
      <c r="M598" s="16"/>
      <c r="N598" s="19"/>
      <c r="O598" s="153"/>
      <c r="P598" s="34"/>
      <c r="Q598" s="34"/>
      <c r="R598" s="157"/>
      <c r="S598" s="157"/>
      <c r="T598" s="110"/>
      <c r="U598" s="104"/>
      <c r="V598" s="70"/>
      <c r="W598" s="70"/>
      <c r="X598" s="70"/>
    </row>
    <row r="599" ht="16.5" customHeight="1">
      <c r="A599" s="34"/>
      <c r="B599" s="54"/>
      <c r="C599" s="54"/>
      <c r="D599" s="34"/>
      <c r="E599" s="16"/>
      <c r="F599" s="19"/>
      <c r="G599" s="153"/>
      <c r="H599" s="16"/>
      <c r="I599" s="16"/>
      <c r="J599" s="19"/>
      <c r="K599" s="153"/>
      <c r="L599" s="34"/>
      <c r="M599" s="16"/>
      <c r="N599" s="19"/>
      <c r="O599" s="153"/>
      <c r="P599" s="34"/>
      <c r="Q599" s="34"/>
      <c r="R599" s="157"/>
      <c r="S599" s="157"/>
      <c r="T599" s="110"/>
      <c r="U599" s="104"/>
      <c r="V599" s="70"/>
      <c r="W599" s="70"/>
      <c r="X599" s="70"/>
    </row>
    <row r="600" ht="16.5" customHeight="1">
      <c r="A600" s="34"/>
      <c r="B600" s="54"/>
      <c r="C600" s="54"/>
      <c r="D600" s="34"/>
      <c r="E600" s="16"/>
      <c r="F600" s="19"/>
      <c r="G600" s="153"/>
      <c r="H600" s="16"/>
      <c r="I600" s="16"/>
      <c r="J600" s="19"/>
      <c r="K600" s="153"/>
      <c r="L600" s="34"/>
      <c r="M600" s="16"/>
      <c r="N600" s="19"/>
      <c r="O600" s="153"/>
      <c r="P600" s="34"/>
      <c r="Q600" s="34"/>
      <c r="R600" s="157"/>
      <c r="S600" s="157"/>
      <c r="T600" s="110"/>
      <c r="U600" s="104"/>
      <c r="V600" s="70"/>
      <c r="W600" s="70"/>
      <c r="X600" s="70"/>
    </row>
    <row r="601" ht="16.5" customHeight="1">
      <c r="A601" s="34"/>
      <c r="B601" s="54"/>
      <c r="C601" s="54"/>
      <c r="D601" s="34"/>
      <c r="E601" s="16"/>
      <c r="F601" s="19"/>
      <c r="G601" s="153"/>
      <c r="H601" s="16"/>
      <c r="I601" s="16"/>
      <c r="J601" s="19"/>
      <c r="K601" s="153"/>
      <c r="L601" s="34"/>
      <c r="M601" s="16"/>
      <c r="N601" s="19"/>
      <c r="O601" s="153"/>
      <c r="P601" s="34"/>
      <c r="Q601" s="34"/>
      <c r="R601" s="157"/>
      <c r="S601" s="157"/>
      <c r="T601" s="110"/>
      <c r="U601" s="104"/>
      <c r="V601" s="70"/>
      <c r="W601" s="70"/>
      <c r="X601" s="70"/>
    </row>
    <row r="602" ht="16.5" customHeight="1">
      <c r="A602" s="34"/>
      <c r="B602" s="54"/>
      <c r="C602" s="54"/>
      <c r="D602" s="34"/>
      <c r="E602" s="16"/>
      <c r="F602" s="19"/>
      <c r="G602" s="153"/>
      <c r="H602" s="16"/>
      <c r="I602" s="16"/>
      <c r="J602" s="19"/>
      <c r="K602" s="153"/>
      <c r="L602" s="34"/>
      <c r="M602" s="16"/>
      <c r="N602" s="19"/>
      <c r="O602" s="153"/>
      <c r="P602" s="34"/>
      <c r="Q602" s="34"/>
      <c r="R602" s="157"/>
      <c r="S602" s="157"/>
      <c r="T602" s="110"/>
      <c r="U602" s="104"/>
      <c r="V602" s="70"/>
      <c r="W602" s="70"/>
      <c r="X602" s="70"/>
    </row>
    <row r="603" ht="16.5" customHeight="1">
      <c r="A603" s="34"/>
      <c r="B603" s="54"/>
      <c r="C603" s="54"/>
      <c r="D603" s="34"/>
      <c r="E603" s="16"/>
      <c r="F603" s="19"/>
      <c r="G603" s="153"/>
      <c r="H603" s="16"/>
      <c r="I603" s="16"/>
      <c r="J603" s="19"/>
      <c r="K603" s="153"/>
      <c r="L603" s="34"/>
      <c r="M603" s="16"/>
      <c r="N603" s="19"/>
      <c r="O603" s="153"/>
      <c r="P603" s="34"/>
      <c r="Q603" s="34"/>
      <c r="R603" s="157"/>
      <c r="S603" s="157"/>
      <c r="T603" s="110"/>
      <c r="U603" s="104"/>
      <c r="V603" s="70"/>
      <c r="W603" s="70"/>
      <c r="X603" s="70"/>
    </row>
    <row r="604" ht="16.5" customHeight="1">
      <c r="A604" s="34"/>
      <c r="B604" s="54"/>
      <c r="C604" s="54"/>
      <c r="D604" s="34"/>
      <c r="E604" s="16"/>
      <c r="F604" s="19"/>
      <c r="G604" s="153"/>
      <c r="H604" s="16"/>
      <c r="I604" s="16"/>
      <c r="J604" s="19"/>
      <c r="K604" s="153"/>
      <c r="L604" s="34"/>
      <c r="M604" s="16"/>
      <c r="N604" s="19"/>
      <c r="O604" s="153"/>
      <c r="P604" s="34"/>
      <c r="Q604" s="34"/>
      <c r="R604" s="157"/>
      <c r="S604" s="157"/>
      <c r="T604" s="110"/>
      <c r="U604" s="104"/>
      <c r="V604" s="70"/>
      <c r="W604" s="70"/>
      <c r="X604" s="70"/>
    </row>
    <row r="605" ht="16.5" customHeight="1">
      <c r="A605" s="34"/>
      <c r="B605" s="54"/>
      <c r="C605" s="54"/>
      <c r="D605" s="34"/>
      <c r="E605" s="16"/>
      <c r="F605" s="19"/>
      <c r="G605" s="153"/>
      <c r="H605" s="16"/>
      <c r="I605" s="16"/>
      <c r="J605" s="19"/>
      <c r="K605" s="153"/>
      <c r="L605" s="34"/>
      <c r="M605" s="16"/>
      <c r="N605" s="19"/>
      <c r="O605" s="153"/>
      <c r="P605" s="34"/>
      <c r="Q605" s="34"/>
      <c r="R605" s="157"/>
      <c r="S605" s="157"/>
      <c r="T605" s="110"/>
      <c r="U605" s="104"/>
      <c r="V605" s="70"/>
      <c r="W605" s="70"/>
      <c r="X605" s="70"/>
    </row>
    <row r="606" ht="16.5" customHeight="1">
      <c r="A606" s="34"/>
      <c r="B606" s="54"/>
      <c r="C606" s="54"/>
      <c r="D606" s="34"/>
      <c r="E606" s="16"/>
      <c r="F606" s="19"/>
      <c r="G606" s="153"/>
      <c r="H606" s="16"/>
      <c r="I606" s="16"/>
      <c r="J606" s="19"/>
      <c r="K606" s="153"/>
      <c r="L606" s="34"/>
      <c r="M606" s="16"/>
      <c r="N606" s="19"/>
      <c r="O606" s="153"/>
      <c r="P606" s="34"/>
      <c r="Q606" s="34"/>
      <c r="R606" s="157"/>
      <c r="S606" s="157"/>
      <c r="T606" s="110"/>
      <c r="U606" s="104"/>
      <c r="V606" s="70"/>
      <c r="W606" s="70"/>
      <c r="X606" s="70"/>
    </row>
    <row r="607" ht="16.5" customHeight="1">
      <c r="A607" s="34"/>
      <c r="B607" s="54"/>
      <c r="C607" s="54"/>
      <c r="D607" s="34"/>
      <c r="E607" s="16"/>
      <c r="F607" s="19"/>
      <c r="G607" s="153"/>
      <c r="H607" s="16"/>
      <c r="I607" s="16"/>
      <c r="J607" s="19"/>
      <c r="K607" s="153"/>
      <c r="L607" s="34"/>
      <c r="M607" s="16"/>
      <c r="N607" s="19"/>
      <c r="O607" s="153"/>
      <c r="P607" s="34"/>
      <c r="Q607" s="34"/>
      <c r="R607" s="157"/>
      <c r="S607" s="157"/>
      <c r="T607" s="110"/>
      <c r="U607" s="104"/>
      <c r="V607" s="70"/>
      <c r="W607" s="70"/>
      <c r="X607" s="70"/>
    </row>
    <row r="608" ht="16.5" customHeight="1">
      <c r="A608" s="34"/>
      <c r="B608" s="54"/>
      <c r="C608" s="54"/>
      <c r="D608" s="34"/>
      <c r="E608" s="16"/>
      <c r="F608" s="19"/>
      <c r="G608" s="153"/>
      <c r="H608" s="16"/>
      <c r="I608" s="16"/>
      <c r="J608" s="19"/>
      <c r="K608" s="153"/>
      <c r="L608" s="34"/>
      <c r="M608" s="16"/>
      <c r="N608" s="19"/>
      <c r="O608" s="153"/>
      <c r="P608" s="34"/>
      <c r="Q608" s="34"/>
      <c r="R608" s="157"/>
      <c r="S608" s="157"/>
      <c r="T608" s="110"/>
      <c r="U608" s="104"/>
      <c r="V608" s="70"/>
      <c r="W608" s="70"/>
      <c r="X608" s="70"/>
    </row>
    <row r="609" ht="16.5" customHeight="1">
      <c r="A609" s="34"/>
      <c r="B609" s="54"/>
      <c r="C609" s="54"/>
      <c r="D609" s="34"/>
      <c r="E609" s="16"/>
      <c r="F609" s="19"/>
      <c r="G609" s="153"/>
      <c r="H609" s="16"/>
      <c r="I609" s="16"/>
      <c r="J609" s="19"/>
      <c r="K609" s="153"/>
      <c r="L609" s="34"/>
      <c r="M609" s="16"/>
      <c r="N609" s="19"/>
      <c r="O609" s="153"/>
      <c r="P609" s="34"/>
      <c r="Q609" s="34"/>
      <c r="R609" s="157"/>
      <c r="S609" s="157"/>
      <c r="T609" s="110"/>
      <c r="U609" s="104"/>
      <c r="V609" s="70"/>
      <c r="W609" s="70"/>
      <c r="X609" s="70"/>
    </row>
    <row r="610" ht="16.5" customHeight="1">
      <c r="A610" s="34"/>
      <c r="B610" s="54"/>
      <c r="C610" s="54"/>
      <c r="D610" s="34"/>
      <c r="E610" s="16"/>
      <c r="F610" s="19"/>
      <c r="G610" s="153"/>
      <c r="H610" s="16"/>
      <c r="I610" s="16"/>
      <c r="J610" s="19"/>
      <c r="K610" s="153"/>
      <c r="L610" s="34"/>
      <c r="M610" s="16"/>
      <c r="N610" s="19"/>
      <c r="O610" s="153"/>
      <c r="P610" s="34"/>
      <c r="Q610" s="34"/>
      <c r="R610" s="157"/>
      <c r="S610" s="157"/>
      <c r="T610" s="110"/>
      <c r="U610" s="104"/>
      <c r="V610" s="70"/>
      <c r="W610" s="70"/>
      <c r="X610" s="70"/>
    </row>
    <row r="611" ht="16.5" customHeight="1">
      <c r="A611" s="34"/>
      <c r="B611" s="54"/>
      <c r="C611" s="54"/>
      <c r="D611" s="34"/>
      <c r="E611" s="16"/>
      <c r="F611" s="19"/>
      <c r="G611" s="153"/>
      <c r="H611" s="16"/>
      <c r="I611" s="16"/>
      <c r="J611" s="19"/>
      <c r="K611" s="153"/>
      <c r="L611" s="34"/>
      <c r="M611" s="16"/>
      <c r="N611" s="19"/>
      <c r="O611" s="153"/>
      <c r="P611" s="34"/>
      <c r="Q611" s="34"/>
      <c r="R611" s="157"/>
      <c r="S611" s="157"/>
      <c r="T611" s="110"/>
      <c r="U611" s="104"/>
      <c r="V611" s="70"/>
      <c r="W611" s="70"/>
      <c r="X611" s="70"/>
    </row>
    <row r="612" ht="16.5" customHeight="1">
      <c r="A612" s="34"/>
      <c r="B612" s="54"/>
      <c r="C612" s="54"/>
      <c r="D612" s="34"/>
      <c r="E612" s="16"/>
      <c r="F612" s="19"/>
      <c r="G612" s="153"/>
      <c r="H612" s="16"/>
      <c r="I612" s="16"/>
      <c r="J612" s="19"/>
      <c r="K612" s="153"/>
      <c r="L612" s="34"/>
      <c r="M612" s="16"/>
      <c r="N612" s="19"/>
      <c r="O612" s="153"/>
      <c r="P612" s="34"/>
      <c r="Q612" s="34"/>
      <c r="R612" s="157"/>
      <c r="S612" s="157"/>
      <c r="T612" s="110"/>
      <c r="U612" s="104"/>
      <c r="V612" s="70"/>
      <c r="W612" s="70"/>
      <c r="X612" s="70"/>
    </row>
    <row r="613" ht="16.5" customHeight="1">
      <c r="A613" s="34"/>
      <c r="B613" s="54"/>
      <c r="C613" s="54"/>
      <c r="D613" s="34"/>
      <c r="E613" s="16"/>
      <c r="F613" s="19"/>
      <c r="G613" s="153"/>
      <c r="H613" s="16"/>
      <c r="I613" s="16"/>
      <c r="J613" s="19"/>
      <c r="K613" s="153"/>
      <c r="L613" s="34"/>
      <c r="M613" s="16"/>
      <c r="N613" s="19"/>
      <c r="O613" s="153"/>
      <c r="P613" s="34"/>
      <c r="Q613" s="34"/>
      <c r="R613" s="157"/>
      <c r="S613" s="157"/>
      <c r="T613" s="110"/>
      <c r="U613" s="104"/>
      <c r="V613" s="70"/>
      <c r="W613" s="70"/>
      <c r="X613" s="70"/>
    </row>
    <row r="614" ht="16.5" customHeight="1">
      <c r="A614" s="34"/>
      <c r="B614" s="54"/>
      <c r="C614" s="54"/>
      <c r="D614" s="34"/>
      <c r="E614" s="16"/>
      <c r="F614" s="19"/>
      <c r="G614" s="153"/>
      <c r="H614" s="16"/>
      <c r="I614" s="16"/>
      <c r="J614" s="19"/>
      <c r="K614" s="153"/>
      <c r="L614" s="34"/>
      <c r="M614" s="16"/>
      <c r="N614" s="19"/>
      <c r="O614" s="153"/>
      <c r="P614" s="34"/>
      <c r="Q614" s="34"/>
      <c r="R614" s="157"/>
      <c r="S614" s="157"/>
      <c r="T614" s="110"/>
      <c r="U614" s="104"/>
      <c r="V614" s="70"/>
      <c r="W614" s="70"/>
      <c r="X614" s="70"/>
    </row>
    <row r="615" ht="16.5" customHeight="1">
      <c r="A615" s="34"/>
      <c r="B615" s="54"/>
      <c r="C615" s="54"/>
      <c r="D615" s="34"/>
      <c r="E615" s="16"/>
      <c r="F615" s="19"/>
      <c r="G615" s="153"/>
      <c r="H615" s="16"/>
      <c r="I615" s="16"/>
      <c r="J615" s="19"/>
      <c r="K615" s="153"/>
      <c r="L615" s="34"/>
      <c r="M615" s="16"/>
      <c r="N615" s="19"/>
      <c r="O615" s="153"/>
      <c r="P615" s="34"/>
      <c r="Q615" s="34"/>
      <c r="R615" s="157"/>
      <c r="S615" s="157"/>
      <c r="T615" s="110"/>
      <c r="U615" s="104"/>
      <c r="V615" s="70"/>
      <c r="W615" s="70"/>
      <c r="X615" s="70"/>
    </row>
    <row r="616" ht="16.5" customHeight="1">
      <c r="A616" s="34"/>
      <c r="B616" s="54"/>
      <c r="C616" s="54"/>
      <c r="D616" s="34"/>
      <c r="E616" s="16"/>
      <c r="F616" s="19"/>
      <c r="G616" s="153"/>
      <c r="H616" s="16"/>
      <c r="I616" s="16"/>
      <c r="J616" s="19"/>
      <c r="K616" s="153"/>
      <c r="L616" s="34"/>
      <c r="M616" s="16"/>
      <c r="N616" s="19"/>
      <c r="O616" s="153"/>
      <c r="P616" s="34"/>
      <c r="Q616" s="34"/>
      <c r="R616" s="157"/>
      <c r="S616" s="157"/>
      <c r="T616" s="110"/>
      <c r="U616" s="104"/>
      <c r="V616" s="70"/>
      <c r="W616" s="70"/>
      <c r="X616" s="70"/>
    </row>
    <row r="617" ht="16.5" customHeight="1">
      <c r="A617" s="34"/>
      <c r="B617" s="54"/>
      <c r="C617" s="54"/>
      <c r="D617" s="34"/>
      <c r="E617" s="16"/>
      <c r="F617" s="19"/>
      <c r="G617" s="153"/>
      <c r="H617" s="16"/>
      <c r="I617" s="16"/>
      <c r="J617" s="19"/>
      <c r="K617" s="153"/>
      <c r="L617" s="34"/>
      <c r="M617" s="16"/>
      <c r="N617" s="19"/>
      <c r="O617" s="153"/>
      <c r="P617" s="34"/>
      <c r="Q617" s="34"/>
      <c r="R617" s="157"/>
      <c r="S617" s="157"/>
      <c r="T617" s="110"/>
      <c r="U617" s="104"/>
      <c r="V617" s="70"/>
      <c r="W617" s="70"/>
      <c r="X617" s="70"/>
    </row>
    <row r="618" ht="16.5" customHeight="1">
      <c r="A618" s="34"/>
      <c r="B618" s="54"/>
      <c r="C618" s="54"/>
      <c r="D618" s="34"/>
      <c r="E618" s="16"/>
      <c r="F618" s="19"/>
      <c r="G618" s="153"/>
      <c r="H618" s="16"/>
      <c r="I618" s="16"/>
      <c r="J618" s="19"/>
      <c r="K618" s="153"/>
      <c r="L618" s="34"/>
      <c r="M618" s="16"/>
      <c r="N618" s="19"/>
      <c r="O618" s="153"/>
      <c r="P618" s="34"/>
      <c r="Q618" s="34"/>
      <c r="R618" s="157"/>
      <c r="S618" s="157"/>
      <c r="T618" s="110"/>
      <c r="U618" s="104"/>
      <c r="V618" s="70"/>
      <c r="W618" s="70"/>
      <c r="X618" s="70"/>
    </row>
    <row r="619" ht="16.5" customHeight="1">
      <c r="A619" s="34"/>
      <c r="B619" s="54"/>
      <c r="C619" s="54"/>
      <c r="D619" s="34"/>
      <c r="E619" s="16"/>
      <c r="F619" s="19"/>
      <c r="G619" s="153"/>
      <c r="H619" s="16"/>
      <c r="I619" s="16"/>
      <c r="J619" s="19"/>
      <c r="K619" s="153"/>
      <c r="L619" s="34"/>
      <c r="M619" s="16"/>
      <c r="N619" s="19"/>
      <c r="O619" s="153"/>
      <c r="P619" s="34"/>
      <c r="Q619" s="34"/>
      <c r="R619" s="157"/>
      <c r="S619" s="157"/>
      <c r="T619" s="110"/>
      <c r="U619" s="104"/>
      <c r="V619" s="70"/>
      <c r="W619" s="70"/>
      <c r="X619" s="70"/>
    </row>
    <row r="620" ht="16.5" customHeight="1">
      <c r="A620" s="34"/>
      <c r="B620" s="54"/>
      <c r="C620" s="54"/>
      <c r="D620" s="34"/>
      <c r="E620" s="16"/>
      <c r="F620" s="19"/>
      <c r="G620" s="153"/>
      <c r="H620" s="16"/>
      <c r="I620" s="16"/>
      <c r="J620" s="19"/>
      <c r="K620" s="153"/>
      <c r="L620" s="34"/>
      <c r="M620" s="16"/>
      <c r="N620" s="19"/>
      <c r="O620" s="153"/>
      <c r="P620" s="34"/>
      <c r="Q620" s="34"/>
      <c r="R620" s="157"/>
      <c r="S620" s="157"/>
      <c r="T620" s="110"/>
      <c r="U620" s="104"/>
      <c r="V620" s="70"/>
      <c r="W620" s="70"/>
      <c r="X620" s="70"/>
    </row>
    <row r="621" ht="16.5" customHeight="1">
      <c r="A621" s="34"/>
      <c r="B621" s="54"/>
      <c r="C621" s="54"/>
      <c r="D621" s="34"/>
      <c r="E621" s="16"/>
      <c r="F621" s="19"/>
      <c r="G621" s="153"/>
      <c r="H621" s="16"/>
      <c r="I621" s="16"/>
      <c r="J621" s="19"/>
      <c r="K621" s="153"/>
      <c r="L621" s="34"/>
      <c r="M621" s="16"/>
      <c r="N621" s="19"/>
      <c r="O621" s="153"/>
      <c r="P621" s="34"/>
      <c r="Q621" s="34"/>
      <c r="R621" s="157"/>
      <c r="S621" s="157"/>
      <c r="T621" s="110"/>
      <c r="U621" s="104"/>
      <c r="V621" s="70"/>
      <c r="W621" s="70"/>
      <c r="X621" s="70"/>
    </row>
    <row r="622" ht="16.5" customHeight="1">
      <c r="A622" s="34"/>
      <c r="B622" s="54"/>
      <c r="C622" s="54"/>
      <c r="D622" s="34"/>
      <c r="E622" s="16"/>
      <c r="F622" s="19"/>
      <c r="G622" s="153"/>
      <c r="H622" s="16"/>
      <c r="I622" s="16"/>
      <c r="J622" s="19"/>
      <c r="K622" s="153"/>
      <c r="L622" s="34"/>
      <c r="M622" s="16"/>
      <c r="N622" s="19"/>
      <c r="O622" s="153"/>
      <c r="P622" s="34"/>
      <c r="Q622" s="34"/>
      <c r="R622" s="157"/>
      <c r="S622" s="157"/>
      <c r="T622" s="110"/>
      <c r="U622" s="104"/>
      <c r="V622" s="70"/>
      <c r="W622" s="70"/>
      <c r="X622" s="70"/>
    </row>
    <row r="623" ht="16.5" customHeight="1">
      <c r="A623" s="34"/>
      <c r="B623" s="54"/>
      <c r="C623" s="54"/>
      <c r="D623" s="34"/>
      <c r="E623" s="16"/>
      <c r="F623" s="19"/>
      <c r="G623" s="153"/>
      <c r="H623" s="16"/>
      <c r="I623" s="16"/>
      <c r="J623" s="19"/>
      <c r="K623" s="153"/>
      <c r="L623" s="34"/>
      <c r="M623" s="16"/>
      <c r="N623" s="19"/>
      <c r="O623" s="153"/>
      <c r="P623" s="34"/>
      <c r="Q623" s="34"/>
      <c r="R623" s="157"/>
      <c r="S623" s="157"/>
      <c r="T623" s="110"/>
      <c r="U623" s="104"/>
      <c r="V623" s="70"/>
      <c r="W623" s="70"/>
      <c r="X623" s="70"/>
    </row>
    <row r="624" ht="16.5" customHeight="1">
      <c r="A624" s="34"/>
      <c r="B624" s="54"/>
      <c r="C624" s="54"/>
      <c r="D624" s="34"/>
      <c r="E624" s="16"/>
      <c r="F624" s="19"/>
      <c r="G624" s="153"/>
      <c r="H624" s="16"/>
      <c r="I624" s="16"/>
      <c r="J624" s="19"/>
      <c r="K624" s="153"/>
      <c r="L624" s="34"/>
      <c r="M624" s="16"/>
      <c r="N624" s="19"/>
      <c r="O624" s="153"/>
      <c r="P624" s="34"/>
      <c r="Q624" s="34"/>
      <c r="R624" s="157"/>
      <c r="S624" s="157"/>
      <c r="T624" s="110"/>
      <c r="U624" s="104"/>
      <c r="V624" s="70"/>
      <c r="W624" s="70"/>
      <c r="X624" s="70"/>
    </row>
    <row r="625" ht="16.5" customHeight="1">
      <c r="A625" s="34"/>
      <c r="B625" s="54"/>
      <c r="C625" s="54"/>
      <c r="D625" s="34"/>
      <c r="E625" s="16"/>
      <c r="F625" s="19"/>
      <c r="G625" s="153"/>
      <c r="H625" s="16"/>
      <c r="I625" s="16"/>
      <c r="J625" s="19"/>
      <c r="K625" s="153"/>
      <c r="L625" s="34"/>
      <c r="M625" s="16"/>
      <c r="N625" s="19"/>
      <c r="O625" s="153"/>
      <c r="P625" s="34"/>
      <c r="Q625" s="34"/>
      <c r="R625" s="157"/>
      <c r="S625" s="157"/>
      <c r="T625" s="110"/>
      <c r="U625" s="104"/>
      <c r="V625" s="70"/>
      <c r="W625" s="70"/>
      <c r="X625" s="70"/>
    </row>
    <row r="626" ht="16.5" customHeight="1">
      <c r="A626" s="34"/>
      <c r="B626" s="54"/>
      <c r="C626" s="54"/>
      <c r="D626" s="34"/>
      <c r="E626" s="16"/>
      <c r="F626" s="19"/>
      <c r="G626" s="153"/>
      <c r="H626" s="16"/>
      <c r="I626" s="16"/>
      <c r="J626" s="19"/>
      <c r="K626" s="153"/>
      <c r="L626" s="34"/>
      <c r="M626" s="16"/>
      <c r="N626" s="19"/>
      <c r="O626" s="153"/>
      <c r="P626" s="34"/>
      <c r="Q626" s="34"/>
      <c r="R626" s="157"/>
      <c r="S626" s="157"/>
      <c r="T626" s="110"/>
      <c r="U626" s="104"/>
      <c r="V626" s="70"/>
      <c r="W626" s="70"/>
      <c r="X626" s="70"/>
    </row>
    <row r="627" ht="16.5" customHeight="1">
      <c r="A627" s="34"/>
      <c r="B627" s="54"/>
      <c r="C627" s="54"/>
      <c r="D627" s="34"/>
      <c r="E627" s="16"/>
      <c r="F627" s="19"/>
      <c r="G627" s="153"/>
      <c r="H627" s="16"/>
      <c r="I627" s="16"/>
      <c r="J627" s="19"/>
      <c r="K627" s="153"/>
      <c r="L627" s="34"/>
      <c r="M627" s="16"/>
      <c r="N627" s="19"/>
      <c r="O627" s="153"/>
      <c r="P627" s="34"/>
      <c r="Q627" s="34"/>
      <c r="R627" s="157"/>
      <c r="S627" s="157"/>
      <c r="T627" s="110"/>
      <c r="U627" s="104"/>
      <c r="V627" s="70"/>
      <c r="W627" s="70"/>
      <c r="X627" s="70"/>
    </row>
    <row r="628" ht="16.5" customHeight="1">
      <c r="A628" s="34"/>
      <c r="B628" s="54"/>
      <c r="C628" s="54"/>
      <c r="D628" s="34"/>
      <c r="E628" s="16"/>
      <c r="F628" s="19"/>
      <c r="G628" s="153"/>
      <c r="H628" s="16"/>
      <c r="I628" s="16"/>
      <c r="J628" s="19"/>
      <c r="K628" s="153"/>
      <c r="L628" s="34"/>
      <c r="M628" s="16"/>
      <c r="N628" s="19"/>
      <c r="O628" s="153"/>
      <c r="P628" s="34"/>
      <c r="Q628" s="34"/>
      <c r="R628" s="157"/>
      <c r="S628" s="157"/>
      <c r="T628" s="110"/>
      <c r="U628" s="104"/>
      <c r="V628" s="70"/>
      <c r="W628" s="70"/>
      <c r="X628" s="70"/>
    </row>
    <row r="629" ht="16.5" customHeight="1">
      <c r="A629" s="34"/>
      <c r="B629" s="54"/>
      <c r="C629" s="54"/>
      <c r="D629" s="34"/>
      <c r="E629" s="16"/>
      <c r="F629" s="19"/>
      <c r="G629" s="153"/>
      <c r="H629" s="16"/>
      <c r="I629" s="16"/>
      <c r="J629" s="19"/>
      <c r="K629" s="153"/>
      <c r="L629" s="34"/>
      <c r="M629" s="16"/>
      <c r="N629" s="19"/>
      <c r="O629" s="153"/>
      <c r="P629" s="34"/>
      <c r="Q629" s="34"/>
      <c r="R629" s="157"/>
      <c r="S629" s="157"/>
      <c r="T629" s="110"/>
      <c r="U629" s="104"/>
      <c r="V629" s="70"/>
      <c r="W629" s="70"/>
      <c r="X629" s="70"/>
    </row>
    <row r="630" ht="16.5" customHeight="1">
      <c r="A630" s="34"/>
      <c r="B630" s="54"/>
      <c r="C630" s="54"/>
      <c r="D630" s="34"/>
      <c r="E630" s="16"/>
      <c r="F630" s="19"/>
      <c r="G630" s="153"/>
      <c r="H630" s="16"/>
      <c r="I630" s="16"/>
      <c r="J630" s="19"/>
      <c r="K630" s="153"/>
      <c r="L630" s="34"/>
      <c r="M630" s="16"/>
      <c r="N630" s="19"/>
      <c r="O630" s="153"/>
      <c r="P630" s="34"/>
      <c r="Q630" s="34"/>
      <c r="R630" s="157"/>
      <c r="S630" s="157"/>
      <c r="T630" s="110"/>
      <c r="U630" s="104"/>
      <c r="V630" s="70"/>
      <c r="W630" s="70"/>
      <c r="X630" s="70"/>
    </row>
    <row r="631" ht="16.5" customHeight="1">
      <c r="A631" s="34"/>
      <c r="B631" s="54"/>
      <c r="C631" s="54"/>
      <c r="D631" s="34"/>
      <c r="E631" s="16"/>
      <c r="F631" s="19"/>
      <c r="G631" s="153"/>
      <c r="H631" s="16"/>
      <c r="I631" s="16"/>
      <c r="J631" s="19"/>
      <c r="K631" s="153"/>
      <c r="L631" s="34"/>
      <c r="M631" s="16"/>
      <c r="N631" s="19"/>
      <c r="O631" s="153"/>
      <c r="P631" s="34"/>
      <c r="Q631" s="34"/>
      <c r="R631" s="157"/>
      <c r="S631" s="157"/>
      <c r="T631" s="110"/>
      <c r="U631" s="104"/>
      <c r="V631" s="70"/>
      <c r="W631" s="70"/>
      <c r="X631" s="70"/>
    </row>
    <row r="632" ht="16.5" customHeight="1">
      <c r="A632" s="34"/>
      <c r="B632" s="54"/>
      <c r="C632" s="54"/>
      <c r="D632" s="34"/>
      <c r="E632" s="16"/>
      <c r="F632" s="19"/>
      <c r="G632" s="153"/>
      <c r="H632" s="16"/>
      <c r="I632" s="16"/>
      <c r="J632" s="19"/>
      <c r="K632" s="153"/>
      <c r="L632" s="34"/>
      <c r="M632" s="16"/>
      <c r="N632" s="19"/>
      <c r="O632" s="153"/>
      <c r="P632" s="34"/>
      <c r="Q632" s="34"/>
      <c r="R632" s="157"/>
      <c r="S632" s="157"/>
      <c r="T632" s="110"/>
      <c r="U632" s="104"/>
      <c r="V632" s="70"/>
      <c r="W632" s="70"/>
      <c r="X632" s="70"/>
    </row>
    <row r="633" ht="16.5" customHeight="1">
      <c r="A633" s="34"/>
      <c r="B633" s="54"/>
      <c r="C633" s="54"/>
      <c r="D633" s="34"/>
      <c r="E633" s="16"/>
      <c r="F633" s="19"/>
      <c r="G633" s="153"/>
      <c r="H633" s="16"/>
      <c r="I633" s="16"/>
      <c r="J633" s="19"/>
      <c r="K633" s="153"/>
      <c r="L633" s="34"/>
      <c r="M633" s="16"/>
      <c r="N633" s="19"/>
      <c r="O633" s="153"/>
      <c r="P633" s="34"/>
      <c r="Q633" s="34"/>
      <c r="R633" s="157"/>
      <c r="S633" s="157"/>
      <c r="T633" s="110"/>
      <c r="U633" s="104"/>
      <c r="V633" s="70"/>
      <c r="W633" s="70"/>
      <c r="X633" s="70"/>
    </row>
    <row r="634" ht="16.5" customHeight="1">
      <c r="A634" s="34"/>
      <c r="B634" s="54"/>
      <c r="C634" s="54"/>
      <c r="D634" s="34"/>
      <c r="E634" s="16"/>
      <c r="F634" s="19"/>
      <c r="G634" s="153"/>
      <c r="H634" s="16"/>
      <c r="I634" s="16"/>
      <c r="J634" s="19"/>
      <c r="K634" s="153"/>
      <c r="L634" s="34"/>
      <c r="M634" s="16"/>
      <c r="N634" s="19"/>
      <c r="O634" s="153"/>
      <c r="P634" s="34"/>
      <c r="Q634" s="34"/>
      <c r="R634" s="157"/>
      <c r="S634" s="157"/>
      <c r="T634" s="110"/>
      <c r="U634" s="104"/>
      <c r="V634" s="70"/>
      <c r="W634" s="70"/>
      <c r="X634" s="70"/>
    </row>
    <row r="635" ht="16.5" customHeight="1">
      <c r="A635" s="34"/>
      <c r="B635" s="54"/>
      <c r="C635" s="54"/>
      <c r="D635" s="34"/>
      <c r="E635" s="16"/>
      <c r="F635" s="19"/>
      <c r="G635" s="153"/>
      <c r="H635" s="16"/>
      <c r="I635" s="16"/>
      <c r="J635" s="19"/>
      <c r="K635" s="153"/>
      <c r="L635" s="34"/>
      <c r="M635" s="16"/>
      <c r="N635" s="19"/>
      <c r="O635" s="153"/>
      <c r="P635" s="34"/>
      <c r="Q635" s="34"/>
      <c r="R635" s="157"/>
      <c r="S635" s="157"/>
      <c r="T635" s="110"/>
      <c r="U635" s="104"/>
      <c r="V635" s="70"/>
      <c r="W635" s="70"/>
      <c r="X635" s="70"/>
    </row>
    <row r="636" ht="16.5" customHeight="1">
      <c r="A636" s="34"/>
      <c r="B636" s="54"/>
      <c r="C636" s="54"/>
      <c r="D636" s="34"/>
      <c r="E636" s="16"/>
      <c r="F636" s="19"/>
      <c r="G636" s="153"/>
      <c r="H636" s="16"/>
      <c r="I636" s="16"/>
      <c r="J636" s="19"/>
      <c r="K636" s="153"/>
      <c r="L636" s="34"/>
      <c r="M636" s="16"/>
      <c r="N636" s="19"/>
      <c r="O636" s="153"/>
      <c r="P636" s="34"/>
      <c r="Q636" s="34"/>
      <c r="R636" s="157"/>
      <c r="S636" s="157"/>
      <c r="T636" s="110"/>
      <c r="U636" s="104"/>
      <c r="V636" s="70"/>
      <c r="W636" s="70"/>
      <c r="X636" s="70"/>
    </row>
    <row r="637" ht="16.5" customHeight="1">
      <c r="A637" s="34"/>
      <c r="B637" s="54"/>
      <c r="C637" s="54"/>
      <c r="D637" s="34"/>
      <c r="E637" s="16"/>
      <c r="F637" s="19"/>
      <c r="G637" s="153"/>
      <c r="H637" s="16"/>
      <c r="I637" s="16"/>
      <c r="J637" s="19"/>
      <c r="K637" s="153"/>
      <c r="L637" s="34"/>
      <c r="M637" s="16"/>
      <c r="N637" s="19"/>
      <c r="O637" s="153"/>
      <c r="P637" s="34"/>
      <c r="Q637" s="34"/>
      <c r="R637" s="157"/>
      <c r="S637" s="157"/>
      <c r="T637" s="110"/>
      <c r="U637" s="104"/>
      <c r="V637" s="70"/>
      <c r="W637" s="70"/>
      <c r="X637" s="70"/>
    </row>
    <row r="638" ht="16.5" customHeight="1">
      <c r="A638" s="34"/>
      <c r="B638" s="54"/>
      <c r="C638" s="54"/>
      <c r="D638" s="34"/>
      <c r="E638" s="16"/>
      <c r="F638" s="19"/>
      <c r="G638" s="153"/>
      <c r="H638" s="16"/>
      <c r="I638" s="16"/>
      <c r="J638" s="19"/>
      <c r="K638" s="153"/>
      <c r="L638" s="34"/>
      <c r="M638" s="16"/>
      <c r="N638" s="19"/>
      <c r="O638" s="153"/>
      <c r="P638" s="34"/>
      <c r="Q638" s="34"/>
      <c r="R638" s="157"/>
      <c r="S638" s="157"/>
      <c r="T638" s="110"/>
      <c r="U638" s="104"/>
      <c r="V638" s="70"/>
      <c r="W638" s="70"/>
      <c r="X638" s="70"/>
    </row>
    <row r="639" ht="16.5" customHeight="1">
      <c r="A639" s="34"/>
      <c r="B639" s="54"/>
      <c r="C639" s="54"/>
      <c r="D639" s="34"/>
      <c r="E639" s="16"/>
      <c r="F639" s="19"/>
      <c r="G639" s="153"/>
      <c r="H639" s="16"/>
      <c r="I639" s="16"/>
      <c r="J639" s="19"/>
      <c r="K639" s="153"/>
      <c r="L639" s="34"/>
      <c r="M639" s="16"/>
      <c r="N639" s="19"/>
      <c r="O639" s="153"/>
      <c r="P639" s="34"/>
      <c r="Q639" s="34"/>
      <c r="R639" s="157"/>
      <c r="S639" s="157"/>
      <c r="T639" s="110"/>
      <c r="U639" s="104"/>
      <c r="V639" s="70"/>
      <c r="W639" s="70"/>
      <c r="X639" s="70"/>
    </row>
    <row r="640" ht="16.5" customHeight="1">
      <c r="A640" s="34"/>
      <c r="B640" s="54"/>
      <c r="C640" s="54"/>
      <c r="D640" s="34"/>
      <c r="E640" s="16"/>
      <c r="F640" s="19"/>
      <c r="G640" s="153"/>
      <c r="H640" s="16"/>
      <c r="I640" s="16"/>
      <c r="J640" s="19"/>
      <c r="K640" s="153"/>
      <c r="L640" s="34"/>
      <c r="M640" s="16"/>
      <c r="N640" s="19"/>
      <c r="O640" s="153"/>
      <c r="P640" s="34"/>
      <c r="Q640" s="34"/>
      <c r="R640" s="157"/>
      <c r="S640" s="157"/>
      <c r="T640" s="110"/>
      <c r="U640" s="104"/>
      <c r="V640" s="70"/>
      <c r="W640" s="70"/>
      <c r="X640" s="70"/>
    </row>
    <row r="641" ht="16.5" customHeight="1">
      <c r="A641" s="34"/>
      <c r="B641" s="54"/>
      <c r="C641" s="54"/>
      <c r="D641" s="34"/>
      <c r="E641" s="16"/>
      <c r="F641" s="19"/>
      <c r="G641" s="153"/>
      <c r="H641" s="16"/>
      <c r="I641" s="16"/>
      <c r="J641" s="19"/>
      <c r="K641" s="153"/>
      <c r="L641" s="34"/>
      <c r="M641" s="16"/>
      <c r="N641" s="19"/>
      <c r="O641" s="153"/>
      <c r="P641" s="34"/>
      <c r="Q641" s="34"/>
      <c r="R641" s="157"/>
      <c r="S641" s="157"/>
      <c r="T641" s="110"/>
      <c r="U641" s="104"/>
      <c r="V641" s="70"/>
      <c r="W641" s="70"/>
      <c r="X641" s="70"/>
    </row>
    <row r="642" ht="16.5" customHeight="1">
      <c r="A642" s="34"/>
      <c r="B642" s="54"/>
      <c r="C642" s="54"/>
      <c r="D642" s="34"/>
      <c r="E642" s="16"/>
      <c r="F642" s="19"/>
      <c r="G642" s="153"/>
      <c r="H642" s="16"/>
      <c r="I642" s="16"/>
      <c r="J642" s="19"/>
      <c r="K642" s="153"/>
      <c r="L642" s="34"/>
      <c r="M642" s="16"/>
      <c r="N642" s="19"/>
      <c r="O642" s="153"/>
      <c r="P642" s="34"/>
      <c r="Q642" s="34"/>
      <c r="R642" s="157"/>
      <c r="S642" s="157"/>
      <c r="T642" s="110"/>
      <c r="U642" s="104"/>
      <c r="V642" s="70"/>
      <c r="W642" s="70"/>
      <c r="X642" s="70"/>
    </row>
    <row r="643" ht="16.5" customHeight="1">
      <c r="A643" s="34"/>
      <c r="B643" s="54"/>
      <c r="C643" s="54"/>
      <c r="D643" s="34"/>
      <c r="E643" s="16"/>
      <c r="F643" s="19"/>
      <c r="G643" s="153"/>
      <c r="H643" s="16"/>
      <c r="I643" s="16"/>
      <c r="J643" s="19"/>
      <c r="K643" s="153"/>
      <c r="L643" s="34"/>
      <c r="M643" s="16"/>
      <c r="N643" s="19"/>
      <c r="O643" s="153"/>
      <c r="P643" s="34"/>
      <c r="Q643" s="34"/>
      <c r="R643" s="157"/>
      <c r="S643" s="157"/>
      <c r="T643" s="110"/>
      <c r="U643" s="104"/>
      <c r="V643" s="70"/>
      <c r="W643" s="70"/>
      <c r="X643" s="70"/>
    </row>
    <row r="644" ht="16.5" customHeight="1">
      <c r="A644" s="34"/>
      <c r="B644" s="54"/>
      <c r="C644" s="54"/>
      <c r="D644" s="34"/>
      <c r="E644" s="16"/>
      <c r="F644" s="19"/>
      <c r="G644" s="153"/>
      <c r="H644" s="16"/>
      <c r="I644" s="16"/>
      <c r="J644" s="19"/>
      <c r="K644" s="153"/>
      <c r="L644" s="34"/>
      <c r="M644" s="16"/>
      <c r="N644" s="19"/>
      <c r="O644" s="153"/>
      <c r="P644" s="34"/>
      <c r="Q644" s="34"/>
      <c r="R644" s="157"/>
      <c r="S644" s="157"/>
      <c r="T644" s="110"/>
      <c r="U644" s="104"/>
      <c r="V644" s="70"/>
      <c r="W644" s="70"/>
      <c r="X644" s="70"/>
    </row>
    <row r="645" ht="16.5" customHeight="1">
      <c r="A645" s="34"/>
      <c r="B645" s="54"/>
      <c r="C645" s="54"/>
      <c r="D645" s="34"/>
      <c r="E645" s="16"/>
      <c r="F645" s="19"/>
      <c r="G645" s="153"/>
      <c r="H645" s="16"/>
      <c r="I645" s="16"/>
      <c r="J645" s="19"/>
      <c r="K645" s="153"/>
      <c r="L645" s="34"/>
      <c r="M645" s="16"/>
      <c r="N645" s="19"/>
      <c r="O645" s="153"/>
      <c r="P645" s="34"/>
      <c r="Q645" s="34"/>
      <c r="R645" s="157"/>
      <c r="S645" s="157"/>
      <c r="T645" s="110"/>
      <c r="U645" s="104"/>
      <c r="V645" s="70"/>
      <c r="W645" s="70"/>
      <c r="X645" s="70"/>
    </row>
    <row r="646" ht="16.5" customHeight="1">
      <c r="A646" s="34"/>
      <c r="B646" s="54"/>
      <c r="C646" s="54"/>
      <c r="D646" s="34"/>
      <c r="E646" s="16"/>
      <c r="F646" s="19"/>
      <c r="G646" s="153"/>
      <c r="H646" s="16"/>
      <c r="I646" s="16"/>
      <c r="J646" s="19"/>
      <c r="K646" s="153"/>
      <c r="L646" s="34"/>
      <c r="M646" s="16"/>
      <c r="N646" s="19"/>
      <c r="O646" s="153"/>
      <c r="P646" s="34"/>
      <c r="Q646" s="34"/>
      <c r="R646" s="157"/>
      <c r="S646" s="157"/>
      <c r="T646" s="110"/>
      <c r="U646" s="104"/>
      <c r="V646" s="70"/>
      <c r="W646" s="70"/>
      <c r="X646" s="70"/>
    </row>
    <row r="647" ht="16.5" customHeight="1">
      <c r="A647" s="34"/>
      <c r="B647" s="54"/>
      <c r="C647" s="54"/>
      <c r="D647" s="34"/>
      <c r="E647" s="16"/>
      <c r="F647" s="19"/>
      <c r="G647" s="153"/>
      <c r="H647" s="16"/>
      <c r="I647" s="16"/>
      <c r="J647" s="19"/>
      <c r="K647" s="153"/>
      <c r="L647" s="34"/>
      <c r="M647" s="16"/>
      <c r="N647" s="19"/>
      <c r="O647" s="153"/>
      <c r="P647" s="34"/>
      <c r="Q647" s="34"/>
      <c r="R647" s="157"/>
      <c r="S647" s="157"/>
      <c r="T647" s="110"/>
      <c r="U647" s="104"/>
      <c r="V647" s="70"/>
      <c r="W647" s="70"/>
      <c r="X647" s="70"/>
    </row>
    <row r="648" ht="16.5" customHeight="1">
      <c r="A648" s="34"/>
      <c r="B648" s="54"/>
      <c r="C648" s="54"/>
      <c r="D648" s="34"/>
      <c r="E648" s="16"/>
      <c r="F648" s="19"/>
      <c r="G648" s="153"/>
      <c r="H648" s="16"/>
      <c r="I648" s="16"/>
      <c r="J648" s="19"/>
      <c r="K648" s="153"/>
      <c r="L648" s="34"/>
      <c r="M648" s="16"/>
      <c r="N648" s="19"/>
      <c r="O648" s="153"/>
      <c r="P648" s="34"/>
      <c r="Q648" s="34"/>
      <c r="R648" s="157"/>
      <c r="S648" s="157"/>
      <c r="T648" s="110"/>
      <c r="U648" s="104"/>
      <c r="V648" s="70"/>
      <c r="W648" s="70"/>
      <c r="X648" s="70"/>
    </row>
    <row r="649" ht="16.5" customHeight="1">
      <c r="A649" s="34"/>
      <c r="B649" s="54"/>
      <c r="C649" s="54"/>
      <c r="D649" s="34"/>
      <c r="E649" s="16"/>
      <c r="F649" s="19"/>
      <c r="G649" s="153"/>
      <c r="H649" s="16"/>
      <c r="I649" s="16"/>
      <c r="J649" s="19"/>
      <c r="K649" s="153"/>
      <c r="L649" s="34"/>
      <c r="M649" s="16"/>
      <c r="N649" s="19"/>
      <c r="O649" s="153"/>
      <c r="P649" s="34"/>
      <c r="Q649" s="34"/>
      <c r="R649" s="157"/>
      <c r="S649" s="157"/>
      <c r="T649" s="110"/>
      <c r="U649" s="104"/>
      <c r="V649" s="70"/>
      <c r="W649" s="70"/>
      <c r="X649" s="70"/>
    </row>
    <row r="650" ht="16.5" customHeight="1">
      <c r="A650" s="34"/>
      <c r="B650" s="54"/>
      <c r="C650" s="54"/>
      <c r="D650" s="34"/>
      <c r="E650" s="16"/>
      <c r="F650" s="19"/>
      <c r="G650" s="153"/>
      <c r="H650" s="16"/>
      <c r="I650" s="16"/>
      <c r="J650" s="19"/>
      <c r="K650" s="153"/>
      <c r="L650" s="34"/>
      <c r="M650" s="16"/>
      <c r="N650" s="19"/>
      <c r="O650" s="153"/>
      <c r="P650" s="34"/>
      <c r="Q650" s="34"/>
      <c r="R650" s="157"/>
      <c r="S650" s="157"/>
      <c r="T650" s="110"/>
      <c r="U650" s="104"/>
      <c r="V650" s="70"/>
      <c r="W650" s="70"/>
      <c r="X650" s="70"/>
    </row>
    <row r="651" ht="16.5" customHeight="1">
      <c r="A651" s="34"/>
      <c r="B651" s="54"/>
      <c r="C651" s="54"/>
      <c r="D651" s="34"/>
      <c r="E651" s="16"/>
      <c r="F651" s="19"/>
      <c r="G651" s="153"/>
      <c r="H651" s="16"/>
      <c r="I651" s="16"/>
      <c r="J651" s="19"/>
      <c r="K651" s="153"/>
      <c r="L651" s="34"/>
      <c r="M651" s="16"/>
      <c r="N651" s="19"/>
      <c r="O651" s="153"/>
      <c r="P651" s="34"/>
      <c r="Q651" s="34"/>
      <c r="R651" s="157"/>
      <c r="S651" s="157"/>
      <c r="T651" s="110"/>
      <c r="U651" s="104"/>
      <c r="V651" s="70"/>
      <c r="W651" s="70"/>
      <c r="X651" s="70"/>
    </row>
    <row r="652" ht="16.5" customHeight="1">
      <c r="A652" s="34"/>
      <c r="B652" s="54"/>
      <c r="C652" s="54"/>
      <c r="D652" s="34"/>
      <c r="E652" s="16"/>
      <c r="F652" s="19"/>
      <c r="G652" s="153"/>
      <c r="H652" s="16"/>
      <c r="I652" s="16"/>
      <c r="J652" s="19"/>
      <c r="K652" s="153"/>
      <c r="L652" s="34"/>
      <c r="M652" s="16"/>
      <c r="N652" s="19"/>
      <c r="O652" s="153"/>
      <c r="P652" s="34"/>
      <c r="Q652" s="34"/>
      <c r="R652" s="157"/>
      <c r="S652" s="157"/>
      <c r="T652" s="110"/>
      <c r="U652" s="104"/>
      <c r="V652" s="70"/>
      <c r="W652" s="70"/>
      <c r="X652" s="70"/>
    </row>
    <row r="653" ht="16.5" customHeight="1">
      <c r="A653" s="34"/>
      <c r="B653" s="54"/>
      <c r="C653" s="54"/>
      <c r="D653" s="34"/>
      <c r="E653" s="16"/>
      <c r="F653" s="19"/>
      <c r="G653" s="153"/>
      <c r="H653" s="16"/>
      <c r="I653" s="16"/>
      <c r="J653" s="19"/>
      <c r="K653" s="153"/>
      <c r="L653" s="34"/>
      <c r="M653" s="16"/>
      <c r="N653" s="19"/>
      <c r="O653" s="153"/>
      <c r="P653" s="34"/>
      <c r="Q653" s="34"/>
      <c r="R653" s="157"/>
      <c r="S653" s="157"/>
      <c r="T653" s="110"/>
      <c r="U653" s="104"/>
      <c r="V653" s="70"/>
      <c r="W653" s="70"/>
      <c r="X653" s="70"/>
    </row>
    <row r="654" ht="16.5" customHeight="1">
      <c r="A654" s="34"/>
      <c r="B654" s="54"/>
      <c r="C654" s="54"/>
      <c r="D654" s="34"/>
      <c r="E654" s="16"/>
      <c r="F654" s="19"/>
      <c r="G654" s="153"/>
      <c r="H654" s="16"/>
      <c r="I654" s="16"/>
      <c r="J654" s="19"/>
      <c r="K654" s="153"/>
      <c r="L654" s="34"/>
      <c r="M654" s="16"/>
      <c r="N654" s="19"/>
      <c r="O654" s="153"/>
      <c r="P654" s="34"/>
      <c r="Q654" s="34"/>
      <c r="R654" s="157"/>
      <c r="S654" s="157"/>
      <c r="T654" s="110"/>
      <c r="U654" s="104"/>
      <c r="V654" s="70"/>
      <c r="W654" s="70"/>
      <c r="X654" s="70"/>
    </row>
    <row r="655" ht="16.5" customHeight="1">
      <c r="A655" s="34"/>
      <c r="B655" s="54"/>
      <c r="C655" s="54"/>
      <c r="D655" s="34"/>
      <c r="E655" s="16"/>
      <c r="F655" s="19"/>
      <c r="G655" s="153"/>
      <c r="H655" s="16"/>
      <c r="I655" s="16"/>
      <c r="J655" s="19"/>
      <c r="K655" s="153"/>
      <c r="L655" s="34"/>
      <c r="M655" s="16"/>
      <c r="N655" s="19"/>
      <c r="O655" s="153"/>
      <c r="P655" s="34"/>
      <c r="Q655" s="34"/>
      <c r="R655" s="157"/>
      <c r="S655" s="157"/>
      <c r="T655" s="110"/>
      <c r="U655" s="104"/>
      <c r="V655" s="70"/>
      <c r="W655" s="70"/>
      <c r="X655" s="70"/>
    </row>
    <row r="656" ht="16.5" customHeight="1">
      <c r="A656" s="34"/>
      <c r="B656" s="54"/>
      <c r="C656" s="54"/>
      <c r="D656" s="34"/>
      <c r="E656" s="16"/>
      <c r="F656" s="19"/>
      <c r="G656" s="153"/>
      <c r="H656" s="16"/>
      <c r="I656" s="16"/>
      <c r="J656" s="19"/>
      <c r="K656" s="153"/>
      <c r="L656" s="34"/>
      <c r="M656" s="16"/>
      <c r="N656" s="19"/>
      <c r="O656" s="153"/>
      <c r="P656" s="34"/>
      <c r="Q656" s="34"/>
      <c r="R656" s="157"/>
      <c r="S656" s="157"/>
      <c r="T656" s="110"/>
      <c r="U656" s="104"/>
      <c r="V656" s="70"/>
      <c r="W656" s="70"/>
      <c r="X656" s="70"/>
    </row>
    <row r="657" ht="16.5" customHeight="1">
      <c r="A657" s="34"/>
      <c r="B657" s="54"/>
      <c r="C657" s="54"/>
      <c r="D657" s="34"/>
      <c r="E657" s="16"/>
      <c r="F657" s="19"/>
      <c r="G657" s="153"/>
      <c r="H657" s="16"/>
      <c r="I657" s="16"/>
      <c r="J657" s="19"/>
      <c r="K657" s="153"/>
      <c r="L657" s="34"/>
      <c r="M657" s="16"/>
      <c r="N657" s="19"/>
      <c r="O657" s="153"/>
      <c r="P657" s="34"/>
      <c r="Q657" s="34"/>
      <c r="R657" s="157"/>
      <c r="S657" s="157"/>
      <c r="T657" s="110"/>
      <c r="U657" s="104"/>
      <c r="V657" s="70"/>
      <c r="W657" s="70"/>
      <c r="X657" s="70"/>
    </row>
    <row r="658" ht="16.5" customHeight="1">
      <c r="A658" s="34"/>
      <c r="B658" s="54"/>
      <c r="C658" s="54"/>
      <c r="D658" s="34"/>
      <c r="E658" s="16"/>
      <c r="F658" s="19"/>
      <c r="G658" s="153"/>
      <c r="H658" s="16"/>
      <c r="I658" s="16"/>
      <c r="J658" s="19"/>
      <c r="K658" s="153"/>
      <c r="L658" s="34"/>
      <c r="M658" s="16"/>
      <c r="N658" s="19"/>
      <c r="O658" s="153"/>
      <c r="P658" s="34"/>
      <c r="Q658" s="34"/>
      <c r="R658" s="157"/>
      <c r="S658" s="157"/>
      <c r="T658" s="110"/>
      <c r="U658" s="104"/>
      <c r="V658" s="70"/>
      <c r="W658" s="70"/>
      <c r="X658" s="70"/>
    </row>
    <row r="659" ht="16.5" customHeight="1">
      <c r="A659" s="34"/>
      <c r="B659" s="54"/>
      <c r="C659" s="54"/>
      <c r="D659" s="34"/>
      <c r="E659" s="16"/>
      <c r="F659" s="19"/>
      <c r="G659" s="153"/>
      <c r="H659" s="16"/>
      <c r="I659" s="16"/>
      <c r="J659" s="19"/>
      <c r="K659" s="153"/>
      <c r="L659" s="34"/>
      <c r="M659" s="16"/>
      <c r="N659" s="19"/>
      <c r="O659" s="153"/>
      <c r="P659" s="34"/>
      <c r="Q659" s="34"/>
      <c r="R659" s="157"/>
      <c r="S659" s="157"/>
      <c r="T659" s="110"/>
      <c r="U659" s="104"/>
      <c r="V659" s="70"/>
      <c r="W659" s="70"/>
      <c r="X659" s="70"/>
    </row>
    <row r="660" ht="16.5" customHeight="1">
      <c r="A660" s="34"/>
      <c r="B660" s="54"/>
      <c r="C660" s="54"/>
      <c r="D660" s="34"/>
      <c r="E660" s="16"/>
      <c r="F660" s="19"/>
      <c r="G660" s="153"/>
      <c r="H660" s="16"/>
      <c r="I660" s="16"/>
      <c r="J660" s="19"/>
      <c r="K660" s="153"/>
      <c r="L660" s="34"/>
      <c r="M660" s="16"/>
      <c r="N660" s="19"/>
      <c r="O660" s="153"/>
      <c r="P660" s="34"/>
      <c r="Q660" s="34"/>
      <c r="R660" s="157"/>
      <c r="S660" s="157"/>
      <c r="T660" s="110"/>
      <c r="U660" s="104"/>
      <c r="V660" s="70"/>
      <c r="W660" s="70"/>
      <c r="X660" s="70"/>
    </row>
    <row r="661" ht="16.5" customHeight="1">
      <c r="A661" s="34"/>
      <c r="B661" s="54"/>
      <c r="C661" s="54"/>
      <c r="D661" s="34"/>
      <c r="E661" s="16"/>
      <c r="F661" s="19"/>
      <c r="G661" s="153"/>
      <c r="H661" s="16"/>
      <c r="I661" s="16"/>
      <c r="J661" s="19"/>
      <c r="K661" s="153"/>
      <c r="L661" s="34"/>
      <c r="M661" s="16"/>
      <c r="N661" s="19"/>
      <c r="O661" s="153"/>
      <c r="P661" s="34"/>
      <c r="Q661" s="34"/>
      <c r="R661" s="157"/>
      <c r="S661" s="157"/>
      <c r="T661" s="110"/>
      <c r="U661" s="104"/>
      <c r="V661" s="70"/>
      <c r="W661" s="70"/>
      <c r="X661" s="70"/>
    </row>
    <row r="662" ht="16.5" customHeight="1">
      <c r="A662" s="34"/>
      <c r="B662" s="54"/>
      <c r="C662" s="54"/>
      <c r="D662" s="34"/>
      <c r="E662" s="16"/>
      <c r="F662" s="19"/>
      <c r="G662" s="153"/>
      <c r="H662" s="16"/>
      <c r="I662" s="16"/>
      <c r="J662" s="19"/>
      <c r="K662" s="153"/>
      <c r="L662" s="34"/>
      <c r="M662" s="16"/>
      <c r="N662" s="19"/>
      <c r="O662" s="153"/>
      <c r="P662" s="34"/>
      <c r="Q662" s="34"/>
      <c r="R662" s="157"/>
      <c r="S662" s="157"/>
      <c r="T662" s="110"/>
      <c r="U662" s="104"/>
      <c r="V662" s="70"/>
      <c r="W662" s="70"/>
      <c r="X662" s="70"/>
    </row>
    <row r="663" ht="16.5" customHeight="1">
      <c r="A663" s="34"/>
      <c r="B663" s="54"/>
      <c r="C663" s="54"/>
      <c r="D663" s="34"/>
      <c r="E663" s="16"/>
      <c r="F663" s="19"/>
      <c r="G663" s="153"/>
      <c r="H663" s="16"/>
      <c r="I663" s="16"/>
      <c r="J663" s="19"/>
      <c r="K663" s="153"/>
      <c r="L663" s="34"/>
      <c r="M663" s="16"/>
      <c r="N663" s="19"/>
      <c r="O663" s="153"/>
      <c r="P663" s="34"/>
      <c r="Q663" s="34"/>
      <c r="R663" s="157"/>
      <c r="S663" s="157"/>
      <c r="T663" s="110"/>
      <c r="U663" s="104"/>
      <c r="V663" s="70"/>
      <c r="W663" s="70"/>
      <c r="X663" s="70"/>
    </row>
    <row r="664" ht="16.5" customHeight="1">
      <c r="A664" s="34"/>
      <c r="B664" s="54"/>
      <c r="C664" s="54"/>
      <c r="D664" s="34"/>
      <c r="E664" s="16"/>
      <c r="F664" s="19"/>
      <c r="G664" s="153"/>
      <c r="H664" s="16"/>
      <c r="I664" s="16"/>
      <c r="J664" s="19"/>
      <c r="K664" s="153"/>
      <c r="L664" s="34"/>
      <c r="M664" s="16"/>
      <c r="N664" s="19"/>
      <c r="O664" s="153"/>
      <c r="P664" s="34"/>
      <c r="Q664" s="34"/>
      <c r="R664" s="157"/>
      <c r="S664" s="157"/>
      <c r="T664" s="110"/>
      <c r="U664" s="104"/>
      <c r="V664" s="70"/>
      <c r="W664" s="70"/>
      <c r="X664" s="70"/>
    </row>
    <row r="665" ht="16.5" customHeight="1">
      <c r="A665" s="34"/>
      <c r="B665" s="54"/>
      <c r="C665" s="54"/>
      <c r="D665" s="34"/>
      <c r="E665" s="16"/>
      <c r="F665" s="19"/>
      <c r="G665" s="153"/>
      <c r="H665" s="16"/>
      <c r="I665" s="16"/>
      <c r="J665" s="19"/>
      <c r="K665" s="153"/>
      <c r="L665" s="34"/>
      <c r="M665" s="16"/>
      <c r="N665" s="19"/>
      <c r="O665" s="153"/>
      <c r="P665" s="34"/>
      <c r="Q665" s="34"/>
      <c r="R665" s="157"/>
      <c r="S665" s="157"/>
      <c r="T665" s="110"/>
      <c r="U665" s="104"/>
      <c r="V665" s="70"/>
      <c r="W665" s="70"/>
      <c r="X665" s="70"/>
    </row>
    <row r="666" ht="16.5" customHeight="1">
      <c r="A666" s="34"/>
      <c r="B666" s="54"/>
      <c r="C666" s="54"/>
      <c r="D666" s="34"/>
      <c r="E666" s="16"/>
      <c r="F666" s="19"/>
      <c r="G666" s="153"/>
      <c r="H666" s="16"/>
      <c r="I666" s="16"/>
      <c r="J666" s="19"/>
      <c r="K666" s="153"/>
      <c r="L666" s="34"/>
      <c r="M666" s="16"/>
      <c r="N666" s="19"/>
      <c r="O666" s="153"/>
      <c r="P666" s="34"/>
      <c r="Q666" s="34"/>
      <c r="R666" s="157"/>
      <c r="S666" s="157"/>
      <c r="T666" s="110"/>
      <c r="U666" s="104"/>
      <c r="V666" s="70"/>
      <c r="W666" s="70"/>
      <c r="X666" s="70"/>
    </row>
    <row r="667" ht="16.5" customHeight="1">
      <c r="A667" s="34"/>
      <c r="B667" s="54"/>
      <c r="C667" s="54"/>
      <c r="D667" s="34"/>
      <c r="E667" s="16"/>
      <c r="F667" s="19"/>
      <c r="G667" s="153"/>
      <c r="H667" s="16"/>
      <c r="I667" s="16"/>
      <c r="J667" s="19"/>
      <c r="K667" s="153"/>
      <c r="L667" s="34"/>
      <c r="M667" s="16"/>
      <c r="N667" s="19"/>
      <c r="O667" s="153"/>
      <c r="P667" s="34"/>
      <c r="Q667" s="34"/>
      <c r="R667" s="157"/>
      <c r="S667" s="157"/>
      <c r="T667" s="110"/>
      <c r="U667" s="104"/>
      <c r="V667" s="70"/>
      <c r="W667" s="70"/>
      <c r="X667" s="70"/>
    </row>
    <row r="668" ht="16.5" customHeight="1">
      <c r="A668" s="34"/>
      <c r="B668" s="54"/>
      <c r="C668" s="54"/>
      <c r="D668" s="34"/>
      <c r="E668" s="16"/>
      <c r="F668" s="19"/>
      <c r="G668" s="153"/>
      <c r="H668" s="16"/>
      <c r="I668" s="16"/>
      <c r="J668" s="19"/>
      <c r="K668" s="153"/>
      <c r="L668" s="34"/>
      <c r="M668" s="16"/>
      <c r="N668" s="19"/>
      <c r="O668" s="153"/>
      <c r="P668" s="34"/>
      <c r="Q668" s="34"/>
      <c r="R668" s="157"/>
      <c r="S668" s="157"/>
      <c r="T668" s="110"/>
      <c r="U668" s="104"/>
      <c r="V668" s="70"/>
      <c r="W668" s="70"/>
      <c r="X668" s="70"/>
    </row>
    <row r="669" ht="16.5" customHeight="1">
      <c r="A669" s="34"/>
      <c r="B669" s="54"/>
      <c r="C669" s="54"/>
      <c r="D669" s="34"/>
      <c r="E669" s="16"/>
      <c r="F669" s="19"/>
      <c r="G669" s="153"/>
      <c r="H669" s="16"/>
      <c r="I669" s="16"/>
      <c r="J669" s="19"/>
      <c r="K669" s="153"/>
      <c r="L669" s="34"/>
      <c r="M669" s="16"/>
      <c r="N669" s="19"/>
      <c r="O669" s="153"/>
      <c r="P669" s="34"/>
      <c r="Q669" s="34"/>
      <c r="R669" s="157"/>
      <c r="S669" s="157"/>
      <c r="T669" s="110"/>
      <c r="U669" s="104"/>
      <c r="V669" s="70"/>
      <c r="W669" s="70"/>
      <c r="X669" s="70"/>
    </row>
    <row r="670" ht="16.5" customHeight="1">
      <c r="A670" s="34"/>
      <c r="B670" s="54"/>
      <c r="C670" s="54"/>
      <c r="D670" s="34"/>
      <c r="E670" s="16"/>
      <c r="F670" s="19"/>
      <c r="G670" s="153"/>
      <c r="H670" s="16"/>
      <c r="I670" s="16"/>
      <c r="J670" s="19"/>
      <c r="K670" s="153"/>
      <c r="L670" s="34"/>
      <c r="M670" s="16"/>
      <c r="N670" s="19"/>
      <c r="O670" s="153"/>
      <c r="P670" s="34"/>
      <c r="Q670" s="34"/>
      <c r="R670" s="157"/>
      <c r="S670" s="157"/>
      <c r="T670" s="110"/>
      <c r="U670" s="104"/>
      <c r="V670" s="70"/>
      <c r="W670" s="70"/>
      <c r="X670" s="70"/>
    </row>
    <row r="671" ht="16.5" customHeight="1">
      <c r="A671" s="34"/>
      <c r="B671" s="54"/>
      <c r="C671" s="54"/>
      <c r="D671" s="34"/>
      <c r="E671" s="16"/>
      <c r="F671" s="19"/>
      <c r="G671" s="153"/>
      <c r="H671" s="16"/>
      <c r="I671" s="16"/>
      <c r="J671" s="19"/>
      <c r="K671" s="153"/>
      <c r="L671" s="34"/>
      <c r="M671" s="16"/>
      <c r="N671" s="19"/>
      <c r="O671" s="153"/>
      <c r="P671" s="34"/>
      <c r="Q671" s="34"/>
      <c r="R671" s="157"/>
      <c r="S671" s="157"/>
      <c r="T671" s="110"/>
      <c r="U671" s="104"/>
      <c r="V671" s="70"/>
      <c r="W671" s="70"/>
      <c r="X671" s="70"/>
    </row>
    <row r="672" ht="16.5" customHeight="1">
      <c r="A672" s="34"/>
      <c r="B672" s="54"/>
      <c r="C672" s="54"/>
      <c r="D672" s="34"/>
      <c r="E672" s="16"/>
      <c r="F672" s="19"/>
      <c r="G672" s="153"/>
      <c r="H672" s="16"/>
      <c r="I672" s="16"/>
      <c r="J672" s="19"/>
      <c r="K672" s="153"/>
      <c r="L672" s="34"/>
      <c r="M672" s="16"/>
      <c r="N672" s="19"/>
      <c r="O672" s="153"/>
      <c r="P672" s="34"/>
      <c r="Q672" s="34"/>
      <c r="R672" s="157"/>
      <c r="S672" s="157"/>
      <c r="T672" s="110"/>
      <c r="U672" s="104"/>
      <c r="V672" s="70"/>
      <c r="W672" s="70"/>
      <c r="X672" s="70"/>
    </row>
    <row r="673" ht="16.5" customHeight="1">
      <c r="A673" s="34"/>
      <c r="B673" s="54"/>
      <c r="C673" s="54"/>
      <c r="D673" s="34"/>
      <c r="E673" s="16"/>
      <c r="F673" s="19"/>
      <c r="G673" s="153"/>
      <c r="H673" s="16"/>
      <c r="I673" s="16"/>
      <c r="J673" s="19"/>
      <c r="K673" s="153"/>
      <c r="L673" s="34"/>
      <c r="M673" s="16"/>
      <c r="N673" s="19"/>
      <c r="O673" s="153"/>
      <c r="P673" s="34"/>
      <c r="Q673" s="34"/>
      <c r="R673" s="157"/>
      <c r="S673" s="157"/>
      <c r="T673" s="110"/>
      <c r="U673" s="104"/>
      <c r="V673" s="70"/>
      <c r="W673" s="70"/>
      <c r="X673" s="70"/>
    </row>
    <row r="674" ht="16.5" customHeight="1">
      <c r="A674" s="34"/>
      <c r="B674" s="54"/>
      <c r="C674" s="54"/>
      <c r="D674" s="34"/>
      <c r="E674" s="16"/>
      <c r="F674" s="19"/>
      <c r="G674" s="153"/>
      <c r="H674" s="16"/>
      <c r="I674" s="16"/>
      <c r="J674" s="19"/>
      <c r="K674" s="153"/>
      <c r="L674" s="34"/>
      <c r="M674" s="16"/>
      <c r="N674" s="19"/>
      <c r="O674" s="153"/>
      <c r="P674" s="34"/>
      <c r="Q674" s="34"/>
      <c r="R674" s="157"/>
      <c r="S674" s="157"/>
      <c r="T674" s="110"/>
      <c r="U674" s="104"/>
      <c r="V674" s="70"/>
      <c r="W674" s="70"/>
      <c r="X674" s="70"/>
    </row>
    <row r="675" ht="16.5" customHeight="1">
      <c r="A675" s="34"/>
      <c r="B675" s="54"/>
      <c r="C675" s="54"/>
      <c r="D675" s="34"/>
      <c r="E675" s="16"/>
      <c r="F675" s="19"/>
      <c r="G675" s="153"/>
      <c r="H675" s="16"/>
      <c r="I675" s="16"/>
      <c r="J675" s="19"/>
      <c r="K675" s="153"/>
      <c r="L675" s="34"/>
      <c r="M675" s="16"/>
      <c r="N675" s="19"/>
      <c r="O675" s="153"/>
      <c r="P675" s="34"/>
      <c r="Q675" s="34"/>
      <c r="R675" s="157"/>
      <c r="S675" s="157"/>
      <c r="T675" s="110"/>
      <c r="U675" s="104"/>
      <c r="V675" s="70"/>
      <c r="W675" s="70"/>
      <c r="X675" s="70"/>
    </row>
    <row r="676" ht="16.5" customHeight="1">
      <c r="A676" s="34"/>
      <c r="B676" s="54"/>
      <c r="C676" s="54"/>
      <c r="D676" s="34"/>
      <c r="E676" s="16"/>
      <c r="F676" s="19"/>
      <c r="G676" s="153"/>
      <c r="H676" s="16"/>
      <c r="I676" s="16"/>
      <c r="J676" s="19"/>
      <c r="K676" s="153"/>
      <c r="L676" s="34"/>
      <c r="M676" s="16"/>
      <c r="N676" s="19"/>
      <c r="O676" s="153"/>
      <c r="P676" s="34"/>
      <c r="Q676" s="34"/>
      <c r="R676" s="157"/>
      <c r="S676" s="157"/>
      <c r="T676" s="110"/>
      <c r="U676" s="104"/>
      <c r="V676" s="70"/>
      <c r="W676" s="70"/>
      <c r="X676" s="70"/>
    </row>
    <row r="677" ht="16.5" customHeight="1">
      <c r="A677" s="34"/>
      <c r="B677" s="54"/>
      <c r="C677" s="54"/>
      <c r="D677" s="34"/>
      <c r="E677" s="16"/>
      <c r="F677" s="19"/>
      <c r="G677" s="153"/>
      <c r="H677" s="16"/>
      <c r="I677" s="16"/>
      <c r="J677" s="19"/>
      <c r="K677" s="153"/>
      <c r="L677" s="34"/>
      <c r="M677" s="16"/>
      <c r="N677" s="19"/>
      <c r="O677" s="153"/>
      <c r="P677" s="34"/>
      <c r="Q677" s="34"/>
      <c r="R677" s="157"/>
      <c r="S677" s="157"/>
      <c r="T677" s="110"/>
      <c r="U677" s="104"/>
      <c r="V677" s="70"/>
      <c r="W677" s="70"/>
      <c r="X677" s="70"/>
    </row>
    <row r="678" ht="16.5" customHeight="1">
      <c r="A678" s="34"/>
      <c r="B678" s="54"/>
      <c r="C678" s="54"/>
      <c r="D678" s="34"/>
      <c r="E678" s="16"/>
      <c r="F678" s="19"/>
      <c r="G678" s="153"/>
      <c r="H678" s="16"/>
      <c r="I678" s="16"/>
      <c r="J678" s="19"/>
      <c r="K678" s="153"/>
      <c r="L678" s="34"/>
      <c r="M678" s="16"/>
      <c r="N678" s="19"/>
      <c r="O678" s="153"/>
      <c r="P678" s="34"/>
      <c r="Q678" s="34"/>
      <c r="R678" s="157"/>
      <c r="S678" s="157"/>
      <c r="T678" s="110"/>
      <c r="U678" s="104"/>
      <c r="V678" s="70"/>
      <c r="W678" s="70"/>
      <c r="X678" s="70"/>
    </row>
    <row r="679" ht="16.5" customHeight="1">
      <c r="A679" s="34"/>
      <c r="B679" s="54"/>
      <c r="C679" s="54"/>
      <c r="D679" s="34"/>
      <c r="E679" s="16"/>
      <c r="F679" s="19"/>
      <c r="G679" s="153"/>
      <c r="H679" s="16"/>
      <c r="I679" s="16"/>
      <c r="J679" s="19"/>
      <c r="K679" s="153"/>
      <c r="L679" s="34"/>
      <c r="M679" s="16"/>
      <c r="N679" s="19"/>
      <c r="O679" s="153"/>
      <c r="P679" s="34"/>
      <c r="Q679" s="34"/>
      <c r="R679" s="157"/>
      <c r="S679" s="157"/>
      <c r="T679" s="110"/>
      <c r="U679" s="104"/>
      <c r="V679" s="70"/>
      <c r="W679" s="70"/>
      <c r="X679" s="70"/>
    </row>
    <row r="680" ht="16.5" customHeight="1">
      <c r="A680" s="34"/>
      <c r="B680" s="54"/>
      <c r="C680" s="54"/>
      <c r="D680" s="34"/>
      <c r="E680" s="16"/>
      <c r="F680" s="19"/>
      <c r="G680" s="153"/>
      <c r="H680" s="16"/>
      <c r="I680" s="16"/>
      <c r="J680" s="19"/>
      <c r="K680" s="153"/>
      <c r="L680" s="34"/>
      <c r="M680" s="16"/>
      <c r="N680" s="19"/>
      <c r="O680" s="153"/>
      <c r="P680" s="34"/>
      <c r="Q680" s="34"/>
      <c r="R680" s="157"/>
      <c r="S680" s="157"/>
      <c r="T680" s="110"/>
      <c r="U680" s="104"/>
      <c r="V680" s="70"/>
      <c r="W680" s="70"/>
      <c r="X680" s="70"/>
    </row>
    <row r="681" ht="16.5" customHeight="1">
      <c r="A681" s="34"/>
      <c r="B681" s="54"/>
      <c r="C681" s="54"/>
      <c r="D681" s="34"/>
      <c r="E681" s="16"/>
      <c r="F681" s="19"/>
      <c r="G681" s="153"/>
      <c r="H681" s="16"/>
      <c r="I681" s="16"/>
      <c r="J681" s="19"/>
      <c r="K681" s="153"/>
      <c r="L681" s="34"/>
      <c r="M681" s="16"/>
      <c r="N681" s="19"/>
      <c r="O681" s="153"/>
      <c r="P681" s="34"/>
      <c r="Q681" s="34"/>
      <c r="R681" s="157"/>
      <c r="S681" s="157"/>
      <c r="T681" s="110"/>
      <c r="U681" s="104"/>
      <c r="V681" s="70"/>
      <c r="W681" s="70"/>
      <c r="X681" s="70"/>
    </row>
    <row r="682" ht="16.5" customHeight="1">
      <c r="A682" s="34"/>
      <c r="B682" s="54"/>
      <c r="C682" s="54"/>
      <c r="D682" s="34"/>
      <c r="E682" s="16"/>
      <c r="F682" s="19"/>
      <c r="G682" s="153"/>
      <c r="H682" s="16"/>
      <c r="I682" s="16"/>
      <c r="J682" s="19"/>
      <c r="K682" s="153"/>
      <c r="L682" s="34"/>
      <c r="M682" s="16"/>
      <c r="N682" s="19"/>
      <c r="O682" s="153"/>
      <c r="P682" s="34"/>
      <c r="Q682" s="34"/>
      <c r="R682" s="157"/>
      <c r="S682" s="157"/>
      <c r="T682" s="110"/>
      <c r="U682" s="104"/>
      <c r="V682" s="70"/>
      <c r="W682" s="70"/>
      <c r="X682" s="70"/>
    </row>
    <row r="683" ht="16.5" customHeight="1">
      <c r="A683" s="34"/>
      <c r="B683" s="54"/>
      <c r="C683" s="54"/>
      <c r="D683" s="34"/>
      <c r="E683" s="16"/>
      <c r="F683" s="19"/>
      <c r="G683" s="153"/>
      <c r="H683" s="16"/>
      <c r="I683" s="16"/>
      <c r="J683" s="19"/>
      <c r="K683" s="153"/>
      <c r="L683" s="34"/>
      <c r="M683" s="16"/>
      <c r="N683" s="19"/>
      <c r="O683" s="153"/>
      <c r="P683" s="34"/>
      <c r="Q683" s="34"/>
      <c r="R683" s="157"/>
      <c r="S683" s="157"/>
      <c r="T683" s="110"/>
      <c r="U683" s="104"/>
      <c r="V683" s="70"/>
      <c r="W683" s="70"/>
      <c r="X683" s="70"/>
    </row>
    <row r="684" ht="16.5" customHeight="1">
      <c r="A684" s="34"/>
      <c r="B684" s="54"/>
      <c r="C684" s="54"/>
      <c r="D684" s="34"/>
      <c r="E684" s="16"/>
      <c r="F684" s="19"/>
      <c r="G684" s="153"/>
      <c r="H684" s="16"/>
      <c r="I684" s="16"/>
      <c r="J684" s="19"/>
      <c r="K684" s="153"/>
      <c r="L684" s="34"/>
      <c r="M684" s="16"/>
      <c r="N684" s="19"/>
      <c r="O684" s="153"/>
      <c r="P684" s="34"/>
      <c r="Q684" s="34"/>
      <c r="R684" s="157"/>
      <c r="S684" s="157"/>
      <c r="T684" s="110"/>
      <c r="U684" s="104"/>
      <c r="V684" s="70"/>
      <c r="W684" s="70"/>
      <c r="X684" s="70"/>
    </row>
    <row r="685" ht="16.5" customHeight="1">
      <c r="A685" s="34"/>
      <c r="B685" s="54"/>
      <c r="C685" s="54"/>
      <c r="D685" s="34"/>
      <c r="E685" s="16"/>
      <c r="F685" s="19"/>
      <c r="G685" s="153"/>
      <c r="H685" s="16"/>
      <c r="I685" s="16"/>
      <c r="J685" s="19"/>
      <c r="K685" s="153"/>
      <c r="L685" s="34"/>
      <c r="M685" s="16"/>
      <c r="N685" s="19"/>
      <c r="O685" s="153"/>
      <c r="P685" s="34"/>
      <c r="Q685" s="34"/>
      <c r="R685" s="157"/>
      <c r="S685" s="157"/>
      <c r="T685" s="110"/>
      <c r="U685" s="104"/>
      <c r="V685" s="70"/>
      <c r="W685" s="70"/>
      <c r="X685" s="70"/>
    </row>
    <row r="686" ht="16.5" customHeight="1">
      <c r="A686" s="34"/>
      <c r="B686" s="54"/>
      <c r="C686" s="54"/>
      <c r="D686" s="34"/>
      <c r="E686" s="16"/>
      <c r="F686" s="19"/>
      <c r="G686" s="153"/>
      <c r="H686" s="16"/>
      <c r="I686" s="16"/>
      <c r="J686" s="19"/>
      <c r="K686" s="153"/>
      <c r="L686" s="34"/>
      <c r="M686" s="16"/>
      <c r="N686" s="19"/>
      <c r="O686" s="153"/>
      <c r="P686" s="34"/>
      <c r="Q686" s="34"/>
      <c r="R686" s="157"/>
      <c r="S686" s="157"/>
      <c r="T686" s="110"/>
      <c r="U686" s="104"/>
      <c r="V686" s="70"/>
      <c r="W686" s="70"/>
      <c r="X686" s="70"/>
    </row>
    <row r="687" ht="16.5" customHeight="1">
      <c r="A687" s="34"/>
      <c r="B687" s="54"/>
      <c r="C687" s="54"/>
      <c r="D687" s="34"/>
      <c r="E687" s="16"/>
      <c r="F687" s="19"/>
      <c r="G687" s="153"/>
      <c r="H687" s="16"/>
      <c r="I687" s="16"/>
      <c r="J687" s="19"/>
      <c r="K687" s="153"/>
      <c r="L687" s="34"/>
      <c r="M687" s="16"/>
      <c r="N687" s="19"/>
      <c r="O687" s="153"/>
      <c r="P687" s="34"/>
      <c r="Q687" s="34"/>
      <c r="R687" s="157"/>
      <c r="S687" s="157"/>
      <c r="T687" s="110"/>
      <c r="U687" s="104"/>
      <c r="V687" s="70"/>
      <c r="W687" s="70"/>
      <c r="X687" s="70"/>
    </row>
    <row r="688" ht="16.5" customHeight="1">
      <c r="A688" s="34"/>
      <c r="B688" s="54"/>
      <c r="C688" s="54"/>
      <c r="D688" s="34"/>
      <c r="E688" s="16"/>
      <c r="F688" s="19"/>
      <c r="G688" s="153"/>
      <c r="H688" s="16"/>
      <c r="I688" s="16"/>
      <c r="J688" s="19"/>
      <c r="K688" s="153"/>
      <c r="L688" s="34"/>
      <c r="M688" s="16"/>
      <c r="N688" s="19"/>
      <c r="O688" s="153"/>
      <c r="P688" s="34"/>
      <c r="Q688" s="34"/>
      <c r="R688" s="157"/>
      <c r="S688" s="157"/>
      <c r="T688" s="110"/>
      <c r="U688" s="104"/>
      <c r="V688" s="70"/>
      <c r="W688" s="70"/>
      <c r="X688" s="70"/>
    </row>
    <row r="689" ht="16.5" customHeight="1">
      <c r="A689" s="34"/>
      <c r="B689" s="54"/>
      <c r="C689" s="54"/>
      <c r="D689" s="34"/>
      <c r="E689" s="16"/>
      <c r="F689" s="19"/>
      <c r="G689" s="153"/>
      <c r="H689" s="16"/>
      <c r="I689" s="16"/>
      <c r="J689" s="19"/>
      <c r="K689" s="153"/>
      <c r="L689" s="34"/>
      <c r="M689" s="16"/>
      <c r="N689" s="19"/>
      <c r="O689" s="153"/>
      <c r="P689" s="34"/>
      <c r="Q689" s="34"/>
      <c r="R689" s="157"/>
      <c r="S689" s="157"/>
      <c r="T689" s="110"/>
      <c r="U689" s="104"/>
      <c r="V689" s="70"/>
      <c r="W689" s="70"/>
      <c r="X689" s="70"/>
    </row>
    <row r="690" ht="16.5" customHeight="1">
      <c r="A690" s="34"/>
      <c r="B690" s="54"/>
      <c r="C690" s="54"/>
      <c r="D690" s="34"/>
      <c r="E690" s="16"/>
      <c r="F690" s="19"/>
      <c r="G690" s="153"/>
      <c r="H690" s="16"/>
      <c r="I690" s="16"/>
      <c r="J690" s="19"/>
      <c r="K690" s="153"/>
      <c r="L690" s="34"/>
      <c r="M690" s="16"/>
      <c r="N690" s="19"/>
      <c r="O690" s="153"/>
      <c r="P690" s="34"/>
      <c r="Q690" s="34"/>
      <c r="R690" s="157"/>
      <c r="S690" s="157"/>
      <c r="T690" s="110"/>
      <c r="U690" s="104"/>
      <c r="V690" s="70"/>
      <c r="W690" s="70"/>
      <c r="X690" s="70"/>
    </row>
    <row r="691" ht="16.5" customHeight="1">
      <c r="A691" s="34"/>
      <c r="B691" s="54"/>
      <c r="C691" s="54"/>
      <c r="D691" s="34"/>
      <c r="E691" s="16"/>
      <c r="F691" s="19"/>
      <c r="G691" s="153"/>
      <c r="H691" s="16"/>
      <c r="I691" s="16"/>
      <c r="J691" s="19"/>
      <c r="K691" s="153"/>
      <c r="L691" s="34"/>
      <c r="M691" s="16"/>
      <c r="N691" s="19"/>
      <c r="O691" s="153"/>
      <c r="P691" s="34"/>
      <c r="Q691" s="34"/>
      <c r="R691" s="157"/>
      <c r="S691" s="157"/>
      <c r="T691" s="110"/>
      <c r="U691" s="104"/>
      <c r="V691" s="70"/>
      <c r="W691" s="70"/>
      <c r="X691" s="70"/>
    </row>
    <row r="692" ht="16.5" customHeight="1">
      <c r="A692" s="34"/>
      <c r="B692" s="54"/>
      <c r="C692" s="54"/>
      <c r="D692" s="34"/>
      <c r="E692" s="16"/>
      <c r="F692" s="19"/>
      <c r="G692" s="153"/>
      <c r="H692" s="16"/>
      <c r="I692" s="16"/>
      <c r="J692" s="19"/>
      <c r="K692" s="153"/>
      <c r="L692" s="34"/>
      <c r="M692" s="16"/>
      <c r="N692" s="19"/>
      <c r="O692" s="153"/>
      <c r="P692" s="34"/>
      <c r="Q692" s="34"/>
      <c r="R692" s="157"/>
      <c r="S692" s="157"/>
      <c r="T692" s="110"/>
      <c r="U692" s="104"/>
      <c r="V692" s="70"/>
      <c r="W692" s="70"/>
      <c r="X692" s="70"/>
    </row>
    <row r="693" ht="16.5" customHeight="1">
      <c r="A693" s="34"/>
      <c r="B693" s="54"/>
      <c r="C693" s="54"/>
      <c r="D693" s="34"/>
      <c r="E693" s="16"/>
      <c r="F693" s="19"/>
      <c r="G693" s="153"/>
      <c r="H693" s="16"/>
      <c r="I693" s="16"/>
      <c r="J693" s="19"/>
      <c r="K693" s="153"/>
      <c r="L693" s="34"/>
      <c r="M693" s="16"/>
      <c r="N693" s="19"/>
      <c r="O693" s="153"/>
      <c r="P693" s="34"/>
      <c r="Q693" s="34"/>
      <c r="R693" s="157"/>
      <c r="S693" s="157"/>
      <c r="T693" s="110"/>
      <c r="U693" s="104"/>
      <c r="V693" s="70"/>
      <c r="W693" s="70"/>
      <c r="X693" s="70"/>
    </row>
    <row r="694" ht="16.5" customHeight="1">
      <c r="A694" s="34"/>
      <c r="B694" s="54"/>
      <c r="C694" s="54"/>
      <c r="D694" s="34"/>
      <c r="E694" s="16"/>
      <c r="F694" s="19"/>
      <c r="G694" s="153"/>
      <c r="H694" s="16"/>
      <c r="I694" s="16"/>
      <c r="J694" s="19"/>
      <c r="K694" s="153"/>
      <c r="L694" s="34"/>
      <c r="M694" s="16"/>
      <c r="N694" s="19"/>
      <c r="O694" s="153"/>
      <c r="P694" s="34"/>
      <c r="Q694" s="34"/>
      <c r="R694" s="157"/>
      <c r="S694" s="157"/>
      <c r="T694" s="110"/>
      <c r="U694" s="104"/>
      <c r="V694" s="70"/>
      <c r="W694" s="70"/>
      <c r="X694" s="70"/>
    </row>
    <row r="695" ht="16.5" customHeight="1">
      <c r="A695" s="34"/>
      <c r="B695" s="54"/>
      <c r="C695" s="54"/>
      <c r="D695" s="34"/>
      <c r="E695" s="16"/>
      <c r="F695" s="19"/>
      <c r="G695" s="153"/>
      <c r="H695" s="16"/>
      <c r="I695" s="16"/>
      <c r="J695" s="19"/>
      <c r="K695" s="153"/>
      <c r="L695" s="34"/>
      <c r="M695" s="16"/>
      <c r="N695" s="19"/>
      <c r="O695" s="153"/>
      <c r="P695" s="34"/>
      <c r="Q695" s="34"/>
      <c r="R695" s="157"/>
      <c r="S695" s="157"/>
      <c r="T695" s="110"/>
      <c r="U695" s="104"/>
      <c r="V695" s="70"/>
      <c r="W695" s="70"/>
      <c r="X695" s="70"/>
    </row>
    <row r="696" ht="16.5" customHeight="1">
      <c r="A696" s="34"/>
      <c r="B696" s="54"/>
      <c r="C696" s="54"/>
      <c r="D696" s="34"/>
      <c r="E696" s="16"/>
      <c r="F696" s="19"/>
      <c r="G696" s="153"/>
      <c r="H696" s="16"/>
      <c r="I696" s="16"/>
      <c r="J696" s="19"/>
      <c r="K696" s="153"/>
      <c r="L696" s="34"/>
      <c r="M696" s="16"/>
      <c r="N696" s="19"/>
      <c r="O696" s="153"/>
      <c r="P696" s="34"/>
      <c r="Q696" s="34"/>
      <c r="R696" s="157"/>
      <c r="S696" s="157"/>
      <c r="T696" s="110"/>
      <c r="U696" s="104"/>
      <c r="V696" s="70"/>
      <c r="W696" s="70"/>
      <c r="X696" s="70"/>
    </row>
    <row r="697" ht="16.5" customHeight="1">
      <c r="A697" s="34"/>
      <c r="B697" s="54"/>
      <c r="C697" s="54"/>
      <c r="D697" s="34"/>
      <c r="E697" s="16"/>
      <c r="F697" s="19"/>
      <c r="G697" s="153"/>
      <c r="H697" s="16"/>
      <c r="I697" s="16"/>
      <c r="J697" s="19"/>
      <c r="K697" s="153"/>
      <c r="L697" s="34"/>
      <c r="M697" s="16"/>
      <c r="N697" s="19"/>
      <c r="O697" s="153"/>
      <c r="P697" s="34"/>
      <c r="Q697" s="34"/>
      <c r="R697" s="157"/>
      <c r="S697" s="157"/>
      <c r="T697" s="110"/>
      <c r="U697" s="104"/>
      <c r="V697" s="70"/>
      <c r="W697" s="70"/>
      <c r="X697" s="70"/>
    </row>
    <row r="698" ht="16.5" customHeight="1">
      <c r="A698" s="34"/>
      <c r="B698" s="54"/>
      <c r="C698" s="54"/>
      <c r="D698" s="34"/>
      <c r="E698" s="16"/>
      <c r="F698" s="19"/>
      <c r="G698" s="153"/>
      <c r="H698" s="16"/>
      <c r="I698" s="16"/>
      <c r="J698" s="19"/>
      <c r="K698" s="153"/>
      <c r="L698" s="34"/>
      <c r="M698" s="16"/>
      <c r="N698" s="19"/>
      <c r="O698" s="153"/>
      <c r="P698" s="34"/>
      <c r="Q698" s="34"/>
      <c r="R698" s="157"/>
      <c r="S698" s="157"/>
      <c r="T698" s="110"/>
      <c r="U698" s="104"/>
      <c r="V698" s="70"/>
      <c r="W698" s="70"/>
      <c r="X698" s="70"/>
    </row>
    <row r="699" ht="16.5" customHeight="1">
      <c r="A699" s="34"/>
      <c r="B699" s="54"/>
      <c r="C699" s="54"/>
      <c r="D699" s="34"/>
      <c r="E699" s="16"/>
      <c r="F699" s="19"/>
      <c r="G699" s="153"/>
      <c r="H699" s="16"/>
      <c r="I699" s="16"/>
      <c r="J699" s="19"/>
      <c r="K699" s="153"/>
      <c r="L699" s="34"/>
      <c r="M699" s="16"/>
      <c r="N699" s="19"/>
      <c r="O699" s="153"/>
      <c r="P699" s="34"/>
      <c r="Q699" s="34"/>
      <c r="R699" s="157"/>
      <c r="S699" s="157"/>
      <c r="T699" s="110"/>
      <c r="U699" s="104"/>
      <c r="V699" s="70"/>
      <c r="W699" s="70"/>
      <c r="X699" s="70"/>
    </row>
    <row r="700" ht="16.5" customHeight="1">
      <c r="A700" s="34"/>
      <c r="B700" s="54"/>
      <c r="C700" s="54"/>
      <c r="D700" s="34"/>
      <c r="E700" s="16"/>
      <c r="F700" s="19"/>
      <c r="G700" s="153"/>
      <c r="H700" s="16"/>
      <c r="I700" s="16"/>
      <c r="J700" s="19"/>
      <c r="K700" s="153"/>
      <c r="L700" s="34"/>
      <c r="M700" s="16"/>
      <c r="N700" s="19"/>
      <c r="O700" s="153"/>
      <c r="P700" s="34"/>
      <c r="Q700" s="34"/>
      <c r="R700" s="157"/>
      <c r="S700" s="157"/>
      <c r="T700" s="110"/>
      <c r="U700" s="104"/>
      <c r="V700" s="70"/>
      <c r="W700" s="70"/>
      <c r="X700" s="70"/>
    </row>
    <row r="701" ht="16.5" customHeight="1">
      <c r="A701" s="34"/>
      <c r="B701" s="54"/>
      <c r="C701" s="54"/>
      <c r="D701" s="34"/>
      <c r="E701" s="16"/>
      <c r="F701" s="19"/>
      <c r="G701" s="153"/>
      <c r="H701" s="16"/>
      <c r="I701" s="16"/>
      <c r="J701" s="19"/>
      <c r="K701" s="153"/>
      <c r="L701" s="34"/>
      <c r="M701" s="16"/>
      <c r="N701" s="19"/>
      <c r="O701" s="153"/>
      <c r="P701" s="34"/>
      <c r="Q701" s="34"/>
      <c r="R701" s="157"/>
      <c r="S701" s="157"/>
      <c r="T701" s="110"/>
      <c r="U701" s="104"/>
      <c r="V701" s="70"/>
      <c r="W701" s="70"/>
      <c r="X701" s="70"/>
    </row>
    <row r="702" ht="16.5" customHeight="1">
      <c r="A702" s="34"/>
      <c r="B702" s="54"/>
      <c r="C702" s="54"/>
      <c r="D702" s="34"/>
      <c r="E702" s="16"/>
      <c r="F702" s="19"/>
      <c r="G702" s="153"/>
      <c r="H702" s="16"/>
      <c r="I702" s="16"/>
      <c r="J702" s="19"/>
      <c r="K702" s="153"/>
      <c r="L702" s="34"/>
      <c r="M702" s="16"/>
      <c r="N702" s="19"/>
      <c r="O702" s="153"/>
      <c r="P702" s="34"/>
      <c r="Q702" s="34"/>
      <c r="R702" s="157"/>
      <c r="S702" s="157"/>
      <c r="T702" s="110"/>
      <c r="U702" s="104"/>
      <c r="V702" s="70"/>
      <c r="W702" s="70"/>
      <c r="X702" s="70"/>
    </row>
    <row r="703" ht="16.5" customHeight="1">
      <c r="A703" s="34"/>
      <c r="B703" s="54"/>
      <c r="C703" s="54"/>
      <c r="D703" s="34"/>
      <c r="E703" s="16"/>
      <c r="F703" s="19"/>
      <c r="G703" s="153"/>
      <c r="H703" s="16"/>
      <c r="I703" s="16"/>
      <c r="J703" s="19"/>
      <c r="K703" s="153"/>
      <c r="L703" s="34"/>
      <c r="M703" s="16"/>
      <c r="N703" s="19"/>
      <c r="O703" s="153"/>
      <c r="P703" s="34"/>
      <c r="Q703" s="34"/>
      <c r="R703" s="157"/>
      <c r="S703" s="157"/>
      <c r="T703" s="110"/>
      <c r="U703" s="104"/>
      <c r="V703" s="70"/>
      <c r="W703" s="70"/>
      <c r="X703" s="70"/>
    </row>
    <row r="704" ht="16.5" customHeight="1">
      <c r="A704" s="34"/>
      <c r="B704" s="54"/>
      <c r="C704" s="54"/>
      <c r="D704" s="34"/>
      <c r="E704" s="16"/>
      <c r="F704" s="19"/>
      <c r="G704" s="153"/>
      <c r="H704" s="16"/>
      <c r="I704" s="16"/>
      <c r="J704" s="19"/>
      <c r="K704" s="153"/>
      <c r="L704" s="34"/>
      <c r="M704" s="16"/>
      <c r="N704" s="19"/>
      <c r="O704" s="153"/>
      <c r="P704" s="34"/>
      <c r="Q704" s="34"/>
      <c r="R704" s="157"/>
      <c r="S704" s="157"/>
      <c r="T704" s="110"/>
      <c r="U704" s="104"/>
      <c r="V704" s="70"/>
      <c r="W704" s="70"/>
      <c r="X704" s="70"/>
    </row>
    <row r="705" ht="16.5" customHeight="1">
      <c r="A705" s="34"/>
      <c r="B705" s="54"/>
      <c r="C705" s="54"/>
      <c r="D705" s="34"/>
      <c r="E705" s="16"/>
      <c r="F705" s="19"/>
      <c r="G705" s="153"/>
      <c r="H705" s="16"/>
      <c r="I705" s="16"/>
      <c r="J705" s="19"/>
      <c r="K705" s="153"/>
      <c r="L705" s="34"/>
      <c r="M705" s="16"/>
      <c r="N705" s="19"/>
      <c r="O705" s="153"/>
      <c r="P705" s="34"/>
      <c r="Q705" s="34"/>
      <c r="R705" s="157"/>
      <c r="S705" s="157"/>
      <c r="T705" s="110"/>
      <c r="U705" s="104"/>
      <c r="V705" s="70"/>
      <c r="W705" s="70"/>
      <c r="X705" s="70"/>
    </row>
    <row r="706" ht="16.5" customHeight="1">
      <c r="A706" s="34"/>
      <c r="B706" s="54"/>
      <c r="C706" s="54"/>
      <c r="D706" s="34"/>
      <c r="E706" s="16"/>
      <c r="F706" s="19"/>
      <c r="G706" s="153"/>
      <c r="H706" s="16"/>
      <c r="I706" s="16"/>
      <c r="J706" s="19"/>
      <c r="K706" s="153"/>
      <c r="L706" s="34"/>
      <c r="M706" s="16"/>
      <c r="N706" s="19"/>
      <c r="O706" s="153"/>
      <c r="P706" s="34"/>
      <c r="Q706" s="34"/>
      <c r="R706" s="157"/>
      <c r="S706" s="157"/>
      <c r="T706" s="110"/>
      <c r="U706" s="104"/>
      <c r="V706" s="70"/>
      <c r="W706" s="70"/>
      <c r="X706" s="70"/>
    </row>
    <row r="707" ht="16.5" customHeight="1">
      <c r="A707" s="34"/>
      <c r="B707" s="54"/>
      <c r="C707" s="54"/>
      <c r="D707" s="34"/>
      <c r="E707" s="16"/>
      <c r="F707" s="19"/>
      <c r="G707" s="153"/>
      <c r="H707" s="16"/>
      <c r="I707" s="16"/>
      <c r="J707" s="19"/>
      <c r="K707" s="153"/>
      <c r="L707" s="34"/>
      <c r="M707" s="16"/>
      <c r="N707" s="19"/>
      <c r="O707" s="153"/>
      <c r="P707" s="34"/>
      <c r="Q707" s="34"/>
      <c r="R707" s="157"/>
      <c r="S707" s="157"/>
      <c r="T707" s="110"/>
      <c r="U707" s="104"/>
      <c r="V707" s="70"/>
      <c r="W707" s="70"/>
      <c r="X707" s="70"/>
    </row>
    <row r="708" ht="16.5" customHeight="1">
      <c r="A708" s="34"/>
      <c r="B708" s="54"/>
      <c r="C708" s="54"/>
      <c r="D708" s="34"/>
      <c r="E708" s="16"/>
      <c r="F708" s="19"/>
      <c r="G708" s="153"/>
      <c r="H708" s="16"/>
      <c r="I708" s="16"/>
      <c r="J708" s="19"/>
      <c r="K708" s="153"/>
      <c r="L708" s="34"/>
      <c r="M708" s="16"/>
      <c r="N708" s="19"/>
      <c r="O708" s="153"/>
      <c r="P708" s="34"/>
      <c r="Q708" s="34"/>
      <c r="R708" s="157"/>
      <c r="S708" s="157"/>
      <c r="T708" s="110"/>
      <c r="U708" s="104"/>
      <c r="V708" s="70"/>
      <c r="W708" s="70"/>
      <c r="X708" s="70"/>
    </row>
    <row r="709" ht="16.5" customHeight="1">
      <c r="A709" s="34"/>
      <c r="B709" s="54"/>
      <c r="C709" s="54"/>
      <c r="D709" s="34"/>
      <c r="E709" s="16"/>
      <c r="F709" s="19"/>
      <c r="G709" s="153"/>
      <c r="H709" s="16"/>
      <c r="I709" s="16"/>
      <c r="J709" s="19"/>
      <c r="K709" s="153"/>
      <c r="L709" s="34"/>
      <c r="M709" s="16"/>
      <c r="N709" s="19"/>
      <c r="O709" s="153"/>
      <c r="P709" s="34"/>
      <c r="Q709" s="34"/>
      <c r="R709" s="157"/>
      <c r="S709" s="157"/>
      <c r="T709" s="110"/>
      <c r="U709" s="104"/>
      <c r="V709" s="70"/>
      <c r="W709" s="70"/>
      <c r="X709" s="70"/>
    </row>
    <row r="710" ht="16.5" customHeight="1">
      <c r="A710" s="34"/>
      <c r="B710" s="54"/>
      <c r="C710" s="54"/>
      <c r="D710" s="34"/>
      <c r="E710" s="16"/>
      <c r="F710" s="19"/>
      <c r="G710" s="153"/>
      <c r="H710" s="16"/>
      <c r="I710" s="16"/>
      <c r="J710" s="19"/>
      <c r="K710" s="153"/>
      <c r="L710" s="34"/>
      <c r="M710" s="16"/>
      <c r="N710" s="19"/>
      <c r="O710" s="153"/>
      <c r="P710" s="34"/>
      <c r="Q710" s="34"/>
      <c r="R710" s="157"/>
      <c r="S710" s="157"/>
      <c r="T710" s="110"/>
      <c r="U710" s="104"/>
      <c r="V710" s="70"/>
      <c r="W710" s="70"/>
      <c r="X710" s="70"/>
    </row>
    <row r="711" ht="16.5" customHeight="1">
      <c r="A711" s="34"/>
      <c r="B711" s="54"/>
      <c r="C711" s="54"/>
      <c r="D711" s="34"/>
      <c r="E711" s="16"/>
      <c r="F711" s="19"/>
      <c r="G711" s="153"/>
      <c r="H711" s="16"/>
      <c r="I711" s="16"/>
      <c r="J711" s="19"/>
      <c r="K711" s="153"/>
      <c r="L711" s="34"/>
      <c r="M711" s="16"/>
      <c r="N711" s="19"/>
      <c r="O711" s="153"/>
      <c r="P711" s="34"/>
      <c r="Q711" s="34"/>
      <c r="R711" s="157"/>
      <c r="S711" s="157"/>
      <c r="T711" s="110"/>
      <c r="U711" s="104"/>
      <c r="V711" s="70"/>
      <c r="W711" s="70"/>
      <c r="X711" s="70"/>
    </row>
    <row r="712" ht="16.5" customHeight="1">
      <c r="A712" s="34"/>
      <c r="B712" s="54"/>
      <c r="C712" s="54"/>
      <c r="D712" s="34"/>
      <c r="E712" s="16"/>
      <c r="F712" s="19"/>
      <c r="G712" s="153"/>
      <c r="H712" s="16"/>
      <c r="I712" s="16"/>
      <c r="J712" s="19"/>
      <c r="K712" s="153"/>
      <c r="L712" s="34"/>
      <c r="M712" s="16"/>
      <c r="N712" s="19"/>
      <c r="O712" s="153"/>
      <c r="P712" s="34"/>
      <c r="Q712" s="34"/>
      <c r="R712" s="157"/>
      <c r="S712" s="157"/>
      <c r="T712" s="110"/>
      <c r="U712" s="104"/>
      <c r="V712" s="70"/>
      <c r="W712" s="70"/>
      <c r="X712" s="70"/>
    </row>
    <row r="713" ht="16.5" customHeight="1">
      <c r="A713" s="34"/>
      <c r="B713" s="54"/>
      <c r="C713" s="54"/>
      <c r="D713" s="34"/>
      <c r="E713" s="16"/>
      <c r="F713" s="19"/>
      <c r="G713" s="153"/>
      <c r="H713" s="16"/>
      <c r="I713" s="16"/>
      <c r="J713" s="19"/>
      <c r="K713" s="153"/>
      <c r="L713" s="34"/>
      <c r="M713" s="16"/>
      <c r="N713" s="19"/>
      <c r="O713" s="153"/>
      <c r="P713" s="34"/>
      <c r="Q713" s="34"/>
      <c r="R713" s="157"/>
      <c r="S713" s="157"/>
      <c r="T713" s="110"/>
      <c r="U713" s="104"/>
      <c r="V713" s="70"/>
      <c r="W713" s="70"/>
      <c r="X713" s="70"/>
    </row>
    <row r="714" ht="16.5" customHeight="1">
      <c r="A714" s="34"/>
      <c r="B714" s="54"/>
      <c r="C714" s="54"/>
      <c r="D714" s="34"/>
      <c r="E714" s="16"/>
      <c r="F714" s="19"/>
      <c r="G714" s="153"/>
      <c r="H714" s="16"/>
      <c r="I714" s="16"/>
      <c r="J714" s="19"/>
      <c r="K714" s="153"/>
      <c r="L714" s="34"/>
      <c r="M714" s="16"/>
      <c r="N714" s="19"/>
      <c r="O714" s="153"/>
      <c r="P714" s="34"/>
      <c r="Q714" s="34"/>
      <c r="R714" s="157"/>
      <c r="S714" s="157"/>
      <c r="T714" s="110"/>
      <c r="U714" s="104"/>
      <c r="V714" s="70"/>
      <c r="W714" s="70"/>
      <c r="X714" s="70"/>
    </row>
    <row r="715" ht="16.5" customHeight="1">
      <c r="A715" s="34"/>
      <c r="B715" s="54"/>
      <c r="C715" s="54"/>
      <c r="D715" s="34"/>
      <c r="E715" s="16"/>
      <c r="F715" s="19"/>
      <c r="G715" s="153"/>
      <c r="H715" s="16"/>
      <c r="I715" s="16"/>
      <c r="J715" s="19"/>
      <c r="K715" s="153"/>
      <c r="L715" s="34"/>
      <c r="M715" s="16"/>
      <c r="N715" s="19"/>
      <c r="O715" s="153"/>
      <c r="P715" s="34"/>
      <c r="Q715" s="34"/>
      <c r="R715" s="157"/>
      <c r="S715" s="157"/>
      <c r="T715" s="110"/>
      <c r="U715" s="104"/>
      <c r="V715" s="70"/>
      <c r="W715" s="70"/>
      <c r="X715" s="70"/>
    </row>
    <row r="716" ht="16.5" customHeight="1">
      <c r="A716" s="34"/>
      <c r="B716" s="54"/>
      <c r="C716" s="54"/>
      <c r="D716" s="34"/>
      <c r="E716" s="16"/>
      <c r="F716" s="19"/>
      <c r="G716" s="153"/>
      <c r="H716" s="16"/>
      <c r="I716" s="16"/>
      <c r="J716" s="19"/>
      <c r="K716" s="153"/>
      <c r="L716" s="34"/>
      <c r="M716" s="16"/>
      <c r="N716" s="19"/>
      <c r="O716" s="153"/>
      <c r="P716" s="34"/>
      <c r="Q716" s="34"/>
      <c r="R716" s="157"/>
      <c r="S716" s="157"/>
      <c r="T716" s="110"/>
      <c r="U716" s="104"/>
      <c r="V716" s="70"/>
      <c r="W716" s="70"/>
      <c r="X716" s="70"/>
    </row>
    <row r="717" ht="16.5" customHeight="1">
      <c r="A717" s="34"/>
      <c r="B717" s="54"/>
      <c r="C717" s="54"/>
      <c r="D717" s="34"/>
      <c r="E717" s="16"/>
      <c r="F717" s="19"/>
      <c r="G717" s="153"/>
      <c r="H717" s="16"/>
      <c r="I717" s="16"/>
      <c r="J717" s="19"/>
      <c r="K717" s="153"/>
      <c r="L717" s="34"/>
      <c r="M717" s="16"/>
      <c r="N717" s="19"/>
      <c r="O717" s="153"/>
      <c r="P717" s="34"/>
      <c r="Q717" s="34"/>
      <c r="R717" s="157"/>
      <c r="S717" s="157"/>
      <c r="T717" s="110"/>
      <c r="U717" s="104"/>
      <c r="V717" s="70"/>
      <c r="W717" s="70"/>
      <c r="X717" s="70"/>
    </row>
    <row r="718" ht="16.5" customHeight="1">
      <c r="A718" s="34"/>
      <c r="B718" s="54"/>
      <c r="C718" s="54"/>
      <c r="D718" s="34"/>
      <c r="E718" s="16"/>
      <c r="F718" s="19"/>
      <c r="G718" s="153"/>
      <c r="H718" s="16"/>
      <c r="I718" s="16"/>
      <c r="J718" s="19"/>
      <c r="K718" s="153"/>
      <c r="L718" s="34"/>
      <c r="M718" s="16"/>
      <c r="N718" s="19"/>
      <c r="O718" s="153"/>
      <c r="P718" s="34"/>
      <c r="Q718" s="34"/>
      <c r="R718" s="157"/>
      <c r="S718" s="157"/>
      <c r="T718" s="110"/>
      <c r="U718" s="104"/>
      <c r="V718" s="70"/>
      <c r="W718" s="70"/>
      <c r="X718" s="70"/>
    </row>
    <row r="719" ht="16.5" customHeight="1">
      <c r="A719" s="34"/>
      <c r="B719" s="54"/>
      <c r="C719" s="54"/>
      <c r="D719" s="34"/>
      <c r="E719" s="16"/>
      <c r="F719" s="19"/>
      <c r="G719" s="153"/>
      <c r="H719" s="16"/>
      <c r="I719" s="16"/>
      <c r="J719" s="19"/>
      <c r="K719" s="153"/>
      <c r="L719" s="34"/>
      <c r="M719" s="16"/>
      <c r="N719" s="19"/>
      <c r="O719" s="153"/>
      <c r="P719" s="34"/>
      <c r="Q719" s="34"/>
      <c r="R719" s="157"/>
      <c r="S719" s="157"/>
      <c r="T719" s="110"/>
      <c r="U719" s="104"/>
      <c r="V719" s="70"/>
      <c r="W719" s="70"/>
      <c r="X719" s="70"/>
    </row>
    <row r="720" ht="16.5" customHeight="1">
      <c r="A720" s="34"/>
      <c r="B720" s="54"/>
      <c r="C720" s="54"/>
      <c r="D720" s="34"/>
      <c r="E720" s="16"/>
      <c r="F720" s="19"/>
      <c r="G720" s="153"/>
      <c r="H720" s="16"/>
      <c r="I720" s="16"/>
      <c r="J720" s="19"/>
      <c r="K720" s="153"/>
      <c r="L720" s="34"/>
      <c r="M720" s="16"/>
      <c r="N720" s="19"/>
      <c r="O720" s="153"/>
      <c r="P720" s="34"/>
      <c r="Q720" s="34"/>
      <c r="R720" s="157"/>
      <c r="S720" s="157"/>
      <c r="T720" s="110"/>
      <c r="U720" s="104"/>
      <c r="V720" s="70"/>
      <c r="W720" s="70"/>
      <c r="X720" s="70"/>
    </row>
    <row r="721" ht="16.5" customHeight="1">
      <c r="A721" s="34"/>
      <c r="B721" s="54"/>
      <c r="C721" s="54"/>
      <c r="D721" s="34"/>
      <c r="E721" s="16"/>
      <c r="F721" s="19"/>
      <c r="G721" s="153"/>
      <c r="H721" s="16"/>
      <c r="I721" s="16"/>
      <c r="J721" s="19"/>
      <c r="K721" s="153"/>
      <c r="L721" s="34"/>
      <c r="M721" s="16"/>
      <c r="N721" s="19"/>
      <c r="O721" s="153"/>
      <c r="P721" s="34"/>
      <c r="Q721" s="34"/>
      <c r="R721" s="157"/>
      <c r="S721" s="157"/>
      <c r="T721" s="110"/>
      <c r="U721" s="104"/>
      <c r="V721" s="70"/>
      <c r="W721" s="70"/>
      <c r="X721" s="70"/>
    </row>
    <row r="722" ht="16.5" customHeight="1">
      <c r="A722" s="34"/>
      <c r="B722" s="54"/>
      <c r="C722" s="54"/>
      <c r="D722" s="34"/>
      <c r="E722" s="16"/>
      <c r="F722" s="19"/>
      <c r="G722" s="153"/>
      <c r="H722" s="16"/>
      <c r="I722" s="16"/>
      <c r="J722" s="19"/>
      <c r="K722" s="153"/>
      <c r="L722" s="34"/>
      <c r="M722" s="16"/>
      <c r="N722" s="19"/>
      <c r="O722" s="153"/>
      <c r="P722" s="34"/>
      <c r="Q722" s="34"/>
      <c r="R722" s="157"/>
      <c r="S722" s="157"/>
      <c r="T722" s="110"/>
      <c r="U722" s="104"/>
      <c r="V722" s="70"/>
      <c r="W722" s="70"/>
      <c r="X722" s="70"/>
    </row>
    <row r="723" ht="16.5" customHeight="1">
      <c r="A723" s="34"/>
      <c r="B723" s="54"/>
      <c r="C723" s="54"/>
      <c r="D723" s="34"/>
      <c r="E723" s="16"/>
      <c r="F723" s="19"/>
      <c r="G723" s="153"/>
      <c r="H723" s="16"/>
      <c r="I723" s="16"/>
      <c r="J723" s="19"/>
      <c r="K723" s="153"/>
      <c r="L723" s="34"/>
      <c r="M723" s="16"/>
      <c r="N723" s="19"/>
      <c r="O723" s="153"/>
      <c r="P723" s="34"/>
      <c r="Q723" s="34"/>
      <c r="R723" s="157"/>
      <c r="S723" s="157"/>
      <c r="T723" s="110"/>
      <c r="U723" s="104"/>
      <c r="V723" s="70"/>
      <c r="W723" s="70"/>
      <c r="X723" s="70"/>
    </row>
    <row r="724" ht="16.5" customHeight="1">
      <c r="A724" s="34"/>
      <c r="B724" s="54"/>
      <c r="C724" s="54"/>
      <c r="D724" s="34"/>
      <c r="E724" s="16"/>
      <c r="F724" s="19"/>
      <c r="G724" s="153"/>
      <c r="H724" s="16"/>
      <c r="I724" s="16"/>
      <c r="J724" s="19"/>
      <c r="K724" s="153"/>
      <c r="L724" s="34"/>
      <c r="M724" s="16"/>
      <c r="N724" s="19"/>
      <c r="O724" s="153"/>
      <c r="P724" s="34"/>
      <c r="Q724" s="34"/>
      <c r="R724" s="157"/>
      <c r="S724" s="157"/>
      <c r="T724" s="110"/>
      <c r="U724" s="104"/>
      <c r="V724" s="70"/>
      <c r="W724" s="70"/>
      <c r="X724" s="70"/>
    </row>
    <row r="725" ht="16.5" customHeight="1">
      <c r="A725" s="34"/>
      <c r="B725" s="54"/>
      <c r="C725" s="54"/>
      <c r="D725" s="34"/>
      <c r="E725" s="16"/>
      <c r="F725" s="19"/>
      <c r="G725" s="153"/>
      <c r="H725" s="16"/>
      <c r="I725" s="16"/>
      <c r="J725" s="19"/>
      <c r="K725" s="153"/>
      <c r="L725" s="34"/>
      <c r="M725" s="16"/>
      <c r="N725" s="19"/>
      <c r="O725" s="153"/>
      <c r="P725" s="34"/>
      <c r="Q725" s="34"/>
      <c r="R725" s="157"/>
      <c r="S725" s="157"/>
      <c r="T725" s="110"/>
      <c r="U725" s="104"/>
      <c r="V725" s="70"/>
      <c r="W725" s="70"/>
      <c r="X725" s="70"/>
    </row>
    <row r="726" ht="16.5" customHeight="1">
      <c r="A726" s="34"/>
      <c r="B726" s="54"/>
      <c r="C726" s="54"/>
      <c r="D726" s="34"/>
      <c r="E726" s="16"/>
      <c r="F726" s="19"/>
      <c r="G726" s="153"/>
      <c r="H726" s="16"/>
      <c r="I726" s="16"/>
      <c r="J726" s="19"/>
      <c r="K726" s="153"/>
      <c r="L726" s="34"/>
      <c r="M726" s="16"/>
      <c r="N726" s="19"/>
      <c r="O726" s="153"/>
      <c r="P726" s="34"/>
      <c r="Q726" s="34"/>
      <c r="R726" s="157"/>
      <c r="S726" s="157"/>
      <c r="T726" s="110"/>
      <c r="U726" s="104"/>
      <c r="V726" s="70"/>
      <c r="W726" s="70"/>
      <c r="X726" s="70"/>
    </row>
    <row r="727" ht="16.5" customHeight="1">
      <c r="A727" s="34"/>
      <c r="B727" s="54"/>
      <c r="C727" s="54"/>
      <c r="D727" s="34"/>
      <c r="E727" s="16"/>
      <c r="F727" s="19"/>
      <c r="G727" s="153"/>
      <c r="H727" s="16"/>
      <c r="I727" s="16"/>
      <c r="J727" s="19"/>
      <c r="K727" s="153"/>
      <c r="L727" s="34"/>
      <c r="M727" s="16"/>
      <c r="N727" s="19"/>
      <c r="O727" s="153"/>
      <c r="P727" s="34"/>
      <c r="Q727" s="34"/>
      <c r="R727" s="157"/>
      <c r="S727" s="157"/>
      <c r="T727" s="110"/>
      <c r="U727" s="104"/>
      <c r="V727" s="70"/>
      <c r="W727" s="70"/>
      <c r="X727" s="70"/>
    </row>
    <row r="728" ht="16.5" customHeight="1">
      <c r="A728" s="34"/>
      <c r="B728" s="54"/>
      <c r="C728" s="54"/>
      <c r="D728" s="34"/>
      <c r="E728" s="16"/>
      <c r="F728" s="19"/>
      <c r="G728" s="153"/>
      <c r="H728" s="16"/>
      <c r="I728" s="16"/>
      <c r="J728" s="19"/>
      <c r="K728" s="153"/>
      <c r="L728" s="34"/>
      <c r="M728" s="16"/>
      <c r="N728" s="19"/>
      <c r="O728" s="153"/>
      <c r="P728" s="34"/>
      <c r="Q728" s="34"/>
      <c r="R728" s="157"/>
      <c r="S728" s="157"/>
      <c r="T728" s="110"/>
      <c r="U728" s="104"/>
      <c r="V728" s="70"/>
      <c r="W728" s="70"/>
      <c r="X728" s="70"/>
    </row>
    <row r="729" ht="16.5" customHeight="1">
      <c r="A729" s="34"/>
      <c r="B729" s="54"/>
      <c r="C729" s="54"/>
      <c r="D729" s="34"/>
      <c r="E729" s="16"/>
      <c r="F729" s="19"/>
      <c r="G729" s="153"/>
      <c r="H729" s="16"/>
      <c r="I729" s="16"/>
      <c r="J729" s="19"/>
      <c r="K729" s="153"/>
      <c r="L729" s="34"/>
      <c r="M729" s="16"/>
      <c r="N729" s="19"/>
      <c r="O729" s="153"/>
      <c r="P729" s="34"/>
      <c r="Q729" s="34"/>
      <c r="R729" s="157"/>
      <c r="S729" s="157"/>
      <c r="T729" s="110"/>
      <c r="U729" s="104"/>
      <c r="V729" s="70"/>
      <c r="W729" s="70"/>
      <c r="X729" s="70"/>
    </row>
    <row r="730" ht="16.5" customHeight="1">
      <c r="A730" s="34"/>
      <c r="B730" s="54"/>
      <c r="C730" s="54"/>
      <c r="D730" s="34"/>
      <c r="E730" s="16"/>
      <c r="F730" s="19"/>
      <c r="G730" s="153"/>
      <c r="H730" s="16"/>
      <c r="I730" s="16"/>
      <c r="J730" s="19"/>
      <c r="K730" s="153"/>
      <c r="L730" s="34"/>
      <c r="M730" s="16"/>
      <c r="N730" s="19"/>
      <c r="O730" s="153"/>
      <c r="P730" s="34"/>
      <c r="Q730" s="34"/>
      <c r="R730" s="157"/>
      <c r="S730" s="157"/>
      <c r="T730" s="110"/>
      <c r="U730" s="104"/>
      <c r="V730" s="70"/>
      <c r="W730" s="70"/>
      <c r="X730" s="70"/>
    </row>
    <row r="731" ht="16.5" customHeight="1">
      <c r="A731" s="34"/>
      <c r="B731" s="54"/>
      <c r="C731" s="54"/>
      <c r="D731" s="34"/>
      <c r="E731" s="16"/>
      <c r="F731" s="19"/>
      <c r="G731" s="153"/>
      <c r="H731" s="16"/>
      <c r="I731" s="16"/>
      <c r="J731" s="19"/>
      <c r="K731" s="153"/>
      <c r="L731" s="34"/>
      <c r="M731" s="16"/>
      <c r="N731" s="19"/>
      <c r="O731" s="153"/>
      <c r="P731" s="34"/>
      <c r="Q731" s="34"/>
      <c r="R731" s="157"/>
      <c r="S731" s="157"/>
      <c r="T731" s="110"/>
      <c r="U731" s="104"/>
      <c r="V731" s="70"/>
      <c r="W731" s="70"/>
      <c r="X731" s="70"/>
    </row>
    <row r="732" ht="16.5" customHeight="1">
      <c r="A732" s="34"/>
      <c r="B732" s="54"/>
      <c r="C732" s="54"/>
      <c r="D732" s="34"/>
      <c r="E732" s="16"/>
      <c r="F732" s="19"/>
      <c r="G732" s="153"/>
      <c r="H732" s="16"/>
      <c r="I732" s="16"/>
      <c r="J732" s="19"/>
      <c r="K732" s="153"/>
      <c r="L732" s="34"/>
      <c r="M732" s="16"/>
      <c r="N732" s="19"/>
      <c r="O732" s="153"/>
      <c r="P732" s="34"/>
      <c r="Q732" s="34"/>
      <c r="R732" s="157"/>
      <c r="S732" s="157"/>
      <c r="T732" s="110"/>
      <c r="U732" s="104"/>
      <c r="V732" s="70"/>
      <c r="W732" s="70"/>
      <c r="X732" s="70"/>
    </row>
    <row r="733" ht="16.5" customHeight="1">
      <c r="A733" s="34"/>
      <c r="B733" s="54"/>
      <c r="C733" s="54"/>
      <c r="D733" s="34"/>
      <c r="E733" s="16"/>
      <c r="F733" s="19"/>
      <c r="G733" s="153"/>
      <c r="H733" s="16"/>
      <c r="I733" s="16"/>
      <c r="J733" s="19"/>
      <c r="K733" s="153"/>
      <c r="L733" s="34"/>
      <c r="M733" s="16"/>
      <c r="N733" s="19"/>
      <c r="O733" s="153"/>
      <c r="P733" s="34"/>
      <c r="Q733" s="34"/>
      <c r="R733" s="157"/>
      <c r="S733" s="157"/>
      <c r="T733" s="110"/>
      <c r="U733" s="104"/>
      <c r="V733" s="70"/>
      <c r="W733" s="70"/>
      <c r="X733" s="70"/>
    </row>
    <row r="734" ht="16.5" customHeight="1">
      <c r="A734" s="34"/>
      <c r="B734" s="54"/>
      <c r="C734" s="54"/>
      <c r="D734" s="34"/>
      <c r="E734" s="16"/>
      <c r="F734" s="19"/>
      <c r="G734" s="153"/>
      <c r="H734" s="16"/>
      <c r="I734" s="16"/>
      <c r="J734" s="19"/>
      <c r="K734" s="153"/>
      <c r="L734" s="34"/>
      <c r="M734" s="16"/>
      <c r="N734" s="19"/>
      <c r="O734" s="153"/>
      <c r="P734" s="34"/>
      <c r="Q734" s="34"/>
      <c r="R734" s="157"/>
      <c r="S734" s="157"/>
      <c r="T734" s="110"/>
      <c r="U734" s="104"/>
      <c r="V734" s="70"/>
      <c r="W734" s="70"/>
      <c r="X734" s="70"/>
    </row>
    <row r="735" ht="16.5" customHeight="1">
      <c r="A735" s="34"/>
      <c r="B735" s="54"/>
      <c r="C735" s="54"/>
      <c r="D735" s="34"/>
      <c r="E735" s="16"/>
      <c r="F735" s="19"/>
      <c r="G735" s="153"/>
      <c r="H735" s="16"/>
      <c r="I735" s="16"/>
      <c r="J735" s="19"/>
      <c r="K735" s="153"/>
      <c r="L735" s="34"/>
      <c r="M735" s="16"/>
      <c r="N735" s="19"/>
      <c r="O735" s="153"/>
      <c r="P735" s="34"/>
      <c r="Q735" s="34"/>
      <c r="R735" s="157"/>
      <c r="S735" s="157"/>
      <c r="T735" s="110"/>
      <c r="U735" s="104"/>
      <c r="V735" s="70"/>
      <c r="W735" s="70"/>
      <c r="X735" s="70"/>
    </row>
    <row r="736" ht="16.5" customHeight="1">
      <c r="A736" s="34"/>
      <c r="B736" s="54"/>
      <c r="C736" s="54"/>
      <c r="D736" s="34"/>
      <c r="E736" s="16"/>
      <c r="F736" s="19"/>
      <c r="G736" s="153"/>
      <c r="H736" s="16"/>
      <c r="I736" s="16"/>
      <c r="J736" s="19"/>
      <c r="K736" s="153"/>
      <c r="L736" s="34"/>
      <c r="M736" s="16"/>
      <c r="N736" s="19"/>
      <c r="O736" s="153"/>
      <c r="P736" s="34"/>
      <c r="Q736" s="34"/>
      <c r="R736" s="157"/>
      <c r="S736" s="157"/>
      <c r="T736" s="110"/>
      <c r="U736" s="104"/>
      <c r="V736" s="70"/>
      <c r="W736" s="70"/>
      <c r="X736" s="70"/>
    </row>
    <row r="737" ht="16.5" customHeight="1">
      <c r="A737" s="34"/>
      <c r="B737" s="54"/>
      <c r="C737" s="54"/>
      <c r="D737" s="34"/>
      <c r="E737" s="16"/>
      <c r="F737" s="19"/>
      <c r="G737" s="153"/>
      <c r="H737" s="16"/>
      <c r="I737" s="16"/>
      <c r="J737" s="19"/>
      <c r="K737" s="153"/>
      <c r="L737" s="34"/>
      <c r="M737" s="16"/>
      <c r="N737" s="19"/>
      <c r="O737" s="153"/>
      <c r="P737" s="34"/>
      <c r="Q737" s="34"/>
      <c r="R737" s="157"/>
      <c r="S737" s="157"/>
      <c r="T737" s="110"/>
      <c r="U737" s="104"/>
      <c r="V737" s="70"/>
      <c r="W737" s="70"/>
      <c r="X737" s="70"/>
    </row>
    <row r="738" ht="16.5" customHeight="1">
      <c r="A738" s="34"/>
      <c r="B738" s="54"/>
      <c r="C738" s="54"/>
      <c r="D738" s="34"/>
      <c r="E738" s="16"/>
      <c r="F738" s="19"/>
      <c r="G738" s="153"/>
      <c r="H738" s="16"/>
      <c r="I738" s="16"/>
      <c r="J738" s="19"/>
      <c r="K738" s="153"/>
      <c r="L738" s="34"/>
      <c r="M738" s="16"/>
      <c r="N738" s="19"/>
      <c r="O738" s="153"/>
      <c r="P738" s="34"/>
      <c r="Q738" s="34"/>
      <c r="R738" s="157"/>
      <c r="S738" s="157"/>
      <c r="T738" s="110"/>
      <c r="U738" s="104"/>
      <c r="V738" s="70"/>
      <c r="W738" s="70"/>
      <c r="X738" s="70"/>
    </row>
    <row r="739" ht="16.5" customHeight="1">
      <c r="A739" s="34"/>
      <c r="B739" s="54"/>
      <c r="C739" s="54"/>
      <c r="D739" s="34"/>
      <c r="E739" s="16"/>
      <c r="F739" s="19"/>
      <c r="G739" s="153"/>
      <c r="H739" s="16"/>
      <c r="I739" s="16"/>
      <c r="J739" s="19"/>
      <c r="K739" s="153"/>
      <c r="L739" s="34"/>
      <c r="M739" s="16"/>
      <c r="N739" s="19"/>
      <c r="O739" s="153"/>
      <c r="P739" s="34"/>
      <c r="Q739" s="34"/>
      <c r="R739" s="157"/>
      <c r="S739" s="157"/>
      <c r="T739" s="110"/>
      <c r="U739" s="104"/>
      <c r="V739" s="70"/>
      <c r="W739" s="70"/>
      <c r="X739" s="70"/>
    </row>
    <row r="740" ht="16.5" customHeight="1">
      <c r="A740" s="34"/>
      <c r="B740" s="54"/>
      <c r="C740" s="54"/>
      <c r="D740" s="34"/>
      <c r="E740" s="16"/>
      <c r="F740" s="19"/>
      <c r="G740" s="153"/>
      <c r="H740" s="16"/>
      <c r="I740" s="16"/>
      <c r="J740" s="19"/>
      <c r="K740" s="153"/>
      <c r="L740" s="34"/>
      <c r="M740" s="16"/>
      <c r="N740" s="19"/>
      <c r="O740" s="153"/>
      <c r="P740" s="34"/>
      <c r="Q740" s="34"/>
      <c r="R740" s="157"/>
      <c r="S740" s="157"/>
      <c r="T740" s="110"/>
      <c r="U740" s="104"/>
      <c r="V740" s="70"/>
      <c r="W740" s="70"/>
      <c r="X740" s="70"/>
    </row>
    <row r="741" ht="16.5" customHeight="1">
      <c r="A741" s="34"/>
      <c r="B741" s="54"/>
      <c r="C741" s="54"/>
      <c r="D741" s="34"/>
      <c r="E741" s="16"/>
      <c r="F741" s="19"/>
      <c r="G741" s="153"/>
      <c r="H741" s="16"/>
      <c r="I741" s="16"/>
      <c r="J741" s="19"/>
      <c r="K741" s="153"/>
      <c r="L741" s="34"/>
      <c r="M741" s="16"/>
      <c r="N741" s="19"/>
      <c r="O741" s="153"/>
      <c r="P741" s="34"/>
      <c r="Q741" s="34"/>
      <c r="R741" s="157"/>
      <c r="S741" s="157"/>
      <c r="T741" s="110"/>
      <c r="U741" s="104"/>
      <c r="V741" s="70"/>
      <c r="W741" s="70"/>
      <c r="X741" s="70"/>
    </row>
    <row r="742" ht="16.5" customHeight="1">
      <c r="A742" s="34"/>
      <c r="B742" s="54"/>
      <c r="C742" s="54"/>
      <c r="D742" s="34"/>
      <c r="E742" s="16"/>
      <c r="F742" s="19"/>
      <c r="G742" s="153"/>
      <c r="H742" s="16"/>
      <c r="I742" s="16"/>
      <c r="J742" s="19"/>
      <c r="K742" s="153"/>
      <c r="L742" s="34"/>
      <c r="M742" s="16"/>
      <c r="N742" s="19"/>
      <c r="O742" s="153"/>
      <c r="P742" s="34"/>
      <c r="Q742" s="34"/>
      <c r="R742" s="157"/>
      <c r="S742" s="157"/>
      <c r="T742" s="110"/>
      <c r="U742" s="104"/>
      <c r="V742" s="70"/>
      <c r="W742" s="70"/>
      <c r="X742" s="70"/>
    </row>
    <row r="743" ht="16.5" customHeight="1">
      <c r="A743" s="34"/>
      <c r="B743" s="54"/>
      <c r="C743" s="54"/>
      <c r="D743" s="34"/>
      <c r="E743" s="16"/>
      <c r="F743" s="19"/>
      <c r="G743" s="153"/>
      <c r="H743" s="16"/>
      <c r="I743" s="16"/>
      <c r="J743" s="19"/>
      <c r="K743" s="153"/>
      <c r="L743" s="34"/>
      <c r="M743" s="16"/>
      <c r="N743" s="19"/>
      <c r="O743" s="153"/>
      <c r="P743" s="34"/>
      <c r="Q743" s="34"/>
      <c r="R743" s="157"/>
      <c r="S743" s="157"/>
      <c r="T743" s="110"/>
      <c r="U743" s="104"/>
      <c r="V743" s="70"/>
      <c r="W743" s="70"/>
      <c r="X743" s="70"/>
    </row>
    <row r="744" ht="16.5" customHeight="1">
      <c r="A744" s="34"/>
      <c r="B744" s="54"/>
      <c r="C744" s="54"/>
      <c r="D744" s="34"/>
      <c r="E744" s="16"/>
      <c r="F744" s="19"/>
      <c r="G744" s="153"/>
      <c r="H744" s="16"/>
      <c r="I744" s="16"/>
      <c r="J744" s="19"/>
      <c r="K744" s="153"/>
      <c r="L744" s="34"/>
      <c r="M744" s="16"/>
      <c r="N744" s="19"/>
      <c r="O744" s="153"/>
      <c r="P744" s="34"/>
      <c r="Q744" s="34"/>
      <c r="R744" s="157"/>
      <c r="S744" s="157"/>
      <c r="T744" s="110"/>
      <c r="U744" s="104"/>
      <c r="V744" s="70"/>
      <c r="W744" s="70"/>
      <c r="X744" s="70"/>
    </row>
    <row r="745" ht="16.5" customHeight="1">
      <c r="A745" s="34"/>
      <c r="B745" s="54"/>
      <c r="C745" s="54"/>
      <c r="D745" s="34"/>
      <c r="E745" s="16"/>
      <c r="F745" s="19"/>
      <c r="G745" s="153"/>
      <c r="H745" s="16"/>
      <c r="I745" s="16"/>
      <c r="J745" s="19"/>
      <c r="K745" s="153"/>
      <c r="L745" s="34"/>
      <c r="M745" s="16"/>
      <c r="N745" s="19"/>
      <c r="O745" s="153"/>
      <c r="P745" s="34"/>
      <c r="Q745" s="34"/>
      <c r="R745" s="157"/>
      <c r="S745" s="157"/>
      <c r="T745" s="110"/>
      <c r="U745" s="104"/>
      <c r="V745" s="70"/>
      <c r="W745" s="70"/>
      <c r="X745" s="70"/>
    </row>
    <row r="746" ht="16.5" customHeight="1">
      <c r="A746" s="34"/>
      <c r="B746" s="54"/>
      <c r="C746" s="54"/>
      <c r="D746" s="34"/>
      <c r="E746" s="16"/>
      <c r="F746" s="19"/>
      <c r="G746" s="153"/>
      <c r="H746" s="16"/>
      <c r="I746" s="16"/>
      <c r="J746" s="19"/>
      <c r="K746" s="153"/>
      <c r="L746" s="34"/>
      <c r="M746" s="16"/>
      <c r="N746" s="19"/>
      <c r="O746" s="153"/>
      <c r="P746" s="34"/>
      <c r="Q746" s="34"/>
      <c r="R746" s="157"/>
      <c r="S746" s="157"/>
      <c r="T746" s="110"/>
      <c r="U746" s="104"/>
      <c r="V746" s="70"/>
      <c r="W746" s="70"/>
      <c r="X746" s="70"/>
    </row>
    <row r="747" ht="16.5" customHeight="1">
      <c r="A747" s="34"/>
      <c r="B747" s="54"/>
      <c r="C747" s="54"/>
      <c r="D747" s="34"/>
      <c r="E747" s="16"/>
      <c r="F747" s="19"/>
      <c r="G747" s="153"/>
      <c r="H747" s="16"/>
      <c r="I747" s="16"/>
      <c r="J747" s="19"/>
      <c r="K747" s="153"/>
      <c r="L747" s="34"/>
      <c r="M747" s="16"/>
      <c r="N747" s="19"/>
      <c r="O747" s="153"/>
      <c r="P747" s="34"/>
      <c r="Q747" s="34"/>
      <c r="R747" s="157"/>
      <c r="S747" s="157"/>
      <c r="T747" s="110"/>
      <c r="U747" s="104"/>
      <c r="V747" s="70"/>
      <c r="W747" s="70"/>
      <c r="X747" s="70"/>
    </row>
    <row r="748" ht="16.5" customHeight="1">
      <c r="A748" s="34"/>
      <c r="B748" s="54"/>
      <c r="C748" s="54"/>
      <c r="D748" s="34"/>
      <c r="E748" s="16"/>
      <c r="F748" s="19"/>
      <c r="G748" s="153"/>
      <c r="H748" s="16"/>
      <c r="I748" s="16"/>
      <c r="J748" s="19"/>
      <c r="K748" s="153"/>
      <c r="L748" s="34"/>
      <c r="M748" s="16"/>
      <c r="N748" s="19"/>
      <c r="O748" s="153"/>
      <c r="P748" s="34"/>
      <c r="Q748" s="34"/>
      <c r="R748" s="157"/>
      <c r="S748" s="157"/>
      <c r="T748" s="110"/>
      <c r="U748" s="104"/>
      <c r="V748" s="70"/>
      <c r="W748" s="70"/>
      <c r="X748" s="70"/>
    </row>
  </sheetData>
  <autoFilter ref="A2:XFD1048576"/>
  <mergeCells count="77">
    <mergeCell ref="B11:B13"/>
    <mergeCell ref="B38:B41"/>
    <mergeCell ref="B101:B115"/>
    <mergeCell ref="B14:B28"/>
    <mergeCell ref="B29:B32"/>
    <mergeCell ref="B33:B36"/>
    <mergeCell ref="B71:B79"/>
    <mergeCell ref="B80:B81"/>
    <mergeCell ref="B82:B89"/>
    <mergeCell ref="B131:B137"/>
    <mergeCell ref="B127:B130"/>
    <mergeCell ref="B138:B141"/>
    <mergeCell ref="B143:B150"/>
    <mergeCell ref="B151:B170"/>
    <mergeCell ref="B4:B10"/>
    <mergeCell ref="B90:B100"/>
    <mergeCell ref="B171:B172"/>
    <mergeCell ref="B44:B45"/>
    <mergeCell ref="B59:B69"/>
    <mergeCell ref="B46:B58"/>
    <mergeCell ref="B177:B198"/>
    <mergeCell ref="B202:B207"/>
    <mergeCell ref="A208:A260"/>
    <mergeCell ref="B221:B224"/>
    <mergeCell ref="B396:B402"/>
    <mergeCell ref="B209:B214"/>
    <mergeCell ref="B215:B217"/>
    <mergeCell ref="B218:B220"/>
    <mergeCell ref="B229:B238"/>
    <mergeCell ref="B239:B245"/>
    <mergeCell ref="B247:B253"/>
    <mergeCell ref="B254:B255"/>
    <mergeCell ref="B258:B260"/>
    <mergeCell ref="B315:B320"/>
    <mergeCell ref="B321:B323"/>
    <mergeCell ref="B328:B331"/>
    <mergeCell ref="B346:B349"/>
    <mergeCell ref="B353:B357"/>
    <mergeCell ref="B358:B361"/>
    <mergeCell ref="B362:B363"/>
    <mergeCell ref="B364:B366"/>
    <mergeCell ref="B368:B370"/>
    <mergeCell ref="B371:B374"/>
    <mergeCell ref="B375:B381"/>
    <mergeCell ref="B385:B395"/>
    <mergeCell ref="B416:B420"/>
    <mergeCell ref="A384:A395"/>
    <mergeCell ref="A396:A425"/>
    <mergeCell ref="B421:B424"/>
    <mergeCell ref="B324:B327"/>
    <mergeCell ref="A314:A383"/>
    <mergeCell ref="B410:B415"/>
    <mergeCell ref="B336:B345"/>
    <mergeCell ref="B403:B406"/>
    <mergeCell ref="B332:B335"/>
    <mergeCell ref="B225:B228"/>
    <mergeCell ref="B119:B125"/>
    <mergeCell ref="B116:B118"/>
    <mergeCell ref="A3:A42"/>
    <mergeCell ref="A43:A69"/>
    <mergeCell ref="A70:A125"/>
    <mergeCell ref="A126:A173"/>
    <mergeCell ref="B427:B435"/>
    <mergeCell ref="A177:A198"/>
    <mergeCell ref="B199:B201"/>
    <mergeCell ref="A199:A207"/>
    <mergeCell ref="A261:A313"/>
    <mergeCell ref="B274:B277"/>
    <mergeCell ref="B262:B267"/>
    <mergeCell ref="B268:B270"/>
    <mergeCell ref="B271:B273"/>
    <mergeCell ref="B282:B291"/>
    <mergeCell ref="B292:B298"/>
    <mergeCell ref="B300:B306"/>
    <mergeCell ref="B307:B308"/>
    <mergeCell ref="B311:B313"/>
    <mergeCell ref="B278:B28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C3" activePane="bottomRight" state="frozen" xSplit="2" ySplit="2"/>
    </sheetView>
  </sheetViews>
  <sheetFormatPr baseColWidth="10" defaultColWidth="9.9990234375" defaultRowHeight="16.5" customHeight="1"/>
  <cols>
    <col min="1" max="1" width="9.2548828125" customWidth="1"/>
    <col min="2" max="2" width="16.875"/>
    <col min="3" max="3" width="29.3583984375" customWidth="1"/>
    <col min="4" max="4" width="23.923828125" customWidth="1"/>
    <col min="5" max="5" width="12.287109375" customWidth="1" style="23"/>
    <col min="6" max="6" width="4.65234375" hidden="1" customWidth="1"/>
    <col min="7" max="7" width="7.125" customWidth="1" style="60"/>
    <col min="8" max="8" width="11.37890625" customWidth="1" style="7"/>
    <col min="9" max="9" width="18.9990234375" hidden="1" style="7"/>
    <col min="10" max="10" width="10" hidden="1"/>
    <col min="11" max="11" width="19.822265625" customWidth="1"/>
    <col min="12" max="12" width="18.966796875" customWidth="1"/>
    <col min="13" max="13" width="21.849609375" customWidth="1" style="7"/>
  </cols>
  <sheetData>
    <row r="1" ht="16.5" customHeight="1">
      <c r="K1" s="20"/>
      <c r="L1" s="20"/>
      <c r="M1" s="85"/>
    </row>
    <row r="2" ht="16.5" customHeight="1">
      <c r="B2" s="34" t="s">
        <v>1</v>
      </c>
      <c r="C2" s="34" t="s">
        <v>2</v>
      </c>
      <c r="D2" s="34" t="s">
        <v>3</v>
      </c>
      <c r="E2" s="81" t="s">
        <v>4</v>
      </c>
      <c r="F2" s="34"/>
      <c r="G2" s="68" t="s">
        <v>5</v>
      </c>
      <c r="H2" s="70" t="s">
        <v>6</v>
      </c>
      <c r="I2" s="70" t="s">
        <v>6</v>
      </c>
      <c r="J2" s="34" t="s">
        <v>1084</v>
      </c>
      <c r="K2" s="72" t="s">
        <v>7</v>
      </c>
      <c r="L2" s="72" t="s">
        <v>8</v>
      </c>
      <c r="M2" s="87" t="s">
        <v>9</v>
      </c>
    </row>
    <row r="3" ht="27.75" customHeight="1">
      <c r="B3" s="50" t="s">
        <v>57</v>
      </c>
      <c r="C3" s="50" t="s">
        <v>57</v>
      </c>
      <c r="D3" s="50" t="s">
        <v>58</v>
      </c>
      <c r="E3" s="47" t="n">
        <v>45437</v>
      </c>
      <c r="F3" s="48"/>
      <c r="G3" s="49" t="n">
        <v>21</v>
      </c>
      <c r="H3" s="47" t="n">
        <f>E3+G3-1</f>
        <v>45457</v>
      </c>
      <c r="I3" s="47" t="n">
        <v>45335</v>
      </c>
      <c r="J3" s="48"/>
      <c r="K3" s="46" t="s">
        <v>54</v>
      </c>
      <c r="L3" s="46"/>
      <c r="M3" s="21" t="s">
        <v>221</v>
      </c>
    </row>
    <row r="4" s="52" customFormat="1" ht="16.5" customHeight="1">
      <c r="A4" s="69" t="s">
        <v>1100</v>
      </c>
      <c r="B4" s="69" t="n">
        <v>3.5</v>
      </c>
      <c r="C4" s="55" t="s">
        <v>101</v>
      </c>
      <c r="D4" s="55"/>
      <c r="E4" s="55" t="n">
        <v>45306</v>
      </c>
      <c r="F4" s="56"/>
      <c r="G4" s="62"/>
      <c r="H4" s="55" t="n">
        <f>E4+G4-1</f>
        <v>45305</v>
      </c>
      <c r="I4" s="56"/>
      <c r="J4" s="56"/>
      <c r="K4" s="56"/>
      <c r="L4" s="56"/>
      <c r="M4" s="90"/>
    </row>
    <row r="5" ht="16.5" customHeight="1">
      <c r="B5" s="79" t="s">
        <v>278</v>
      </c>
      <c r="C5" s="47" t="s">
        <v>1135</v>
      </c>
      <c r="D5" s="47"/>
      <c r="E5" s="47"/>
      <c r="F5" s="48"/>
      <c r="G5" s="61"/>
      <c r="H5" s="47" t="n">
        <v>45419</v>
      </c>
      <c r="I5" s="47" t="n">
        <v>45337</v>
      </c>
      <c r="J5" s="48"/>
      <c r="K5" s="46" t="s">
        <v>54</v>
      </c>
      <c r="L5" s="48"/>
      <c r="M5" s="89"/>
    </row>
    <row r="6" ht="16.5" customHeight="1">
      <c r="B6" s="105"/>
      <c r="C6" s="50" t="s">
        <v>1136</v>
      </c>
      <c r="D6" s="50"/>
      <c r="E6" s="47" t="n">
        <v>45428</v>
      </c>
      <c r="F6" s="48"/>
      <c r="G6" s="49" t="n">
        <v>10</v>
      </c>
      <c r="H6" s="55" t="n">
        <f>E6+G6-1</f>
        <v>45437</v>
      </c>
      <c r="I6" s="47"/>
      <c r="J6" s="48"/>
      <c r="K6" s="46"/>
      <c r="L6" s="46"/>
      <c r="M6" s="46"/>
    </row>
    <row r="7" ht="81.75" customHeight="1">
      <c r="B7" s="105"/>
      <c r="C7" s="50" t="s">
        <v>1137</v>
      </c>
      <c r="D7" s="50"/>
      <c r="E7" s="47"/>
      <c r="F7" s="48"/>
      <c r="G7" s="49"/>
      <c r="H7" s="47"/>
      <c r="I7" s="47"/>
      <c r="J7" s="48"/>
      <c r="K7" s="46" t="s">
        <v>84</v>
      </c>
      <c r="L7" s="555" t="s">
        <v>1138</v>
      </c>
      <c r="M7" s="46"/>
    </row>
    <row r="8" ht="16.5" customHeight="1">
      <c r="B8" s="105"/>
      <c r="C8" s="50" t="s">
        <v>1139</v>
      </c>
      <c r="D8" s="50"/>
      <c r="E8" s="47" t="s">
        <v>278</v>
      </c>
      <c r="F8" s="48"/>
      <c r="G8" s="49"/>
      <c r="H8" s="47"/>
      <c r="I8" s="47"/>
      <c r="J8" s="48"/>
      <c r="K8" s="46" t="s">
        <v>47</v>
      </c>
      <c r="L8" s="46"/>
      <c r="M8" s="46"/>
    </row>
    <row r="9" ht="16.5" customHeight="1">
      <c r="B9" s="105"/>
      <c r="C9" s="50" t="s">
        <v>1140</v>
      </c>
      <c r="D9" s="50"/>
      <c r="E9" s="47" t="n">
        <v>45423</v>
      </c>
      <c r="F9" s="48"/>
      <c r="G9" s="49"/>
      <c r="H9" s="47" t="n">
        <v>45438</v>
      </c>
      <c r="I9" s="47"/>
      <c r="J9" s="48"/>
      <c r="K9" s="46" t="s">
        <v>84</v>
      </c>
      <c r="L9" s="46" t="s">
        <v>1141</v>
      </c>
      <c r="M9" s="46"/>
    </row>
    <row r="10" ht="16.5" customHeight="1">
      <c r="B10" s="105"/>
      <c r="C10" s="50" t="s">
        <v>1142</v>
      </c>
      <c r="D10" s="50"/>
      <c r="E10" s="47"/>
      <c r="F10" s="48"/>
      <c r="G10" s="49"/>
      <c r="H10" s="47"/>
      <c r="I10" s="47"/>
      <c r="J10" s="48"/>
      <c r="K10" s="46" t="s">
        <v>34</v>
      </c>
      <c r="L10" s="46" t="s">
        <v>90</v>
      </c>
      <c r="M10" s="46"/>
    </row>
    <row r="11" ht="16.5" customHeight="1">
      <c r="B11" s="105"/>
      <c r="C11" s="50"/>
      <c r="D11" s="50"/>
      <c r="E11" s="47"/>
      <c r="F11" s="48"/>
      <c r="G11" s="49"/>
      <c r="H11" s="47"/>
      <c r="I11" s="47"/>
      <c r="J11" s="48"/>
      <c r="K11" s="46" t="s">
        <v>278</v>
      </c>
      <c r="L11" s="46"/>
      <c r="M11" s="46"/>
    </row>
    <row r="12" ht="16.5" customHeight="1">
      <c r="B12" s="105"/>
      <c r="C12" s="50"/>
      <c r="D12" s="50"/>
      <c r="E12" s="47"/>
      <c r="F12" s="48"/>
      <c r="G12" s="49"/>
      <c r="H12" s="47"/>
      <c r="I12" s="47"/>
      <c r="J12" s="48"/>
      <c r="K12" s="46"/>
      <c r="L12" s="46"/>
      <c r="M12" s="46"/>
    </row>
    <row r="13" ht="16.5" customHeight="1">
      <c r="B13" s="105"/>
      <c r="C13" s="50"/>
      <c r="D13" s="50"/>
      <c r="E13" s="53"/>
      <c r="F13" s="48"/>
      <c r="G13" s="49"/>
      <c r="H13" s="47"/>
      <c r="I13" s="47"/>
      <c r="J13" s="48"/>
      <c r="K13" s="46"/>
      <c r="L13" s="46"/>
      <c r="M13" s="46"/>
    </row>
    <row r="14" ht="16.5" customHeight="1">
      <c r="B14" s="105"/>
      <c r="C14" s="47"/>
      <c r="D14" s="47"/>
      <c r="E14" s="47"/>
      <c r="F14" s="48"/>
      <c r="G14" s="49"/>
      <c r="H14" s="47"/>
      <c r="I14" s="47"/>
      <c r="J14" s="48"/>
      <c r="K14" s="46"/>
      <c r="L14" s="46"/>
      <c r="M14" s="46"/>
    </row>
    <row r="15" ht="16.5" customHeight="1">
      <c r="B15" s="106"/>
      <c r="C15" s="50"/>
      <c r="D15" s="50"/>
      <c r="E15" s="47"/>
      <c r="F15" s="48"/>
      <c r="G15" s="49"/>
      <c r="H15" s="47"/>
      <c r="I15" s="47"/>
      <c r="J15" s="48"/>
      <c r="K15" s="46"/>
      <c r="L15" s="46"/>
      <c r="M15" s="46"/>
    </row>
    <row r="16" ht="16.5" customHeight="1" hidden="1">
      <c r="B16" s="79" t="s">
        <v>532</v>
      </c>
      <c r="C16" s="47" t="s">
        <v>533</v>
      </c>
      <c r="D16" s="47"/>
      <c r="E16" s="47" t="e">
        <f>#REF!+1</f>
        <v>#REF!</v>
      </c>
      <c r="F16" s="48"/>
      <c r="G16" s="61"/>
      <c r="H16" s="47" t="e">
        <f>E16+G16-1</f>
        <v>#REF!</v>
      </c>
      <c r="I16" s="47" t="n">
        <v>45356</v>
      </c>
      <c r="J16" s="48"/>
      <c r="K16" s="48"/>
      <c r="L16" s="48"/>
      <c r="M16" s="89"/>
    </row>
    <row r="17" ht="16.5" customHeight="1" hidden="1">
      <c r="B17" s="75"/>
      <c r="C17" s="47" t="s">
        <v>534</v>
      </c>
      <c r="D17" s="47"/>
      <c r="E17" s="47" t="e">
        <f>H16+1</f>
        <v>#REF!</v>
      </c>
      <c r="F17" s="48"/>
      <c r="G17" s="49" t="n">
        <v>1</v>
      </c>
      <c r="H17" s="47" t="e">
        <f>E17+G17-1</f>
        <v>#REF!</v>
      </c>
      <c r="I17" s="47" t="n">
        <v>45350</v>
      </c>
      <c r="J17" s="48"/>
      <c r="K17" s="46" t="s">
        <v>535</v>
      </c>
      <c r="L17" s="46"/>
      <c r="M17" s="46"/>
    </row>
    <row r="18" ht="16.5" customHeight="1" hidden="1">
      <c r="B18" s="75"/>
      <c r="C18" s="47" t="s">
        <v>245</v>
      </c>
      <c r="D18" s="47"/>
      <c r="E18" s="47" t="e">
        <f>H17+1</f>
        <v>#REF!</v>
      </c>
      <c r="F18" s="48"/>
      <c r="G18" s="49" t="n">
        <v>2</v>
      </c>
      <c r="H18" s="47" t="e">
        <f>E18+G18-1</f>
        <v>#REF!</v>
      </c>
      <c r="I18" s="47" t="n">
        <v>45352</v>
      </c>
      <c r="J18" s="48"/>
      <c r="K18" s="46" t="s">
        <v>535</v>
      </c>
      <c r="L18" s="46"/>
      <c r="M18" s="46"/>
    </row>
    <row r="19" ht="16.5" customHeight="1" hidden="1">
      <c r="B19" s="75"/>
      <c r="C19" s="47" t="s">
        <v>536</v>
      </c>
      <c r="D19" s="47"/>
      <c r="E19" s="47" t="e">
        <f>#REF!</f>
        <v>#REF!</v>
      </c>
      <c r="F19" s="48"/>
      <c r="G19" s="49" t="n">
        <v>7</v>
      </c>
      <c r="H19" s="47" t="e">
        <f>E19+G19-1</f>
        <v>#REF!</v>
      </c>
      <c r="I19" s="47" t="n">
        <v>45353</v>
      </c>
      <c r="J19" s="48"/>
      <c r="K19" s="46" t="s">
        <v>65</v>
      </c>
      <c r="L19" s="46"/>
      <c r="M19" s="46"/>
    </row>
    <row r="20" ht="16.5" customHeight="1" hidden="1">
      <c r="B20" s="75"/>
      <c r="C20" s="47" t="s">
        <v>537</v>
      </c>
      <c r="D20" s="47"/>
      <c r="E20" s="47" t="e">
        <f>H19+1</f>
        <v>#REF!</v>
      </c>
      <c r="F20" s="48"/>
      <c r="G20" s="49" t="n">
        <v>1</v>
      </c>
      <c r="H20" s="47" t="e">
        <f>E20+G20-1</f>
        <v>#REF!</v>
      </c>
      <c r="I20" s="47" t="n">
        <v>45354</v>
      </c>
      <c r="J20" s="48"/>
      <c r="K20" s="46" t="s">
        <v>512</v>
      </c>
      <c r="L20" s="46"/>
      <c r="M20" s="46"/>
    </row>
    <row r="21" ht="16.5" customHeight="1" hidden="1">
      <c r="B21" s="75"/>
      <c r="C21" s="48" t="s">
        <v>538</v>
      </c>
      <c r="D21" s="48"/>
      <c r="E21" s="82"/>
      <c r="F21" s="48"/>
      <c r="G21" s="61"/>
      <c r="H21" s="47"/>
      <c r="I21" s="48"/>
      <c r="J21" s="48"/>
      <c r="K21" s="46" t="s">
        <v>516</v>
      </c>
      <c r="L21" s="46"/>
      <c r="M21" s="46"/>
    </row>
    <row r="22" ht="16.5" customHeight="1" hidden="1">
      <c r="B22" s="75"/>
      <c r="C22" s="48" t="s">
        <v>539</v>
      </c>
      <c r="D22" s="48"/>
      <c r="E22" s="82"/>
      <c r="F22" s="48"/>
      <c r="G22" s="61"/>
      <c r="H22" s="47"/>
      <c r="I22" s="48"/>
      <c r="J22" s="48"/>
      <c r="K22" s="46" t="s">
        <v>512</v>
      </c>
      <c r="L22" s="46"/>
      <c r="M22" s="46"/>
    </row>
    <row r="23" ht="16.5" customHeight="1" hidden="1">
      <c r="B23" s="75"/>
      <c r="C23" s="48" t="s">
        <v>540</v>
      </c>
      <c r="D23" s="48"/>
      <c r="E23" s="82"/>
      <c r="F23" s="48"/>
      <c r="G23" s="61"/>
      <c r="H23" s="47"/>
      <c r="I23" s="48"/>
      <c r="J23" s="48"/>
      <c r="K23" s="46" t="s">
        <v>512</v>
      </c>
      <c r="L23" s="46"/>
      <c r="M23" s="46"/>
    </row>
    <row r="24" ht="16.5" customHeight="1" hidden="1">
      <c r="B24" s="76"/>
      <c r="C24" s="47" t="s">
        <v>541</v>
      </c>
      <c r="D24" s="47"/>
      <c r="E24" s="47" t="n">
        <v>45355</v>
      </c>
      <c r="F24" s="48"/>
      <c r="G24" s="49" t="n">
        <v>2</v>
      </c>
      <c r="H24" s="47" t="n">
        <f>E24+G24-1</f>
        <v>45356</v>
      </c>
      <c r="I24" s="47" t="n">
        <v>45356</v>
      </c>
      <c r="J24" s="48"/>
      <c r="K24" s="46" t="s">
        <v>512</v>
      </c>
      <c r="L24" s="46"/>
      <c r="M24" s="46"/>
    </row>
    <row r="25" ht="16.5" customHeight="1"/>
    <row r="26" ht="16.5" customHeight="1"/>
    <row r="27" ht="16.5" customHeight="1"/>
  </sheetData>
  <autoFilter ref="A2:XFD1048576"/>
  <mergeCells count="1">
    <mergeCell ref="B16:B24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C2" activePane="bottomRight" state="frozen" xSplit="2" ySplit="1"/>
    </sheetView>
  </sheetViews>
  <sheetFormatPr baseColWidth="10" defaultColWidth="9.9990234375" defaultRowHeight="16.5" customHeight="1"/>
  <cols>
    <col min="2" max="2" width="22.69921875"/>
    <col min="3" max="3" width="22.7607421875" hidden="1" customWidth="1" style="7"/>
    <col min="4" max="4" width="23.8740234375" hidden="1"/>
    <col min="9" max="9" width="19.5"/>
    <col min="10" max="10" width="10.875"/>
  </cols>
  <sheetData>
    <row r="1" ht="16.5" customHeight="1">
      <c r="A1" s="34" t="s">
        <v>1</v>
      </c>
      <c r="B1" s="97" t="s">
        <v>2</v>
      </c>
      <c r="C1" s="101" t="s">
        <v>1143</v>
      </c>
      <c r="D1" s="97" t="s">
        <v>3</v>
      </c>
      <c r="E1" s="98" t="s">
        <v>4</v>
      </c>
      <c r="F1" s="100" t="s">
        <v>5</v>
      </c>
      <c r="G1" s="101" t="s">
        <v>6</v>
      </c>
      <c r="H1" s="101" t="s">
        <v>6</v>
      </c>
      <c r="I1" s="102" t="s">
        <v>7</v>
      </c>
      <c r="J1" s="102" t="s">
        <v>8</v>
      </c>
      <c r="K1" s="103" t="s">
        <v>9</v>
      </c>
    </row>
    <row r="2" ht="16.5" customHeight="1">
      <c r="B2" s="16" t="s">
        <v>41</v>
      </c>
      <c r="C2" s="16"/>
      <c r="D2" s="16"/>
      <c r="E2" s="16"/>
      <c r="F2" s="19"/>
      <c r="G2" s="16"/>
      <c r="H2" s="16"/>
      <c r="I2" s="54" t="s">
        <v>42</v>
      </c>
      <c r="J2" s="34"/>
      <c r="K2" s="34"/>
    </row>
    <row r="3" ht="16.5" customHeight="1">
      <c r="B3" s="34" t="s">
        <v>1144</v>
      </c>
      <c r="C3" s="70"/>
      <c r="D3" s="34"/>
      <c r="E3" s="34"/>
      <c r="F3" s="34"/>
      <c r="G3" s="34"/>
      <c r="H3" s="34"/>
      <c r="I3" s="34"/>
      <c r="J3" s="34"/>
      <c r="K3" s="34"/>
    </row>
    <row r="4" ht="16.5" customHeight="1">
      <c r="A4" s="104" t="s">
        <v>1145</v>
      </c>
      <c r="B4" s="34" t="s">
        <v>1146</v>
      </c>
      <c r="C4" s="70"/>
      <c r="D4" s="34" t="s">
        <v>1147</v>
      </c>
      <c r="E4" s="34"/>
      <c r="F4" s="34"/>
      <c r="G4" s="34"/>
      <c r="H4" s="34"/>
      <c r="I4" s="34" t="s">
        <v>1148</v>
      </c>
      <c r="J4" s="34"/>
      <c r="K4" s="34"/>
    </row>
    <row r="5" ht="16.5" customHeight="1">
      <c r="A5" s="104"/>
      <c r="B5" s="34" t="s">
        <v>1149</v>
      </c>
      <c r="C5" s="70"/>
      <c r="D5" s="34"/>
      <c r="E5" s="34"/>
      <c r="F5" s="34"/>
      <c r="G5" s="34"/>
      <c r="H5" s="34"/>
      <c r="I5" s="34" t="s">
        <v>1148</v>
      </c>
      <c r="J5" s="34"/>
      <c r="K5" s="34"/>
    </row>
    <row r="6" ht="16.5" customHeight="1">
      <c r="A6" s="104"/>
      <c r="B6" s="34" t="s">
        <v>1150</v>
      </c>
      <c r="C6" s="70"/>
      <c r="D6" s="34"/>
      <c r="E6" s="34"/>
      <c r="F6" s="34"/>
      <c r="G6" s="34"/>
      <c r="H6" s="34"/>
      <c r="I6" s="34" t="s">
        <v>1151</v>
      </c>
      <c r="J6" s="34"/>
      <c r="K6" s="34"/>
    </row>
    <row r="7" ht="27.75" customHeight="1">
      <c r="A7" s="104" t="s">
        <v>34</v>
      </c>
      <c r="B7" s="34" t="s">
        <v>1152</v>
      </c>
      <c r="C7" s="70"/>
      <c r="D7" s="556" t="s">
        <v>1153</v>
      </c>
      <c r="E7" s="34"/>
      <c r="F7" s="34"/>
      <c r="G7" s="34"/>
      <c r="H7" s="34"/>
      <c r="I7" s="34"/>
      <c r="J7" s="34"/>
      <c r="K7" s="34"/>
    </row>
    <row r="8" ht="16.5" customHeight="1">
      <c r="A8" s="104"/>
      <c r="B8" s="34" t="s">
        <v>1154</v>
      </c>
      <c r="C8" s="70"/>
      <c r="D8" s="34" t="s">
        <v>1154</v>
      </c>
      <c r="E8" s="34"/>
      <c r="F8" s="34"/>
      <c r="G8" s="34"/>
      <c r="H8" s="34"/>
      <c r="I8" s="34" t="s">
        <v>1155</v>
      </c>
      <c r="J8" s="34"/>
      <c r="K8" s="34"/>
    </row>
    <row r="9" ht="16.5" customHeight="1">
      <c r="A9" s="104"/>
      <c r="B9" s="34" t="s">
        <v>1156</v>
      </c>
      <c r="C9" s="70"/>
      <c r="D9" s="34"/>
      <c r="E9" s="34"/>
      <c r="F9" s="34"/>
      <c r="G9" s="34"/>
      <c r="H9" s="34"/>
      <c r="I9" s="34" t="s">
        <v>1157</v>
      </c>
      <c r="J9" s="34"/>
      <c r="K9" s="34"/>
    </row>
    <row r="10" ht="16.5" customHeight="1">
      <c r="A10" s="104"/>
      <c r="B10" s="34" t="s">
        <v>1158</v>
      </c>
      <c r="C10" s="70"/>
      <c r="D10" s="34"/>
      <c r="E10" s="34"/>
      <c r="F10" s="34"/>
      <c r="G10" s="34"/>
      <c r="H10" s="34"/>
      <c r="I10" s="34" t="s">
        <v>1155</v>
      </c>
      <c r="J10" s="34"/>
      <c r="K10" s="34"/>
    </row>
    <row r="11" ht="16.5" customHeight="1">
      <c r="A11" s="34" t="s">
        <v>1159</v>
      </c>
      <c r="B11" s="107" t="s">
        <v>1160</v>
      </c>
      <c r="C11" s="70"/>
      <c r="D11" s="34"/>
      <c r="E11" s="116" t="n">
        <v>45420</v>
      </c>
      <c r="F11" s="34"/>
      <c r="G11" s="116" t="n">
        <v>45421</v>
      </c>
      <c r="H11" s="34"/>
      <c r="I11" s="34" t="s">
        <v>1148</v>
      </c>
      <c r="J11" s="34"/>
      <c r="K11" s="34"/>
    </row>
    <row r="12" ht="16.5" customHeight="1">
      <c r="A12" s="34"/>
      <c r="B12" s="108" t="s">
        <v>1161</v>
      </c>
      <c r="C12" s="70"/>
      <c r="D12" s="34"/>
      <c r="E12" s="34"/>
      <c r="F12" s="34"/>
      <c r="G12" s="116" t="n">
        <v>45421</v>
      </c>
      <c r="H12" s="34"/>
      <c r="I12" s="34" t="s">
        <v>1148</v>
      </c>
      <c r="J12" s="34"/>
      <c r="K12" s="34"/>
    </row>
    <row r="13" ht="16.5" customHeight="1">
      <c r="A13" s="34"/>
      <c r="B13" s="107" t="s">
        <v>1162</v>
      </c>
      <c r="C13" s="70"/>
      <c r="D13" s="34"/>
      <c r="E13" s="34"/>
      <c r="F13" s="34"/>
      <c r="G13" s="116" t="n">
        <v>45422</v>
      </c>
      <c r="H13" s="34"/>
      <c r="I13" s="34" t="s">
        <v>1163</v>
      </c>
      <c r="J13" s="34"/>
      <c r="K13" s="34"/>
    </row>
    <row r="14" ht="16.5" customHeight="1">
      <c r="A14" s="34"/>
      <c r="B14" s="107" t="s">
        <v>1164</v>
      </c>
      <c r="C14" s="70"/>
      <c r="D14" s="34"/>
      <c r="E14" s="34"/>
      <c r="F14" s="34"/>
      <c r="G14" s="116" t="n">
        <v>45421</v>
      </c>
      <c r="H14" s="34"/>
      <c r="I14" s="34" t="s">
        <v>1165</v>
      </c>
      <c r="J14" s="34"/>
      <c r="K14" s="34"/>
    </row>
    <row r="15" ht="16.5" customHeight="1">
      <c r="A15" s="34"/>
      <c r="B15" s="108" t="s">
        <v>1166</v>
      </c>
      <c r="C15" s="70"/>
      <c r="D15" s="34"/>
      <c r="E15" s="34"/>
      <c r="F15" s="34"/>
      <c r="G15" s="116" t="n">
        <v>45421</v>
      </c>
      <c r="H15" s="34"/>
      <c r="I15" s="34" t="s">
        <v>586</v>
      </c>
      <c r="J15" s="34"/>
      <c r="K15" s="34"/>
    </row>
    <row r="16" ht="16.5" customHeight="1">
      <c r="A16" s="34"/>
      <c r="B16" s="107" t="s">
        <v>1167</v>
      </c>
      <c r="C16" s="70"/>
      <c r="D16" s="34"/>
      <c r="E16" s="34"/>
      <c r="F16" s="34"/>
      <c r="G16" s="116" t="n">
        <v>45420</v>
      </c>
      <c r="H16" s="34"/>
      <c r="I16" s="34" t="s">
        <v>598</v>
      </c>
      <c r="J16" s="34"/>
      <c r="K16" s="34"/>
    </row>
    <row r="17" ht="16.5" customHeight="1">
      <c r="A17" s="34"/>
      <c r="B17" s="107" t="s">
        <v>880</v>
      </c>
      <c r="C17" s="70"/>
      <c r="D17" s="34"/>
      <c r="E17" s="116" t="n">
        <v>45422</v>
      </c>
      <c r="F17" s="34"/>
      <c r="G17" s="116" t="n">
        <v>45423</v>
      </c>
      <c r="H17" s="34"/>
      <c r="I17" s="34" t="s">
        <v>1168</v>
      </c>
      <c r="J17" s="34"/>
      <c r="K17" s="34"/>
    </row>
    <row r="18" ht="16.5" customHeight="1">
      <c r="A18" s="34"/>
      <c r="B18" s="107" t="s">
        <v>119</v>
      </c>
      <c r="C18" s="70"/>
      <c r="D18" s="34"/>
      <c r="E18" s="34"/>
      <c r="F18" s="34"/>
      <c r="G18" s="116" t="n">
        <v>45423</v>
      </c>
      <c r="H18" s="34"/>
      <c r="I18" s="34" t="s">
        <v>1165</v>
      </c>
      <c r="J18" s="34"/>
      <c r="K18" s="34"/>
    </row>
    <row r="19" ht="16.5" customHeight="1">
      <c r="A19" s="70" t="s">
        <v>1169</v>
      </c>
      <c r="B19" s="34" t="s">
        <v>1170</v>
      </c>
      <c r="C19" s="70"/>
      <c r="D19" s="34"/>
      <c r="E19" s="34"/>
      <c r="F19" s="34"/>
      <c r="G19" s="116" t="n">
        <v>45423</v>
      </c>
      <c r="H19" s="34"/>
      <c r="I19" s="34" t="s">
        <v>1165</v>
      </c>
      <c r="J19" s="34"/>
      <c r="K19" s="34"/>
    </row>
    <row r="20" ht="16.5" customHeight="1">
      <c r="A20" s="70"/>
      <c r="B20" s="34" t="s">
        <v>119</v>
      </c>
      <c r="C20" s="70"/>
      <c r="D20" s="34"/>
      <c r="E20" s="34"/>
      <c r="F20" s="34"/>
      <c r="G20" s="116" t="n">
        <v>45423</v>
      </c>
      <c r="H20" s="34"/>
      <c r="I20" s="34" t="s">
        <v>1165</v>
      </c>
      <c r="J20" s="34"/>
      <c r="K20" s="34"/>
    </row>
    <row r="21" ht="16.5" customHeight="1">
      <c r="A21" s="70"/>
      <c r="B21" s="34" t="s">
        <v>1171</v>
      </c>
      <c r="C21" s="70"/>
      <c r="D21" s="34"/>
      <c r="E21" s="34"/>
      <c r="F21" s="34"/>
      <c r="G21" s="116" t="n">
        <v>45425</v>
      </c>
      <c r="H21" s="34"/>
      <c r="I21" s="34" t="s">
        <v>1165</v>
      </c>
      <c r="J21" s="34"/>
      <c r="K21" s="34"/>
    </row>
    <row r="22" ht="16.5" customHeight="1">
      <c r="A22" s="70"/>
      <c r="B22" s="34" t="s">
        <v>1172</v>
      </c>
      <c r="C22" s="70"/>
      <c r="D22" s="34"/>
      <c r="E22" s="34"/>
      <c r="F22" s="34"/>
      <c r="G22" s="116" t="n">
        <v>45425</v>
      </c>
      <c r="H22" s="34"/>
      <c r="I22" s="34" t="s">
        <v>1165</v>
      </c>
      <c r="J22" s="34"/>
      <c r="K22" s="34"/>
    </row>
    <row r="23" ht="16.5" customHeight="1">
      <c r="A23" s="70"/>
      <c r="B23" s="97" t="s">
        <v>1173</v>
      </c>
      <c r="C23" s="70"/>
      <c r="D23" s="34"/>
      <c r="E23" s="34"/>
      <c r="F23" s="34"/>
      <c r="G23" s="116" t="n">
        <v>45425</v>
      </c>
      <c r="H23" s="34"/>
      <c r="I23" s="34" t="s">
        <v>1165</v>
      </c>
      <c r="J23" s="34"/>
      <c r="K23" s="34"/>
    </row>
    <row r="24" ht="16.5" customHeight="1">
      <c r="A24" s="115"/>
      <c r="B24" s="34" t="s">
        <v>1174</v>
      </c>
      <c r="C24" s="114"/>
      <c r="D24" s="34"/>
      <c r="E24" s="34"/>
      <c r="F24" s="34"/>
      <c r="G24" s="116" t="n">
        <v>45425</v>
      </c>
      <c r="H24" s="34"/>
      <c r="I24" s="34" t="s">
        <v>1165</v>
      </c>
      <c r="J24" s="34"/>
      <c r="K24" s="34"/>
    </row>
    <row r="25" ht="16.5" customHeight="1">
      <c r="A25" s="34" t="s">
        <v>1175</v>
      </c>
      <c r="B25" s="107" t="s">
        <v>1160</v>
      </c>
      <c r="C25" s="70"/>
      <c r="D25" s="34"/>
      <c r="E25" s="34"/>
      <c r="F25" s="34"/>
      <c r="G25" s="116" t="n">
        <v>45421</v>
      </c>
      <c r="H25" s="34"/>
      <c r="I25" s="34" t="s">
        <v>1163</v>
      </c>
      <c r="J25" s="34"/>
      <c r="K25" s="34"/>
    </row>
    <row r="26" ht="16.5" customHeight="1">
      <c r="A26" s="34"/>
      <c r="B26" s="108" t="s">
        <v>1161</v>
      </c>
      <c r="C26" s="70"/>
      <c r="D26" s="34"/>
      <c r="E26" s="34"/>
      <c r="F26" s="34"/>
      <c r="G26" s="116" t="n">
        <v>45421</v>
      </c>
      <c r="H26" s="34"/>
      <c r="I26" s="34"/>
      <c r="J26" s="34"/>
      <c r="K26" s="34"/>
    </row>
    <row r="27" ht="16.5" customHeight="1">
      <c r="A27" s="34"/>
      <c r="B27" s="107" t="s">
        <v>1162</v>
      </c>
      <c r="C27" s="70"/>
      <c r="D27" s="34"/>
      <c r="E27" s="34"/>
      <c r="F27" s="34"/>
      <c r="G27" s="116" t="n">
        <v>45422</v>
      </c>
      <c r="H27" s="34"/>
      <c r="I27" s="34" t="s">
        <v>1163</v>
      </c>
      <c r="J27" s="34"/>
      <c r="K27" s="34"/>
    </row>
    <row r="28" ht="16.5" customHeight="1">
      <c r="A28" s="34"/>
      <c r="B28" s="107" t="s">
        <v>1164</v>
      </c>
      <c r="C28" s="70"/>
      <c r="D28" s="34"/>
      <c r="E28" s="34"/>
      <c r="F28" s="34"/>
      <c r="G28" s="116" t="n">
        <v>45421</v>
      </c>
      <c r="H28" s="34"/>
      <c r="I28" s="34" t="s">
        <v>586</v>
      </c>
      <c r="J28" s="34"/>
      <c r="K28" s="34"/>
    </row>
    <row r="29" ht="16.5" customHeight="1">
      <c r="A29" s="34"/>
      <c r="B29" s="108" t="s">
        <v>1166</v>
      </c>
      <c r="C29" s="70"/>
      <c r="D29" s="34"/>
      <c r="E29" s="34"/>
      <c r="F29" s="34"/>
      <c r="G29" s="116" t="n">
        <v>45421</v>
      </c>
      <c r="H29" s="34"/>
      <c r="I29" s="34" t="s">
        <v>1176</v>
      </c>
      <c r="J29" s="34"/>
      <c r="K29" s="34"/>
    </row>
    <row r="30" ht="16.5" customHeight="1">
      <c r="A30" s="34"/>
      <c r="B30" s="107" t="s">
        <v>1167</v>
      </c>
      <c r="C30" s="70"/>
      <c r="D30" s="34"/>
      <c r="E30" s="34"/>
      <c r="F30" s="34"/>
      <c r="G30" s="116" t="n">
        <v>45420</v>
      </c>
      <c r="H30" s="34"/>
      <c r="I30" s="34" t="s">
        <v>1165</v>
      </c>
      <c r="J30" s="34"/>
      <c r="K30" s="34"/>
    </row>
    <row r="31" ht="16.5" customHeight="1">
      <c r="A31" s="34"/>
      <c r="B31" s="107" t="s">
        <v>880</v>
      </c>
      <c r="C31" s="70"/>
      <c r="D31" s="34"/>
      <c r="E31" s="34"/>
      <c r="F31" s="34"/>
      <c r="G31" s="116" t="n">
        <v>45423</v>
      </c>
      <c r="H31" s="34"/>
      <c r="I31" s="34" t="s">
        <v>1165</v>
      </c>
      <c r="J31" s="34"/>
      <c r="K31" s="34"/>
    </row>
    <row r="32" ht="16.5" customHeight="1">
      <c r="A32" s="34"/>
      <c r="B32" s="107" t="s">
        <v>119</v>
      </c>
      <c r="C32" s="70"/>
      <c r="D32" s="34"/>
      <c r="E32" s="34"/>
      <c r="F32" s="34"/>
      <c r="G32" s="116" t="n">
        <v>45423</v>
      </c>
      <c r="H32" s="34"/>
      <c r="I32" s="34" t="s">
        <v>1165</v>
      </c>
      <c r="J32" s="34"/>
      <c r="K32" s="34"/>
    </row>
    <row r="33" ht="16.5" customHeight="1">
      <c r="A33" s="70" t="s">
        <v>1177</v>
      </c>
      <c r="B33" s="34" t="s">
        <v>1170</v>
      </c>
      <c r="C33" s="70"/>
      <c r="D33" s="34"/>
      <c r="E33" s="34"/>
      <c r="F33" s="34"/>
      <c r="G33" s="116" t="n">
        <v>45425</v>
      </c>
      <c r="H33" s="34"/>
      <c r="I33" s="34" t="s">
        <v>1165</v>
      </c>
      <c r="J33" s="34"/>
      <c r="K33" s="34"/>
    </row>
    <row r="34" ht="16.5" customHeight="1">
      <c r="A34" s="70"/>
      <c r="B34" s="34" t="s">
        <v>119</v>
      </c>
      <c r="C34" s="70"/>
      <c r="D34" s="34"/>
      <c r="E34" s="34"/>
      <c r="F34" s="34"/>
      <c r="G34" s="116" t="n">
        <v>45425</v>
      </c>
      <c r="H34" s="34"/>
      <c r="I34" s="34" t="s">
        <v>1165</v>
      </c>
      <c r="J34" s="34"/>
      <c r="K34" s="34"/>
    </row>
    <row r="35" ht="16.5" customHeight="1">
      <c r="A35" s="70"/>
      <c r="B35" s="34" t="s">
        <v>1171</v>
      </c>
      <c r="C35" s="70"/>
      <c r="D35" s="34"/>
      <c r="E35" s="34"/>
      <c r="F35" s="34"/>
      <c r="G35" s="116" t="n">
        <v>45426</v>
      </c>
      <c r="H35" s="34"/>
      <c r="I35" s="34" t="s">
        <v>1165</v>
      </c>
      <c r="J35" s="34"/>
      <c r="K35" s="34"/>
    </row>
    <row r="36" ht="16.5" customHeight="1">
      <c r="A36" s="70"/>
      <c r="B36" s="34" t="s">
        <v>1172</v>
      </c>
      <c r="C36" s="70"/>
      <c r="D36" s="34"/>
      <c r="E36" s="34"/>
      <c r="F36" s="34"/>
      <c r="G36" s="116" t="n">
        <v>45426</v>
      </c>
      <c r="H36" s="34"/>
      <c r="I36" s="34" t="s">
        <v>1165</v>
      </c>
      <c r="J36" s="34"/>
      <c r="K36" s="34"/>
    </row>
    <row r="37" ht="16.5" customHeight="1">
      <c r="A37" s="70"/>
      <c r="B37" s="97" t="s">
        <v>1173</v>
      </c>
      <c r="C37" s="70"/>
      <c r="D37" s="34"/>
      <c r="E37" s="34"/>
      <c r="F37" s="34"/>
      <c r="G37" s="116" t="n">
        <v>45426</v>
      </c>
      <c r="H37" s="34"/>
      <c r="I37" s="34" t="s">
        <v>1165</v>
      </c>
      <c r="J37" s="34"/>
      <c r="K37" s="34"/>
    </row>
    <row r="38" ht="16.5" customHeight="1">
      <c r="A38" s="115"/>
      <c r="B38" s="34" t="s">
        <v>1174</v>
      </c>
      <c r="C38" s="114"/>
      <c r="D38" s="34"/>
      <c r="E38" s="34"/>
      <c r="F38" s="34"/>
      <c r="G38" s="116" t="n">
        <v>45426</v>
      </c>
      <c r="H38" s="34"/>
      <c r="I38" s="34" t="s">
        <v>1165</v>
      </c>
      <c r="J38" s="34"/>
      <c r="K38" s="34"/>
    </row>
    <row r="39" ht="16.5" customHeight="1">
      <c r="A39" s="70" t="s">
        <v>1178</v>
      </c>
      <c r="B39" s="34" t="s">
        <v>1170</v>
      </c>
      <c r="C39" s="70"/>
      <c r="D39" s="34"/>
      <c r="E39" s="34"/>
      <c r="F39" s="34"/>
      <c r="G39" s="116" t="n">
        <v>45425</v>
      </c>
      <c r="H39" s="34"/>
      <c r="I39" s="34" t="s">
        <v>1165</v>
      </c>
      <c r="J39" s="34"/>
      <c r="K39" s="34"/>
    </row>
    <row r="40" ht="16.5" customHeight="1">
      <c r="A40" s="70"/>
      <c r="B40" s="34" t="s">
        <v>119</v>
      </c>
      <c r="C40" s="70"/>
      <c r="D40" s="34"/>
      <c r="E40" s="34"/>
      <c r="F40" s="34"/>
      <c r="G40" s="116" t="n">
        <v>45425</v>
      </c>
      <c r="H40" s="34"/>
      <c r="I40" s="34" t="s">
        <v>1165</v>
      </c>
      <c r="J40" s="34"/>
      <c r="K40" s="34"/>
    </row>
    <row r="41" ht="16.5" customHeight="1">
      <c r="A41" s="70"/>
      <c r="B41" s="34" t="s">
        <v>1171</v>
      </c>
      <c r="C41" s="70"/>
      <c r="D41" s="34"/>
      <c r="E41" s="34"/>
      <c r="F41" s="34"/>
      <c r="G41" s="116" t="n">
        <v>45426</v>
      </c>
      <c r="H41" s="34"/>
      <c r="I41" s="34" t="s">
        <v>1165</v>
      </c>
      <c r="J41" s="34"/>
      <c r="K41" s="34"/>
    </row>
    <row r="42" ht="16.5" customHeight="1">
      <c r="A42" s="70"/>
      <c r="B42" s="34" t="s">
        <v>1172</v>
      </c>
      <c r="C42" s="70"/>
      <c r="D42" s="34"/>
      <c r="E42" s="34"/>
      <c r="F42" s="34"/>
      <c r="G42" s="116" t="n">
        <v>45426</v>
      </c>
      <c r="H42" s="34"/>
      <c r="I42" s="34" t="s">
        <v>1165</v>
      </c>
      <c r="J42" s="34"/>
      <c r="K42" s="34"/>
    </row>
    <row r="43" ht="16.5" customHeight="1">
      <c r="A43" s="70"/>
      <c r="B43" s="97" t="s">
        <v>1173</v>
      </c>
      <c r="C43" s="70"/>
      <c r="D43" s="34"/>
      <c r="E43" s="34"/>
      <c r="F43" s="34"/>
      <c r="G43" s="116" t="n">
        <v>45426</v>
      </c>
      <c r="H43" s="34"/>
      <c r="I43" s="34" t="s">
        <v>1165</v>
      </c>
      <c r="J43" s="34"/>
      <c r="K43" s="34"/>
    </row>
    <row r="44" ht="16.5" customHeight="1">
      <c r="A44" s="115"/>
      <c r="B44" s="34" t="s">
        <v>1174</v>
      </c>
      <c r="C44" s="114"/>
      <c r="D44" s="34"/>
      <c r="E44" s="34"/>
      <c r="F44" s="34"/>
      <c r="G44" s="116" t="n">
        <v>45426</v>
      </c>
      <c r="H44" s="34"/>
      <c r="I44" s="34" t="s">
        <v>1165</v>
      </c>
      <c r="J44" s="34"/>
      <c r="K44" s="34"/>
    </row>
  </sheetData>
  <mergeCells count="7">
    <mergeCell ref="A4:A6"/>
    <mergeCell ref="A7:A10"/>
    <mergeCell ref="A11:A18"/>
    <mergeCell ref="A19:A24"/>
    <mergeCell ref="A25:A32"/>
    <mergeCell ref="A33:A38"/>
    <mergeCell ref="A39:A44"/>
  </mergeCells>
  <phoneticPr fontId="1" type="noConversion"/>
  <hyperlinks>
    <hyperlink ref="D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C3" activePane="bottomRight" state="frozen" xSplit="2" ySplit="2"/>
    </sheetView>
  </sheetViews>
  <sheetFormatPr baseColWidth="10" defaultColWidth="9.9990234375" defaultRowHeight="16.5" customHeight="1"/>
  <cols>
    <col min="1" max="1" width="9.2548828125" customWidth="1"/>
    <col min="2" max="2" width="16.875"/>
    <col min="3" max="3" width="25.0546875" customWidth="1"/>
    <col min="4" max="4" width="23.923828125" customWidth="1"/>
    <col min="5" max="5" width="12.287109375" customWidth="1" style="23"/>
    <col min="6" max="6" width="4.65234375" hidden="1" customWidth="1"/>
    <col min="7" max="7" width="7.125" customWidth="1" style="60"/>
    <col min="8" max="8" width="11.37890625" customWidth="1" style="7"/>
    <col min="9" max="9" width="18.9990234375" hidden="1" style="7"/>
    <col min="10" max="10" width="10" hidden="1"/>
    <col min="11" max="11" width="19.822265625" customWidth="1"/>
    <col min="12" max="12" width="17.765625" customWidth="1"/>
    <col min="13" max="13" width="23.8740234375" customWidth="1"/>
  </cols>
  <sheetData>
    <row r="1" ht="16.5" customHeight="1">
      <c r="K1" s="20"/>
      <c r="L1" s="20"/>
      <c r="M1" s="20"/>
    </row>
    <row r="2" ht="16.5" customHeight="1">
      <c r="B2" s="34" t="s">
        <v>2</v>
      </c>
      <c r="C2" s="34"/>
      <c r="D2" s="34" t="s">
        <v>3</v>
      </c>
      <c r="E2" s="81" t="s">
        <v>4</v>
      </c>
      <c r="F2" s="34"/>
      <c r="G2" s="68" t="s">
        <v>5</v>
      </c>
      <c r="H2" s="70" t="s">
        <v>6</v>
      </c>
      <c r="I2" s="70" t="s">
        <v>6</v>
      </c>
      <c r="J2" s="34" t="s">
        <v>1084</v>
      </c>
      <c r="K2" s="72" t="s">
        <v>7</v>
      </c>
      <c r="L2" s="72" t="s">
        <v>8</v>
      </c>
      <c r="M2" s="72" t="s">
        <v>9</v>
      </c>
    </row>
    <row r="3" s="52" customFormat="1" ht="16.5" customHeight="1">
      <c r="A3" s="65" t="s">
        <v>12</v>
      </c>
      <c r="B3" s="65"/>
      <c r="C3" s="65" t="s">
        <v>13</v>
      </c>
      <c r="D3" s="65"/>
      <c r="E3" s="65"/>
      <c r="F3" s="66"/>
      <c r="G3" s="67"/>
      <c r="H3" s="65"/>
      <c r="I3" s="65" t="n">
        <v>45312</v>
      </c>
      <c r="J3" s="66"/>
      <c r="K3" s="66"/>
      <c r="L3" s="66"/>
      <c r="M3" s="66"/>
    </row>
    <row r="4" ht="16.5" customHeight="1">
      <c r="B4" s="79" t="s">
        <v>1085</v>
      </c>
      <c r="C4" s="71" t="s">
        <v>15</v>
      </c>
      <c r="D4" s="71"/>
      <c r="E4" s="47" t="n">
        <f>MIN(E5:E8)</f>
        <v>45412</v>
      </c>
      <c r="F4" s="48"/>
      <c r="G4" s="61"/>
      <c r="H4" s="47" t="n">
        <f>E4+G4-1</f>
        <v>45411</v>
      </c>
      <c r="I4" s="47" t="n">
        <v>45292</v>
      </c>
      <c r="J4" s="48"/>
      <c r="K4" s="46" t="s">
        <v>16</v>
      </c>
      <c r="L4" s="48"/>
      <c r="M4" s="48"/>
    </row>
    <row r="5" ht="27.75" customHeight="1">
      <c r="B5" s="74"/>
      <c r="C5" s="16" t="s">
        <v>15</v>
      </c>
      <c r="D5" s="34"/>
      <c r="E5" s="59" t="n">
        <v>45412</v>
      </c>
      <c r="F5" s="48"/>
      <c r="G5" s="49" t="n">
        <v>11</v>
      </c>
      <c r="H5" s="47" t="n">
        <f>E5+G5-1</f>
        <v>45422</v>
      </c>
      <c r="I5" s="47" t="n">
        <v>45281</v>
      </c>
      <c r="J5" s="48"/>
      <c r="K5" s="46" t="s">
        <v>16</v>
      </c>
      <c r="L5" s="46" t="s">
        <v>1179</v>
      </c>
      <c r="M5" s="46"/>
    </row>
    <row r="6" ht="16.5" customHeight="1">
      <c r="B6" s="74"/>
      <c r="C6" s="64" t="s">
        <v>17</v>
      </c>
      <c r="D6" s="64" t="s">
        <v>18</v>
      </c>
      <c r="E6" s="14" t="n">
        <f>H5</f>
        <v>45422</v>
      </c>
      <c r="F6" s="48"/>
      <c r="G6" s="49" t="n">
        <v>1</v>
      </c>
      <c r="H6" s="47" t="n">
        <f>E6+G6-1</f>
        <v>45422</v>
      </c>
      <c r="I6" s="47" t="n">
        <v>45286</v>
      </c>
      <c r="J6" s="48"/>
      <c r="K6" s="46" t="s">
        <v>19</v>
      </c>
      <c r="L6" s="46"/>
      <c r="M6" s="46"/>
    </row>
    <row r="7" ht="16.5" customHeight="1">
      <c r="B7" s="75"/>
      <c r="C7" s="63" t="s">
        <v>1093</v>
      </c>
      <c r="D7" s="63" t="s">
        <v>21</v>
      </c>
      <c r="E7" s="51" t="n">
        <f>H6+1</f>
        <v>45423</v>
      </c>
      <c r="F7" s="48"/>
      <c r="G7" s="49" t="n">
        <v>1</v>
      </c>
      <c r="H7" s="47" t="n">
        <f>E7+G7-1</f>
        <v>45423</v>
      </c>
      <c r="I7" s="47" t="n">
        <v>45291</v>
      </c>
      <c r="J7" s="48" t="s">
        <v>811</v>
      </c>
      <c r="K7" s="46" t="s">
        <v>16</v>
      </c>
      <c r="L7" s="46"/>
      <c r="M7" s="46"/>
    </row>
    <row r="8" ht="16.5" customHeight="1">
      <c r="B8" s="75"/>
      <c r="C8" s="71" t="s">
        <v>22</v>
      </c>
      <c r="D8" s="50" t="s">
        <v>23</v>
      </c>
      <c r="E8" s="51" t="n">
        <f>H7+1</f>
        <v>45424</v>
      </c>
      <c r="F8" s="48"/>
      <c r="G8" s="49" t="n">
        <v>12</v>
      </c>
      <c r="H8" s="47" t="n">
        <f>E8+G8-1</f>
        <v>45435</v>
      </c>
      <c r="I8" s="47" t="n">
        <v>45292</v>
      </c>
      <c r="J8" s="48"/>
      <c r="K8" s="46" t="s">
        <v>24</v>
      </c>
      <c r="L8" s="46"/>
      <c r="M8" s="46"/>
    </row>
    <row r="9" ht="16.5" customHeight="1">
      <c r="B9" s="75"/>
      <c r="C9" s="71" t="s">
        <v>25</v>
      </c>
      <c r="D9" s="50"/>
      <c r="E9" s="51" t="n">
        <f>H21+1</f>
        <v>45436</v>
      </c>
      <c r="F9" s="48"/>
      <c r="G9" s="49" t="n">
        <v>3</v>
      </c>
      <c r="H9" s="47" t="n">
        <f>E9+G9-1</f>
        <v>45438</v>
      </c>
      <c r="I9" s="47"/>
      <c r="J9" s="48" t="s">
        <v>811</v>
      </c>
      <c r="K9" s="46" t="s">
        <v>16</v>
      </c>
      <c r="L9" s="71" t="s">
        <v>26</v>
      </c>
      <c r="M9" s="46" t="s">
        <v>278</v>
      </c>
    </row>
    <row r="10" ht="16.5" customHeight="1">
      <c r="B10" s="75"/>
      <c r="C10" s="50" t="s">
        <v>27</v>
      </c>
      <c r="D10" s="50"/>
      <c r="E10" s="51" t="n">
        <f>H34+1</f>
        <v>45437</v>
      </c>
      <c r="F10" s="48"/>
      <c r="G10" s="49" t="n">
        <v>4</v>
      </c>
      <c r="H10" s="47" t="n">
        <f>E10+G10-1</f>
        <v>45440</v>
      </c>
      <c r="I10" s="47"/>
      <c r="J10" s="48" t="s">
        <v>811</v>
      </c>
      <c r="K10" s="46" t="s">
        <v>16</v>
      </c>
      <c r="L10" s="71" t="s">
        <v>28</v>
      </c>
      <c r="M10" s="46"/>
    </row>
    <row r="11" ht="16.5" customHeight="1">
      <c r="B11" s="79" t="s">
        <v>1180</v>
      </c>
      <c r="C11" s="71" t="s">
        <v>37</v>
      </c>
      <c r="D11" s="47"/>
      <c r="E11" s="47" t="n">
        <f>MIN(E12:E25)</f>
        <v>45418</v>
      </c>
      <c r="F11" s="48"/>
      <c r="G11" s="61"/>
      <c r="H11" s="47" t="n">
        <f>MAX(H12:H25)</f>
        <v>45457</v>
      </c>
      <c r="I11" s="47" t="n">
        <v>45307</v>
      </c>
      <c r="J11" s="48"/>
      <c r="K11" s="48"/>
      <c r="L11" s="48"/>
      <c r="M11" s="48"/>
    </row>
    <row r="12" ht="16.5" customHeight="1">
      <c r="B12" s="75"/>
      <c r="C12" s="47" t="s">
        <v>38</v>
      </c>
      <c r="D12" s="47"/>
      <c r="E12" s="51" t="n">
        <f>H7+1</f>
        <v>45424</v>
      </c>
      <c r="F12" s="48"/>
      <c r="G12" s="49" t="n">
        <v>8</v>
      </c>
      <c r="H12" s="47" t="n">
        <f>E12+G12-1</f>
        <v>45431</v>
      </c>
      <c r="I12" s="47" t="n">
        <v>45298</v>
      </c>
      <c r="J12" s="48" t="s">
        <v>811</v>
      </c>
      <c r="K12" s="46" t="s">
        <v>39</v>
      </c>
      <c r="L12" s="46"/>
      <c r="M12" s="46"/>
    </row>
    <row r="13" ht="16.5" customHeight="1">
      <c r="B13" s="75"/>
      <c r="C13" s="47" t="s">
        <v>41</v>
      </c>
      <c r="D13" s="47"/>
      <c r="E13" s="47" t="n">
        <f>H12+1</f>
        <v>45432</v>
      </c>
      <c r="F13" s="48"/>
      <c r="G13" s="49" t="n">
        <v>2</v>
      </c>
      <c r="H13" s="47" t="n">
        <f>E13+G13-1</f>
        <v>45433</v>
      </c>
      <c r="I13" s="47" t="n">
        <v>45305</v>
      </c>
      <c r="J13" s="48" t="s">
        <v>811</v>
      </c>
      <c r="K13" s="46" t="s">
        <v>1095</v>
      </c>
      <c r="L13" s="46"/>
      <c r="M13" s="71"/>
    </row>
    <row r="14" ht="16.5" customHeight="1">
      <c r="B14" s="75"/>
      <c r="C14" s="46" t="s">
        <v>1181</v>
      </c>
      <c r="D14" s="47"/>
      <c r="E14" s="47"/>
      <c r="F14" s="48"/>
      <c r="G14" s="49"/>
      <c r="H14" s="47" t="n">
        <f>H12</f>
        <v>45431</v>
      </c>
      <c r="I14" s="47"/>
      <c r="J14" s="48"/>
      <c r="K14" s="48" t="s">
        <v>34</v>
      </c>
      <c r="L14" s="48"/>
      <c r="M14" s="48"/>
    </row>
    <row r="15" ht="16.5" customHeight="1">
      <c r="B15" s="75"/>
      <c r="C15" s="47" t="s">
        <v>46</v>
      </c>
      <c r="D15" s="47"/>
      <c r="E15" s="47" t="n">
        <f>E13+3</f>
        <v>45435</v>
      </c>
      <c r="F15" s="48"/>
      <c r="G15" s="49"/>
      <c r="H15" s="47" t="n">
        <f>E15+G15-1</f>
        <v>45434</v>
      </c>
      <c r="I15" s="47"/>
      <c r="J15" s="48" t="s">
        <v>811</v>
      </c>
      <c r="K15" s="48" t="s">
        <v>47</v>
      </c>
      <c r="L15" s="48"/>
      <c r="M15" s="48"/>
    </row>
    <row r="16" ht="16.5" customHeight="1">
      <c r="B16" s="75"/>
      <c r="C16" s="47" t="s">
        <v>48</v>
      </c>
      <c r="D16" s="47"/>
      <c r="E16" s="47" t="n">
        <f>H15+1</f>
        <v>45435</v>
      </c>
      <c r="F16" s="48"/>
      <c r="G16" s="49"/>
      <c r="H16" s="47" t="n">
        <f>E16+G16-1</f>
        <v>45434</v>
      </c>
      <c r="I16" s="47"/>
      <c r="J16" s="48" t="s">
        <v>811</v>
      </c>
      <c r="K16" s="48" t="s">
        <v>34</v>
      </c>
      <c r="L16" s="48"/>
      <c r="M16" s="48"/>
    </row>
    <row r="17" ht="30.71052631578947" customHeight="1">
      <c r="B17" s="75"/>
      <c r="C17" s="50" t="s">
        <v>49</v>
      </c>
      <c r="D17" s="50" t="s">
        <v>50</v>
      </c>
      <c r="E17" s="47" t="n">
        <f>H13+1</f>
        <v>45434</v>
      </c>
      <c r="F17" s="48"/>
      <c r="G17" s="49" t="n">
        <v>1</v>
      </c>
      <c r="H17" s="47" t="n">
        <f>E17+G17-1</f>
        <v>45434</v>
      </c>
      <c r="I17" s="47" t="n">
        <v>45307</v>
      </c>
      <c r="J17" s="48"/>
      <c r="K17" s="46" t="s">
        <v>51</v>
      </c>
      <c r="L17" s="46"/>
      <c r="M17" s="46"/>
    </row>
    <row r="18" ht="16.5" customHeight="1">
      <c r="B18" s="75"/>
      <c r="C18" s="50" t="s">
        <v>52</v>
      </c>
      <c r="D18" s="50" t="s">
        <v>53</v>
      </c>
      <c r="E18" s="47" t="n">
        <v>45418</v>
      </c>
      <c r="F18" s="48"/>
      <c r="G18" s="49" t="n">
        <v>2</v>
      </c>
      <c r="H18" s="47" t="n">
        <f>E18+G18-1</f>
        <v>45419</v>
      </c>
      <c r="I18" s="47" t="n">
        <v>44815</v>
      </c>
      <c r="J18" s="48"/>
      <c r="K18" s="46" t="s">
        <v>54</v>
      </c>
      <c r="L18" s="46"/>
      <c r="M18" s="46"/>
    </row>
    <row r="19" ht="16.5" customHeight="1">
      <c r="B19" s="75"/>
      <c r="C19" s="50" t="s">
        <v>55</v>
      </c>
      <c r="D19" s="50" t="s">
        <v>56</v>
      </c>
      <c r="E19" s="47" t="n">
        <f>H18+1</f>
        <v>45420</v>
      </c>
      <c r="F19" s="48"/>
      <c r="G19" s="49" t="n">
        <v>1</v>
      </c>
      <c r="H19" s="47" t="n">
        <f>E19+G19-1</f>
        <v>45420</v>
      </c>
      <c r="I19" s="47" t="n">
        <v>44816</v>
      </c>
      <c r="J19" s="48"/>
      <c r="K19" s="46" t="s">
        <v>54</v>
      </c>
      <c r="L19" s="46"/>
      <c r="M19" s="46"/>
    </row>
    <row r="20" ht="16.5" customHeight="1">
      <c r="B20" s="75"/>
      <c r="C20" s="25" t="s">
        <v>57</v>
      </c>
      <c r="D20" s="25" t="s">
        <v>58</v>
      </c>
      <c r="E20" s="24" t="n">
        <v>45437</v>
      </c>
      <c r="F20" s="31"/>
      <c r="G20" s="32" t="n">
        <v>21</v>
      </c>
      <c r="H20" s="24" t="n">
        <f>E20+G20-1</f>
        <v>45457</v>
      </c>
      <c r="I20" s="24" t="n">
        <v>44830</v>
      </c>
      <c r="J20" s="31"/>
      <c r="K20" s="84" t="s">
        <v>54</v>
      </c>
      <c r="L20" s="46"/>
      <c r="M20" s="46"/>
    </row>
    <row r="21" ht="16.5" customHeight="1">
      <c r="B21" s="75"/>
      <c r="C21" s="50" t="s">
        <v>59</v>
      </c>
      <c r="D21" s="57" t="s">
        <v>60</v>
      </c>
      <c r="E21" s="47" t="n">
        <f>H13+1</f>
        <v>45434</v>
      </c>
      <c r="F21" s="48"/>
      <c r="G21" s="49" t="n">
        <v>2</v>
      </c>
      <c r="H21" s="47" t="n">
        <f>E21+G21-1</f>
        <v>45435</v>
      </c>
      <c r="I21" s="47" t="n">
        <v>45312</v>
      </c>
      <c r="J21" s="48" t="s">
        <v>811</v>
      </c>
      <c r="K21" s="46" t="s">
        <v>54</v>
      </c>
      <c r="L21" s="46"/>
      <c r="M21" s="46" t="s">
        <v>61</v>
      </c>
    </row>
    <row r="22" ht="16.5" customHeight="1">
      <c r="B22" s="75"/>
      <c r="C22" s="57" t="s">
        <v>62</v>
      </c>
      <c r="D22" s="34"/>
      <c r="E22" s="59" t="n">
        <f>E21</f>
        <v>45434</v>
      </c>
      <c r="F22" s="48"/>
      <c r="G22" s="49" t="n">
        <v>7</v>
      </c>
      <c r="H22" s="47" t="n">
        <f>E22+G22-1</f>
        <v>45440</v>
      </c>
      <c r="I22" s="47"/>
      <c r="J22" s="48" t="s">
        <v>811</v>
      </c>
      <c r="K22" s="46" t="s">
        <v>54</v>
      </c>
      <c r="L22" s="46"/>
      <c r="M22" s="46"/>
    </row>
    <row r="23" ht="16.5" customHeight="1">
      <c r="B23" s="75"/>
      <c r="C23" s="57" t="s">
        <v>64</v>
      </c>
      <c r="D23" s="34"/>
      <c r="E23" s="59" t="n">
        <f>H21+1</f>
        <v>45436</v>
      </c>
      <c r="F23" s="48"/>
      <c r="G23" s="49" t="n">
        <v>10</v>
      </c>
      <c r="H23" s="47" t="n">
        <f>E23+G23-1</f>
        <v>45445</v>
      </c>
      <c r="I23" s="47" t="n">
        <v>45314</v>
      </c>
      <c r="J23" s="48"/>
      <c r="K23" s="46" t="s">
        <v>65</v>
      </c>
      <c r="L23" s="46"/>
      <c r="M23" s="46"/>
    </row>
    <row r="24" ht="16.5" customHeight="1">
      <c r="B24" s="75"/>
      <c r="C24" s="57" t="s">
        <v>66</v>
      </c>
      <c r="D24" s="73" t="s">
        <v>66</v>
      </c>
      <c r="E24" s="59" t="n">
        <v>45418</v>
      </c>
      <c r="F24" s="48"/>
      <c r="G24" s="61" t="n">
        <v>1</v>
      </c>
      <c r="H24" s="47" t="n">
        <f>E24+G24-1</f>
        <v>45418</v>
      </c>
      <c r="I24" s="47"/>
      <c r="J24" s="48"/>
      <c r="K24" s="46" t="s">
        <v>65</v>
      </c>
      <c r="L24" s="48"/>
      <c r="M24" s="48"/>
    </row>
    <row r="25" ht="16.5" customHeight="1">
      <c r="B25" s="75"/>
      <c r="C25" s="64" t="s">
        <v>67</v>
      </c>
      <c r="D25" s="64" t="s">
        <v>68</v>
      </c>
      <c r="E25" s="59" t="n">
        <f>H13+1</f>
        <v>45434</v>
      </c>
      <c r="F25" s="48"/>
      <c r="G25" s="61" t="n">
        <v>1</v>
      </c>
      <c r="H25" s="47" t="n">
        <f>E25+G25-1</f>
        <v>45434</v>
      </c>
      <c r="I25" s="47"/>
      <c r="J25" s="48" t="s">
        <v>811</v>
      </c>
      <c r="K25" s="46" t="s">
        <v>65</v>
      </c>
      <c r="L25" s="48"/>
      <c r="M25" s="48"/>
    </row>
    <row r="26" ht="16.5" customHeight="1">
      <c r="B26" s="77" t="s">
        <v>1182</v>
      </c>
      <c r="C26" s="64" t="s">
        <v>1183</v>
      </c>
      <c r="D26" s="34"/>
      <c r="E26" s="59" t="n">
        <f>H12+1</f>
        <v>45432</v>
      </c>
      <c r="F26" s="48"/>
      <c r="G26" s="61" t="n">
        <v>10</v>
      </c>
      <c r="H26" s="47" t="n">
        <f>E26+G26-1</f>
        <v>45441</v>
      </c>
      <c r="I26" s="47" t="n">
        <v>44825</v>
      </c>
      <c r="J26" s="48"/>
      <c r="K26" s="48" t="s">
        <v>39</v>
      </c>
      <c r="L26" s="48"/>
      <c r="M26" s="48"/>
    </row>
    <row r="27" ht="16.5" customHeight="1">
      <c r="B27" s="74"/>
      <c r="C27" s="63" t="s">
        <v>71</v>
      </c>
      <c r="D27" s="63" t="s">
        <v>72</v>
      </c>
      <c r="E27" s="47" t="n">
        <f>E12+1</f>
        <v>45425</v>
      </c>
      <c r="F27" s="48"/>
      <c r="G27" s="49" t="n">
        <v>7</v>
      </c>
      <c r="H27" s="47" t="n">
        <f>E27+G27-1</f>
        <v>45431</v>
      </c>
      <c r="I27" s="47" t="n">
        <v>44811</v>
      </c>
      <c r="J27" s="48" t="s">
        <v>278</v>
      </c>
      <c r="K27" s="46" t="s">
        <v>73</v>
      </c>
      <c r="L27" s="46"/>
      <c r="M27" s="46"/>
    </row>
    <row r="28" ht="16.5" customHeight="1">
      <c r="B28" s="74"/>
      <c r="C28" s="47" t="s">
        <v>74</v>
      </c>
      <c r="D28" s="47" t="s">
        <v>74</v>
      </c>
      <c r="E28" s="47" t="n">
        <f>E27</f>
        <v>45425</v>
      </c>
      <c r="F28" s="48"/>
      <c r="G28" s="49" t="n">
        <v>7</v>
      </c>
      <c r="H28" s="47" t="n">
        <f>E28+G28-1</f>
        <v>45431</v>
      </c>
      <c r="I28" s="47" t="n">
        <v>44818</v>
      </c>
      <c r="J28" s="48"/>
      <c r="K28" s="46" t="s">
        <v>75</v>
      </c>
      <c r="L28" s="46"/>
      <c r="M28" s="71"/>
    </row>
    <row r="29" ht="16.5" customHeight="1">
      <c r="B29" s="78"/>
      <c r="C29" s="50" t="s">
        <v>76</v>
      </c>
      <c r="D29" s="50" t="s">
        <v>77</v>
      </c>
      <c r="E29" s="47" t="n">
        <f>H27+1</f>
        <v>45432</v>
      </c>
      <c r="F29" s="48"/>
      <c r="G29" s="49" t="n">
        <v>10</v>
      </c>
      <c r="H29" s="47" t="n">
        <f>E29+G29-1</f>
        <v>45441</v>
      </c>
      <c r="I29" s="47" t="n">
        <v>44825</v>
      </c>
      <c r="J29" s="48"/>
      <c r="K29" s="46" t="s">
        <v>39</v>
      </c>
      <c r="L29" s="46"/>
      <c r="M29" s="46"/>
    </row>
    <row r="30" ht="16.5" customHeight="1">
      <c r="B30" s="79" t="s">
        <v>79</v>
      </c>
      <c r="C30" s="47" t="s">
        <v>80</v>
      </c>
      <c r="D30" s="47" t="s">
        <v>278</v>
      </c>
      <c r="E30" s="47" t="n">
        <v>45361</v>
      </c>
      <c r="F30" s="48"/>
      <c r="G30" s="61"/>
      <c r="H30" s="47" t="n">
        <f>E30+G30-1</f>
        <v>45360</v>
      </c>
      <c r="I30" s="47" t="n">
        <v>45372</v>
      </c>
      <c r="J30" s="48"/>
      <c r="K30" s="46" t="s">
        <v>39</v>
      </c>
      <c r="L30" s="48"/>
      <c r="M30" s="48"/>
    </row>
    <row r="31" ht="16.5" customHeight="1">
      <c r="B31" s="75"/>
      <c r="C31" s="47" t="s">
        <v>81</v>
      </c>
      <c r="D31" s="47"/>
      <c r="E31" s="47" t="n">
        <v>45406</v>
      </c>
      <c r="F31" s="48"/>
      <c r="G31" s="49" t="n">
        <v>6</v>
      </c>
      <c r="H31" s="47" t="n">
        <f>E31+G31-1</f>
        <v>45411</v>
      </c>
      <c r="I31" s="47" t="n">
        <v>45362</v>
      </c>
      <c r="J31" s="48"/>
      <c r="K31" s="46" t="s">
        <v>39</v>
      </c>
      <c r="L31" s="46"/>
      <c r="M31" s="46"/>
    </row>
    <row r="32" ht="16.5" customHeight="1">
      <c r="B32" s="75"/>
      <c r="C32" s="47" t="s">
        <v>82</v>
      </c>
      <c r="D32" s="47"/>
      <c r="E32" s="47" t="n">
        <v>45407</v>
      </c>
      <c r="F32" s="48"/>
      <c r="G32" s="49" t="n">
        <v>6</v>
      </c>
      <c r="H32" s="47" t="n">
        <f>E32+G32-1</f>
        <v>45412</v>
      </c>
      <c r="I32" s="47" t="n">
        <v>45364</v>
      </c>
      <c r="J32" s="48"/>
      <c r="K32" s="46" t="s">
        <v>39</v>
      </c>
      <c r="L32" s="46"/>
      <c r="M32" s="46"/>
    </row>
    <row r="33" ht="16.5" customHeight="1">
      <c r="B33" s="76"/>
      <c r="C33" s="47" t="s">
        <v>83</v>
      </c>
      <c r="D33" s="47" t="s">
        <v>278</v>
      </c>
      <c r="E33" s="47" t="n">
        <f>H31+1</f>
        <v>45412</v>
      </c>
      <c r="F33" s="48"/>
      <c r="G33" s="49" t="n">
        <v>14</v>
      </c>
      <c r="H33" s="47" t="n">
        <f>E33+G33-1</f>
        <v>45425</v>
      </c>
      <c r="I33" s="47" t="n">
        <v>45372</v>
      </c>
      <c r="J33" s="48"/>
      <c r="K33" s="46" t="s">
        <v>84</v>
      </c>
      <c r="L33" s="46"/>
      <c r="M33" s="46"/>
    </row>
    <row r="34" ht="41.25" customHeight="1">
      <c r="B34" s="46" t="s">
        <v>85</v>
      </c>
      <c r="C34" s="47" t="s">
        <v>86</v>
      </c>
      <c r="D34" s="47" t="s">
        <v>87</v>
      </c>
      <c r="E34" s="47" t="n">
        <f>H15+1</f>
        <v>45435</v>
      </c>
      <c r="F34" s="48"/>
      <c r="G34" s="49" t="n">
        <v>2</v>
      </c>
      <c r="H34" s="47" t="n">
        <f>E34+G34-1</f>
        <v>45436</v>
      </c>
      <c r="I34" s="47" t="n">
        <v>45308</v>
      </c>
      <c r="J34" s="48" t="s">
        <v>811</v>
      </c>
      <c r="K34" s="46" t="s">
        <v>88</v>
      </c>
      <c r="L34" s="71"/>
      <c r="M34" s="46" t="s">
        <v>89</v>
      </c>
    </row>
    <row r="35" ht="27.75" customHeight="1">
      <c r="B35" s="46" t="s">
        <v>96</v>
      </c>
      <c r="C35" s="50" t="s">
        <v>97</v>
      </c>
      <c r="D35" s="50"/>
      <c r="E35" s="47" t="n">
        <f>H22</f>
        <v>45440</v>
      </c>
      <c r="F35" s="48"/>
      <c r="G35" s="49" t="n">
        <v>1</v>
      </c>
      <c r="H35" s="47" t="n">
        <f>E35+G35-1</f>
        <v>45440</v>
      </c>
      <c r="I35" s="47"/>
      <c r="J35" s="48"/>
      <c r="K35" s="46" t="s">
        <v>24</v>
      </c>
      <c r="L35" s="46"/>
      <c r="M35" s="46" t="s">
        <v>98</v>
      </c>
    </row>
    <row r="36" s="52" customFormat="1" ht="16.5" customHeight="1">
      <c r="A36" s="69" t="s">
        <v>1184</v>
      </c>
      <c r="B36" s="69" t="n">
        <v>2</v>
      </c>
      <c r="C36" s="55" t="s">
        <v>1185</v>
      </c>
      <c r="D36" s="55"/>
      <c r="E36" s="55" t="n">
        <v>45306</v>
      </c>
      <c r="F36" s="56"/>
      <c r="G36" s="62"/>
      <c r="H36" s="55" t="n">
        <f>E36+G36-1</f>
        <v>45305</v>
      </c>
      <c r="I36" s="56"/>
      <c r="J36" s="56"/>
      <c r="K36" s="56"/>
      <c r="L36" s="56"/>
      <c r="M36" s="56"/>
    </row>
    <row r="37" ht="16.5" customHeight="1">
      <c r="B37" s="79" t="s">
        <v>149</v>
      </c>
      <c r="C37" s="47" t="s">
        <v>150</v>
      </c>
      <c r="D37" s="47"/>
      <c r="E37" s="47" t="n">
        <v>45418</v>
      </c>
      <c r="F37" s="48"/>
      <c r="G37" s="61" t="n">
        <v>15</v>
      </c>
      <c r="H37" s="47" t="n">
        <f>E37+G37-1</f>
        <v>45432</v>
      </c>
      <c r="I37" s="47" t="n">
        <v>44847</v>
      </c>
      <c r="J37" s="48"/>
      <c r="K37" s="48"/>
      <c r="L37" s="48"/>
      <c r="M37" s="48"/>
    </row>
    <row r="38" ht="16.5" customHeight="1">
      <c r="B38" s="75"/>
      <c r="C38" s="50" t="s">
        <v>151</v>
      </c>
      <c r="D38" s="50" t="s">
        <v>152</v>
      </c>
      <c r="E38" s="47" t="n">
        <f>H37+1</f>
        <v>45433</v>
      </c>
      <c r="F38" s="48"/>
      <c r="G38" s="49" t="n">
        <v>5</v>
      </c>
      <c r="H38" s="47" t="n">
        <f>E38+G38-1</f>
        <v>45437</v>
      </c>
      <c r="I38" s="47" t="n">
        <v>44818</v>
      </c>
      <c r="J38" s="48" t="s">
        <v>811</v>
      </c>
      <c r="K38" s="46" t="s">
        <v>149</v>
      </c>
      <c r="L38" s="46"/>
      <c r="M38" s="46"/>
    </row>
    <row r="39" ht="16.5" customHeight="1">
      <c r="B39" s="75"/>
      <c r="C39" s="50" t="s">
        <v>154</v>
      </c>
      <c r="D39" s="50" t="s">
        <v>152</v>
      </c>
      <c r="E39" s="47" t="n">
        <f>H38+1</f>
        <v>45438</v>
      </c>
      <c r="F39" s="48"/>
      <c r="G39" s="49" t="n">
        <v>5</v>
      </c>
      <c r="H39" s="47" t="n">
        <f>E39+G39-1</f>
        <v>45442</v>
      </c>
      <c r="I39" s="47" t="n">
        <v>44818</v>
      </c>
      <c r="J39" s="48" t="s">
        <v>811</v>
      </c>
      <c r="K39" s="46" t="s">
        <v>149</v>
      </c>
      <c r="L39" s="46"/>
      <c r="M39" s="46"/>
    </row>
    <row r="40" ht="16.5" customHeight="1">
      <c r="B40" s="75"/>
      <c r="C40" s="50" t="s">
        <v>155</v>
      </c>
      <c r="D40" s="50" t="s">
        <v>156</v>
      </c>
      <c r="E40" s="47" t="n">
        <f>H38+1</f>
        <v>45438</v>
      </c>
      <c r="F40" s="48"/>
      <c r="G40" s="49" t="n">
        <v>8</v>
      </c>
      <c r="H40" s="47" t="n">
        <f>E40+G40-1</f>
        <v>45445</v>
      </c>
      <c r="I40" s="47" t="n">
        <v>44825</v>
      </c>
      <c r="J40" s="48"/>
      <c r="K40" s="46" t="s">
        <v>157</v>
      </c>
      <c r="L40" s="46"/>
      <c r="M40" s="46"/>
    </row>
    <row r="41" ht="16.5" customHeight="1">
      <c r="B41" s="75"/>
      <c r="C41" s="47" t="s">
        <v>158</v>
      </c>
      <c r="D41" s="47" t="s">
        <v>278</v>
      </c>
      <c r="E41" s="47" t="n">
        <f>H40+1</f>
        <v>45446</v>
      </c>
      <c r="F41" s="48"/>
      <c r="G41" s="49" t="n">
        <v>9</v>
      </c>
      <c r="H41" s="47" t="n">
        <f>E41+G41-1</f>
        <v>45454</v>
      </c>
      <c r="I41" s="47" t="n">
        <v>44832</v>
      </c>
      <c r="J41" s="48"/>
      <c r="K41" s="46" t="s">
        <v>149</v>
      </c>
      <c r="L41" s="46"/>
      <c r="M41" s="46"/>
    </row>
    <row r="42" ht="16.5" customHeight="1">
      <c r="B42" s="75"/>
      <c r="C42" s="50" t="s">
        <v>159</v>
      </c>
      <c r="D42" s="50" t="s">
        <v>160</v>
      </c>
      <c r="E42" s="47" t="n">
        <f>H41+1</f>
        <v>45455</v>
      </c>
      <c r="F42" s="48"/>
      <c r="G42" s="49" t="n">
        <v>7</v>
      </c>
      <c r="H42" s="47" t="n">
        <f>E42+G42-1</f>
        <v>45461</v>
      </c>
      <c r="I42" s="47" t="n">
        <v>44842</v>
      </c>
      <c r="J42" s="48"/>
      <c r="K42" s="46" t="s">
        <v>157</v>
      </c>
      <c r="L42" s="46"/>
      <c r="M42" s="46"/>
    </row>
    <row r="43" ht="16.5" customHeight="1">
      <c r="B43" s="76"/>
      <c r="C43" s="50" t="s">
        <v>161</v>
      </c>
      <c r="D43" s="50" t="s">
        <v>162</v>
      </c>
      <c r="E43" s="47" t="n">
        <f>H42+1</f>
        <v>45462</v>
      </c>
      <c r="F43" s="48"/>
      <c r="G43" s="49" t="n">
        <v>1</v>
      </c>
      <c r="H43" s="47" t="n">
        <f>E43+G43-1</f>
        <v>45462</v>
      </c>
      <c r="I43" s="47" t="n">
        <v>44847</v>
      </c>
      <c r="J43" s="48"/>
      <c r="K43" s="46" t="s">
        <v>157</v>
      </c>
      <c r="L43" s="46"/>
      <c r="M43" s="46"/>
    </row>
    <row r="44" ht="16.5" customHeight="1">
      <c r="B44" s="79" t="s">
        <v>1186</v>
      </c>
      <c r="C44" s="47" t="s">
        <v>164</v>
      </c>
      <c r="D44" s="47"/>
      <c r="E44" s="47" t="n">
        <f>MIN(E45:E53)</f>
        <v>45438</v>
      </c>
      <c r="F44" s="48"/>
      <c r="G44" s="49" t="n">
        <f>H44-E44</f>
        <v>26</v>
      </c>
      <c r="H44" s="47" t="n">
        <f>MAX(H45:H53)</f>
        <v>45464</v>
      </c>
      <c r="I44" s="47" t="n">
        <v>45325</v>
      </c>
      <c r="J44" s="48"/>
      <c r="K44" s="48"/>
      <c r="L44" s="48"/>
      <c r="M44" s="48"/>
    </row>
    <row r="45" ht="16.5" customHeight="1">
      <c r="B45" s="75"/>
      <c r="C45" s="50" t="s">
        <v>15</v>
      </c>
      <c r="D45" s="50"/>
      <c r="E45" s="47" t="n">
        <f>H38+1</f>
        <v>45438</v>
      </c>
      <c r="F45" s="48"/>
      <c r="G45" s="49" t="n">
        <v>5</v>
      </c>
      <c r="H45" s="47" t="n">
        <f>E45+G45-1</f>
        <v>45442</v>
      </c>
      <c r="I45" s="47" t="n">
        <v>45311</v>
      </c>
      <c r="J45" s="48" t="s">
        <v>811</v>
      </c>
      <c r="K45" s="46" t="s">
        <v>16</v>
      </c>
      <c r="L45" s="46"/>
      <c r="M45" s="46"/>
    </row>
    <row r="46" ht="16.5" customHeight="1">
      <c r="B46" s="75"/>
      <c r="C46" s="47" t="s">
        <v>17</v>
      </c>
      <c r="D46" s="47"/>
      <c r="E46" s="47" t="n">
        <f>H45+1</f>
        <v>45443</v>
      </c>
      <c r="F46" s="48"/>
      <c r="G46" s="49" t="n">
        <v>1</v>
      </c>
      <c r="H46" s="47" t="n">
        <f>E46+G46-1</f>
        <v>45443</v>
      </c>
      <c r="I46" s="47" t="n">
        <v>45312</v>
      </c>
      <c r="J46" s="48"/>
      <c r="K46" s="46" t="s">
        <v>24</v>
      </c>
      <c r="L46" s="46"/>
      <c r="M46" s="46"/>
    </row>
    <row r="47" ht="16.5" customHeight="1">
      <c r="B47" s="75"/>
      <c r="C47" s="50" t="s">
        <v>1093</v>
      </c>
      <c r="D47" s="50" t="s">
        <v>168</v>
      </c>
      <c r="E47" s="47" t="n">
        <f>H46+1</f>
        <v>45444</v>
      </c>
      <c r="F47" s="48"/>
      <c r="G47" s="49" t="n">
        <v>2</v>
      </c>
      <c r="H47" s="47" t="n">
        <f>E47+G47-1</f>
        <v>45445</v>
      </c>
      <c r="I47" s="47" t="n">
        <v>45315</v>
      </c>
      <c r="J47" s="48" t="s">
        <v>811</v>
      </c>
      <c r="K47" s="46" t="s">
        <v>16</v>
      </c>
      <c r="L47" s="46"/>
      <c r="M47" s="46" t="s">
        <v>216</v>
      </c>
    </row>
    <row r="48" ht="16.5" customHeight="1">
      <c r="B48" s="75"/>
      <c r="C48" s="50" t="s">
        <v>170</v>
      </c>
      <c r="D48" s="50" t="s">
        <v>171</v>
      </c>
      <c r="E48" s="47" t="n">
        <f>E47+1</f>
        <v>45445</v>
      </c>
      <c r="F48" s="48"/>
      <c r="G48" s="49" t="n">
        <v>7</v>
      </c>
      <c r="H48" s="47" t="n">
        <f>E48+G48-1</f>
        <v>45451</v>
      </c>
      <c r="I48" s="47" t="n">
        <v>45315</v>
      </c>
      <c r="J48" s="48"/>
      <c r="K48" s="46" t="s">
        <v>24</v>
      </c>
      <c r="L48" s="46"/>
      <c r="M48" s="46"/>
    </row>
    <row r="49" ht="16.5" customHeight="1">
      <c r="B49" s="75"/>
      <c r="C49" s="50" t="s">
        <v>172</v>
      </c>
      <c r="D49" s="50" t="s">
        <v>173</v>
      </c>
      <c r="E49" s="47" t="n">
        <f>H47+1</f>
        <v>45446</v>
      </c>
      <c r="F49" s="48"/>
      <c r="G49" s="49" t="n">
        <v>7</v>
      </c>
      <c r="H49" s="47" t="n">
        <f>E49+G49-1</f>
        <v>45452</v>
      </c>
      <c r="I49" s="47" t="n">
        <v>45325</v>
      </c>
      <c r="J49" s="48"/>
      <c r="K49" s="46" t="s">
        <v>16</v>
      </c>
      <c r="L49" s="46"/>
      <c r="M49" s="46"/>
    </row>
    <row r="50" ht="16.5" customHeight="1">
      <c r="B50" s="75"/>
      <c r="C50" s="50" t="s">
        <v>174</v>
      </c>
      <c r="D50" s="50" t="s">
        <v>175</v>
      </c>
      <c r="E50" s="47" t="n">
        <f>H49+1</f>
        <v>45453</v>
      </c>
      <c r="F50" s="48"/>
      <c r="G50" s="49" t="n">
        <v>7</v>
      </c>
      <c r="H50" s="47" t="n">
        <f>E50+G50-1</f>
        <v>45459</v>
      </c>
      <c r="I50" s="47" t="n">
        <v>45322</v>
      </c>
      <c r="J50" s="48"/>
      <c r="K50" s="46" t="s">
        <v>16</v>
      </c>
      <c r="L50" s="46"/>
      <c r="M50" s="46"/>
    </row>
    <row r="51" ht="16.5" customHeight="1">
      <c r="B51" s="75"/>
      <c r="C51" s="50" t="s">
        <v>176</v>
      </c>
      <c r="D51" s="50" t="s">
        <v>177</v>
      </c>
      <c r="E51" s="47" t="n">
        <f>H50+1</f>
        <v>45460</v>
      </c>
      <c r="F51" s="48"/>
      <c r="G51" s="49" t="n">
        <v>3</v>
      </c>
      <c r="H51" s="47" t="n">
        <f>E51+G51-1</f>
        <v>45462</v>
      </c>
      <c r="I51" s="47" t="n">
        <v>45318</v>
      </c>
      <c r="J51" s="48"/>
      <c r="K51" s="46" t="s">
        <v>16</v>
      </c>
      <c r="L51" s="46"/>
      <c r="M51" s="46"/>
    </row>
    <row r="52" ht="16.5" customHeight="1">
      <c r="B52" s="75"/>
      <c r="C52" s="50" t="s">
        <v>178</v>
      </c>
      <c r="D52" s="50" t="s">
        <v>179</v>
      </c>
      <c r="E52" s="47" t="n">
        <f>H79+1</f>
        <v>45459</v>
      </c>
      <c r="F52" s="48"/>
      <c r="G52" s="49" t="n">
        <v>5</v>
      </c>
      <c r="H52" s="47" t="n">
        <f>E52+G52-1</f>
        <v>45463</v>
      </c>
      <c r="I52" s="47"/>
      <c r="J52" s="48"/>
      <c r="K52" s="46" t="s">
        <v>16</v>
      </c>
      <c r="L52" s="46"/>
      <c r="M52" s="46"/>
    </row>
    <row r="53" ht="16.5" customHeight="1">
      <c r="B53" s="75"/>
      <c r="C53" s="50" t="s">
        <v>1187</v>
      </c>
      <c r="D53" s="50" t="s">
        <v>179</v>
      </c>
      <c r="E53" s="47" t="n">
        <f>H69+1</f>
        <v>45462</v>
      </c>
      <c r="F53" s="48"/>
      <c r="G53" s="49" t="n">
        <v>3</v>
      </c>
      <c r="H53" s="47" t="n">
        <f>E53+G53-1</f>
        <v>45464</v>
      </c>
      <c r="I53" s="47"/>
      <c r="J53" s="48"/>
      <c r="K53" s="46" t="s">
        <v>16</v>
      </c>
      <c r="L53" s="46"/>
      <c r="M53" s="46"/>
    </row>
    <row r="54" ht="16.5" customHeight="1">
      <c r="B54" s="75"/>
      <c r="C54" s="50" t="s">
        <v>181</v>
      </c>
      <c r="E54" s="47" t="n">
        <f>H53+1</f>
        <v>45465</v>
      </c>
      <c r="G54" s="49" t="n">
        <v>10</v>
      </c>
      <c r="H54" s="47" t="n">
        <f>E54+G54-1</f>
        <v>45474</v>
      </c>
      <c r="I54" s="5"/>
      <c r="L54" s="46"/>
      <c r="M54" s="46"/>
    </row>
    <row r="55" ht="16.5" customHeight="1">
      <c r="B55" s="79" t="s">
        <v>1188</v>
      </c>
      <c r="C55" s="24" t="s">
        <v>1189</v>
      </c>
      <c r="D55" s="47"/>
      <c r="E55" s="47"/>
      <c r="F55" s="48"/>
      <c r="G55" s="61"/>
      <c r="H55" s="47"/>
      <c r="I55" s="47" t="n">
        <v>44874</v>
      </c>
      <c r="J55" s="48"/>
      <c r="K55" s="48"/>
      <c r="L55" s="48"/>
      <c r="M55" s="48"/>
    </row>
    <row r="56" ht="16.5" customHeight="1">
      <c r="B56" s="75"/>
      <c r="C56" s="24" t="s">
        <v>1190</v>
      </c>
      <c r="D56" s="47"/>
      <c r="E56" s="47"/>
      <c r="F56" s="48"/>
      <c r="G56" s="49" t="n">
        <v>7</v>
      </c>
      <c r="H56" s="47"/>
      <c r="I56" s="47" t="n">
        <v>44864</v>
      </c>
      <c r="J56" s="48"/>
      <c r="K56" s="46" t="s">
        <v>16</v>
      </c>
      <c r="L56" s="46"/>
      <c r="M56" s="46"/>
    </row>
    <row r="57" ht="16.5" customHeight="1">
      <c r="B57" s="75"/>
      <c r="C57" s="24" t="s">
        <v>1191</v>
      </c>
      <c r="D57" s="47"/>
      <c r="E57" s="47"/>
      <c r="F57" s="48"/>
      <c r="G57" s="49" t="n">
        <v>7</v>
      </c>
      <c r="H57" s="47"/>
      <c r="I57" s="47" t="n">
        <v>44871</v>
      </c>
      <c r="J57" s="48"/>
      <c r="K57" s="46" t="s">
        <v>16</v>
      </c>
      <c r="L57" s="46"/>
      <c r="M57" s="46"/>
    </row>
    <row r="58" ht="16.5" customHeight="1">
      <c r="B58" s="75"/>
      <c r="C58" s="24" t="s">
        <v>1192</v>
      </c>
      <c r="D58" s="47"/>
      <c r="E58" s="47"/>
      <c r="F58" s="48"/>
      <c r="G58" s="49"/>
      <c r="H58" s="47"/>
      <c r="I58" s="47" t="n">
        <v>44844</v>
      </c>
      <c r="J58" s="48"/>
      <c r="K58" s="46" t="s">
        <v>34</v>
      </c>
      <c r="L58" s="46"/>
      <c r="M58" s="46"/>
    </row>
    <row r="59" ht="16.5" customHeight="1">
      <c r="B59" s="75"/>
      <c r="C59" s="24" t="s">
        <v>1193</v>
      </c>
      <c r="D59" s="47"/>
      <c r="E59" s="47"/>
      <c r="F59" s="48"/>
      <c r="G59" s="49" t="n">
        <v>2</v>
      </c>
      <c r="H59" s="47"/>
      <c r="I59" s="47" t="n">
        <v>44873</v>
      </c>
      <c r="J59" s="48"/>
      <c r="K59" s="46" t="s">
        <v>16</v>
      </c>
      <c r="L59" s="46"/>
      <c r="M59" s="46"/>
    </row>
    <row r="60" ht="16.5" customHeight="1">
      <c r="B60" s="76"/>
      <c r="C60" s="25" t="s">
        <v>1194</v>
      </c>
      <c r="D60" s="50" t="s">
        <v>1195</v>
      </c>
      <c r="E60" s="47"/>
      <c r="F60" s="48"/>
      <c r="G60" s="49" t="n">
        <v>1</v>
      </c>
      <c r="H60" s="47"/>
      <c r="I60" s="47" t="n">
        <v>44874</v>
      </c>
      <c r="J60" s="48"/>
      <c r="K60" s="46" t="s">
        <v>16</v>
      </c>
      <c r="L60" s="46"/>
      <c r="M60" s="46"/>
    </row>
    <row r="61" ht="16.5" customHeight="1">
      <c r="B61" s="79" t="s">
        <v>1196</v>
      </c>
      <c r="C61" s="47" t="s">
        <v>1110</v>
      </c>
      <c r="D61" s="47"/>
      <c r="E61" s="47" t="n">
        <f>MIN(E62:E70)</f>
        <v>45443</v>
      </c>
      <c r="F61" s="48"/>
      <c r="G61" s="49" t="n">
        <f>H61-E61</f>
        <v>19</v>
      </c>
      <c r="H61" s="47" t="n">
        <f>MAX(H62:H70)</f>
        <v>45462</v>
      </c>
      <c r="I61" s="47" t="n">
        <v>45352</v>
      </c>
      <c r="J61" s="48"/>
      <c r="K61" s="48"/>
      <c r="L61" s="48"/>
      <c r="M61" s="48"/>
    </row>
    <row r="62" ht="16.5" customHeight="1">
      <c r="B62" s="75"/>
      <c r="C62" s="47" t="s">
        <v>38</v>
      </c>
      <c r="D62" s="47" t="s">
        <v>278</v>
      </c>
      <c r="E62" s="47" t="n">
        <f>H47+1</f>
        <v>45446</v>
      </c>
      <c r="F62" s="48"/>
      <c r="G62" s="49" t="n">
        <v>7</v>
      </c>
      <c r="H62" s="47" t="n">
        <f>E62+G62-1</f>
        <v>45452</v>
      </c>
      <c r="I62" s="47" t="n">
        <v>45325</v>
      </c>
      <c r="J62" s="48" t="s">
        <v>811</v>
      </c>
      <c r="K62" s="46" t="s">
        <v>39</v>
      </c>
      <c r="L62" s="46"/>
      <c r="M62" s="46"/>
    </row>
    <row r="63" ht="16.5" customHeight="1">
      <c r="B63" s="75"/>
      <c r="C63" s="50" t="s">
        <v>41</v>
      </c>
      <c r="D63" s="50" t="s">
        <v>194</v>
      </c>
      <c r="E63" s="83" t="n">
        <f>MAX(H62+1,H163)</f>
        <v>45453</v>
      </c>
      <c r="F63" s="48"/>
      <c r="G63" s="49" t="n">
        <v>2</v>
      </c>
      <c r="H63" s="47" t="n">
        <f>E63+G63-1</f>
        <v>45454</v>
      </c>
      <c r="I63" s="47" t="n">
        <v>45349</v>
      </c>
      <c r="J63" s="48" t="s">
        <v>811</v>
      </c>
      <c r="K63" s="46" t="s">
        <v>88</v>
      </c>
      <c r="L63" s="46"/>
      <c r="M63" s="46"/>
    </row>
    <row r="64" ht="27.75" customHeight="1">
      <c r="B64" s="75"/>
      <c r="C64" s="47" t="s">
        <v>196</v>
      </c>
      <c r="D64" s="557" t="s">
        <v>197</v>
      </c>
      <c r="E64" s="47" t="n">
        <f>H63+1</f>
        <v>45455</v>
      </c>
      <c r="F64" s="48"/>
      <c r="G64" s="49" t="n">
        <v>1</v>
      </c>
      <c r="H64" s="47" t="n">
        <f>E64+G64-1</f>
        <v>45455</v>
      </c>
      <c r="I64" s="47" t="n">
        <v>45350</v>
      </c>
      <c r="J64" s="48"/>
      <c r="K64" s="46" t="s">
        <v>198</v>
      </c>
      <c r="L64" s="46"/>
      <c r="M64" s="46"/>
    </row>
    <row r="65" ht="16.5" customHeight="1">
      <c r="B65" s="75"/>
      <c r="C65" s="47" t="s">
        <v>199</v>
      </c>
      <c r="D65" s="47"/>
      <c r="E65" s="47" t="n">
        <f>H64+1</f>
        <v>45456</v>
      </c>
      <c r="F65" s="48"/>
      <c r="G65" s="49" t="n">
        <v>2</v>
      </c>
      <c r="H65" s="47" t="n">
        <f>E65+G65-1</f>
        <v>45457</v>
      </c>
      <c r="I65" s="47" t="n">
        <v>45352</v>
      </c>
      <c r="J65" s="48"/>
      <c r="K65" s="46" t="s">
        <v>51</v>
      </c>
      <c r="L65" s="46"/>
      <c r="M65" s="46"/>
    </row>
    <row r="66" ht="16.5" customHeight="1">
      <c r="B66" s="75"/>
      <c r="C66" s="47" t="s">
        <v>1111</v>
      </c>
      <c r="D66" s="47"/>
      <c r="E66" s="47" t="n">
        <f>MIN(E67:E70)</f>
        <v>45443</v>
      </c>
      <c r="F66" s="48"/>
      <c r="G66" s="49" t="n">
        <f>H66-E66</f>
        <v>19</v>
      </c>
      <c r="H66" s="47" t="n">
        <f>MAX(H67:H70)</f>
        <v>45462</v>
      </c>
      <c r="I66" s="47" t="n">
        <v>45358</v>
      </c>
      <c r="J66" s="48"/>
      <c r="K66" s="48"/>
      <c r="L66" s="48"/>
      <c r="M66" s="48"/>
    </row>
    <row r="67" ht="16.5" customHeight="1">
      <c r="B67" s="75"/>
      <c r="C67" s="50" t="s">
        <v>201</v>
      </c>
      <c r="D67" s="50" t="s">
        <v>202</v>
      </c>
      <c r="E67" s="47" t="n">
        <f>H65-14</f>
        <v>45443</v>
      </c>
      <c r="F67" s="48"/>
      <c r="G67" s="49" t="n">
        <v>7</v>
      </c>
      <c r="H67" s="47" t="n">
        <f>E67+G67-1</f>
        <v>45449</v>
      </c>
      <c r="I67" s="47" t="n">
        <v>45319</v>
      </c>
      <c r="J67" s="48"/>
      <c r="K67" s="46" t="s">
        <v>54</v>
      </c>
      <c r="L67" s="46"/>
      <c r="M67" s="46"/>
    </row>
    <row r="68" ht="16.5" customHeight="1">
      <c r="B68" s="75"/>
      <c r="C68" s="47" t="s">
        <v>203</v>
      </c>
      <c r="D68" s="47" t="s">
        <v>278</v>
      </c>
      <c r="E68" s="47" t="n">
        <f>H67+1</f>
        <v>45450</v>
      </c>
      <c r="F68" s="48"/>
      <c r="G68" s="49" t="n">
        <v>2</v>
      </c>
      <c r="H68" s="47" t="n">
        <f>E68+G68-1</f>
        <v>45451</v>
      </c>
      <c r="I68" s="47" t="n">
        <v>45321</v>
      </c>
      <c r="J68" s="48"/>
      <c r="K68" s="46" t="s">
        <v>54</v>
      </c>
      <c r="L68" s="46"/>
      <c r="M68" s="46"/>
    </row>
    <row r="69" ht="16.5" customHeight="1">
      <c r="B69" s="75"/>
      <c r="C69" s="47" t="s">
        <v>1197</v>
      </c>
      <c r="D69" s="47"/>
      <c r="E69" s="47" t="n">
        <f>E63+5</f>
        <v>45458</v>
      </c>
      <c r="F69" s="48"/>
      <c r="G69" s="49" t="n">
        <v>4</v>
      </c>
      <c r="H69" s="47" t="n">
        <f>E69+G69-1</f>
        <v>45461</v>
      </c>
      <c r="I69" s="47" t="n">
        <v>45356</v>
      </c>
      <c r="J69" s="48" t="s">
        <v>811</v>
      </c>
      <c r="K69" s="46" t="s">
        <v>54</v>
      </c>
      <c r="L69" s="46"/>
      <c r="M69" s="46"/>
    </row>
    <row r="70" ht="16.5" customHeight="1">
      <c r="B70" s="75"/>
      <c r="C70" s="47" t="s">
        <v>1113</v>
      </c>
      <c r="D70" s="47"/>
      <c r="E70" s="47" t="n">
        <f>E69+3</f>
        <v>45461</v>
      </c>
      <c r="F70" s="48"/>
      <c r="G70" s="49" t="n">
        <v>2</v>
      </c>
      <c r="H70" s="47" t="n">
        <f>E70+G70-1</f>
        <v>45462</v>
      </c>
      <c r="I70" s="47" t="n">
        <v>45358</v>
      </c>
      <c r="J70" s="48" t="s">
        <v>811</v>
      </c>
      <c r="K70" s="46" t="s">
        <v>65</v>
      </c>
      <c r="L70" s="46"/>
      <c r="M70" s="46"/>
    </row>
    <row r="71" ht="16.5" customHeight="1">
      <c r="B71" s="75"/>
      <c r="C71" s="50" t="s">
        <v>1114</v>
      </c>
      <c r="D71" s="47"/>
      <c r="E71" s="83" t="n">
        <f>H71-G71</f>
        <v>45462</v>
      </c>
      <c r="F71" s="48"/>
      <c r="G71" s="49" t="n">
        <v>7</v>
      </c>
      <c r="H71" s="47" t="n">
        <f>E118-1</f>
        <v>45469</v>
      </c>
      <c r="I71" s="47"/>
      <c r="J71" s="48"/>
      <c r="K71" s="46" t="s">
        <v>54</v>
      </c>
      <c r="L71" s="46"/>
      <c r="M71" s="46"/>
    </row>
    <row r="72" ht="16.5" customHeight="1">
      <c r="B72" s="50" t="s">
        <v>57</v>
      </c>
      <c r="C72" s="50" t="s">
        <v>57</v>
      </c>
      <c r="D72" s="50" t="s">
        <v>58</v>
      </c>
      <c r="E72" s="47" t="n">
        <v>45437</v>
      </c>
      <c r="F72" s="48"/>
      <c r="G72" s="49" t="n">
        <v>0</v>
      </c>
      <c r="H72" s="47" t="n">
        <f>E72+G72-1</f>
        <v>45436</v>
      </c>
      <c r="I72" s="47" t="n">
        <v>45335</v>
      </c>
      <c r="J72" s="48"/>
      <c r="K72" s="46" t="s">
        <v>54</v>
      </c>
      <c r="L72" s="46"/>
      <c r="M72" s="46"/>
    </row>
    <row r="73" ht="16.5" customHeight="1">
      <c r="B73" s="79" t="s">
        <v>222</v>
      </c>
      <c r="C73" s="47" t="s">
        <v>223</v>
      </c>
      <c r="D73" s="47"/>
      <c r="E73" s="47" t="n">
        <f>MIN(E74:E76)</f>
        <v>45453</v>
      </c>
      <c r="F73" s="48"/>
      <c r="G73" s="49" t="n">
        <f>H73-E73</f>
        <v>9</v>
      </c>
      <c r="H73" s="47" t="n">
        <f>MAX(H74:H76)</f>
        <v>45462</v>
      </c>
      <c r="I73" s="47" t="n">
        <v>45360</v>
      </c>
      <c r="J73" s="48"/>
      <c r="K73" s="48"/>
      <c r="L73" s="48"/>
      <c r="M73" s="48"/>
    </row>
    <row r="74" ht="16.5" customHeight="1">
      <c r="B74" s="75"/>
      <c r="C74" s="50" t="s">
        <v>224</v>
      </c>
      <c r="D74" s="50" t="s">
        <v>225</v>
      </c>
      <c r="E74" s="51" t="n">
        <f>E63</f>
        <v>45453</v>
      </c>
      <c r="F74" s="48"/>
      <c r="G74" s="49" t="n">
        <v>3</v>
      </c>
      <c r="H74" s="47" t="n">
        <f>E74+G74-1</f>
        <v>45455</v>
      </c>
      <c r="I74" s="47" t="n">
        <v>45352</v>
      </c>
      <c r="J74" s="48"/>
      <c r="K74" s="46" t="s">
        <v>16</v>
      </c>
      <c r="L74" s="46"/>
      <c r="M74" s="46"/>
    </row>
    <row r="75" ht="16.5" customHeight="1">
      <c r="B75" s="75"/>
      <c r="C75" s="50" t="s">
        <v>226</v>
      </c>
      <c r="D75" s="50" t="s">
        <v>74</v>
      </c>
      <c r="E75" s="47" t="n">
        <f>E74</f>
        <v>45453</v>
      </c>
      <c r="F75" s="48"/>
      <c r="G75" s="49" t="n">
        <v>10</v>
      </c>
      <c r="H75" s="47" t="n">
        <f>E75+G75-1</f>
        <v>45462</v>
      </c>
      <c r="I75" s="47" t="n">
        <v>45353</v>
      </c>
      <c r="J75" s="48" t="s">
        <v>278</v>
      </c>
      <c r="K75" s="46" t="s">
        <v>227</v>
      </c>
      <c r="L75" s="46"/>
      <c r="M75" s="46"/>
    </row>
    <row r="76" ht="16.5" customHeight="1">
      <c r="B76" s="76"/>
      <c r="C76" s="50" t="s">
        <v>76</v>
      </c>
      <c r="D76" s="50" t="s">
        <v>228</v>
      </c>
      <c r="E76" s="47" t="n">
        <f>E74</f>
        <v>45453</v>
      </c>
      <c r="F76" s="48"/>
      <c r="G76" s="49" t="n">
        <v>10</v>
      </c>
      <c r="H76" s="47" t="n">
        <f>E76+G76-1</f>
        <v>45462</v>
      </c>
      <c r="I76" s="47" t="n">
        <v>45360</v>
      </c>
      <c r="J76" s="48"/>
      <c r="K76" s="46" t="s">
        <v>39</v>
      </c>
      <c r="L76" s="46"/>
      <c r="M76" s="46"/>
    </row>
    <row r="77" ht="16.5" customHeight="1">
      <c r="B77" s="79" t="s">
        <v>229</v>
      </c>
      <c r="C77" s="47" t="s">
        <v>230</v>
      </c>
      <c r="D77" s="47"/>
      <c r="E77" s="47" t="n">
        <f>MIN(E78:E83)</f>
        <v>45454</v>
      </c>
      <c r="F77" s="48"/>
      <c r="G77" s="61"/>
      <c r="H77" s="47" t="n">
        <f>MAX(H78:H83)</f>
        <v>45462</v>
      </c>
      <c r="I77" s="47" t="n">
        <v>45353</v>
      </c>
      <c r="J77" s="48"/>
      <c r="K77" s="48" t="s">
        <v>231</v>
      </c>
      <c r="L77" s="48"/>
      <c r="M77" s="48"/>
    </row>
    <row r="78" ht="16.5" customHeight="1">
      <c r="B78" s="75"/>
      <c r="C78" s="50" t="s">
        <v>232</v>
      </c>
      <c r="D78" s="50" t="s">
        <v>233</v>
      </c>
      <c r="E78" s="47" t="n">
        <f>E74+1</f>
        <v>45454</v>
      </c>
      <c r="F78" s="48"/>
      <c r="G78" s="49" t="n">
        <v>5</v>
      </c>
      <c r="H78" s="47" t="n">
        <f>E78+G78-1</f>
        <v>45458</v>
      </c>
      <c r="I78" s="47" t="n">
        <v>45350</v>
      </c>
      <c r="J78" s="48"/>
      <c r="K78" s="48" t="s">
        <v>231</v>
      </c>
      <c r="L78" s="46"/>
      <c r="M78" s="46"/>
    </row>
    <row r="79" ht="16.5" customHeight="1">
      <c r="B79" s="75"/>
      <c r="C79" s="50" t="s">
        <v>234</v>
      </c>
      <c r="D79" s="50" t="s">
        <v>235</v>
      </c>
      <c r="E79" s="47" t="n">
        <f>E78</f>
        <v>45454</v>
      </c>
      <c r="F79" s="48"/>
      <c r="G79" s="49" t="n">
        <v>5</v>
      </c>
      <c r="H79" s="47" t="n">
        <f>E79+G79-1</f>
        <v>45458</v>
      </c>
      <c r="I79" s="47" t="n">
        <v>45352</v>
      </c>
      <c r="J79" s="48"/>
      <c r="K79" s="48" t="s">
        <v>231</v>
      </c>
      <c r="L79" s="46"/>
      <c r="M79" s="46"/>
    </row>
    <row r="80" ht="16.5" customHeight="1">
      <c r="B80" s="75"/>
      <c r="C80" s="48" t="s">
        <v>236</v>
      </c>
      <c r="D80" s="48" t="s">
        <v>236</v>
      </c>
      <c r="E80" s="47" t="n">
        <f>E79</f>
        <v>45454</v>
      </c>
      <c r="F80" s="48"/>
      <c r="G80" s="61" t="n">
        <v>7</v>
      </c>
      <c r="H80" s="47" t="n">
        <f>E80+G80-1</f>
        <v>45460</v>
      </c>
      <c r="I80" s="48"/>
      <c r="J80" s="48"/>
      <c r="K80" s="48" t="s">
        <v>231</v>
      </c>
      <c r="L80" s="46"/>
      <c r="M80" s="46"/>
    </row>
    <row r="81" ht="16.5" customHeight="1">
      <c r="B81" s="75"/>
      <c r="C81" s="50" t="s">
        <v>237</v>
      </c>
      <c r="D81" s="50" t="s">
        <v>238</v>
      </c>
      <c r="E81" s="47" t="n">
        <f>H78+1</f>
        <v>45459</v>
      </c>
      <c r="F81" s="48"/>
      <c r="G81" s="49" t="n">
        <v>2</v>
      </c>
      <c r="H81" s="47" t="n">
        <f>E81+G81-1</f>
        <v>45460</v>
      </c>
      <c r="I81" s="47" t="n">
        <v>45352</v>
      </c>
      <c r="J81" s="48"/>
      <c r="K81" s="48" t="s">
        <v>231</v>
      </c>
      <c r="L81" s="46"/>
      <c r="M81" s="46"/>
    </row>
    <row r="82" ht="16.5" customHeight="1">
      <c r="B82" s="75"/>
      <c r="C82" s="50" t="s">
        <v>239</v>
      </c>
      <c r="D82" s="50" t="s">
        <v>239</v>
      </c>
      <c r="E82" s="47" t="n">
        <f>H81+1</f>
        <v>45461</v>
      </c>
      <c r="F82" s="48"/>
      <c r="G82" s="49" t="n">
        <v>1</v>
      </c>
      <c r="H82" s="47" t="n">
        <f>E82+G82-1</f>
        <v>45461</v>
      </c>
      <c r="I82" s="47" t="n">
        <v>45353</v>
      </c>
      <c r="J82" s="48"/>
      <c r="K82" s="48" t="s">
        <v>231</v>
      </c>
      <c r="L82" s="46"/>
      <c r="M82" s="46"/>
    </row>
    <row r="83" ht="16.5" customHeight="1">
      <c r="B83" s="76"/>
      <c r="C83" s="47" t="s">
        <v>240</v>
      </c>
      <c r="D83" s="47" t="s">
        <v>240</v>
      </c>
      <c r="E83" s="47" t="n">
        <f>E82</f>
        <v>45461</v>
      </c>
      <c r="F83" s="48"/>
      <c r="G83" s="49" t="n">
        <v>2</v>
      </c>
      <c r="H83" s="47" t="n">
        <f>E83+G83-1</f>
        <v>45462</v>
      </c>
      <c r="I83" s="47" t="n">
        <v>45353</v>
      </c>
      <c r="J83" s="48"/>
      <c r="K83" s="48" t="s">
        <v>231</v>
      </c>
      <c r="L83" s="46"/>
      <c r="M83" s="46"/>
    </row>
    <row r="84" ht="16.5" customHeight="1">
      <c r="B84" s="79" t="s">
        <v>241</v>
      </c>
      <c r="C84" s="47" t="s">
        <v>241</v>
      </c>
      <c r="D84" s="47"/>
      <c r="E84" s="47" t="n">
        <v>44817</v>
      </c>
      <c r="F84" s="48"/>
      <c r="G84" s="61"/>
      <c r="H84" s="47" t="n">
        <f>E84+G84-1</f>
        <v>44816</v>
      </c>
      <c r="I84" s="47" t="n">
        <v>44837</v>
      </c>
      <c r="J84" s="48"/>
      <c r="K84" s="48"/>
      <c r="L84" s="48"/>
      <c r="M84" s="48"/>
    </row>
    <row r="85" ht="16.5" customHeight="1">
      <c r="B85" s="75"/>
      <c r="C85" s="50" t="s">
        <v>242</v>
      </c>
      <c r="D85" s="50" t="s">
        <v>243</v>
      </c>
      <c r="E85" s="47" t="n">
        <f>E48</f>
        <v>45445</v>
      </c>
      <c r="F85" s="48"/>
      <c r="G85" s="49" t="n">
        <v>7</v>
      </c>
      <c r="H85" s="47" t="n">
        <f>E85+G85-1</f>
        <v>45451</v>
      </c>
      <c r="I85" s="47" t="n">
        <v>44823</v>
      </c>
      <c r="J85" s="48"/>
      <c r="K85" s="46" t="s">
        <v>51</v>
      </c>
      <c r="L85" s="46"/>
      <c r="M85" s="46"/>
    </row>
    <row r="86" ht="16.5" customHeight="1">
      <c r="B86" s="75"/>
      <c r="C86" s="50" t="s">
        <v>244</v>
      </c>
      <c r="D86" s="50" t="s">
        <v>245</v>
      </c>
      <c r="E86" s="47" t="n">
        <f>H85+1</f>
        <v>45452</v>
      </c>
      <c r="F86" s="48"/>
      <c r="G86" s="49" t="n">
        <v>7</v>
      </c>
      <c r="H86" s="47" t="n">
        <f>E86+G86-1</f>
        <v>45458</v>
      </c>
      <c r="I86" s="47" t="n">
        <v>44830</v>
      </c>
      <c r="J86" s="48"/>
      <c r="K86" s="46" t="s">
        <v>51</v>
      </c>
      <c r="L86" s="46"/>
      <c r="M86" s="46"/>
    </row>
    <row r="87" ht="16.5" customHeight="1">
      <c r="B87" s="76"/>
      <c r="C87" s="47" t="s">
        <v>246</v>
      </c>
      <c r="D87" s="47" t="s">
        <v>246</v>
      </c>
      <c r="E87" s="47" t="n">
        <f>H86+1</f>
        <v>45459</v>
      </c>
      <c r="F87" s="48"/>
      <c r="G87" s="49" t="n">
        <v>7</v>
      </c>
      <c r="H87" s="47" t="n">
        <f>E87+G87-1</f>
        <v>45465</v>
      </c>
      <c r="I87" s="47" t="n">
        <v>44837</v>
      </c>
      <c r="J87" s="48"/>
      <c r="K87" s="46" t="s">
        <v>51</v>
      </c>
      <c r="L87" s="46"/>
      <c r="M87" s="46"/>
    </row>
    <row r="88" ht="16.5" customHeight="1">
      <c r="B88" s="46" t="s">
        <v>247</v>
      </c>
      <c r="C88" s="50" t="s">
        <v>248</v>
      </c>
      <c r="D88" s="50" t="s">
        <v>249</v>
      </c>
      <c r="E88" s="47" t="n">
        <f>H88-G88</f>
        <v>45412</v>
      </c>
      <c r="F88" s="48"/>
      <c r="G88" s="61" t="n">
        <v>30</v>
      </c>
      <c r="H88" s="47" t="n">
        <v>45442</v>
      </c>
      <c r="I88" s="47" t="n">
        <v>45340</v>
      </c>
      <c r="J88" s="48"/>
      <c r="K88" s="48" t="s">
        <v>250</v>
      </c>
      <c r="L88" s="48"/>
      <c r="M88" s="48"/>
    </row>
    <row r="89" ht="16.5" customHeight="1">
      <c r="B89" s="54" t="s">
        <v>251</v>
      </c>
      <c r="C89" s="59" t="s">
        <v>252</v>
      </c>
      <c r="D89" s="47"/>
      <c r="E89" s="47" t="n">
        <v>45316</v>
      </c>
      <c r="F89" s="48"/>
      <c r="G89" s="61"/>
      <c r="H89" s="47" t="n">
        <f>E89+G89-1</f>
        <v>45315</v>
      </c>
      <c r="I89" s="47" t="n">
        <v>45330</v>
      </c>
      <c r="J89" s="48"/>
      <c r="K89" s="48"/>
      <c r="L89" s="48"/>
      <c r="M89" s="48"/>
    </row>
    <row r="90" ht="16.5" customHeight="1">
      <c r="B90" s="34"/>
      <c r="C90" s="59" t="s">
        <v>253</v>
      </c>
      <c r="D90" s="47"/>
      <c r="E90" s="47"/>
      <c r="F90" s="48"/>
      <c r="G90" s="49" t="n">
        <v>7</v>
      </c>
      <c r="H90" s="47"/>
      <c r="I90" s="47" t="n">
        <v>45322</v>
      </c>
      <c r="J90" s="48"/>
      <c r="K90" s="46" t="s">
        <v>254</v>
      </c>
      <c r="L90" s="46"/>
      <c r="M90" s="46"/>
    </row>
    <row r="91" ht="16.5" customHeight="1">
      <c r="B91" s="34"/>
      <c r="C91" s="59" t="s">
        <v>255</v>
      </c>
      <c r="D91" s="47"/>
      <c r="E91" s="47"/>
      <c r="F91" s="48"/>
      <c r="G91" s="49" t="n">
        <v>3</v>
      </c>
      <c r="H91" s="47"/>
      <c r="I91" s="47" t="n">
        <v>45325</v>
      </c>
      <c r="J91" s="48"/>
      <c r="K91" s="46" t="s">
        <v>254</v>
      </c>
      <c r="L91" s="46"/>
      <c r="M91" s="46"/>
    </row>
    <row r="92" ht="16.5" customHeight="1">
      <c r="B92" s="34"/>
      <c r="C92" s="59" t="s">
        <v>256</v>
      </c>
      <c r="D92" s="47"/>
      <c r="E92" s="47"/>
      <c r="F92" s="48"/>
      <c r="G92" s="49" t="n">
        <v>1</v>
      </c>
      <c r="H92" s="47"/>
      <c r="I92" s="47" t="n">
        <v>45326</v>
      </c>
      <c r="J92" s="48"/>
      <c r="K92" s="46" t="s">
        <v>254</v>
      </c>
      <c r="L92" s="46"/>
      <c r="M92" s="46"/>
    </row>
    <row r="93" ht="27.75" customHeight="1">
      <c r="B93" s="34"/>
      <c r="C93" s="22" t="s">
        <v>1115</v>
      </c>
      <c r="D93" s="47" t="s">
        <v>258</v>
      </c>
      <c r="E93" s="47" t="n">
        <f>E8</f>
        <v>45424</v>
      </c>
      <c r="F93" s="48"/>
      <c r="G93" s="49" t="n">
        <v>0</v>
      </c>
      <c r="H93" s="47" t="n">
        <f>E93+G93-1</f>
        <v>45423</v>
      </c>
      <c r="I93" s="47" t="n">
        <v>45329</v>
      </c>
      <c r="J93" s="48"/>
      <c r="K93" s="46" t="s">
        <v>84</v>
      </c>
      <c r="L93" s="46"/>
      <c r="M93" s="46" t="s">
        <v>1076</v>
      </c>
    </row>
    <row r="94" ht="16.5" customHeight="1">
      <c r="B94" s="34"/>
      <c r="C94" s="22" t="s">
        <v>260</v>
      </c>
      <c r="D94" s="47"/>
      <c r="E94" s="47" t="n">
        <f>H93+1</f>
        <v>45424</v>
      </c>
      <c r="F94" s="48"/>
      <c r="G94" s="49" t="n">
        <v>0</v>
      </c>
      <c r="H94" s="47" t="n">
        <f>E94+G94-1</f>
        <v>45423</v>
      </c>
      <c r="I94" s="47" t="n">
        <v>45330</v>
      </c>
      <c r="J94" s="48"/>
      <c r="K94" s="46" t="s">
        <v>254</v>
      </c>
      <c r="L94" s="46"/>
      <c r="M94" s="46"/>
    </row>
    <row r="95" ht="16.5" customHeight="1">
      <c r="B95" s="34"/>
      <c r="C95" s="59" t="s">
        <v>1116</v>
      </c>
      <c r="D95" s="47" t="s">
        <v>258</v>
      </c>
      <c r="E95" s="47" t="n">
        <f>H47+1</f>
        <v>45446</v>
      </c>
      <c r="G95" s="49" t="n">
        <v>7</v>
      </c>
      <c r="H95" s="47" t="n">
        <f>E95+G95-1</f>
        <v>45452</v>
      </c>
      <c r="I95" s="5"/>
      <c r="K95" s="46" t="s">
        <v>84</v>
      </c>
      <c r="L95" s="15"/>
      <c r="M95" s="46"/>
    </row>
    <row r="96" ht="16.5" customHeight="1">
      <c r="B96" s="34"/>
      <c r="C96" s="59" t="s">
        <v>260</v>
      </c>
      <c r="D96" s="47"/>
      <c r="E96" s="47" t="n">
        <f>H95+1</f>
        <v>45453</v>
      </c>
      <c r="F96" s="48"/>
      <c r="G96" s="49" t="n">
        <v>1</v>
      </c>
      <c r="H96" s="47" t="n">
        <f>E96+G96-1</f>
        <v>45453</v>
      </c>
      <c r="I96" s="47" t="n">
        <v>45330</v>
      </c>
      <c r="J96" s="48"/>
      <c r="K96" s="46" t="s">
        <v>254</v>
      </c>
      <c r="L96" s="46"/>
      <c r="M96" s="46"/>
    </row>
    <row r="97" ht="16.5" customHeight="1">
      <c r="B97" s="79" t="s">
        <v>262</v>
      </c>
      <c r="C97" s="47" t="s">
        <v>263</v>
      </c>
      <c r="D97" s="50" t="s">
        <v>263</v>
      </c>
      <c r="E97" s="47" t="n">
        <f>H47</f>
        <v>45445</v>
      </c>
      <c r="F97" s="48"/>
      <c r="G97" s="49" t="n">
        <v>1</v>
      </c>
      <c r="H97" s="47" t="n">
        <f>E97+G97-1</f>
        <v>45445</v>
      </c>
      <c r="I97" s="47" t="n">
        <v>45355</v>
      </c>
      <c r="J97" s="48"/>
      <c r="K97" s="46" t="s">
        <v>264</v>
      </c>
      <c r="L97" s="46"/>
      <c r="M97" s="46"/>
    </row>
    <row r="98" ht="16.5" customHeight="1">
      <c r="B98" s="75"/>
      <c r="C98" s="24" t="s">
        <v>1075</v>
      </c>
      <c r="D98" s="47"/>
      <c r="E98" s="47" t="n">
        <f>H94+1</f>
        <v>45424</v>
      </c>
      <c r="F98" s="48"/>
      <c r="G98" s="49" t="n">
        <v>0</v>
      </c>
      <c r="H98" s="47" t="n">
        <f>E98+G98-1</f>
        <v>45423</v>
      </c>
      <c r="I98" s="47" t="n">
        <v>44920</v>
      </c>
      <c r="J98" s="48"/>
      <c r="K98" s="46" t="s">
        <v>264</v>
      </c>
      <c r="L98" s="46"/>
      <c r="M98" s="46"/>
    </row>
    <row r="99" ht="16.5" customHeight="1">
      <c r="B99" s="75"/>
      <c r="C99" s="24" t="s">
        <v>1077</v>
      </c>
      <c r="D99" s="47"/>
      <c r="E99" s="47" t="n">
        <f>H98+1</f>
        <v>45424</v>
      </c>
      <c r="F99" s="48"/>
      <c r="G99" s="49" t="n">
        <v>0</v>
      </c>
      <c r="H99" s="47" t="n">
        <f>E99+G99-1</f>
        <v>45423</v>
      </c>
      <c r="I99" s="47" t="n">
        <v>44923</v>
      </c>
      <c r="J99" s="48"/>
      <c r="K99" s="46" t="s">
        <v>264</v>
      </c>
      <c r="L99" s="46"/>
      <c r="M99" s="46"/>
    </row>
    <row r="100" ht="16.5" customHeight="1">
      <c r="B100" s="75"/>
      <c r="C100" s="24" t="s">
        <v>1078</v>
      </c>
      <c r="D100" s="50" t="s">
        <v>273</v>
      </c>
      <c r="E100" s="47" t="n">
        <f>H99+1</f>
        <v>45424</v>
      </c>
      <c r="F100" s="48"/>
      <c r="G100" s="49" t="n">
        <v>0</v>
      </c>
      <c r="H100" s="47" t="n">
        <f>E100+G100-1</f>
        <v>45423</v>
      </c>
      <c r="I100" s="47" t="n">
        <v>44937</v>
      </c>
      <c r="J100" s="48"/>
      <c r="K100" s="46" t="s">
        <v>16</v>
      </c>
      <c r="L100" s="46"/>
      <c r="M100" s="46"/>
    </row>
    <row r="101" ht="16.5" customHeight="1">
      <c r="B101" s="75"/>
      <c r="C101" s="24" t="s">
        <v>1079</v>
      </c>
      <c r="D101" s="47"/>
      <c r="E101" s="47" t="n">
        <f>H100+1</f>
        <v>45424</v>
      </c>
      <c r="F101" s="48"/>
      <c r="G101" s="49" t="n">
        <v>0</v>
      </c>
      <c r="H101" s="47" t="n">
        <f>E101+G101-1</f>
        <v>45423</v>
      </c>
      <c r="I101" s="47" t="n">
        <v>44937</v>
      </c>
      <c r="J101" s="48"/>
      <c r="K101" s="46" t="s">
        <v>264</v>
      </c>
      <c r="L101" s="46"/>
      <c r="M101" s="46"/>
    </row>
    <row r="102" ht="16.5" customHeight="1">
      <c r="B102" s="75"/>
      <c r="C102" s="24" t="s">
        <v>1080</v>
      </c>
      <c r="D102" s="47"/>
      <c r="E102" s="47" t="n">
        <f>H101+1</f>
        <v>45424</v>
      </c>
      <c r="F102" s="48"/>
      <c r="G102" s="49" t="n">
        <v>0</v>
      </c>
      <c r="H102" s="47" t="n">
        <f>E102+G102-1</f>
        <v>45423</v>
      </c>
      <c r="I102" s="47" t="n">
        <v>44941</v>
      </c>
      <c r="J102" s="48"/>
      <c r="K102" s="46" t="s">
        <v>264</v>
      </c>
      <c r="L102" s="46"/>
      <c r="M102" s="46"/>
    </row>
    <row r="103" ht="16.5" customHeight="1">
      <c r="B103" s="75"/>
      <c r="C103" s="24" t="s">
        <v>277</v>
      </c>
      <c r="D103" s="47"/>
      <c r="E103" s="47" t="n">
        <f>H102+1</f>
        <v>45424</v>
      </c>
      <c r="F103" s="48"/>
      <c r="G103" s="49" t="n">
        <v>0</v>
      </c>
      <c r="H103" s="47" t="n">
        <f>E103+G103-1</f>
        <v>45423</v>
      </c>
      <c r="I103" s="47" t="n">
        <v>44944</v>
      </c>
      <c r="J103" s="48"/>
      <c r="K103" s="46" t="s">
        <v>1081</v>
      </c>
      <c r="L103" s="46"/>
      <c r="M103" s="46"/>
    </row>
    <row r="104" ht="16.5" customHeight="1">
      <c r="B104" s="75"/>
      <c r="C104" s="24" t="s">
        <v>279</v>
      </c>
      <c r="D104" s="47"/>
      <c r="E104" s="47" t="n">
        <f>H103+1</f>
        <v>45424</v>
      </c>
      <c r="F104" s="48"/>
      <c r="G104" s="49" t="n">
        <v>0</v>
      </c>
      <c r="H104" s="47" t="n">
        <f>E104+G104-1</f>
        <v>45423</v>
      </c>
      <c r="I104" s="47" t="n">
        <v>44999</v>
      </c>
      <c r="J104" s="48" t="s">
        <v>811</v>
      </c>
      <c r="K104" s="46" t="s">
        <v>264</v>
      </c>
      <c r="L104" s="46"/>
      <c r="M104" s="46"/>
    </row>
    <row r="105" ht="16.5" customHeight="1">
      <c r="B105" s="75"/>
      <c r="C105" s="24" t="s">
        <v>280</v>
      </c>
      <c r="D105" s="47"/>
      <c r="E105" s="47" t="n">
        <f>E104</f>
        <v>45424</v>
      </c>
      <c r="F105" s="48"/>
      <c r="G105" s="49" t="n">
        <v>0</v>
      </c>
      <c r="H105" s="47" t="n">
        <f>E105+G105-1</f>
        <v>45423</v>
      </c>
      <c r="I105" s="47" t="n">
        <v>44947</v>
      </c>
      <c r="J105" s="48"/>
      <c r="K105" s="46" t="s">
        <v>281</v>
      </c>
      <c r="L105" s="46"/>
      <c r="M105" s="46"/>
    </row>
    <row r="106" ht="16.5" customHeight="1">
      <c r="B106" s="75"/>
      <c r="C106" s="24" t="s">
        <v>282</v>
      </c>
      <c r="D106" s="50" t="s">
        <v>173</v>
      </c>
      <c r="E106" s="47" t="n">
        <f>H100+1</f>
        <v>45424</v>
      </c>
      <c r="F106" s="48"/>
      <c r="G106" s="49" t="n">
        <v>0</v>
      </c>
      <c r="H106" s="47" t="n">
        <f>E106+G106-1</f>
        <v>45423</v>
      </c>
      <c r="I106" s="47" t="n">
        <v>44951</v>
      </c>
      <c r="J106" s="48"/>
      <c r="K106" s="46" t="s">
        <v>16</v>
      </c>
      <c r="L106" s="46"/>
      <c r="M106" s="46"/>
    </row>
    <row r="107" ht="16.5" customHeight="1">
      <c r="B107" s="75"/>
      <c r="C107" s="47" t="s">
        <v>1117</v>
      </c>
      <c r="D107" s="50" t="s">
        <v>263</v>
      </c>
      <c r="E107" s="47" t="n">
        <f>H47</f>
        <v>45445</v>
      </c>
      <c r="F107" s="48"/>
      <c r="G107" s="49" t="n">
        <v>1</v>
      </c>
      <c r="H107" s="47" t="n">
        <f>E107+G107-1</f>
        <v>45445</v>
      </c>
      <c r="I107" s="47" t="n">
        <v>45355</v>
      </c>
      <c r="J107" s="48"/>
      <c r="K107" s="46" t="s">
        <v>264</v>
      </c>
      <c r="L107" s="46"/>
      <c r="M107" s="46"/>
    </row>
    <row r="108" ht="16.5" customHeight="1">
      <c r="B108" s="75"/>
      <c r="C108" s="47" t="s">
        <v>1118</v>
      </c>
      <c r="D108" s="50" t="s">
        <v>267</v>
      </c>
      <c r="E108" s="47" t="n">
        <f>H96</f>
        <v>45453</v>
      </c>
      <c r="F108" s="48"/>
      <c r="G108" s="49" t="n">
        <v>5</v>
      </c>
      <c r="H108" s="47" t="n">
        <f>E108+G108-1</f>
        <v>45457</v>
      </c>
      <c r="I108" s="47" t="n">
        <v>44920</v>
      </c>
      <c r="J108" s="48" t="s">
        <v>811</v>
      </c>
      <c r="K108" s="46" t="s">
        <v>264</v>
      </c>
      <c r="L108" s="46"/>
      <c r="M108" s="46"/>
    </row>
    <row r="109" ht="16.5" customHeight="1">
      <c r="B109" s="75"/>
      <c r="C109" s="47" t="s">
        <v>1119</v>
      </c>
      <c r="D109" s="47"/>
      <c r="E109" s="47" t="n">
        <f>H108+1</f>
        <v>45458</v>
      </c>
      <c r="F109" s="48"/>
      <c r="G109" s="49" t="n">
        <v>2</v>
      </c>
      <c r="H109" s="47" t="n">
        <f>E109+G109-1</f>
        <v>45459</v>
      </c>
      <c r="I109" s="47" t="n">
        <v>44923</v>
      </c>
      <c r="J109" s="48" t="s">
        <v>811</v>
      </c>
      <c r="K109" s="46" t="s">
        <v>264</v>
      </c>
      <c r="L109" s="46"/>
      <c r="M109" s="46"/>
    </row>
    <row r="110" ht="16.5" customHeight="1">
      <c r="B110" s="75"/>
      <c r="C110" s="47" t="s">
        <v>1120</v>
      </c>
      <c r="D110" s="50" t="s">
        <v>273</v>
      </c>
      <c r="E110" s="47" t="n">
        <f>MIN(E52:E53)</f>
        <v>45459</v>
      </c>
      <c r="F110" s="48"/>
      <c r="G110" s="49"/>
      <c r="H110" s="47" t="n">
        <f>MAX(H52:H53)</f>
        <v>45464</v>
      </c>
      <c r="I110" s="47" t="n">
        <v>44937</v>
      </c>
      <c r="J110" s="48" t="s">
        <v>811</v>
      </c>
      <c r="K110" s="46" t="s">
        <v>16</v>
      </c>
      <c r="L110" s="46"/>
      <c r="M110" s="46"/>
    </row>
    <row r="111" ht="16.5" customHeight="1">
      <c r="B111" s="75"/>
      <c r="C111" s="47" t="s">
        <v>1079</v>
      </c>
      <c r="D111" s="50" t="s">
        <v>275</v>
      </c>
      <c r="E111" s="47" t="n">
        <f>H109+1</f>
        <v>45460</v>
      </c>
      <c r="F111" s="48"/>
      <c r="G111" s="49" t="n">
        <v>7</v>
      </c>
      <c r="H111" s="47" t="n">
        <f>E111+G111-1</f>
        <v>45466</v>
      </c>
      <c r="I111" s="47" t="n">
        <v>44937</v>
      </c>
      <c r="J111" s="48" t="s">
        <v>811</v>
      </c>
      <c r="K111" s="46" t="s">
        <v>264</v>
      </c>
      <c r="L111" s="46"/>
      <c r="M111" s="46"/>
    </row>
    <row r="112" ht="16.5" customHeight="1">
      <c r="B112" s="75"/>
      <c r="C112" s="47" t="s">
        <v>1080</v>
      </c>
      <c r="D112" s="47"/>
      <c r="E112" s="47" t="n">
        <f>H111+1</f>
        <v>45467</v>
      </c>
      <c r="F112" s="48"/>
      <c r="G112" s="49" t="n">
        <v>3</v>
      </c>
      <c r="H112" s="47" t="n">
        <f>E112+G112-1</f>
        <v>45469</v>
      </c>
      <c r="I112" s="47" t="n">
        <v>44941</v>
      </c>
      <c r="J112" s="48" t="s">
        <v>811</v>
      </c>
      <c r="K112" s="46" t="s">
        <v>264</v>
      </c>
      <c r="L112" s="46"/>
      <c r="M112" s="46"/>
    </row>
    <row r="113" ht="16.5" customHeight="1">
      <c r="B113" s="75"/>
      <c r="C113" s="47" t="s">
        <v>277</v>
      </c>
      <c r="D113" s="47"/>
      <c r="E113" s="47" t="n">
        <f>H112+1</f>
        <v>45470</v>
      </c>
      <c r="F113" s="48"/>
      <c r="G113" s="49" t="n">
        <v>3</v>
      </c>
      <c r="H113" s="47" t="n">
        <f>E113+G113-1</f>
        <v>45472</v>
      </c>
      <c r="I113" s="47" t="n">
        <v>44944</v>
      </c>
      <c r="J113" s="48" t="s">
        <v>811</v>
      </c>
      <c r="K113" s="46" t="s">
        <v>254</v>
      </c>
      <c r="L113" s="46"/>
      <c r="M113" s="46"/>
    </row>
    <row r="114" ht="16.5" customHeight="1">
      <c r="B114" s="75"/>
      <c r="C114" s="47" t="s">
        <v>279</v>
      </c>
      <c r="D114" s="47"/>
      <c r="E114" s="47" t="n">
        <f>H113+1</f>
        <v>45473</v>
      </c>
      <c r="F114" s="48"/>
      <c r="G114" s="49" t="n">
        <v>50</v>
      </c>
      <c r="H114" s="47" t="n">
        <f>E114+G114-1</f>
        <v>45522</v>
      </c>
      <c r="I114" s="47" t="n">
        <v>44999</v>
      </c>
      <c r="J114" s="48" t="s">
        <v>811</v>
      </c>
      <c r="K114" s="46" t="s">
        <v>264</v>
      </c>
      <c r="L114" s="46"/>
      <c r="M114" s="46"/>
    </row>
    <row r="115" ht="16.5" customHeight="1">
      <c r="B115" s="75"/>
      <c r="C115" s="47" t="s">
        <v>280</v>
      </c>
      <c r="D115" s="47"/>
      <c r="E115" s="47" t="n">
        <f>H115-G115</f>
        <v>45470</v>
      </c>
      <c r="F115" s="48"/>
      <c r="G115" s="49" t="n">
        <v>3</v>
      </c>
      <c r="H115" s="47" t="n">
        <f>E114</f>
        <v>45473</v>
      </c>
      <c r="I115" s="47" t="n">
        <v>44947</v>
      </c>
      <c r="J115" s="48"/>
      <c r="K115" s="46" t="s">
        <v>281</v>
      </c>
      <c r="L115" s="46"/>
      <c r="M115" s="46"/>
    </row>
    <row r="116" ht="16.5" customHeight="1">
      <c r="B116" s="75"/>
      <c r="C116" s="47" t="s">
        <v>282</v>
      </c>
      <c r="D116" s="50" t="s">
        <v>173</v>
      </c>
      <c r="E116" s="71" t="n">
        <f>H110</f>
        <v>45464</v>
      </c>
      <c r="F116" s="26"/>
      <c r="G116" s="27" t="n">
        <v>7</v>
      </c>
      <c r="H116" s="71" t="n">
        <f>E116+G116-1</f>
        <v>45470</v>
      </c>
      <c r="I116" s="47" t="n">
        <v>44951</v>
      </c>
      <c r="J116" s="48"/>
      <c r="K116" s="46" t="s">
        <v>16</v>
      </c>
      <c r="L116" s="46"/>
      <c r="M116" s="46"/>
    </row>
    <row r="117" ht="16.5" customHeight="1">
      <c r="B117" s="79" t="s">
        <v>96</v>
      </c>
      <c r="C117" s="47" t="s">
        <v>1198</v>
      </c>
      <c r="E117" s="16" t="n">
        <f>H117-G117</f>
        <v>45417</v>
      </c>
      <c r="F117" s="17"/>
      <c r="G117" s="19" t="n">
        <v>10</v>
      </c>
      <c r="H117" s="18" t="n">
        <v>45427</v>
      </c>
      <c r="I117" s="5"/>
      <c r="K117" s="46" t="s">
        <v>692</v>
      </c>
      <c r="L117" s="46"/>
      <c r="M117" s="46"/>
    </row>
    <row r="118" ht="16.5" customHeight="1">
      <c r="B118" s="76"/>
      <c r="C118" s="47" t="s">
        <v>286</v>
      </c>
      <c r="D118" s="47"/>
      <c r="E118" s="28" t="n">
        <f>H112+1</f>
        <v>45470</v>
      </c>
      <c r="F118" s="29"/>
      <c r="G118" s="30" t="n">
        <v>1</v>
      </c>
      <c r="H118" s="28" t="n">
        <f>E118+G118-1</f>
        <v>45470</v>
      </c>
      <c r="I118" s="47" t="n">
        <v>44914</v>
      </c>
      <c r="J118" s="48" t="s">
        <v>811</v>
      </c>
      <c r="K118" s="46" t="s">
        <v>24</v>
      </c>
      <c r="L118" s="46"/>
      <c r="M118" s="46"/>
    </row>
    <row r="119" ht="16.5" customHeight="1">
      <c r="B119" s="46" t="s">
        <v>288</v>
      </c>
      <c r="C119" s="47" t="s">
        <v>289</v>
      </c>
      <c r="D119" s="47"/>
      <c r="E119" s="47" t="n">
        <f>H118+1</f>
        <v>45471</v>
      </c>
      <c r="F119" s="48"/>
      <c r="G119" s="49" t="n">
        <v>2</v>
      </c>
      <c r="H119" s="47" t="n">
        <f>E119+G119-1</f>
        <v>45472</v>
      </c>
      <c r="I119" s="47" t="n">
        <v>44942</v>
      </c>
      <c r="J119" s="48" t="s">
        <v>811</v>
      </c>
      <c r="K119" s="46" t="s">
        <v>290</v>
      </c>
      <c r="L119" s="46"/>
      <c r="M119" s="46"/>
    </row>
    <row r="120" ht="16.5" customHeight="1">
      <c r="B120" s="79" t="s">
        <v>323</v>
      </c>
      <c r="C120" s="47" t="s">
        <v>324</v>
      </c>
      <c r="D120" s="47"/>
      <c r="E120" s="47"/>
      <c r="F120" s="48"/>
      <c r="G120" s="49"/>
      <c r="H120" s="47" t="n">
        <v>45444</v>
      </c>
      <c r="I120" s="47" t="n">
        <v>44949</v>
      </c>
      <c r="J120" s="48"/>
      <c r="K120" s="46" t="s">
        <v>290</v>
      </c>
      <c r="L120" s="46"/>
      <c r="M120" s="46"/>
    </row>
    <row r="121" ht="16.5" customHeight="1">
      <c r="B121" s="75"/>
      <c r="C121" s="48" t="s">
        <v>325</v>
      </c>
      <c r="D121" s="48" t="s">
        <v>326</v>
      </c>
      <c r="E121" s="80" t="n">
        <f>H47+1</f>
        <v>45446</v>
      </c>
      <c r="F121" s="48"/>
      <c r="G121" s="61" t="n">
        <v>2</v>
      </c>
      <c r="H121" s="47" t="n">
        <f>E121+G121-1</f>
        <v>45447</v>
      </c>
      <c r="I121" s="48"/>
      <c r="J121" s="48"/>
      <c r="K121" s="46" t="s">
        <v>16</v>
      </c>
      <c r="L121" s="46"/>
      <c r="M121" s="46"/>
    </row>
    <row r="122" ht="16.5" customHeight="1">
      <c r="B122" s="76"/>
      <c r="C122" s="48" t="s">
        <v>327</v>
      </c>
      <c r="D122" s="48"/>
      <c r="E122" s="80" t="n">
        <f>H121+1</f>
        <v>45448</v>
      </c>
      <c r="F122" s="48"/>
      <c r="G122" s="61" t="n">
        <v>50</v>
      </c>
      <c r="H122" s="47" t="n">
        <f>E122+G122-1</f>
        <v>45497</v>
      </c>
      <c r="I122" s="48"/>
      <c r="J122" s="48"/>
      <c r="K122" s="46" t="s">
        <v>84</v>
      </c>
      <c r="L122" s="46"/>
      <c r="M122" s="46"/>
    </row>
    <row r="123" ht="16.5" customHeight="1">
      <c r="B123" s="79" t="s">
        <v>1121</v>
      </c>
      <c r="C123" s="47" t="s">
        <v>1122</v>
      </c>
      <c r="D123" s="47"/>
      <c r="E123" s="47" t="n">
        <f>E114+1</f>
        <v>45474</v>
      </c>
      <c r="F123" s="48"/>
      <c r="G123" s="61" t="n">
        <v>30</v>
      </c>
      <c r="H123" s="47" t="n">
        <f>E123+G123-1</f>
        <v>45503</v>
      </c>
      <c r="I123" s="47"/>
      <c r="J123" s="48"/>
      <c r="K123" s="48" t="s">
        <v>231</v>
      </c>
      <c r="L123" s="48"/>
      <c r="M123" s="48"/>
    </row>
    <row r="124" ht="16.5" customHeight="1">
      <c r="B124" s="76"/>
      <c r="C124" s="50" t="s">
        <v>1123</v>
      </c>
      <c r="D124" s="47"/>
      <c r="E124" s="47" t="n">
        <f>E115+1</f>
        <v>45471</v>
      </c>
      <c r="F124" s="48"/>
      <c r="G124" s="61" t="n">
        <v>30</v>
      </c>
      <c r="H124" s="47" t="n">
        <f>E124+G124-1</f>
        <v>45500</v>
      </c>
      <c r="I124" s="47"/>
      <c r="J124" s="48"/>
      <c r="K124" s="48" t="s">
        <v>231</v>
      </c>
      <c r="L124" s="48"/>
      <c r="M124" s="48"/>
    </row>
    <row r="125" ht="16.5" customHeight="1">
      <c r="B125" s="79" t="s">
        <v>293</v>
      </c>
      <c r="C125" s="47" t="s">
        <v>293</v>
      </c>
      <c r="D125" s="47"/>
      <c r="E125" s="47" t="n">
        <v>45306</v>
      </c>
      <c r="F125" s="48"/>
      <c r="G125" s="61"/>
      <c r="H125" s="47" t="n">
        <f>E125+G125-1</f>
        <v>45305</v>
      </c>
      <c r="I125" s="47" t="n">
        <v>45316</v>
      </c>
      <c r="J125" s="48"/>
      <c r="K125" s="48"/>
      <c r="L125" s="48"/>
      <c r="M125" s="48"/>
    </row>
    <row r="126" ht="16.5" customHeight="1">
      <c r="B126" s="75"/>
      <c r="C126" s="47" t="s">
        <v>294</v>
      </c>
      <c r="D126" s="47" t="s">
        <v>294</v>
      </c>
      <c r="E126" s="47" t="n">
        <v>45427</v>
      </c>
      <c r="F126" s="48"/>
      <c r="G126" s="49" t="n">
        <v>7</v>
      </c>
      <c r="H126" s="47" t="n">
        <f>E126+G126-1</f>
        <v>45433</v>
      </c>
      <c r="I126" s="47" t="n">
        <v>45306</v>
      </c>
      <c r="J126" s="48"/>
      <c r="K126" s="46" t="s">
        <v>65</v>
      </c>
      <c r="L126" s="46"/>
      <c r="M126" s="46"/>
    </row>
    <row r="127" ht="16.5" customHeight="1">
      <c r="B127" s="75"/>
      <c r="C127" s="50" t="s">
        <v>295</v>
      </c>
      <c r="D127" s="50" t="s">
        <v>295</v>
      </c>
      <c r="E127" s="47" t="n">
        <f>H126+1</f>
        <v>45434</v>
      </c>
      <c r="F127" s="48"/>
      <c r="G127" s="49" t="n">
        <v>1</v>
      </c>
      <c r="H127" s="47" t="n">
        <f>E127+G127-1</f>
        <v>45434</v>
      </c>
      <c r="I127" s="47" t="n">
        <v>45307</v>
      </c>
      <c r="J127" s="48"/>
      <c r="K127" s="46" t="s">
        <v>65</v>
      </c>
      <c r="L127" s="46"/>
      <c r="M127" s="46"/>
    </row>
    <row r="128" ht="16.5" customHeight="1">
      <c r="B128" s="75"/>
      <c r="C128" s="47" t="s">
        <v>296</v>
      </c>
      <c r="D128" s="47"/>
      <c r="E128" s="47" t="n">
        <f>H127+1</f>
        <v>45435</v>
      </c>
      <c r="F128" s="48"/>
      <c r="G128" s="49" t="n">
        <v>3</v>
      </c>
      <c r="H128" s="47" t="n">
        <f>E128+G128-1</f>
        <v>45437</v>
      </c>
      <c r="I128" s="47" t="n">
        <v>45310</v>
      </c>
      <c r="J128" s="48"/>
      <c r="K128" s="46" t="s">
        <v>297</v>
      </c>
      <c r="L128" s="46"/>
      <c r="M128" s="46"/>
    </row>
    <row r="129" ht="16.5" customHeight="1">
      <c r="B129" s="75"/>
      <c r="C129" s="47" t="s">
        <v>298</v>
      </c>
      <c r="D129" s="47"/>
      <c r="E129" s="47" t="n">
        <f>H128+1</f>
        <v>45438</v>
      </c>
      <c r="F129" s="48"/>
      <c r="G129" s="49" t="n">
        <v>7</v>
      </c>
      <c r="H129" s="47" t="n">
        <f>E129+G129-1</f>
        <v>45444</v>
      </c>
      <c r="I129" s="47" t="n">
        <v>45314</v>
      </c>
      <c r="J129" s="48"/>
      <c r="K129" s="46" t="s">
        <v>297</v>
      </c>
      <c r="L129" s="46"/>
      <c r="M129" s="46"/>
    </row>
    <row r="130" ht="16.5" customHeight="1">
      <c r="B130" s="75"/>
      <c r="C130" s="47" t="s">
        <v>299</v>
      </c>
      <c r="D130" s="47"/>
      <c r="E130" s="47" t="n">
        <f>H129+1</f>
        <v>45445</v>
      </c>
      <c r="F130" s="48"/>
      <c r="G130" s="49" t="n">
        <v>1</v>
      </c>
      <c r="H130" s="47" t="n">
        <f>E130+G130-1</f>
        <v>45445</v>
      </c>
      <c r="I130" s="47" t="n">
        <v>45315</v>
      </c>
      <c r="J130" s="48"/>
      <c r="K130" s="46" t="s">
        <v>297</v>
      </c>
      <c r="L130" s="46"/>
      <c r="M130" s="46"/>
    </row>
    <row r="131" ht="16.5" customHeight="1">
      <c r="B131" s="75"/>
      <c r="C131" s="47" t="s">
        <v>301</v>
      </c>
      <c r="D131" s="47"/>
      <c r="E131" s="47" t="n">
        <f>H130+1</f>
        <v>45446</v>
      </c>
      <c r="F131" s="48"/>
      <c r="G131" s="49" t="n">
        <v>1</v>
      </c>
      <c r="H131" s="47" t="n">
        <f>E131+G131-1</f>
        <v>45446</v>
      </c>
      <c r="I131" s="47" t="n">
        <v>45315</v>
      </c>
      <c r="J131" s="48"/>
      <c r="K131" s="46" t="s">
        <v>297</v>
      </c>
      <c r="L131" s="46"/>
      <c r="M131" s="46"/>
    </row>
    <row r="132" ht="16.5" customHeight="1">
      <c r="B132" s="75"/>
      <c r="C132" s="47" t="s">
        <v>302</v>
      </c>
      <c r="D132" s="47"/>
      <c r="E132" s="47" t="n">
        <f>H131+1</f>
        <v>45447</v>
      </c>
      <c r="F132" s="48"/>
      <c r="G132" s="49" t="n">
        <v>1</v>
      </c>
      <c r="H132" s="47" t="n">
        <f>E132+G132-1</f>
        <v>45447</v>
      </c>
      <c r="I132" s="47" t="n">
        <v>45315</v>
      </c>
      <c r="J132" s="48"/>
      <c r="K132" s="46" t="s">
        <v>297</v>
      </c>
      <c r="L132" s="46"/>
      <c r="M132" s="46"/>
    </row>
    <row r="133" ht="16.5" customHeight="1">
      <c r="B133" s="75"/>
      <c r="C133" s="47" t="s">
        <v>304</v>
      </c>
      <c r="D133" s="47"/>
      <c r="E133" s="47" t="n">
        <f>H132+1</f>
        <v>45448</v>
      </c>
      <c r="F133" s="48"/>
      <c r="G133" s="49" t="n">
        <v>21</v>
      </c>
      <c r="H133" s="47" t="n">
        <f>E133+G133-1</f>
        <v>45468</v>
      </c>
      <c r="I133" s="47" t="n">
        <v>45336</v>
      </c>
      <c r="J133" s="48"/>
      <c r="K133" s="46" t="s">
        <v>297</v>
      </c>
      <c r="L133" s="46"/>
      <c r="M133" s="46"/>
    </row>
    <row r="134" ht="16.5" customHeight="1">
      <c r="B134" s="75"/>
      <c r="C134" s="47" t="s">
        <v>303</v>
      </c>
      <c r="D134" s="47"/>
      <c r="E134" s="47" t="n">
        <f>H133+1</f>
        <v>45469</v>
      </c>
      <c r="F134" s="48"/>
      <c r="G134" s="49" t="n">
        <v>1</v>
      </c>
      <c r="H134" s="47" t="n">
        <f>E134+G134-1</f>
        <v>45469</v>
      </c>
      <c r="I134" s="47" t="n">
        <v>45316</v>
      </c>
      <c r="J134" s="48"/>
      <c r="K134" s="46" t="s">
        <v>297</v>
      </c>
      <c r="L134" s="46"/>
      <c r="M134" s="46"/>
    </row>
    <row r="135" ht="16.5" customHeight="1">
      <c r="B135" s="75"/>
      <c r="C135" s="47" t="s">
        <v>308</v>
      </c>
      <c r="D135" s="47"/>
      <c r="E135" s="47" t="n">
        <f>H134+1</f>
        <v>45470</v>
      </c>
      <c r="F135" s="48"/>
      <c r="G135" s="61"/>
      <c r="H135" s="47" t="n">
        <f>E135+G135-1</f>
        <v>45469</v>
      </c>
      <c r="I135" s="47" t="n">
        <v>45435</v>
      </c>
      <c r="J135" s="48"/>
      <c r="K135" s="48"/>
      <c r="L135" s="48"/>
      <c r="M135" s="48"/>
    </row>
    <row r="136" ht="16.5" customHeight="1">
      <c r="B136" s="75"/>
      <c r="C136" s="47" t="s">
        <v>1199</v>
      </c>
      <c r="D136" s="47"/>
      <c r="E136" s="47" t="n">
        <f>H135+1</f>
        <v>45470</v>
      </c>
      <c r="F136" s="48"/>
      <c r="G136" s="49" t="n">
        <v>2</v>
      </c>
      <c r="H136" s="47" t="n">
        <f>E136+G136-1</f>
        <v>45471</v>
      </c>
      <c r="I136" s="47" t="n">
        <v>45358</v>
      </c>
      <c r="J136" s="48"/>
      <c r="K136" s="46" t="s">
        <v>311</v>
      </c>
      <c r="L136" s="46"/>
      <c r="M136" s="46"/>
    </row>
    <row r="137" ht="16.5" customHeight="1">
      <c r="B137" s="75"/>
      <c r="C137" s="47" t="s">
        <v>1200</v>
      </c>
      <c r="D137" s="47"/>
      <c r="E137" s="47" t="n">
        <f>H136+1</f>
        <v>45472</v>
      </c>
      <c r="F137" s="48"/>
      <c r="G137" s="49" t="n">
        <v>14</v>
      </c>
      <c r="H137" s="47" t="n">
        <f>E137+G137-1</f>
        <v>45485</v>
      </c>
      <c r="I137" s="47" t="n">
        <v>45372</v>
      </c>
      <c r="J137" s="48"/>
      <c r="K137" s="46" t="s">
        <v>311</v>
      </c>
      <c r="L137" s="46"/>
      <c r="M137" s="46"/>
    </row>
    <row r="138" ht="16.5" customHeight="1">
      <c r="B138" s="75"/>
      <c r="C138" s="47" t="s">
        <v>1201</v>
      </c>
      <c r="D138" s="47"/>
      <c r="E138" s="47" t="n">
        <f>H137+1</f>
        <v>45486</v>
      </c>
      <c r="F138" s="48"/>
      <c r="G138" s="49" t="n">
        <v>30</v>
      </c>
      <c r="H138" s="47" t="n">
        <f>E138+G138-1</f>
        <v>45515</v>
      </c>
      <c r="I138" s="47" t="n">
        <v>45402</v>
      </c>
      <c r="J138" s="48"/>
      <c r="K138" s="46" t="s">
        <v>311</v>
      </c>
      <c r="L138" s="46"/>
      <c r="M138" s="46"/>
    </row>
    <row r="139" ht="16.5" customHeight="1">
      <c r="B139" s="75"/>
      <c r="C139" s="47" t="s">
        <v>313</v>
      </c>
      <c r="D139" s="47"/>
      <c r="E139" s="47" t="n">
        <f>H138+1</f>
        <v>45516</v>
      </c>
      <c r="F139" s="48"/>
      <c r="G139" s="49" t="n">
        <v>7</v>
      </c>
      <c r="H139" s="47" t="n">
        <f>E139+G139-1</f>
        <v>45522</v>
      </c>
      <c r="I139" s="47" t="n">
        <v>45409</v>
      </c>
      <c r="J139" s="48"/>
      <c r="K139" s="46" t="s">
        <v>1202</v>
      </c>
      <c r="L139" s="46"/>
      <c r="M139" s="46"/>
    </row>
    <row r="140" ht="16.5" customHeight="1">
      <c r="B140" s="75"/>
      <c r="C140" s="47" t="s">
        <v>313</v>
      </c>
      <c r="D140" s="47"/>
      <c r="E140" s="47" t="n">
        <f>H139+1</f>
        <v>45523</v>
      </c>
      <c r="F140" s="48"/>
      <c r="G140" s="49" t="n">
        <v>7</v>
      </c>
      <c r="H140" s="47" t="n">
        <f>E140+G140-1</f>
        <v>45529</v>
      </c>
      <c r="I140" s="47" t="n">
        <v>45409</v>
      </c>
      <c r="J140" s="48"/>
      <c r="K140" s="46" t="s">
        <v>314</v>
      </c>
      <c r="L140" s="46"/>
      <c r="M140" s="46"/>
    </row>
    <row r="141" ht="16.5" customHeight="1">
      <c r="B141" s="75"/>
      <c r="C141" s="47" t="s">
        <v>315</v>
      </c>
      <c r="D141" s="47"/>
      <c r="E141" s="47" t="n">
        <f>H140+1</f>
        <v>45530</v>
      </c>
      <c r="F141" s="48"/>
      <c r="G141" s="49" t="n">
        <v>1</v>
      </c>
      <c r="H141" s="47" t="n">
        <f>E141+G141-1</f>
        <v>45530</v>
      </c>
      <c r="I141" s="47" t="n">
        <v>45410</v>
      </c>
      <c r="J141" s="48"/>
      <c r="K141" s="46" t="s">
        <v>314</v>
      </c>
      <c r="L141" s="46"/>
      <c r="M141" s="46"/>
    </row>
    <row r="142" ht="16.5" customHeight="1">
      <c r="B142" s="75"/>
      <c r="C142" s="47" t="s">
        <v>316</v>
      </c>
      <c r="D142" s="47"/>
      <c r="E142" s="47" t="n">
        <f>H141+1</f>
        <v>45531</v>
      </c>
      <c r="F142" s="48"/>
      <c r="G142" s="49" t="n">
        <v>2</v>
      </c>
      <c r="H142" s="47" t="n">
        <f>E142+G142-1</f>
        <v>45532</v>
      </c>
      <c r="I142" s="47" t="n">
        <v>45412</v>
      </c>
      <c r="J142" s="48"/>
      <c r="K142" s="46" t="s">
        <v>314</v>
      </c>
      <c r="L142" s="46"/>
      <c r="M142" s="46"/>
    </row>
    <row r="143" ht="16.5" customHeight="1">
      <c r="B143" s="75"/>
      <c r="C143" s="47" t="s">
        <v>317</v>
      </c>
      <c r="D143" s="47"/>
      <c r="E143" s="47" t="n">
        <f>H142+1</f>
        <v>45533</v>
      </c>
      <c r="F143" s="48"/>
      <c r="G143" s="49" t="n">
        <v>1</v>
      </c>
      <c r="H143" s="47" t="n">
        <f>E143+G143-1</f>
        <v>45533</v>
      </c>
      <c r="I143" s="47" t="n">
        <v>45413</v>
      </c>
      <c r="J143" s="48"/>
      <c r="K143" s="46" t="s">
        <v>314</v>
      </c>
      <c r="L143" s="46"/>
      <c r="M143" s="46"/>
    </row>
    <row r="144" ht="16.5" customHeight="1">
      <c r="B144" s="75"/>
      <c r="C144" s="47" t="s">
        <v>318</v>
      </c>
      <c r="D144" s="47"/>
      <c r="E144" s="47" t="n">
        <f>H143+1</f>
        <v>45534</v>
      </c>
      <c r="F144" s="48"/>
      <c r="G144" s="49" t="n">
        <v>7</v>
      </c>
      <c r="H144" s="47" t="n">
        <f>E144+G144-1</f>
        <v>45540</v>
      </c>
      <c r="I144" s="47" t="n">
        <v>45420</v>
      </c>
      <c r="J144" s="48"/>
      <c r="K144" s="46" t="s">
        <v>314</v>
      </c>
      <c r="L144" s="46"/>
      <c r="M144" s="46"/>
    </row>
    <row r="145" ht="16.5" customHeight="1">
      <c r="B145" s="75"/>
      <c r="C145" s="47" t="s">
        <v>319</v>
      </c>
      <c r="D145" s="47"/>
      <c r="E145" s="47" t="n">
        <f>H144+1</f>
        <v>45541</v>
      </c>
      <c r="F145" s="48"/>
      <c r="G145" s="49" t="n">
        <v>1</v>
      </c>
      <c r="H145" s="47" t="n">
        <f>E145+G145-1</f>
        <v>45541</v>
      </c>
      <c r="I145" s="47" t="n">
        <v>45421</v>
      </c>
      <c r="J145" s="48"/>
      <c r="K145" s="46" t="s">
        <v>314</v>
      </c>
      <c r="L145" s="46"/>
      <c r="M145" s="46"/>
    </row>
    <row r="146" ht="16.5" customHeight="1">
      <c r="B146" s="76"/>
      <c r="C146" s="47" t="s">
        <v>320</v>
      </c>
      <c r="D146" s="47"/>
      <c r="E146" s="47" t="n">
        <f>H145+1</f>
        <v>45542</v>
      </c>
      <c r="F146" s="48"/>
      <c r="G146" s="49" t="n">
        <v>14</v>
      </c>
      <c r="H146" s="47" t="n">
        <f>E146+G146-1</f>
        <v>45555</v>
      </c>
      <c r="I146" s="47" t="n">
        <v>45435</v>
      </c>
      <c r="J146" s="48"/>
      <c r="K146" s="46" t="s">
        <v>314</v>
      </c>
      <c r="L146" s="46"/>
      <c r="M146" s="46"/>
    </row>
    <row r="147" ht="16.5" customHeight="1">
      <c r="B147" s="79" t="s">
        <v>532</v>
      </c>
      <c r="C147" s="47" t="s">
        <v>533</v>
      </c>
      <c r="D147" s="47"/>
      <c r="E147" s="47" t="n">
        <f>H146+1</f>
        <v>45556</v>
      </c>
      <c r="F147" s="48"/>
      <c r="G147" s="61"/>
      <c r="H147" s="47" t="n">
        <f>E147+G147-1</f>
        <v>45555</v>
      </c>
      <c r="I147" s="47" t="n">
        <v>45356</v>
      </c>
      <c r="J147" s="48"/>
      <c r="K147" s="48"/>
      <c r="L147" s="48"/>
      <c r="M147" s="48"/>
    </row>
    <row r="148" ht="16.5" customHeight="1">
      <c r="B148" s="75"/>
      <c r="C148" s="47" t="s">
        <v>534</v>
      </c>
      <c r="D148" s="47"/>
      <c r="E148" s="47" t="n">
        <f>H147+1</f>
        <v>45556</v>
      </c>
      <c r="F148" s="48"/>
      <c r="G148" s="49" t="n">
        <v>1</v>
      </c>
      <c r="H148" s="47" t="n">
        <f>E148+G148-1</f>
        <v>45556</v>
      </c>
      <c r="I148" s="47" t="n">
        <v>45350</v>
      </c>
      <c r="J148" s="48"/>
      <c r="K148" s="46" t="s">
        <v>535</v>
      </c>
      <c r="L148" s="46"/>
      <c r="M148" s="46"/>
    </row>
    <row r="149" ht="16.5" customHeight="1">
      <c r="B149" s="75"/>
      <c r="C149" s="47" t="s">
        <v>245</v>
      </c>
      <c r="D149" s="47"/>
      <c r="E149" s="47" t="n">
        <f>H148+1</f>
        <v>45557</v>
      </c>
      <c r="F149" s="48"/>
      <c r="G149" s="49" t="n">
        <v>2</v>
      </c>
      <c r="H149" s="47" t="n">
        <f>E149+G149-1</f>
        <v>45558</v>
      </c>
      <c r="I149" s="47" t="n">
        <v>45352</v>
      </c>
      <c r="J149" s="48"/>
      <c r="K149" s="46" t="s">
        <v>535</v>
      </c>
      <c r="L149" s="46"/>
      <c r="M149" s="46"/>
    </row>
    <row r="150" ht="16.5" customHeight="1">
      <c r="B150" s="75"/>
      <c r="C150" s="47" t="s">
        <v>536</v>
      </c>
      <c r="D150" s="47"/>
      <c r="E150" s="47" t="n">
        <f>H149+1</f>
        <v>45559</v>
      </c>
      <c r="F150" s="48"/>
      <c r="G150" s="49" t="n">
        <v>1</v>
      </c>
      <c r="H150" s="47" t="n">
        <f>E150+G150-1</f>
        <v>45559</v>
      </c>
      <c r="I150" s="47" t="n">
        <v>45353</v>
      </c>
      <c r="J150" s="48"/>
      <c r="K150" s="46" t="s">
        <v>65</v>
      </c>
      <c r="L150" s="46"/>
      <c r="M150" s="46"/>
    </row>
    <row r="151" ht="16.5" customHeight="1">
      <c r="B151" s="75"/>
      <c r="C151" s="47" t="s">
        <v>537</v>
      </c>
      <c r="D151" s="47"/>
      <c r="E151" s="47" t="n">
        <f>H150+1</f>
        <v>45560</v>
      </c>
      <c r="F151" s="48"/>
      <c r="G151" s="49" t="n">
        <v>1</v>
      </c>
      <c r="H151" s="47" t="n">
        <f>E151+G151-1</f>
        <v>45560</v>
      </c>
      <c r="I151" s="47" t="n">
        <v>45354</v>
      </c>
      <c r="J151" s="48"/>
      <c r="K151" s="46" t="s">
        <v>512</v>
      </c>
      <c r="L151" s="46"/>
      <c r="M151" s="46"/>
    </row>
    <row r="152" ht="16.5" customHeight="1">
      <c r="B152" s="75"/>
      <c r="C152" s="48" t="s">
        <v>538</v>
      </c>
      <c r="D152" s="48"/>
      <c r="E152" s="82"/>
      <c r="F152" s="48"/>
      <c r="G152" s="61"/>
      <c r="H152" s="47"/>
      <c r="I152" s="48"/>
      <c r="J152" s="48"/>
      <c r="K152" s="46" t="s">
        <v>516</v>
      </c>
      <c r="L152" s="46"/>
      <c r="M152" s="46"/>
    </row>
    <row r="153" ht="16.5" customHeight="1">
      <c r="B153" s="75"/>
      <c r="C153" s="48" t="s">
        <v>539</v>
      </c>
      <c r="D153" s="48"/>
      <c r="E153" s="82"/>
      <c r="F153" s="48"/>
      <c r="G153" s="61"/>
      <c r="H153" s="47"/>
      <c r="I153" s="48"/>
      <c r="J153" s="48"/>
      <c r="K153" s="46" t="s">
        <v>512</v>
      </c>
      <c r="L153" s="46"/>
      <c r="M153" s="46"/>
    </row>
    <row r="154" ht="16.5" customHeight="1">
      <c r="B154" s="75"/>
      <c r="C154" s="48" t="s">
        <v>540</v>
      </c>
      <c r="D154" s="48"/>
      <c r="E154" s="82"/>
      <c r="F154" s="48"/>
      <c r="G154" s="61"/>
      <c r="H154" s="47"/>
      <c r="I154" s="48"/>
      <c r="J154" s="48"/>
      <c r="K154" s="46" t="s">
        <v>512</v>
      </c>
      <c r="L154" s="46"/>
      <c r="M154" s="46"/>
    </row>
    <row r="155" ht="16.5" customHeight="1">
      <c r="B155" s="76"/>
      <c r="C155" s="47" t="s">
        <v>541</v>
      </c>
      <c r="D155" s="47"/>
      <c r="E155" s="47" t="n">
        <v>45355</v>
      </c>
      <c r="F155" s="48"/>
      <c r="G155" s="49" t="n">
        <v>2</v>
      </c>
      <c r="H155" s="47" t="n">
        <f>E155+G155-1</f>
        <v>45356</v>
      </c>
      <c r="I155" s="47" t="n">
        <v>45356</v>
      </c>
      <c r="J155" s="48"/>
      <c r="K155" s="46" t="s">
        <v>512</v>
      </c>
      <c r="L155" s="46"/>
      <c r="M155" s="46"/>
    </row>
    <row r="156" ht="16.5" customHeight="1">
      <c r="B156" s="79" t="s">
        <v>1203</v>
      </c>
      <c r="C156" s="47" t="s">
        <v>125</v>
      </c>
      <c r="D156" s="47"/>
      <c r="E156" s="47"/>
      <c r="F156" s="48"/>
      <c r="G156" s="61"/>
      <c r="H156" s="47"/>
      <c r="I156" s="47" t="n">
        <v>45337</v>
      </c>
      <c r="J156" s="48"/>
      <c r="K156" s="46" t="s">
        <v>126</v>
      </c>
      <c r="L156" s="48"/>
      <c r="M156" s="48"/>
    </row>
    <row r="157" ht="16.5" customHeight="1">
      <c r="B157" s="75"/>
      <c r="C157" s="50" t="s">
        <v>1101</v>
      </c>
      <c r="D157" s="50" t="s">
        <v>1102</v>
      </c>
      <c r="E157" s="47"/>
      <c r="F157" s="48"/>
      <c r="G157" s="49"/>
      <c r="H157" s="47"/>
      <c r="I157" s="47"/>
      <c r="J157" s="48"/>
      <c r="K157" s="46" t="s">
        <v>126</v>
      </c>
      <c r="L157" s="46"/>
      <c r="M157" s="46"/>
    </row>
    <row r="158" ht="16.5" customHeight="1">
      <c r="B158" s="75"/>
      <c r="C158" s="50" t="s">
        <v>1103</v>
      </c>
      <c r="D158" s="50" t="s">
        <v>1104</v>
      </c>
      <c r="E158" s="47"/>
      <c r="F158" s="48"/>
      <c r="G158" s="49"/>
      <c r="H158" s="47"/>
      <c r="I158" s="47" t="n">
        <v>45265</v>
      </c>
      <c r="J158" s="48"/>
      <c r="K158" s="46" t="s">
        <v>126</v>
      </c>
      <c r="L158" s="46"/>
      <c r="M158" s="46"/>
    </row>
    <row r="159" ht="16.5" customHeight="1">
      <c r="B159" s="75"/>
      <c r="C159" s="50" t="s">
        <v>130</v>
      </c>
      <c r="D159" s="50" t="s">
        <v>131</v>
      </c>
      <c r="E159" s="47" t="n">
        <v>45405</v>
      </c>
      <c r="F159" s="48"/>
      <c r="G159" s="49" t="n">
        <v>7</v>
      </c>
      <c r="H159" s="47" t="n">
        <f>E159+G159-1</f>
        <v>45411</v>
      </c>
      <c r="I159" s="47" t="n">
        <v>45287</v>
      </c>
      <c r="J159" s="48"/>
      <c r="K159" s="46" t="s">
        <v>126</v>
      </c>
      <c r="L159" s="46"/>
      <c r="M159" s="46"/>
    </row>
    <row r="160" ht="16.5" customHeight="1">
      <c r="B160" s="75"/>
      <c r="C160" s="50" t="s">
        <v>132</v>
      </c>
      <c r="D160" s="50" t="s">
        <v>133</v>
      </c>
      <c r="E160" s="47" t="n">
        <v>45418</v>
      </c>
      <c r="F160" s="48"/>
      <c r="G160" s="49" t="n">
        <v>1</v>
      </c>
      <c r="H160" s="47" t="n">
        <f>E160+G160-1</f>
        <v>45418</v>
      </c>
      <c r="I160" s="47" t="n">
        <v>45290</v>
      </c>
      <c r="J160" s="48"/>
      <c r="K160" s="46" t="s">
        <v>134</v>
      </c>
      <c r="L160" s="46" t="s">
        <v>1204</v>
      </c>
      <c r="M160" s="46"/>
    </row>
    <row r="161" ht="16.5" customHeight="1">
      <c r="B161" s="75"/>
      <c r="C161" s="50" t="s">
        <v>135</v>
      </c>
      <c r="D161" s="50" t="s">
        <v>136</v>
      </c>
      <c r="E161" s="47" t="n">
        <v>45419</v>
      </c>
      <c r="F161" s="48"/>
      <c r="G161" s="49" t="n">
        <v>5</v>
      </c>
      <c r="H161" s="47" t="n">
        <f>E161+G161-1</f>
        <v>45423</v>
      </c>
      <c r="I161" s="47" t="n">
        <v>45298</v>
      </c>
      <c r="J161" s="48"/>
      <c r="K161" s="46" t="s">
        <v>126</v>
      </c>
      <c r="L161" s="46"/>
      <c r="M161" s="46"/>
    </row>
    <row r="162" ht="16.5" customHeight="1">
      <c r="B162" s="75"/>
      <c r="C162" s="50" t="s">
        <v>1105</v>
      </c>
      <c r="D162" s="50" t="s">
        <v>138</v>
      </c>
      <c r="E162" s="53" t="n">
        <v>45403</v>
      </c>
      <c r="F162" s="48"/>
      <c r="G162" s="49" t="n">
        <v>10</v>
      </c>
      <c r="H162" s="47" t="n">
        <f>E162+G162-1</f>
        <v>45412</v>
      </c>
      <c r="I162" s="47"/>
      <c r="J162" s="48"/>
      <c r="K162" s="46" t="s">
        <v>126</v>
      </c>
      <c r="L162" s="46"/>
      <c r="M162" s="46"/>
    </row>
    <row r="163" ht="16.5" customHeight="1">
      <c r="B163" s="75"/>
      <c r="C163" s="47" t="s">
        <v>140</v>
      </c>
      <c r="D163" s="47" t="s">
        <v>141</v>
      </c>
      <c r="E163" s="47" t="n">
        <v>45422</v>
      </c>
      <c r="F163" s="48"/>
      <c r="G163" s="49" t="n">
        <v>15</v>
      </c>
      <c r="H163" s="47" t="n">
        <f>E163+G163-1</f>
        <v>45436</v>
      </c>
      <c r="I163" s="47" t="n">
        <v>45314</v>
      </c>
      <c r="J163" s="48" t="s">
        <v>811</v>
      </c>
      <c r="K163" s="46" t="s">
        <v>39</v>
      </c>
      <c r="L163" s="46"/>
      <c r="M163" s="46"/>
    </row>
    <row r="164" ht="16.5" customHeight="1">
      <c r="B164" s="76"/>
      <c r="C164" s="50" t="s">
        <v>144</v>
      </c>
      <c r="D164" s="50" t="s">
        <v>145</v>
      </c>
      <c r="E164" s="47" t="n">
        <v>45418</v>
      </c>
      <c r="F164" s="48"/>
      <c r="G164" s="49" t="n">
        <v>30</v>
      </c>
      <c r="H164" s="47" t="n">
        <f>E164+G164-1</f>
        <v>45447</v>
      </c>
      <c r="I164" s="47" t="n">
        <v>45337</v>
      </c>
      <c r="J164" s="48"/>
      <c r="K164" s="46" t="s">
        <v>377</v>
      </c>
      <c r="L164" s="46"/>
      <c r="M164" s="46" t="s">
        <v>1205</v>
      </c>
    </row>
    <row r="165" ht="16.5" customHeight="1">
      <c r="B165" s="79"/>
      <c r="C165" s="50" t="s">
        <v>1142</v>
      </c>
      <c r="D165" s="50"/>
      <c r="E165" s="47"/>
      <c r="F165" s="48"/>
      <c r="G165" s="49"/>
      <c r="H165" s="47"/>
      <c r="I165" s="47"/>
      <c r="J165" s="48"/>
      <c r="K165" s="46"/>
      <c r="L165" s="46"/>
      <c r="M165" s="46"/>
    </row>
    <row r="166" ht="16.5" customHeight="1">
      <c r="B166" s="79"/>
      <c r="C166" s="50" t="s">
        <v>1206</v>
      </c>
      <c r="D166" s="50"/>
      <c r="E166" s="47"/>
      <c r="F166" s="48"/>
      <c r="G166" s="49"/>
      <c r="H166" s="47"/>
      <c r="I166" s="47"/>
      <c r="J166" s="48"/>
      <c r="K166" s="46"/>
      <c r="L166" s="46"/>
      <c r="M166" s="46"/>
    </row>
    <row r="167" ht="16.5" customHeight="1">
      <c r="B167" s="79"/>
      <c r="C167" s="50" t="s">
        <v>1207</v>
      </c>
      <c r="D167" s="50"/>
      <c r="E167" s="47"/>
      <c r="F167" s="48"/>
      <c r="G167" s="49"/>
      <c r="H167" s="47"/>
      <c r="I167" s="47"/>
      <c r="J167" s="48"/>
      <c r="K167" s="46"/>
      <c r="L167" s="46"/>
      <c r="M167" s="46"/>
    </row>
    <row r="168" ht="16.5" customHeight="1">
      <c r="B168" s="79"/>
      <c r="C168" s="50"/>
      <c r="D168" s="50"/>
      <c r="E168" s="47"/>
      <c r="F168" s="48"/>
      <c r="G168" s="49"/>
      <c r="H168" s="47"/>
      <c r="I168" s="47"/>
      <c r="J168" s="48"/>
      <c r="K168" s="46"/>
      <c r="L168" s="46"/>
      <c r="M168" s="46"/>
    </row>
    <row r="169" ht="16.5" customHeight="1">
      <c r="B169" s="79"/>
      <c r="C169" s="50" t="s">
        <v>1208</v>
      </c>
      <c r="D169" s="50"/>
      <c r="E169" s="47"/>
      <c r="F169" s="48"/>
      <c r="G169" s="49"/>
      <c r="H169" s="47" t="n">
        <f>H62</f>
        <v>45452</v>
      </c>
      <c r="I169" s="47"/>
      <c r="J169" s="48"/>
      <c r="K169" s="46"/>
      <c r="L169" s="46"/>
      <c r="M169" s="46"/>
    </row>
    <row r="170" ht="16.5" customHeight="1">
      <c r="B170" s="79"/>
      <c r="C170" s="50" t="s">
        <v>1209</v>
      </c>
      <c r="D170" s="50"/>
      <c r="E170" s="47" t="n">
        <f>H164+1</f>
        <v>45448</v>
      </c>
      <c r="F170" s="48"/>
      <c r="G170" s="49" t="n">
        <v>15</v>
      </c>
      <c r="H170" s="47" t="n">
        <f>E170+G170</f>
        <v>45463</v>
      </c>
      <c r="I170" s="47"/>
      <c r="J170" s="48"/>
      <c r="K170" s="46" t="s">
        <v>54</v>
      </c>
      <c r="L170" s="46"/>
      <c r="M170" s="46"/>
    </row>
    <row r="171" ht="16.5" customHeight="1">
      <c r="B171" s="79"/>
      <c r="C171" s="50"/>
      <c r="D171" s="50"/>
      <c r="E171" s="47"/>
      <c r="F171" s="48"/>
      <c r="G171" s="49"/>
      <c r="H171" s="47"/>
      <c r="I171" s="47"/>
      <c r="J171" s="48"/>
      <c r="K171" s="46"/>
      <c r="L171" s="46"/>
      <c r="M171" s="46"/>
    </row>
    <row r="172" ht="27.75" customHeight="1">
      <c r="B172" s="79" t="s">
        <v>146</v>
      </c>
      <c r="C172" s="46" t="s">
        <v>147</v>
      </c>
      <c r="D172" s="47"/>
      <c r="E172" s="47"/>
      <c r="F172" s="48"/>
      <c r="G172" s="61"/>
      <c r="H172" s="47"/>
      <c r="I172" s="47"/>
      <c r="J172" s="48"/>
      <c r="K172" s="46" t="s">
        <v>34</v>
      </c>
      <c r="L172" s="48"/>
      <c r="M172" s="48"/>
    </row>
    <row r="173" ht="16.5" customHeight="1">
      <c r="B173" s="76"/>
      <c r="C173" s="46" t="s">
        <v>148</v>
      </c>
      <c r="D173" s="47"/>
      <c r="E173" s="47"/>
      <c r="F173" s="48"/>
      <c r="G173" s="61"/>
      <c r="H173" s="47"/>
      <c r="I173" s="47"/>
      <c r="J173" s="48"/>
      <c r="K173" s="46" t="s">
        <v>34</v>
      </c>
      <c r="L173" s="48"/>
      <c r="M173" s="48"/>
    </row>
  </sheetData>
  <autoFilter ref="A2:XFD1048576"/>
  <mergeCells count="20">
    <mergeCell ref="B147:B155"/>
    <mergeCell ref="B11:B25"/>
    <mergeCell ref="B26:B29"/>
    <mergeCell ref="B30:B33"/>
    <mergeCell ref="B37:B43"/>
    <mergeCell ref="B55:B60"/>
    <mergeCell ref="B77:B83"/>
    <mergeCell ref="B73:B76"/>
    <mergeCell ref="B84:B87"/>
    <mergeCell ref="B120:B122"/>
    <mergeCell ref="B125:B146"/>
    <mergeCell ref="B89:B96"/>
    <mergeCell ref="B97:B116"/>
    <mergeCell ref="B4:B10"/>
    <mergeCell ref="B44:B54"/>
    <mergeCell ref="B123:B124"/>
    <mergeCell ref="B61:B71"/>
    <mergeCell ref="B117:B118"/>
    <mergeCell ref="B156:B164"/>
    <mergeCell ref="B172:B173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4.7314453125" customWidth="1"/>
    <col min="2" max="2" width="10.875"/>
    <col min="3" max="3" width="35.15625" customWidth="1"/>
    <col min="4" max="4" width="23.4609375" customWidth="1" style="7"/>
    <col min="5" max="5" width="7.7548828125" customWidth="1"/>
    <col min="6" max="6" width="6.041015625" customWidth="1"/>
    <col min="7" max="8" width="7.623046875"/>
    <col min="11" max="11" width="44.912109375"/>
  </cols>
  <sheetData>
    <row r="1" ht="16.5" customHeight="1">
      <c r="A1" s="4" t="s">
        <v>1210</v>
      </c>
    </row>
    <row r="2" ht="16.5" customHeight="1">
      <c r="A2" s="4" t="s">
        <v>903</v>
      </c>
      <c r="B2" s="4" t="s">
        <v>1211</v>
      </c>
      <c r="C2" s="4" t="s">
        <v>821</v>
      </c>
      <c r="D2" s="7" t="s">
        <v>2</v>
      </c>
      <c r="E2" s="4" t="s">
        <v>822</v>
      </c>
      <c r="F2" s="4" t="s">
        <v>5</v>
      </c>
      <c r="G2" s="4" t="s">
        <v>4</v>
      </c>
      <c r="H2" s="4" t="s">
        <v>6</v>
      </c>
      <c r="I2" s="4" t="s">
        <v>905</v>
      </c>
      <c r="J2" s="4" t="s">
        <v>1212</v>
      </c>
      <c r="K2" s="4" t="s">
        <v>8</v>
      </c>
    </row>
    <row r="3" ht="27.75" customHeight="1">
      <c r="B3" s="7" t="s">
        <v>1213</v>
      </c>
      <c r="C3" s="7" t="s">
        <v>1214</v>
      </c>
      <c r="D3" s="7" t="s">
        <v>1215</v>
      </c>
      <c r="E3" s="4" t="s">
        <v>1216</v>
      </c>
      <c r="I3" s="4" t="s">
        <v>1217</v>
      </c>
    </row>
    <row r="4" ht="27.75" customHeight="1">
      <c r="B4" s="7" t="s">
        <v>1213</v>
      </c>
      <c r="C4" s="7" t="s">
        <v>1214</v>
      </c>
      <c r="D4" s="7" t="s">
        <v>1218</v>
      </c>
    </row>
    <row r="5" ht="16.5" customHeight="1">
      <c r="B5" s="7" t="s">
        <v>1213</v>
      </c>
      <c r="C5" s="7" t="s">
        <v>1214</v>
      </c>
      <c r="D5" s="7" t="s">
        <v>1219</v>
      </c>
    </row>
    <row r="6" ht="27.75" customHeight="1">
      <c r="B6" s="7" t="s">
        <v>1213</v>
      </c>
      <c r="C6" s="7" t="s">
        <v>1214</v>
      </c>
      <c r="D6" s="7" t="s">
        <v>1220</v>
      </c>
    </row>
    <row r="7" ht="27.75" customHeight="1">
      <c r="B7" s="7" t="s">
        <v>1213</v>
      </c>
      <c r="C7" s="7" t="s">
        <v>1214</v>
      </c>
      <c r="D7" s="7" t="s">
        <v>1221</v>
      </c>
    </row>
    <row r="8" ht="27.75" customHeight="1">
      <c r="B8" s="7" t="s">
        <v>1213</v>
      </c>
      <c r="C8" s="7" t="s">
        <v>1214</v>
      </c>
      <c r="D8" s="7" t="s">
        <v>1222</v>
      </c>
    </row>
    <row r="9" ht="27.75" customHeight="1">
      <c r="B9" s="7" t="s">
        <v>1213</v>
      </c>
      <c r="C9" s="7" t="s">
        <v>1214</v>
      </c>
      <c r="D9" s="7" t="s">
        <v>1223</v>
      </c>
    </row>
    <row r="10" ht="16.5" customHeight="1">
      <c r="B10" s="7" t="s">
        <v>1213</v>
      </c>
      <c r="C10" s="7" t="s">
        <v>1214</v>
      </c>
      <c r="D10" s="7" t="s">
        <v>1224</v>
      </c>
    </row>
    <row r="11" ht="16.5" customHeight="1">
      <c r="B11" s="7" t="s">
        <v>1213</v>
      </c>
      <c r="C11" s="7" t="s">
        <v>1214</v>
      </c>
      <c r="D11" s="7" t="s">
        <v>1225</v>
      </c>
    </row>
    <row r="12" ht="16.5" customHeight="1">
      <c r="B12" s="7" t="s">
        <v>911</v>
      </c>
      <c r="C12" s="7" t="s">
        <v>1226</v>
      </c>
      <c r="D12" s="7" t="s">
        <v>1227</v>
      </c>
      <c r="E12" s="4" t="s">
        <v>1216</v>
      </c>
      <c r="H12" s="8" t="n">
        <v>45366</v>
      </c>
      <c r="I12" s="4" t="s">
        <v>1228</v>
      </c>
    </row>
    <row r="13" ht="16.5" customHeight="1">
      <c r="B13" s="7" t="s">
        <v>911</v>
      </c>
      <c r="C13" s="7" t="s">
        <v>1226</v>
      </c>
      <c r="D13" s="7" t="s">
        <v>1229</v>
      </c>
    </row>
    <row r="14" ht="16.5" customHeight="1">
      <c r="B14" s="7" t="s">
        <v>911</v>
      </c>
      <c r="C14" s="7" t="s">
        <v>1226</v>
      </c>
      <c r="D14" s="7" t="s">
        <v>1230</v>
      </c>
    </row>
    <row r="15" ht="16.5" customHeight="1">
      <c r="B15" s="7" t="s">
        <v>911</v>
      </c>
      <c r="C15" s="7" t="s">
        <v>1226</v>
      </c>
      <c r="D15" s="7" t="s">
        <v>1231</v>
      </c>
    </row>
    <row r="16" ht="16.5" customHeight="1">
      <c r="B16" s="7" t="s">
        <v>911</v>
      </c>
      <c r="C16" s="7" t="s">
        <v>1226</v>
      </c>
      <c r="D16" s="7" t="s">
        <v>1232</v>
      </c>
    </row>
    <row r="17" ht="27.75" customHeight="1">
      <c r="B17" s="4" t="s">
        <v>1233</v>
      </c>
      <c r="C17" s="4" t="s">
        <v>1234</v>
      </c>
      <c r="D17" s="7" t="s">
        <v>1235</v>
      </c>
      <c r="E17" s="4" t="s">
        <v>1236</v>
      </c>
    </row>
    <row r="18" ht="16.5" customHeight="1">
      <c r="B18" s="4" t="s">
        <v>1233</v>
      </c>
      <c r="C18" s="4" t="s">
        <v>1234</v>
      </c>
      <c r="D18" s="7" t="s">
        <v>1237</v>
      </c>
    </row>
    <row r="19" ht="16.5" customHeight="1">
      <c r="B19" s="4" t="s">
        <v>1233</v>
      </c>
      <c r="C19" s="4" t="s">
        <v>1234</v>
      </c>
      <c r="D19" s="13" t="s">
        <v>1238</v>
      </c>
      <c r="E19" s="4" t="s">
        <v>831</v>
      </c>
      <c r="K19" s="4" t="s">
        <v>1239</v>
      </c>
    </row>
    <row r="20" ht="16.5" customHeight="1">
      <c r="B20" s="4" t="s">
        <v>1233</v>
      </c>
      <c r="C20" s="4" t="s">
        <v>1234</v>
      </c>
      <c r="D20" s="7" t="s">
        <v>1240</v>
      </c>
      <c r="E20" s="4" t="s">
        <v>831</v>
      </c>
      <c r="I20" s="4" t="s">
        <v>1217</v>
      </c>
    </row>
    <row r="21" ht="16.5" customHeight="1">
      <c r="B21" s="4" t="s">
        <v>1233</v>
      </c>
      <c r="C21" s="4" t="s">
        <v>1234</v>
      </c>
      <c r="D21" s="7" t="s">
        <v>1241</v>
      </c>
      <c r="E21" s="4" t="s">
        <v>1242</v>
      </c>
    </row>
    <row r="22" ht="16.5" customHeight="1">
      <c r="B22" s="4" t="s">
        <v>1233</v>
      </c>
      <c r="C22" s="4" t="s">
        <v>1234</v>
      </c>
      <c r="D22" s="7" t="s">
        <v>1243</v>
      </c>
      <c r="E22" s="4" t="s">
        <v>831</v>
      </c>
    </row>
    <row r="23" ht="16.5" customHeight="1">
      <c r="B23" s="4" t="s">
        <v>1233</v>
      </c>
      <c r="C23" s="4" t="s">
        <v>1234</v>
      </c>
      <c r="D23" s="7" t="s">
        <v>1244</v>
      </c>
      <c r="E23" s="4" t="s">
        <v>1245</v>
      </c>
    </row>
    <row r="24" ht="16.5" customHeight="1">
      <c r="B24" s="4" t="s">
        <v>1233</v>
      </c>
      <c r="C24" s="4" t="s">
        <v>1234</v>
      </c>
      <c r="D24" s="7" t="s">
        <v>1246</v>
      </c>
      <c r="E24" s="4" t="s">
        <v>831</v>
      </c>
    </row>
    <row r="25" ht="16.5" customHeight="1">
      <c r="B25" s="4" t="s">
        <v>1233</v>
      </c>
      <c r="C25" s="4" t="s">
        <v>1234</v>
      </c>
      <c r="D25" s="7" t="s">
        <v>1247</v>
      </c>
      <c r="E25" s="4" t="s">
        <v>1245</v>
      </c>
    </row>
    <row r="26" ht="16.5" customHeight="1">
      <c r="B26" s="4" t="s">
        <v>1233</v>
      </c>
      <c r="C26" s="4" t="s">
        <v>1234</v>
      </c>
      <c r="D26" s="7" t="s">
        <v>1248</v>
      </c>
    </row>
    <row r="27" ht="27.75" customHeight="1">
      <c r="B27" s="4" t="s">
        <v>1233</v>
      </c>
      <c r="C27" s="4" t="s">
        <v>1249</v>
      </c>
      <c r="D27" s="7" t="s">
        <v>1250</v>
      </c>
      <c r="E27" s="4" t="s">
        <v>1251</v>
      </c>
    </row>
    <row r="28" ht="27.75" customHeight="1">
      <c r="B28" s="4" t="s">
        <v>1233</v>
      </c>
      <c r="C28" s="4" t="s">
        <v>1249</v>
      </c>
      <c r="D28" s="7" t="s">
        <v>1252</v>
      </c>
      <c r="E28" s="4" t="s">
        <v>1245</v>
      </c>
    </row>
    <row r="29" ht="41.25" customHeight="1">
      <c r="B29" s="4" t="s">
        <v>1233</v>
      </c>
      <c r="C29" s="4" t="s">
        <v>1249</v>
      </c>
      <c r="D29" s="7" t="s">
        <v>1253</v>
      </c>
      <c r="E29" s="4" t="s">
        <v>1245</v>
      </c>
    </row>
    <row r="30" ht="16.5" customHeight="1">
      <c r="B30" s="4" t="s">
        <v>1233</v>
      </c>
      <c r="C30" s="4" t="s">
        <v>1249</v>
      </c>
      <c r="D30" s="7" t="s">
        <v>1254</v>
      </c>
      <c r="E30" s="4" t="s">
        <v>1245</v>
      </c>
    </row>
    <row r="31" ht="16.5" customHeight="1">
      <c r="B31" s="4" t="s">
        <v>1233</v>
      </c>
      <c r="C31" s="4" t="s">
        <v>1249</v>
      </c>
      <c r="D31" s="7" t="s">
        <v>1255</v>
      </c>
      <c r="E31" s="4" t="s">
        <v>1245</v>
      </c>
    </row>
    <row r="32" ht="27.75" customHeight="1">
      <c r="B32" s="4" t="s">
        <v>1233</v>
      </c>
      <c r="C32" s="4" t="s">
        <v>1249</v>
      </c>
      <c r="D32" s="7" t="s">
        <v>1256</v>
      </c>
    </row>
    <row r="33" ht="41.25" customHeight="1">
      <c r="B33" s="7" t="s">
        <v>1257</v>
      </c>
      <c r="C33" s="7" t="s">
        <v>1257</v>
      </c>
      <c r="D33" s="7" t="s">
        <v>1258</v>
      </c>
      <c r="E33" s="4" t="s">
        <v>1259</v>
      </c>
    </row>
    <row r="34" ht="41.25" customHeight="1">
      <c r="B34" s="7" t="s">
        <v>1257</v>
      </c>
      <c r="C34" s="7" t="s">
        <v>1257</v>
      </c>
      <c r="D34" s="7" t="s">
        <v>1260</v>
      </c>
    </row>
    <row r="35" ht="41.25" customHeight="1">
      <c r="B35" s="7" t="s">
        <v>1257</v>
      </c>
      <c r="C35" s="7" t="s">
        <v>1257</v>
      </c>
      <c r="D35" s="7" t="s">
        <v>1261</v>
      </c>
    </row>
    <row r="36" ht="16.5" customHeight="1">
      <c r="B36" s="4" t="s">
        <v>1262</v>
      </c>
      <c r="C36" s="4" t="s">
        <v>1262</v>
      </c>
      <c r="D36" s="7" t="s">
        <v>1263</v>
      </c>
      <c r="E36" s="4" t="s">
        <v>1264</v>
      </c>
      <c r="H36" s="4" t="s">
        <v>1265</v>
      </c>
    </row>
    <row r="37" ht="27.75" customHeight="1">
      <c r="B37" s="4" t="s">
        <v>1262</v>
      </c>
      <c r="C37" s="4" t="s">
        <v>1262</v>
      </c>
      <c r="D37" s="7" t="s">
        <v>1266</v>
      </c>
      <c r="E37" s="4" t="s">
        <v>1267</v>
      </c>
      <c r="H37" s="8" t="n">
        <v>45358</v>
      </c>
    </row>
    <row r="38" ht="27.75" customHeight="1">
      <c r="B38" s="4" t="s">
        <v>1262</v>
      </c>
      <c r="C38" s="4" t="s">
        <v>1262</v>
      </c>
      <c r="D38" s="7" t="s">
        <v>1268</v>
      </c>
      <c r="E38" s="4" t="s">
        <v>1269</v>
      </c>
    </row>
    <row r="39" ht="16.5" customHeight="1">
      <c r="B39" s="4" t="s">
        <v>1262</v>
      </c>
      <c r="C39" s="4" t="s">
        <v>1262</v>
      </c>
      <c r="D39" s="7" t="s">
        <v>1270</v>
      </c>
      <c r="E39" s="4" t="s">
        <v>1271</v>
      </c>
      <c r="H39" s="8" t="n">
        <v>45356</v>
      </c>
    </row>
    <row r="40" ht="16.5" customHeight="1">
      <c r="B40" s="4" t="s">
        <v>1262</v>
      </c>
      <c r="C40" s="4" t="s">
        <v>1262</v>
      </c>
      <c r="D40" s="7" t="s">
        <v>1272</v>
      </c>
      <c r="H40" s="8" t="n">
        <v>45357</v>
      </c>
    </row>
    <row r="41" ht="16.5" customHeight="1">
      <c r="B41" s="4" t="s">
        <v>1262</v>
      </c>
      <c r="C41" s="4" t="s">
        <v>1262</v>
      </c>
      <c r="D41" s="7" t="s">
        <v>1273</v>
      </c>
      <c r="H41" s="8" t="n">
        <v>45359</v>
      </c>
    </row>
    <row r="42" ht="16.5" customHeight="1">
      <c r="B42" s="4" t="s">
        <v>1262</v>
      </c>
      <c r="C42" s="4" t="s">
        <v>1262</v>
      </c>
      <c r="D42" s="7" t="s">
        <v>1274</v>
      </c>
    </row>
    <row r="43" ht="16.5" customHeight="1">
      <c r="B43" s="4" t="s">
        <v>1262</v>
      </c>
      <c r="C43" s="4" t="s">
        <v>1262</v>
      </c>
      <c r="D43" s="7" t="s">
        <v>1275</v>
      </c>
    </row>
    <row r="44" ht="27.75" customHeight="1">
      <c r="B44" s="4" t="s">
        <v>1262</v>
      </c>
      <c r="C44" s="4" t="s">
        <v>1262</v>
      </c>
      <c r="D44" s="7" t="s">
        <v>1276</v>
      </c>
    </row>
    <row r="45" ht="16.5" customHeight="1">
      <c r="B45" s="4" t="s">
        <v>1262</v>
      </c>
      <c r="C45" s="4" t="s">
        <v>1262</v>
      </c>
      <c r="D45" s="7" t="s">
        <v>1277</v>
      </c>
    </row>
    <row r="46" ht="16.5" customHeight="1">
      <c r="B46" s="4" t="s">
        <v>15</v>
      </c>
      <c r="C46" s="4" t="s">
        <v>1278</v>
      </c>
      <c r="D46" s="7" t="s">
        <v>1186</v>
      </c>
      <c r="E46" s="4" t="s">
        <v>831</v>
      </c>
      <c r="H46" s="8" t="n">
        <v>45357</v>
      </c>
      <c r="K46" s="4" t="s">
        <v>1279</v>
      </c>
    </row>
    <row r="47" ht="16.5" customHeight="1">
      <c r="B47" s="4" t="s">
        <v>15</v>
      </c>
      <c r="C47" s="4" t="s">
        <v>1278</v>
      </c>
      <c r="D47" s="7" t="s">
        <v>17</v>
      </c>
      <c r="E47" s="4" t="s">
        <v>831</v>
      </c>
      <c r="F47" s="4" t="n">
        <v>0.5</v>
      </c>
      <c r="G47" s="8" t="n">
        <v>45357</v>
      </c>
      <c r="H47" s="8" t="n">
        <v>45357</v>
      </c>
    </row>
    <row r="48" ht="16.5" customHeight="1">
      <c r="B48" s="4" t="s">
        <v>15</v>
      </c>
      <c r="C48" s="4" t="s">
        <v>1278</v>
      </c>
      <c r="D48" s="7" t="s">
        <v>1280</v>
      </c>
      <c r="F48" s="4" t="n">
        <v>2</v>
      </c>
      <c r="G48" s="8" t="n">
        <f>H47+1</f>
        <v>45358</v>
      </c>
      <c r="H48" s="8" t="n">
        <f>G48+F48-1</f>
        <v>45359</v>
      </c>
    </row>
    <row r="49" ht="16.5" customHeight="1">
      <c r="B49" s="4" t="s">
        <v>15</v>
      </c>
      <c r="C49" s="4" t="s">
        <v>1278</v>
      </c>
      <c r="D49" s="7" t="s">
        <v>186</v>
      </c>
      <c r="F49" s="4" t="n">
        <v>10</v>
      </c>
      <c r="G49" s="8" t="n">
        <f>H48+1</f>
        <v>45360</v>
      </c>
      <c r="H49" s="8" t="n">
        <f>G49+F49-1</f>
        <v>45369</v>
      </c>
    </row>
    <row r="50" ht="16.5" customHeight="1">
      <c r="B50" s="4" t="s">
        <v>15</v>
      </c>
      <c r="C50" s="4" t="s">
        <v>1281</v>
      </c>
      <c r="D50" s="7" t="s">
        <v>1282</v>
      </c>
      <c r="E50" s="4" t="s">
        <v>581</v>
      </c>
      <c r="H50" s="8" t="n">
        <v>45359</v>
      </c>
      <c r="K50" s="3" t="s">
        <v>1283</v>
      </c>
    </row>
    <row r="51" ht="16.5" customHeight="1">
      <c r="B51" s="4" t="s">
        <v>15</v>
      </c>
      <c r="C51" s="4" t="s">
        <v>1281</v>
      </c>
      <c r="D51" s="7" t="s">
        <v>1284</v>
      </c>
      <c r="E51" s="4" t="s">
        <v>581</v>
      </c>
      <c r="H51" s="8" t="n">
        <v>45359</v>
      </c>
    </row>
    <row r="52" ht="16.5" customHeight="1">
      <c r="B52" s="4" t="s">
        <v>15</v>
      </c>
      <c r="C52" s="4" t="s">
        <v>1281</v>
      </c>
      <c r="D52" s="10" t="s">
        <v>1285</v>
      </c>
      <c r="E52" s="4" t="s">
        <v>1286</v>
      </c>
      <c r="H52" s="8" t="n">
        <v>45359</v>
      </c>
    </row>
    <row r="53" ht="16.5" customHeight="1">
      <c r="B53" s="4" t="s">
        <v>15</v>
      </c>
      <c r="C53" s="4" t="s">
        <v>1281</v>
      </c>
      <c r="D53" s="7" t="s">
        <v>1287</v>
      </c>
      <c r="E53" s="4" t="s">
        <v>581</v>
      </c>
      <c r="H53" s="8" t="n">
        <v>45359</v>
      </c>
    </row>
    <row r="54" ht="27.75" customHeight="1">
      <c r="B54" s="4" t="s">
        <v>15</v>
      </c>
      <c r="C54" s="4" t="s">
        <v>1288</v>
      </c>
      <c r="D54" s="7" t="s">
        <v>1289</v>
      </c>
      <c r="E54" s="4" t="s">
        <v>581</v>
      </c>
      <c r="H54" s="8" t="n">
        <v>45359</v>
      </c>
    </row>
    <row r="55" ht="16.5" customHeight="1">
      <c r="B55" s="4" t="s">
        <v>15</v>
      </c>
      <c r="C55" s="4" t="s">
        <v>1288</v>
      </c>
      <c r="D55" s="7" t="s">
        <v>1290</v>
      </c>
      <c r="E55" s="4" t="s">
        <v>581</v>
      </c>
      <c r="H55" s="8" t="n">
        <v>45359</v>
      </c>
    </row>
    <row r="56" ht="27.75" customHeight="1">
      <c r="B56" s="4" t="s">
        <v>15</v>
      </c>
      <c r="C56" s="4" t="s">
        <v>1291</v>
      </c>
      <c r="D56" s="7" t="s">
        <v>1292</v>
      </c>
      <c r="E56" s="4" t="s">
        <v>831</v>
      </c>
      <c r="H56" s="8" t="n">
        <v>45359</v>
      </c>
    </row>
    <row r="57" ht="16.5" customHeight="1">
      <c r="B57" s="4" t="s">
        <v>15</v>
      </c>
      <c r="C57" s="4" t="s">
        <v>1291</v>
      </c>
      <c r="D57" s="9" t="s">
        <v>1293</v>
      </c>
      <c r="E57" s="4" t="s">
        <v>831</v>
      </c>
      <c r="H57" s="8" t="n">
        <v>45359</v>
      </c>
    </row>
    <row r="58" ht="16.5" customHeight="1">
      <c r="B58" s="4" t="s">
        <v>15</v>
      </c>
      <c r="C58" s="4" t="s">
        <v>1291</v>
      </c>
      <c r="D58" s="7" t="s">
        <v>1294</v>
      </c>
      <c r="E58" s="4" t="s">
        <v>831</v>
      </c>
      <c r="H58" s="8" t="n">
        <v>45359</v>
      </c>
      <c r="J58" s="4" t="s">
        <v>1295</v>
      </c>
    </row>
    <row r="59" ht="16.5" customHeight="1">
      <c r="B59" s="4" t="s">
        <v>15</v>
      </c>
      <c r="C59" s="4" t="s">
        <v>1291</v>
      </c>
      <c r="D59" s="11" t="s">
        <v>1296</v>
      </c>
      <c r="E59" s="4" t="s">
        <v>831</v>
      </c>
      <c r="H59" s="8" t="n">
        <v>45359</v>
      </c>
    </row>
    <row r="60" ht="27.75" customHeight="1">
      <c r="B60" s="4" t="s">
        <v>15</v>
      </c>
      <c r="C60" s="4" t="s">
        <v>1297</v>
      </c>
      <c r="D60" s="9" t="s">
        <v>1298</v>
      </c>
      <c r="E60" s="4" t="s">
        <v>586</v>
      </c>
      <c r="H60" s="8" t="n">
        <v>45359</v>
      </c>
    </row>
    <row r="61" ht="16.5" customHeight="1">
      <c r="B61" s="4" t="s">
        <v>15</v>
      </c>
      <c r="C61" s="4" t="s">
        <v>1297</v>
      </c>
      <c r="D61" s="7" t="s">
        <v>1299</v>
      </c>
      <c r="E61" s="4" t="s">
        <v>586</v>
      </c>
      <c r="H61" s="8" t="n">
        <v>45359</v>
      </c>
    </row>
    <row r="62" ht="16.5" customHeight="1">
      <c r="B62" s="4" t="s">
        <v>15</v>
      </c>
      <c r="C62" s="4" t="s">
        <v>1297</v>
      </c>
      <c r="D62" s="7" t="s">
        <v>1300</v>
      </c>
      <c r="E62" s="4" t="s">
        <v>586</v>
      </c>
      <c r="H62" s="8" t="n">
        <v>45359</v>
      </c>
    </row>
    <row r="63" ht="27.75" customHeight="1">
      <c r="B63" s="4" t="s">
        <v>15</v>
      </c>
      <c r="C63" s="4" t="s">
        <v>1297</v>
      </c>
      <c r="D63" s="7" t="s">
        <v>1301</v>
      </c>
      <c r="E63" s="4" t="s">
        <v>586</v>
      </c>
      <c r="H63" s="8" t="n">
        <v>45359</v>
      </c>
    </row>
    <row r="64" ht="16.5" customHeight="1">
      <c r="B64" s="4" t="s">
        <v>15</v>
      </c>
      <c r="C64" s="4" t="s">
        <v>1302</v>
      </c>
      <c r="D64" s="7" t="s">
        <v>1303</v>
      </c>
      <c r="E64" s="4" t="s">
        <v>1304</v>
      </c>
      <c r="H64" s="8" t="n">
        <v>45359</v>
      </c>
    </row>
    <row r="65" ht="16.5" customHeight="1">
      <c r="B65" s="4" t="s">
        <v>15</v>
      </c>
      <c r="C65" s="4" t="s">
        <v>1302</v>
      </c>
      <c r="D65" s="9" t="s">
        <v>1305</v>
      </c>
      <c r="E65" s="4" t="s">
        <v>1304</v>
      </c>
      <c r="H65" s="8" t="n">
        <v>45359</v>
      </c>
    </row>
    <row r="66" ht="16.5" customHeight="1">
      <c r="B66" s="4" t="s">
        <v>15</v>
      </c>
      <c r="C66" s="4" t="s">
        <v>1302</v>
      </c>
      <c r="D66" s="7" t="s">
        <v>1306</v>
      </c>
      <c r="E66" s="4" t="s">
        <v>1304</v>
      </c>
      <c r="H66" s="8" t="n">
        <v>45359</v>
      </c>
    </row>
    <row r="67" ht="16.5" customHeight="1">
      <c r="B67" s="4" t="s">
        <v>15</v>
      </c>
      <c r="C67" s="4" t="s">
        <v>1307</v>
      </c>
      <c r="D67" s="7" t="s">
        <v>1308</v>
      </c>
      <c r="E67" s="4" t="s">
        <v>831</v>
      </c>
      <c r="H67" s="8" t="n">
        <v>45359</v>
      </c>
    </row>
    <row r="68" ht="16.5" customHeight="1">
      <c r="B68" s="4" t="s">
        <v>15</v>
      </c>
      <c r="C68" s="4" t="s">
        <v>1307</v>
      </c>
      <c r="D68" s="7" t="s">
        <v>1309</v>
      </c>
      <c r="E68" s="4" t="s">
        <v>831</v>
      </c>
      <c r="H68" s="8" t="n">
        <v>45359</v>
      </c>
    </row>
    <row r="69" ht="16.5" customHeight="1">
      <c r="B69" s="4" t="s">
        <v>15</v>
      </c>
      <c r="C69" s="4" t="s">
        <v>1307</v>
      </c>
      <c r="D69" s="7" t="s">
        <v>1310</v>
      </c>
      <c r="E69" s="4" t="s">
        <v>831</v>
      </c>
      <c r="H69" s="8" t="n">
        <v>45359</v>
      </c>
    </row>
    <row r="70" ht="27.75" customHeight="1">
      <c r="B70" s="4" t="s">
        <v>15</v>
      </c>
      <c r="C70" s="4" t="s">
        <v>1311</v>
      </c>
      <c r="D70" s="7" t="s">
        <v>1312</v>
      </c>
      <c r="E70" s="4" t="s">
        <v>586</v>
      </c>
      <c r="H70" s="8" t="n">
        <v>45359</v>
      </c>
    </row>
    <row r="71" ht="16.5" customHeight="1">
      <c r="B71" s="4" t="s">
        <v>15</v>
      </c>
      <c r="C71" s="4" t="s">
        <v>1311</v>
      </c>
      <c r="D71" s="10" t="s">
        <v>1313</v>
      </c>
      <c r="E71" s="4" t="s">
        <v>586</v>
      </c>
      <c r="H71" s="8" t="n">
        <v>45359</v>
      </c>
    </row>
    <row r="72" ht="16.5" customHeight="1">
      <c r="B72" s="4" t="s">
        <v>15</v>
      </c>
      <c r="C72" s="4" t="s">
        <v>1314</v>
      </c>
      <c r="D72" s="7" t="s">
        <v>1315</v>
      </c>
      <c r="E72" s="4" t="s">
        <v>636</v>
      </c>
      <c r="H72" s="8" t="n">
        <v>45359</v>
      </c>
    </row>
    <row r="73" ht="27.75" customHeight="1">
      <c r="B73" s="4" t="s">
        <v>15</v>
      </c>
      <c r="C73" s="4" t="s">
        <v>1314</v>
      </c>
      <c r="D73" s="11" t="s">
        <v>1316</v>
      </c>
      <c r="E73" s="4" t="s">
        <v>636</v>
      </c>
      <c r="H73" s="8" t="n">
        <v>45359</v>
      </c>
    </row>
    <row r="74" ht="16.5" customHeight="1">
      <c r="B74" s="4" t="s">
        <v>15</v>
      </c>
      <c r="C74" s="4" t="s">
        <v>1317</v>
      </c>
      <c r="D74" s="7" t="s">
        <v>1318</v>
      </c>
      <c r="E74" s="4" t="s">
        <v>636</v>
      </c>
      <c r="H74" s="8" t="n">
        <v>45359</v>
      </c>
    </row>
    <row r="75" ht="122.25" customHeight="1">
      <c r="B75" s="4" t="s">
        <v>1319</v>
      </c>
      <c r="C75" s="7" t="s">
        <v>1320</v>
      </c>
      <c r="D75" s="7" t="s">
        <v>1321</v>
      </c>
      <c r="E75" s="4" t="s">
        <v>1242</v>
      </c>
      <c r="H75" s="8" t="n">
        <v>45356</v>
      </c>
      <c r="K75" s="3" t="s">
        <v>1322</v>
      </c>
    </row>
    <row r="76" ht="122.25" customHeight="1">
      <c r="B76" s="4" t="s">
        <v>1319</v>
      </c>
      <c r="C76" s="7" t="s">
        <v>1320</v>
      </c>
      <c r="D76" s="558" t="s">
        <v>1323</v>
      </c>
      <c r="E76" s="4" t="s">
        <v>1242</v>
      </c>
      <c r="F76" s="6" t="n">
        <f>H76-G76</f>
        <v>21</v>
      </c>
      <c r="G76" s="8" t="n">
        <v>45349</v>
      </c>
      <c r="H76" s="8" t="n">
        <v>45370</v>
      </c>
      <c r="K76" s="3" t="s">
        <v>1324</v>
      </c>
    </row>
    <row r="77" ht="122.25" customHeight="1">
      <c r="B77" s="4" t="s">
        <v>1319</v>
      </c>
      <c r="C77" s="7" t="s">
        <v>1320</v>
      </c>
      <c r="D77" s="7" t="s">
        <v>1325</v>
      </c>
      <c r="F77" s="12" t="n">
        <v>30</v>
      </c>
      <c r="G77" s="8" t="n">
        <f>H76</f>
        <v>45370</v>
      </c>
      <c r="H77" s="8" t="n">
        <f>G77+F77</f>
        <v>45400</v>
      </c>
      <c r="K77" s="3" t="s">
        <v>1326</v>
      </c>
    </row>
    <row r="78" ht="122.25" customHeight="1">
      <c r="B78" s="4" t="s">
        <v>1319</v>
      </c>
      <c r="C78" s="7" t="s">
        <v>1320</v>
      </c>
      <c r="G78" s="8"/>
      <c r="H78" s="8"/>
    </row>
    <row r="79" ht="122.25" customHeight="1">
      <c r="B79" s="4" t="s">
        <v>1319</v>
      </c>
      <c r="C79" s="7" t="s">
        <v>1320</v>
      </c>
      <c r="D79" s="7" t="s">
        <v>1327</v>
      </c>
      <c r="E79" s="4" t="s">
        <v>1157</v>
      </c>
      <c r="F79" s="4" t="n">
        <v>14</v>
      </c>
      <c r="G79" s="8" t="n">
        <f>H74</f>
        <v>45359</v>
      </c>
      <c r="H79" s="8" t="n">
        <v>45366</v>
      </c>
    </row>
    <row r="80" ht="122.25" customHeight="1">
      <c r="B80" s="4" t="s">
        <v>1319</v>
      </c>
      <c r="C80" s="7" t="s">
        <v>1320</v>
      </c>
      <c r="D80" s="7" t="s">
        <v>1328</v>
      </c>
      <c r="E80" s="4" t="s">
        <v>1157</v>
      </c>
      <c r="F80" s="4" t="n">
        <v>14</v>
      </c>
      <c r="G80" s="8" t="n">
        <f>H75</f>
        <v>45356</v>
      </c>
      <c r="H80" s="8" t="n">
        <v>45366</v>
      </c>
      <c r="K80" s="4" t="s">
        <v>1329</v>
      </c>
    </row>
    <row r="81" ht="122.25" customHeight="1">
      <c r="B81" s="4" t="s">
        <v>1319</v>
      </c>
      <c r="C81" s="7" t="s">
        <v>1320</v>
      </c>
      <c r="D81" s="7" t="s">
        <v>1330</v>
      </c>
      <c r="E81" s="4" t="s">
        <v>1155</v>
      </c>
      <c r="G81" s="8"/>
      <c r="H81" s="8" t="n">
        <v>45377</v>
      </c>
    </row>
    <row r="82" ht="122.25" customHeight="1">
      <c r="B82" s="4" t="s">
        <v>1319</v>
      </c>
      <c r="C82" s="7" t="s">
        <v>1320</v>
      </c>
      <c r="D82" s="7" t="s">
        <v>1331</v>
      </c>
      <c r="E82" s="4" t="s">
        <v>1242</v>
      </c>
      <c r="G82" s="8" t="n">
        <v>45349</v>
      </c>
      <c r="K82" s="3" t="s">
        <v>1332</v>
      </c>
    </row>
    <row r="83" ht="16.5" customHeight="1">
      <c r="B83" s="4" t="s">
        <v>1319</v>
      </c>
      <c r="C83" s="4" t="s">
        <v>1333</v>
      </c>
      <c r="D83" s="5" t="s">
        <v>1334</v>
      </c>
      <c r="E83" s="4" t="s">
        <v>636</v>
      </c>
    </row>
    <row r="84" ht="27.75" customHeight="1">
      <c r="B84" s="4" t="s">
        <v>1319</v>
      </c>
      <c r="C84" s="4" t="s">
        <v>1335</v>
      </c>
      <c r="D84" s="7" t="s">
        <v>1235</v>
      </c>
      <c r="E84" s="4" t="s">
        <v>1236</v>
      </c>
    </row>
    <row r="85" ht="16.5" customHeight="1">
      <c r="B85" s="4" t="s">
        <v>1319</v>
      </c>
      <c r="C85" s="4" t="s">
        <v>1336</v>
      </c>
      <c r="D85" s="7" t="s">
        <v>1337</v>
      </c>
    </row>
    <row r="86" ht="16.5" customHeight="1">
      <c r="B86" s="4" t="s">
        <v>1319</v>
      </c>
      <c r="C86" s="4" t="s">
        <v>1336</v>
      </c>
      <c r="D86" s="7" t="s">
        <v>1338</v>
      </c>
    </row>
    <row r="87" ht="16.5" customHeight="1">
      <c r="B87" s="4" t="s">
        <v>1319</v>
      </c>
      <c r="C87" s="4" t="s">
        <v>1336</v>
      </c>
      <c r="D87" s="7" t="s">
        <v>1339</v>
      </c>
    </row>
    <row r="88" ht="81.75" customHeight="1">
      <c r="B88" s="4" t="s">
        <v>1319</v>
      </c>
      <c r="C88" s="559" t="s">
        <v>1340</v>
      </c>
      <c r="D88" s="7" t="s">
        <v>1341</v>
      </c>
    </row>
    <row r="89" ht="81.75" customHeight="1">
      <c r="B89" s="4" t="s">
        <v>1319</v>
      </c>
      <c r="C89" s="560" t="s">
        <v>1340</v>
      </c>
      <c r="D89" s="7" t="s">
        <v>1342</v>
      </c>
      <c r="E89" s="4" t="s">
        <v>1245</v>
      </c>
    </row>
    <row r="90" ht="27.75" customHeight="1">
      <c r="B90" s="4" t="s">
        <v>1319</v>
      </c>
      <c r="C90" s="7" t="s">
        <v>1343</v>
      </c>
      <c r="D90" s="7" t="s">
        <v>1344</v>
      </c>
      <c r="E90" s="4" t="s">
        <v>1242</v>
      </c>
      <c r="K90" s="4" t="s">
        <v>1345</v>
      </c>
    </row>
    <row r="91" ht="27.75" customHeight="1">
      <c r="B91" s="4" t="s">
        <v>1319</v>
      </c>
      <c r="C91" s="7" t="s">
        <v>1343</v>
      </c>
      <c r="D91" s="7" t="s">
        <v>1346</v>
      </c>
      <c r="E91" s="4" t="s">
        <v>1242</v>
      </c>
      <c r="K91" s="4" t="s">
        <v>1347</v>
      </c>
    </row>
    <row r="92" ht="16.5" customHeight="1">
      <c r="B92" s="4" t="s">
        <v>1319</v>
      </c>
      <c r="C92" s="4" t="s">
        <v>1348</v>
      </c>
      <c r="D92" s="7" t="s">
        <v>1349</v>
      </c>
      <c r="E92" s="4" t="s">
        <v>1245</v>
      </c>
      <c r="H92" s="8" t="n">
        <v>45380</v>
      </c>
    </row>
    <row r="93" ht="16.5" customHeight="1">
      <c r="B93" s="4" t="s">
        <v>1319</v>
      </c>
      <c r="C93" s="4" t="s">
        <v>1350</v>
      </c>
      <c r="D93" s="7" t="s">
        <v>1351</v>
      </c>
      <c r="E93" s="4" t="s">
        <v>1245</v>
      </c>
      <c r="H93" s="8" t="n">
        <v>45380</v>
      </c>
    </row>
    <row r="94" ht="16.5" customHeight="1">
      <c r="B94" s="4" t="s">
        <v>1319</v>
      </c>
      <c r="C94" s="4" t="s">
        <v>1352</v>
      </c>
      <c r="D94" s="7" t="s">
        <v>1353</v>
      </c>
      <c r="E94" s="4" t="s">
        <v>1216</v>
      </c>
    </row>
    <row r="95" ht="16.5" customHeight="1">
      <c r="B95" s="4" t="s">
        <v>1319</v>
      </c>
      <c r="C95" s="4" t="s">
        <v>610</v>
      </c>
      <c r="D95" s="7" t="s">
        <v>1354</v>
      </c>
    </row>
    <row r="96" ht="16.5" customHeight="1">
      <c r="B96" s="4" t="s">
        <v>1319</v>
      </c>
      <c r="D96" s="7" t="s">
        <v>1355</v>
      </c>
      <c r="E96" s="4" t="s">
        <v>1356</v>
      </c>
    </row>
    <row r="97" ht="16.5" customHeight="1">
      <c r="B97" s="4" t="s">
        <v>1319</v>
      </c>
      <c r="C97" s="4" t="s">
        <v>1357</v>
      </c>
      <c r="D97" s="7" t="s">
        <v>1358</v>
      </c>
      <c r="E97" s="4" t="s">
        <v>1242</v>
      </c>
    </row>
    <row r="98" ht="16.5" customHeight="1">
      <c r="B98" s="4" t="s">
        <v>1319</v>
      </c>
      <c r="C98" s="4" t="s">
        <v>1357</v>
      </c>
      <c r="D98" s="7" t="s">
        <v>1359</v>
      </c>
      <c r="E98" s="4" t="s">
        <v>1242</v>
      </c>
      <c r="K98" s="4" t="s">
        <v>1360</v>
      </c>
    </row>
    <row r="99" ht="16.5" customHeight="1">
      <c r="B99" s="4" t="s">
        <v>1319</v>
      </c>
      <c r="C99" s="4" t="s">
        <v>1357</v>
      </c>
      <c r="D99" s="7" t="s">
        <v>1361</v>
      </c>
      <c r="E99" s="4" t="s">
        <v>1157</v>
      </c>
    </row>
    <row r="100" ht="16.5" customHeight="1">
      <c r="B100" s="4" t="s">
        <v>1319</v>
      </c>
      <c r="D100" s="7" t="s">
        <v>1362</v>
      </c>
    </row>
    <row r="101" ht="16.5" customHeight="1">
      <c r="D101" s="5"/>
    </row>
  </sheetData>
  <autoFilter ref="A2:XFD1048576"/>
  <mergeCells count="2">
    <mergeCell ref="C95:C96"/>
    <mergeCell ref="K50:K5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7.623046875"/>
    <col min="2" max="2" width="9.1640625" customWidth="1"/>
    <col min="3" max="4" width="25.248046875" customWidth="1"/>
    <col min="8" max="8" width="14.4990234375" customWidth="1"/>
    <col min="9" max="9" width="16.623046875" customWidth="1"/>
    <col min="10" max="10" width="32.4990234375" customWidth="1"/>
    <col min="13" max="13" width="37.96875"/>
    <col min="14" max="14" width="11.9150390625"/>
    <col min="15" max="15" width="9.8818359375"/>
    <col min="16" max="16" width="4.3740234375"/>
    <col min="17" max="17" width="9.8818359375"/>
    <col min="19" max="19" width="9.8818359375"/>
    <col min="20" max="20" width="4.3740234375"/>
    <col min="21" max="21" width="9.8818359375"/>
    <col min="22" max="22" width="13.3740234375"/>
    <col min="23" max="23" width="43.283203125"/>
    <col min="24" max="24" width="18.6240234375"/>
  </cols>
  <sheetData>
    <row r="1" ht="16.5" customHeight="1">
      <c r="A1" s="256" t="s">
        <v>278</v>
      </c>
      <c r="B1" s="252" t="s">
        <v>1</v>
      </c>
      <c r="C1" s="252" t="s">
        <v>2</v>
      </c>
      <c r="D1" s="254" t="s">
        <v>3</v>
      </c>
      <c r="E1" s="253" t="s">
        <v>4</v>
      </c>
      <c r="F1" s="257" t="s">
        <v>5</v>
      </c>
      <c r="G1" s="255" t="s">
        <v>6</v>
      </c>
      <c r="H1" s="254" t="s">
        <v>7</v>
      </c>
      <c r="I1" s="254" t="s">
        <v>8</v>
      </c>
      <c r="J1" s="255"/>
      <c r="K1" s="251"/>
      <c r="L1" s="252"/>
      <c r="M1" s="252"/>
      <c r="N1" s="251"/>
      <c r="O1" s="253" t="s">
        <v>0</v>
      </c>
      <c r="P1" s="200"/>
      <c r="Q1" s="200"/>
      <c r="R1" s="438"/>
      <c r="S1" s="253" t="s">
        <v>0</v>
      </c>
      <c r="T1" s="200"/>
      <c r="U1" s="200"/>
      <c r="V1" s="254"/>
      <c r="W1" s="254"/>
      <c r="X1" s="255"/>
      <c r="Y1" s="255"/>
      <c r="Z1" s="255"/>
    </row>
    <row r="2" ht="16.5" customHeight="1">
      <c r="A2" s="256"/>
      <c r="B2" s="79"/>
      <c r="C2" s="285" t="s">
        <v>286</v>
      </c>
      <c r="D2" s="274"/>
      <c r="E2" s="285" t="n">
        <v>45516</v>
      </c>
      <c r="F2" s="289" t="n">
        <v>1</v>
      </c>
      <c r="G2" s="285" t="n">
        <v>45516</v>
      </c>
      <c r="H2" s="46" t="s">
        <v>24</v>
      </c>
      <c r="I2" s="46"/>
      <c r="J2" s="255"/>
      <c r="K2" s="256"/>
      <c r="L2" s="252" t="s">
        <v>1</v>
      </c>
      <c r="M2" s="252" t="s">
        <v>2</v>
      </c>
      <c r="N2" s="254" t="s">
        <v>3</v>
      </c>
      <c r="O2" s="253" t="s">
        <v>4</v>
      </c>
      <c r="P2" s="257" t="s">
        <v>5</v>
      </c>
      <c r="Q2" s="255" t="s">
        <v>6</v>
      </c>
      <c r="R2" s="255"/>
      <c r="S2" s="253" t="s">
        <v>4</v>
      </c>
      <c r="T2" s="257" t="s">
        <v>5</v>
      </c>
      <c r="U2" s="255" t="s">
        <v>6</v>
      </c>
      <c r="V2" s="254" t="s">
        <v>7</v>
      </c>
      <c r="W2" s="254" t="s">
        <v>8</v>
      </c>
      <c r="X2" s="255" t="s">
        <v>9</v>
      </c>
      <c r="Y2" s="255" t="s">
        <v>10</v>
      </c>
      <c r="Z2" s="255" t="s">
        <v>11</v>
      </c>
    </row>
    <row r="3" ht="27.75" customHeight="1">
      <c r="A3" s="256"/>
      <c r="B3" s="263" t="s">
        <v>288</v>
      </c>
      <c r="C3" s="285" t="s">
        <v>289</v>
      </c>
      <c r="D3" s="274"/>
      <c r="E3" s="274" t="n">
        <v>45518</v>
      </c>
      <c r="F3" s="277" t="n">
        <v>1</v>
      </c>
      <c r="G3" s="274" t="n">
        <v>45518</v>
      </c>
      <c r="H3" s="46" t="s">
        <v>290</v>
      </c>
      <c r="I3" s="46"/>
      <c r="J3" s="255"/>
      <c r="K3" s="256"/>
      <c r="L3" s="252"/>
      <c r="M3" s="294" t="s">
        <v>257</v>
      </c>
      <c r="N3" s="285" t="s">
        <v>258</v>
      </c>
      <c r="O3" s="285" t="n">
        <v>45494</v>
      </c>
      <c r="P3" s="289" t="n">
        <v>7</v>
      </c>
      <c r="Q3" s="285" t="n">
        <v>45500</v>
      </c>
      <c r="R3" s="264"/>
      <c r="S3" s="285" t="n">
        <v>45494</v>
      </c>
      <c r="T3" s="289" t="n">
        <v>7</v>
      </c>
      <c r="U3" s="285" t="n">
        <v>45500</v>
      </c>
      <c r="V3" s="46" t="s">
        <v>84</v>
      </c>
      <c r="W3" s="15"/>
      <c r="X3" s="46"/>
      <c r="Y3" s="46"/>
      <c r="Z3" s="46"/>
    </row>
    <row r="4" ht="27.75" customHeight="1">
      <c r="A4" s="251"/>
      <c r="B4" s="263"/>
      <c r="C4" s="296" t="s">
        <v>279</v>
      </c>
      <c r="D4" s="280"/>
      <c r="E4" s="296" t="n">
        <v>45525</v>
      </c>
      <c r="F4" s="297" t="n">
        <v>50</v>
      </c>
      <c r="G4" s="296" t="n">
        <v>45574</v>
      </c>
      <c r="H4" s="46" t="s">
        <v>264</v>
      </c>
      <c r="I4" s="46" t="s">
        <v>542</v>
      </c>
      <c r="J4" s="255"/>
      <c r="K4" s="256"/>
      <c r="L4" s="252"/>
      <c r="M4" s="294" t="s">
        <v>260</v>
      </c>
      <c r="N4" s="285"/>
      <c r="O4" s="285" t="n">
        <v>45501</v>
      </c>
      <c r="P4" s="289" t="n">
        <v>1</v>
      </c>
      <c r="Q4" s="285" t="n">
        <v>45501</v>
      </c>
      <c r="R4" s="264"/>
      <c r="S4" s="285" t="n">
        <v>45501</v>
      </c>
      <c r="T4" s="289" t="n">
        <v>1</v>
      </c>
      <c r="U4" s="285" t="n">
        <v>45501</v>
      </c>
      <c r="V4" s="46" t="s">
        <v>254</v>
      </c>
      <c r="W4" s="46"/>
      <c r="X4" s="46"/>
      <c r="Y4" s="46"/>
      <c r="Z4" s="46"/>
    </row>
    <row r="5" ht="54.75" customHeight="1">
      <c r="A5" s="251"/>
      <c r="B5" s="263"/>
      <c r="C5" s="296" t="s">
        <v>279</v>
      </c>
      <c r="D5" s="280"/>
      <c r="E5" s="296" t="n">
        <v>45525</v>
      </c>
      <c r="F5" s="297" t="n">
        <v>45</v>
      </c>
      <c r="G5" s="296" t="n">
        <v>45569</v>
      </c>
      <c r="H5" s="46"/>
      <c r="I5" s="174"/>
      <c r="J5" s="255"/>
      <c r="K5" s="256"/>
      <c r="L5" s="295"/>
      <c r="M5" s="296" t="s">
        <v>266</v>
      </c>
      <c r="N5" s="278" t="s">
        <v>267</v>
      </c>
      <c r="O5" s="296" t="n">
        <v>45502</v>
      </c>
      <c r="P5" s="297" t="n">
        <v>7</v>
      </c>
      <c r="Q5" s="296" t="n">
        <v>45508</v>
      </c>
      <c r="R5" s="264"/>
      <c r="S5" s="296" t="n">
        <v>45502</v>
      </c>
      <c r="T5" s="297" t="n">
        <v>7</v>
      </c>
      <c r="U5" s="296" t="n">
        <v>45508</v>
      </c>
      <c r="V5" s="46" t="s">
        <v>264</v>
      </c>
      <c r="W5" s="46" t="s">
        <v>268</v>
      </c>
      <c r="X5" s="46"/>
      <c r="Y5" s="46"/>
      <c r="Z5" s="46"/>
    </row>
    <row r="6" ht="27.75" customHeight="1">
      <c r="A6" s="251"/>
      <c r="B6" s="263"/>
      <c r="C6" s="296" t="s">
        <v>279</v>
      </c>
      <c r="D6" s="280"/>
      <c r="E6" s="296" t="n">
        <v>45525</v>
      </c>
      <c r="F6" s="297" t="n">
        <v>40</v>
      </c>
      <c r="G6" s="296" t="n">
        <v>45564</v>
      </c>
      <c r="H6" s="46"/>
      <c r="I6" s="174" t="s">
        <v>543</v>
      </c>
      <c r="J6" s="255"/>
      <c r="K6" s="256"/>
      <c r="L6" s="295"/>
      <c r="M6" s="285" t="s">
        <v>270</v>
      </c>
      <c r="N6" s="285"/>
      <c r="O6" s="285" t="n">
        <v>45504</v>
      </c>
      <c r="P6" s="289" t="n">
        <v>8</v>
      </c>
      <c r="Q6" s="285" t="n">
        <v>45511</v>
      </c>
      <c r="R6" s="264"/>
      <c r="S6" s="285" t="n">
        <v>45504</v>
      </c>
      <c r="T6" s="289" t="n">
        <v>8</v>
      </c>
      <c r="U6" s="285" t="n">
        <v>45511</v>
      </c>
      <c r="V6" s="46" t="s">
        <v>264</v>
      </c>
      <c r="W6" s="46" t="s">
        <v>271</v>
      </c>
      <c r="X6" s="46"/>
      <c r="Y6" s="46"/>
      <c r="Z6" s="46"/>
    </row>
    <row r="7" ht="27.75" customHeight="1">
      <c r="A7" s="256"/>
      <c r="B7" s="252"/>
      <c r="C7" s="282" t="s">
        <v>329</v>
      </c>
      <c r="D7" s="302"/>
      <c r="E7" s="285" t="n">
        <v>45575</v>
      </c>
      <c r="F7" s="289" t="n">
        <v>3</v>
      </c>
      <c r="G7" s="285" t="n">
        <v>45577</v>
      </c>
      <c r="H7" s="303" t="s">
        <v>330</v>
      </c>
      <c r="I7" s="301"/>
      <c r="J7" s="255"/>
      <c r="K7" s="256"/>
      <c r="L7" s="295"/>
      <c r="M7" s="285" t="s">
        <v>274</v>
      </c>
      <c r="N7" s="282" t="s">
        <v>275</v>
      </c>
      <c r="O7" s="285" t="n">
        <v>45509</v>
      </c>
      <c r="P7" s="289" t="n">
        <v>7</v>
      </c>
      <c r="Q7" s="285" t="n">
        <v>45515</v>
      </c>
      <c r="R7" s="264"/>
      <c r="S7" s="285" t="n">
        <v>45509</v>
      </c>
      <c r="T7" s="289" t="n">
        <v>7</v>
      </c>
      <c r="U7" s="285" t="n">
        <v>45515</v>
      </c>
      <c r="V7" s="46" t="s">
        <v>264</v>
      </c>
      <c r="W7" s="46"/>
      <c r="X7" s="46"/>
      <c r="Y7" s="46"/>
      <c r="Z7" s="46"/>
    </row>
    <row r="8" ht="16.5" customHeight="1">
      <c r="A8" s="256"/>
      <c r="B8" s="263"/>
      <c r="C8" s="278" t="s">
        <v>332</v>
      </c>
      <c r="D8" s="304"/>
      <c r="E8" s="296" t="n">
        <v>45576</v>
      </c>
      <c r="F8" s="297" t="n">
        <v>3</v>
      </c>
      <c r="G8" s="296" t="n">
        <v>45578</v>
      </c>
      <c r="H8" s="263" t="s">
        <v>290</v>
      </c>
      <c r="I8" s="301" t="s">
        <v>544</v>
      </c>
      <c r="J8" s="255"/>
      <c r="K8" s="256"/>
      <c r="L8" s="295"/>
      <c r="M8" s="285" t="s">
        <v>276</v>
      </c>
      <c r="N8" s="285"/>
      <c r="O8" s="285" t="n">
        <v>45511</v>
      </c>
      <c r="P8" s="289" t="n">
        <v>7</v>
      </c>
      <c r="Q8" s="285" t="n">
        <v>45517</v>
      </c>
      <c r="R8" s="264"/>
      <c r="S8" s="285" t="n">
        <v>45511</v>
      </c>
      <c r="T8" s="289" t="n">
        <v>7</v>
      </c>
      <c r="U8" s="285" t="n">
        <v>45517</v>
      </c>
      <c r="V8" s="46" t="s">
        <v>264</v>
      </c>
      <c r="W8" s="46"/>
      <c r="X8" s="46"/>
      <c r="Y8" s="46"/>
      <c r="Z8" s="46"/>
    </row>
    <row r="9" ht="27.75" customHeight="1">
      <c r="A9" s="256"/>
      <c r="B9" s="263"/>
      <c r="C9" s="278" t="s">
        <v>545</v>
      </c>
      <c r="D9" s="304"/>
      <c r="E9" s="296" t="n">
        <v>45579</v>
      </c>
      <c r="F9" s="297" t="n">
        <v>2</v>
      </c>
      <c r="G9" s="296" t="n">
        <v>45580</v>
      </c>
      <c r="H9" s="303"/>
      <c r="I9" s="301"/>
      <c r="J9" s="255"/>
      <c r="K9" s="256"/>
      <c r="L9" s="295"/>
      <c r="M9" s="285" t="s">
        <v>277</v>
      </c>
      <c r="N9" s="285"/>
      <c r="O9" s="285" t="n">
        <v>45512</v>
      </c>
      <c r="P9" s="289" t="n">
        <v>7</v>
      </c>
      <c r="Q9" s="285" t="n">
        <v>45518</v>
      </c>
      <c r="R9" s="264"/>
      <c r="S9" s="285" t="n">
        <v>45512</v>
      </c>
      <c r="T9" s="289" t="n">
        <v>7</v>
      </c>
      <c r="U9" s="285" t="n">
        <v>45518</v>
      </c>
      <c r="V9" s="46" t="s">
        <v>254</v>
      </c>
      <c r="W9" s="46"/>
      <c r="X9" s="46"/>
      <c r="Y9" s="46"/>
      <c r="Z9" s="46"/>
    </row>
    <row r="10" ht="41.25" customHeight="1">
      <c r="A10" s="252"/>
      <c r="B10" s="263"/>
      <c r="C10" s="282" t="s">
        <v>343</v>
      </c>
      <c r="D10" s="302"/>
      <c r="E10" s="285" t="n">
        <v>45579</v>
      </c>
      <c r="F10" s="289" t="n">
        <v>15</v>
      </c>
      <c r="G10" s="285" t="n">
        <v>45593</v>
      </c>
      <c r="H10" s="305" t="s">
        <v>264</v>
      </c>
      <c r="I10" s="301"/>
      <c r="J10" s="255"/>
      <c r="K10" s="256"/>
      <c r="L10" s="79"/>
      <c r="M10" s="285" t="s">
        <v>286</v>
      </c>
      <c r="N10" s="274"/>
      <c r="O10" s="285" t="n">
        <v>45516</v>
      </c>
      <c r="P10" s="289" t="n">
        <v>1</v>
      </c>
      <c r="Q10" s="285" t="n">
        <v>45516</v>
      </c>
      <c r="R10" s="264"/>
      <c r="S10" s="285" t="n">
        <v>45516</v>
      </c>
      <c r="T10" s="289" t="n">
        <v>1</v>
      </c>
      <c r="U10" s="285" t="n">
        <v>45516</v>
      </c>
      <c r="V10" s="46" t="s">
        <v>24</v>
      </c>
      <c r="W10" s="46"/>
      <c r="X10" s="463" t="s">
        <v>287</v>
      </c>
      <c r="Y10" s="46"/>
      <c r="Z10" s="46"/>
    </row>
    <row r="11" ht="41.25" customHeight="1">
      <c r="A11" s="252"/>
      <c r="B11" s="263"/>
      <c r="C11" s="282" t="s">
        <v>350</v>
      </c>
      <c r="D11" s="302"/>
      <c r="E11" s="285" t="n">
        <v>45594</v>
      </c>
      <c r="F11" s="289" t="n">
        <v>1</v>
      </c>
      <c r="G11" s="285" t="n">
        <v>45594</v>
      </c>
      <c r="H11" s="263" t="s">
        <v>349</v>
      </c>
      <c r="I11" s="301"/>
      <c r="J11" s="255"/>
      <c r="K11" s="256"/>
      <c r="L11" s="263" t="s">
        <v>288</v>
      </c>
      <c r="M11" s="285" t="s">
        <v>289</v>
      </c>
      <c r="N11" s="274"/>
      <c r="O11" s="274" t="n">
        <v>45518</v>
      </c>
      <c r="P11" s="277" t="n">
        <v>1</v>
      </c>
      <c r="Q11" s="274" t="n">
        <v>45518</v>
      </c>
      <c r="R11" s="47"/>
      <c r="S11" s="274" t="n">
        <v>45518</v>
      </c>
      <c r="T11" s="277" t="n">
        <v>1</v>
      </c>
      <c r="U11" s="274" t="n">
        <v>45518</v>
      </c>
      <c r="V11" s="46" t="s">
        <v>290</v>
      </c>
      <c r="W11" s="46"/>
      <c r="X11" s="46" t="s">
        <v>546</v>
      </c>
      <c r="Y11" s="46"/>
      <c r="Z11" s="46"/>
    </row>
    <row r="12" ht="27.75" customHeight="1">
      <c r="A12" s="252"/>
      <c r="B12" s="252"/>
      <c r="C12" s="282" t="s">
        <v>355</v>
      </c>
      <c r="D12" s="302"/>
      <c r="E12" s="285" t="n">
        <v>45595</v>
      </c>
      <c r="F12" s="289" t="n">
        <v>1</v>
      </c>
      <c r="G12" s="285" t="n">
        <v>45595</v>
      </c>
      <c r="H12" s="303" t="s">
        <v>231</v>
      </c>
      <c r="I12" s="301"/>
      <c r="J12" s="255"/>
      <c r="K12" s="251"/>
      <c r="L12" s="263"/>
      <c r="M12" s="296" t="s">
        <v>279</v>
      </c>
      <c r="N12" s="280"/>
      <c r="O12" s="296" t="n">
        <v>45525</v>
      </c>
      <c r="P12" s="297" t="n">
        <v>50</v>
      </c>
      <c r="Q12" s="296" t="n">
        <v>45574</v>
      </c>
      <c r="R12" s="264"/>
      <c r="S12" s="296" t="n">
        <v>45525</v>
      </c>
      <c r="T12" s="297" t="n">
        <v>50</v>
      </c>
      <c r="U12" s="296" t="n">
        <v>45574</v>
      </c>
      <c r="V12" s="46" t="s">
        <v>264</v>
      </c>
      <c r="W12" s="46" t="s">
        <v>542</v>
      </c>
      <c r="X12" s="46"/>
      <c r="Y12" s="46"/>
      <c r="Z12" s="46"/>
    </row>
    <row r="13" ht="27.75" customHeight="1">
      <c r="A13" s="252"/>
      <c r="B13" s="295"/>
      <c r="C13" s="282" t="s">
        <v>357</v>
      </c>
      <c r="D13" s="302"/>
      <c r="E13" s="285" t="n">
        <v>45596</v>
      </c>
      <c r="F13" s="289" t="n">
        <v>1</v>
      </c>
      <c r="G13" s="285" t="n">
        <v>45596</v>
      </c>
      <c r="H13" s="263" t="s">
        <v>290</v>
      </c>
      <c r="I13" s="301"/>
      <c r="J13" s="255"/>
      <c r="K13" s="251"/>
      <c r="L13" s="263"/>
      <c r="M13" s="296" t="s">
        <v>279</v>
      </c>
      <c r="N13" s="280"/>
      <c r="O13" s="296" t="n">
        <v>45525</v>
      </c>
      <c r="P13" s="297" t="n">
        <v>55</v>
      </c>
      <c r="Q13" s="296" t="n">
        <v>45579</v>
      </c>
      <c r="R13" s="264"/>
      <c r="S13" s="296" t="n">
        <v>45525</v>
      </c>
      <c r="T13" s="297" t="n">
        <v>55</v>
      </c>
      <c r="U13" s="296" t="n">
        <v>45579</v>
      </c>
      <c r="V13" s="46"/>
      <c r="W13" s="174"/>
      <c r="X13" s="46"/>
      <c r="Y13" s="46"/>
      <c r="Z13" s="46"/>
    </row>
    <row r="14" ht="27.75" customHeight="1">
      <c r="A14" s="252"/>
      <c r="B14" s="295"/>
      <c r="C14" s="278" t="s">
        <v>356</v>
      </c>
      <c r="D14" s="304"/>
      <c r="E14" s="296" t="n">
        <v>45597</v>
      </c>
      <c r="F14" s="297" t="n">
        <v>4</v>
      </c>
      <c r="G14" s="296" t="n">
        <v>45600</v>
      </c>
      <c r="H14" s="263" t="s">
        <v>290</v>
      </c>
      <c r="I14" s="301"/>
      <c r="J14" s="255"/>
      <c r="K14" s="251"/>
      <c r="L14" s="263"/>
      <c r="M14" s="296" t="s">
        <v>279</v>
      </c>
      <c r="N14" s="280"/>
      <c r="O14" s="296" t="n">
        <v>45525</v>
      </c>
      <c r="P14" s="297" t="n">
        <v>40</v>
      </c>
      <c r="Q14" s="296" t="n">
        <v>45564</v>
      </c>
      <c r="R14" s="264"/>
      <c r="S14" s="296" t="n">
        <v>45525</v>
      </c>
      <c r="T14" s="297" t="n">
        <v>40</v>
      </c>
      <c r="U14" s="296" t="n">
        <v>45564</v>
      </c>
      <c r="V14" s="46"/>
      <c r="W14" s="174" t="s">
        <v>543</v>
      </c>
      <c r="X14" s="46"/>
      <c r="Y14" s="46"/>
      <c r="Z14" s="46"/>
    </row>
    <row r="15" ht="16.5" customHeight="1">
      <c r="A15" s="252"/>
      <c r="B15" s="295"/>
      <c r="C15" s="282" t="s">
        <v>358</v>
      </c>
      <c r="D15" s="302"/>
      <c r="E15" s="285" t="n">
        <v>45601</v>
      </c>
      <c r="F15" s="289" t="n">
        <v>3</v>
      </c>
      <c r="G15" s="285" t="n">
        <v>45603</v>
      </c>
      <c r="H15" s="263" t="s">
        <v>231</v>
      </c>
      <c r="I15" s="301"/>
      <c r="J15" s="255"/>
      <c r="K15" s="256"/>
      <c r="L15" s="252"/>
      <c r="M15" s="282" t="s">
        <v>329</v>
      </c>
      <c r="N15" s="302"/>
      <c r="O15" s="285" t="n">
        <v>45575</v>
      </c>
      <c r="P15" s="289" t="n">
        <v>3</v>
      </c>
      <c r="Q15" s="285" t="n">
        <v>45577</v>
      </c>
      <c r="R15" s="264"/>
      <c r="S15" s="285" t="n">
        <v>45575</v>
      </c>
      <c r="T15" s="289" t="n">
        <v>3</v>
      </c>
      <c r="U15" s="285" t="n">
        <v>45577</v>
      </c>
      <c r="V15" s="303" t="s">
        <v>330</v>
      </c>
      <c r="W15" s="301"/>
      <c r="X15" s="301"/>
      <c r="Y15" s="255"/>
      <c r="Z15" s="255"/>
    </row>
    <row r="16" ht="27.75" customHeight="1">
      <c r="A16" s="252"/>
      <c r="B16" s="263"/>
      <c r="C16" s="282" t="s">
        <v>361</v>
      </c>
      <c r="D16" s="302"/>
      <c r="E16" s="285" t="n">
        <v>45604</v>
      </c>
      <c r="F16" s="289" t="n">
        <v>3</v>
      </c>
      <c r="G16" s="285" t="n">
        <v>45606</v>
      </c>
      <c r="H16" s="263" t="s">
        <v>73</v>
      </c>
      <c r="I16" s="301"/>
      <c r="J16" s="255"/>
      <c r="K16" s="256"/>
      <c r="L16" s="263"/>
      <c r="M16" s="278" t="s">
        <v>332</v>
      </c>
      <c r="N16" s="304"/>
      <c r="O16" s="296" t="n">
        <v>45576</v>
      </c>
      <c r="P16" s="297" t="n">
        <v>3</v>
      </c>
      <c r="Q16" s="296" t="n">
        <v>45578</v>
      </c>
      <c r="R16" s="264"/>
      <c r="S16" s="296" t="n">
        <v>45580</v>
      </c>
      <c r="T16" s="297" t="n">
        <v>3</v>
      </c>
      <c r="U16" s="296" t="n">
        <v>45582</v>
      </c>
      <c r="V16" s="263" t="s">
        <v>290</v>
      </c>
      <c r="W16" s="301" t="s">
        <v>544</v>
      </c>
      <c r="X16" s="301"/>
      <c r="Y16" s="255"/>
      <c r="Z16" s="255"/>
    </row>
    <row r="17" ht="16.5" customHeight="1">
      <c r="A17" s="252"/>
      <c r="B17" s="263"/>
      <c r="C17" s="282" t="s">
        <v>362</v>
      </c>
      <c r="D17" s="302"/>
      <c r="E17" s="285" t="n">
        <v>45607</v>
      </c>
      <c r="F17" s="289" t="n">
        <v>7</v>
      </c>
      <c r="G17" s="285" t="n">
        <v>45613</v>
      </c>
      <c r="H17" s="263" t="s">
        <v>73</v>
      </c>
      <c r="I17" s="301"/>
      <c r="J17" s="255"/>
      <c r="K17" s="256"/>
      <c r="L17" s="263"/>
      <c r="M17" s="278" t="s">
        <v>545</v>
      </c>
      <c r="N17" s="304"/>
      <c r="O17" s="296" t="n">
        <v>45579</v>
      </c>
      <c r="P17" s="297" t="n">
        <v>2</v>
      </c>
      <c r="Q17" s="296" t="n">
        <v>45580</v>
      </c>
      <c r="R17" s="264"/>
      <c r="S17" s="296" t="n">
        <v>45583</v>
      </c>
      <c r="T17" s="297" t="n">
        <v>2</v>
      </c>
      <c r="U17" s="296" t="n">
        <v>45584</v>
      </c>
      <c r="V17" s="303"/>
      <c r="W17" s="301"/>
      <c r="X17" s="301"/>
      <c r="Y17" s="255"/>
      <c r="Z17" s="255"/>
    </row>
    <row r="18" ht="41.25" customHeight="1">
      <c r="A18" s="252"/>
      <c r="B18" s="263" t="s">
        <v>369</v>
      </c>
      <c r="C18" s="282" t="s">
        <v>370</v>
      </c>
      <c r="D18" s="302"/>
      <c r="E18" s="285" t="n">
        <v>45614</v>
      </c>
      <c r="F18" s="289" t="n">
        <v>3</v>
      </c>
      <c r="G18" s="285" t="n">
        <v>45616</v>
      </c>
      <c r="H18" s="263" t="s">
        <v>54</v>
      </c>
      <c r="I18" s="301"/>
      <c r="J18" s="255"/>
      <c r="K18" s="252"/>
      <c r="L18" s="263"/>
      <c r="M18" s="282" t="s">
        <v>343</v>
      </c>
      <c r="N18" s="302"/>
      <c r="O18" s="285" t="n">
        <v>45579</v>
      </c>
      <c r="P18" s="289" t="n">
        <v>15</v>
      </c>
      <c r="Q18" s="285" t="n">
        <v>45593</v>
      </c>
      <c r="R18" s="264"/>
      <c r="S18" s="285" t="n">
        <v>45583</v>
      </c>
      <c r="T18" s="289" t="n">
        <v>15</v>
      </c>
      <c r="U18" s="285" t="n">
        <v>45597</v>
      </c>
      <c r="V18" s="305" t="s">
        <v>264</v>
      </c>
      <c r="W18" s="301"/>
      <c r="X18" s="301"/>
      <c r="Y18" s="255"/>
      <c r="Z18" s="255"/>
    </row>
    <row r="19" ht="27.75" customHeight="1">
      <c r="A19" s="252"/>
      <c r="B19" s="263"/>
      <c r="C19" s="282" t="s">
        <v>373</v>
      </c>
      <c r="D19" s="302"/>
      <c r="E19" s="285" t="n">
        <v>45601</v>
      </c>
      <c r="F19" s="289" t="n">
        <v>14</v>
      </c>
      <c r="G19" s="285" t="n">
        <v>45614</v>
      </c>
      <c r="H19" s="263" t="s">
        <v>54</v>
      </c>
      <c r="I19" s="301"/>
      <c r="J19" s="255"/>
      <c r="K19" s="252"/>
      <c r="L19" s="263"/>
      <c r="M19" s="282" t="s">
        <v>350</v>
      </c>
      <c r="N19" s="302"/>
      <c r="O19" s="285" t="n">
        <v>45594</v>
      </c>
      <c r="P19" s="289" t="n">
        <v>1</v>
      </c>
      <c r="Q19" s="285" t="n">
        <v>45594</v>
      </c>
      <c r="R19" s="264"/>
      <c r="S19" s="285" t="n">
        <v>45598</v>
      </c>
      <c r="T19" s="289" t="n">
        <v>1</v>
      </c>
      <c r="U19" s="285" t="n">
        <v>45598</v>
      </c>
      <c r="V19" s="263" t="s">
        <v>349</v>
      </c>
      <c r="W19" s="301"/>
      <c r="X19" s="301"/>
      <c r="Y19" s="255"/>
      <c r="Z19" s="255"/>
    </row>
    <row r="20" ht="16.5" customHeight="1">
      <c r="A20" s="252"/>
      <c r="B20" s="252"/>
      <c r="C20" s="282" t="s">
        <v>382</v>
      </c>
      <c r="D20" s="302"/>
      <c r="E20" s="285" t="n">
        <v>45601</v>
      </c>
      <c r="F20" s="289" t="n">
        <v>3</v>
      </c>
      <c r="G20" s="285" t="n">
        <v>45603</v>
      </c>
      <c r="H20" s="303" t="s">
        <v>54</v>
      </c>
      <c r="I20" s="301"/>
      <c r="J20" s="255"/>
      <c r="K20" s="252"/>
      <c r="L20" s="252"/>
      <c r="M20" s="282" t="s">
        <v>355</v>
      </c>
      <c r="N20" s="302"/>
      <c r="O20" s="285" t="n">
        <v>45595</v>
      </c>
      <c r="P20" s="289" t="n">
        <v>1</v>
      </c>
      <c r="Q20" s="285" t="n">
        <v>45595</v>
      </c>
      <c r="R20" s="264"/>
      <c r="S20" s="285" t="n">
        <v>45598</v>
      </c>
      <c r="T20" s="289" t="n">
        <v>1</v>
      </c>
      <c r="U20" s="285" t="n">
        <v>45598</v>
      </c>
      <c r="V20" s="303" t="s">
        <v>231</v>
      </c>
      <c r="W20" s="301"/>
      <c r="X20" s="301"/>
      <c r="Y20" s="255"/>
      <c r="Z20" s="255"/>
    </row>
    <row r="21" ht="27.75" customHeight="1">
      <c r="A21" s="252"/>
      <c r="B21" s="263"/>
      <c r="C21" s="282" t="s">
        <v>384</v>
      </c>
      <c r="D21" s="302"/>
      <c r="E21" s="285" t="n">
        <v>45604</v>
      </c>
      <c r="F21" s="289" t="n">
        <v>8</v>
      </c>
      <c r="G21" s="285" t="n">
        <v>45611</v>
      </c>
      <c r="H21" s="263" t="s">
        <v>73</v>
      </c>
      <c r="I21" s="301"/>
      <c r="J21" s="255"/>
      <c r="K21" s="252"/>
      <c r="L21" s="295"/>
      <c r="M21" s="282" t="s">
        <v>357</v>
      </c>
      <c r="N21" s="302"/>
      <c r="O21" s="285" t="n">
        <v>45596</v>
      </c>
      <c r="P21" s="289" t="n">
        <v>1</v>
      </c>
      <c r="Q21" s="285" t="n">
        <v>45596</v>
      </c>
      <c r="R21" s="264"/>
      <c r="S21" s="285" t="n">
        <v>45599</v>
      </c>
      <c r="T21" s="289" t="n">
        <v>1</v>
      </c>
      <c r="U21" s="285" t="n">
        <v>45599</v>
      </c>
      <c r="V21" s="263" t="s">
        <v>290</v>
      </c>
      <c r="W21" s="301"/>
      <c r="X21" s="301"/>
      <c r="Y21" s="255"/>
      <c r="Z21" s="255"/>
    </row>
    <row r="22" ht="16.5" customHeight="1">
      <c r="A22" s="252"/>
      <c r="B22" s="263"/>
      <c r="C22" s="282" t="s">
        <v>385</v>
      </c>
      <c r="D22" s="302"/>
      <c r="E22" s="285" t="n">
        <v>45612</v>
      </c>
      <c r="F22" s="289" t="n">
        <v>15</v>
      </c>
      <c r="G22" s="285" t="n">
        <v>45626</v>
      </c>
      <c r="H22" s="263" t="s">
        <v>264</v>
      </c>
      <c r="I22" s="301"/>
      <c r="J22" s="255"/>
      <c r="K22" s="252"/>
      <c r="L22" s="295"/>
      <c r="M22" s="278" t="s">
        <v>356</v>
      </c>
      <c r="N22" s="304"/>
      <c r="O22" s="296" t="n">
        <v>45597</v>
      </c>
      <c r="P22" s="297" t="n">
        <v>4</v>
      </c>
      <c r="Q22" s="296" t="n">
        <v>45600</v>
      </c>
      <c r="R22" s="264"/>
      <c r="S22" s="296" t="n">
        <v>45600</v>
      </c>
      <c r="T22" s="297" t="n">
        <v>4</v>
      </c>
      <c r="U22" s="296" t="n">
        <v>45603</v>
      </c>
      <c r="V22" s="263" t="s">
        <v>290</v>
      </c>
      <c r="W22" s="301"/>
      <c r="X22" s="301"/>
      <c r="Y22" s="255" t="n">
        <v>21</v>
      </c>
      <c r="Z22" s="255"/>
    </row>
    <row r="23" ht="41.25" customHeight="1">
      <c r="A23" s="252"/>
      <c r="B23" s="263"/>
      <c r="C23" s="282" t="s">
        <v>363</v>
      </c>
      <c r="D23" s="302"/>
      <c r="E23" s="285" t="n">
        <v>45626</v>
      </c>
      <c r="F23" s="289" t="n">
        <v>0</v>
      </c>
      <c r="G23" s="285" t="n">
        <v>45625</v>
      </c>
      <c r="H23" s="263" t="s">
        <v>264</v>
      </c>
      <c r="I23" s="301" t="s">
        <v>386</v>
      </c>
      <c r="J23" s="255"/>
      <c r="K23" s="252"/>
      <c r="L23" s="295"/>
      <c r="M23" s="282" t="s">
        <v>358</v>
      </c>
      <c r="N23" s="302"/>
      <c r="O23" s="285" t="n">
        <v>45601</v>
      </c>
      <c r="P23" s="289" t="n">
        <v>3</v>
      </c>
      <c r="Q23" s="285" t="n">
        <v>45603</v>
      </c>
      <c r="R23" s="264"/>
      <c r="S23" s="285" t="n">
        <v>45604</v>
      </c>
      <c r="T23" s="289" t="n">
        <v>3</v>
      </c>
      <c r="U23" s="285" t="n">
        <v>45606</v>
      </c>
      <c r="V23" s="263" t="s">
        <v>231</v>
      </c>
      <c r="W23" s="301"/>
      <c r="X23" s="301"/>
      <c r="Y23" s="255"/>
      <c r="Z23" s="255"/>
    </row>
    <row r="24" ht="41.25" customHeight="1">
      <c r="A24" s="252"/>
      <c r="B24" s="263"/>
      <c r="C24" s="282" t="s">
        <v>364</v>
      </c>
      <c r="D24" s="302"/>
      <c r="E24" s="285" t="n">
        <v>45626</v>
      </c>
      <c r="F24" s="289" t="n">
        <v>1</v>
      </c>
      <c r="G24" s="285" t="n">
        <v>45626</v>
      </c>
      <c r="H24" s="263" t="s">
        <v>73</v>
      </c>
      <c r="I24" s="301"/>
      <c r="J24" s="255"/>
      <c r="K24" s="252"/>
      <c r="L24" s="263"/>
      <c r="M24" s="282" t="s">
        <v>361</v>
      </c>
      <c r="N24" s="302"/>
      <c r="O24" s="285" t="n">
        <v>45604</v>
      </c>
      <c r="P24" s="289" t="n">
        <v>3</v>
      </c>
      <c r="Q24" s="285" t="n">
        <v>45606</v>
      </c>
      <c r="R24" s="264"/>
      <c r="S24" s="285" t="n">
        <v>45607</v>
      </c>
      <c r="T24" s="289" t="n">
        <v>3</v>
      </c>
      <c r="U24" s="285" t="n">
        <v>45609</v>
      </c>
      <c r="V24" s="263" t="s">
        <v>73</v>
      </c>
      <c r="W24" s="301"/>
      <c r="X24" s="301"/>
      <c r="Y24" s="255"/>
      <c r="Z24" s="255"/>
    </row>
    <row r="25" ht="27.75" customHeight="1">
      <c r="A25" s="252"/>
      <c r="B25" s="263"/>
      <c r="C25" s="282" t="s">
        <v>365</v>
      </c>
      <c r="D25" s="302"/>
      <c r="E25" s="285" t="n">
        <v>45602</v>
      </c>
      <c r="F25" s="289" t="n">
        <v>14</v>
      </c>
      <c r="G25" s="285" t="n">
        <v>45615</v>
      </c>
      <c r="H25" s="263" t="s">
        <v>366</v>
      </c>
      <c r="I25" s="301"/>
      <c r="J25" s="255"/>
      <c r="K25" s="252"/>
      <c r="L25" s="263"/>
      <c r="M25" s="282" t="s">
        <v>362</v>
      </c>
      <c r="N25" s="302"/>
      <c r="O25" s="285" t="n">
        <v>45607</v>
      </c>
      <c r="P25" s="289" t="n">
        <v>7</v>
      </c>
      <c r="Q25" s="285" t="n">
        <v>45613</v>
      </c>
      <c r="R25" s="264"/>
      <c r="S25" s="285" t="n">
        <v>45610</v>
      </c>
      <c r="T25" s="289" t="n">
        <v>7</v>
      </c>
      <c r="U25" s="285" t="n">
        <v>45616</v>
      </c>
      <c r="V25" s="263" t="s">
        <v>73</v>
      </c>
      <c r="W25" s="301"/>
      <c r="X25" s="301"/>
      <c r="Y25" s="255"/>
      <c r="Z25" s="255"/>
    </row>
    <row r="26" ht="41.25" customHeight="1">
      <c r="A26" s="252"/>
      <c r="B26" s="252" t="s">
        <v>96</v>
      </c>
      <c r="C26" s="282" t="s">
        <v>389</v>
      </c>
      <c r="D26" s="302"/>
      <c r="E26" s="285" t="n">
        <v>45617</v>
      </c>
      <c r="F26" s="289" t="n">
        <v>1</v>
      </c>
      <c r="G26" s="285" t="n">
        <v>45617</v>
      </c>
      <c r="H26" s="263" t="s">
        <v>390</v>
      </c>
      <c r="I26" s="301"/>
      <c r="J26" s="255"/>
      <c r="K26" s="252"/>
      <c r="L26" s="263" t="s">
        <v>369</v>
      </c>
      <c r="M26" s="282" t="s">
        <v>370</v>
      </c>
      <c r="N26" s="302"/>
      <c r="O26" s="285" t="n">
        <v>45614</v>
      </c>
      <c r="P26" s="289" t="n">
        <v>3</v>
      </c>
      <c r="Q26" s="285" t="n">
        <v>45616</v>
      </c>
      <c r="R26" s="264"/>
      <c r="S26" s="285" t="n">
        <v>45617</v>
      </c>
      <c r="T26" s="289" t="n">
        <v>3</v>
      </c>
      <c r="U26" s="285" t="n">
        <v>45619</v>
      </c>
      <c r="V26" s="263" t="s">
        <v>54</v>
      </c>
      <c r="W26" s="301"/>
      <c r="X26" s="301"/>
      <c r="Y26" s="255"/>
      <c r="Z26" s="255"/>
    </row>
    <row r="27" ht="27.75" customHeight="1">
      <c r="A27" s="315" t="s">
        <v>406</v>
      </c>
      <c r="B27" s="295"/>
      <c r="C27" s="282" t="s">
        <v>412</v>
      </c>
      <c r="D27" s="302"/>
      <c r="E27" s="318" t="n">
        <v>45627</v>
      </c>
      <c r="F27" s="289" t="n">
        <v>2</v>
      </c>
      <c r="G27" s="285" t="n">
        <v>45628</v>
      </c>
      <c r="H27" s="263" t="s">
        <v>84</v>
      </c>
      <c r="I27" s="301"/>
      <c r="J27" s="255"/>
      <c r="K27" s="252"/>
      <c r="L27" s="263"/>
      <c r="M27" s="282" t="s">
        <v>373</v>
      </c>
      <c r="N27" s="302"/>
      <c r="O27" s="285" t="n">
        <v>45601</v>
      </c>
      <c r="P27" s="289" t="n">
        <v>14</v>
      </c>
      <c r="Q27" s="285" t="n">
        <v>45614</v>
      </c>
      <c r="R27" s="264"/>
      <c r="S27" s="285" t="n">
        <v>45604</v>
      </c>
      <c r="T27" s="289" t="n">
        <v>14</v>
      </c>
      <c r="U27" s="285" t="n">
        <v>45617</v>
      </c>
      <c r="V27" s="263" t="s">
        <v>54</v>
      </c>
      <c r="W27" s="301"/>
      <c r="X27" s="301"/>
      <c r="Y27" s="255"/>
      <c r="Z27" s="255"/>
    </row>
    <row r="28" ht="16.5" customHeight="1">
      <c r="A28" s="315" t="s">
        <v>406</v>
      </c>
      <c r="B28" s="295"/>
      <c r="C28" s="282" t="s">
        <v>355</v>
      </c>
      <c r="D28" s="302"/>
      <c r="E28" s="318" t="n">
        <v>45629</v>
      </c>
      <c r="F28" s="289" t="n">
        <v>1</v>
      </c>
      <c r="G28" s="285" t="n">
        <v>45629</v>
      </c>
      <c r="H28" s="263" t="s">
        <v>381</v>
      </c>
      <c r="I28" s="301"/>
      <c r="J28" s="255"/>
      <c r="K28" s="252"/>
      <c r="L28" s="252"/>
      <c r="M28" s="282" t="s">
        <v>382</v>
      </c>
      <c r="N28" s="302"/>
      <c r="O28" s="285" t="n">
        <v>45601</v>
      </c>
      <c r="P28" s="289" t="n">
        <v>3</v>
      </c>
      <c r="Q28" s="285" t="n">
        <v>45603</v>
      </c>
      <c r="R28" s="264"/>
      <c r="S28" s="285" t="n">
        <v>45604</v>
      </c>
      <c r="T28" s="289" t="n">
        <v>3</v>
      </c>
      <c r="U28" s="285" t="n">
        <v>45606</v>
      </c>
      <c r="V28" s="303" t="s">
        <v>54</v>
      </c>
      <c r="W28" s="301"/>
      <c r="X28" s="301"/>
      <c r="Y28" s="255"/>
      <c r="Z28" s="255"/>
    </row>
    <row r="29" ht="27.75" customHeight="1">
      <c r="A29" s="315" t="s">
        <v>406</v>
      </c>
      <c r="B29" s="295"/>
      <c r="C29" s="282" t="s">
        <v>357</v>
      </c>
      <c r="D29" s="302"/>
      <c r="E29" s="318" t="n">
        <v>45629</v>
      </c>
      <c r="F29" s="289" t="n">
        <v>1</v>
      </c>
      <c r="G29" s="285" t="n">
        <v>45629</v>
      </c>
      <c r="H29" s="263" t="s">
        <v>290</v>
      </c>
      <c r="I29" s="301"/>
      <c r="J29" s="255"/>
      <c r="K29" s="252"/>
      <c r="L29" s="263"/>
      <c r="M29" s="282" t="s">
        <v>384</v>
      </c>
      <c r="N29" s="302"/>
      <c r="O29" s="285" t="n">
        <v>45604</v>
      </c>
      <c r="P29" s="289" t="n">
        <v>8</v>
      </c>
      <c r="Q29" s="285" t="n">
        <v>45611</v>
      </c>
      <c r="R29" s="264"/>
      <c r="S29" s="285" t="n">
        <v>45607</v>
      </c>
      <c r="T29" s="289" t="n">
        <v>8</v>
      </c>
      <c r="U29" s="285" t="n">
        <v>45614</v>
      </c>
      <c r="V29" s="263" t="s">
        <v>73</v>
      </c>
      <c r="W29" s="301"/>
      <c r="X29" s="301"/>
      <c r="Y29" s="255"/>
      <c r="Z29" s="255"/>
    </row>
    <row r="30" ht="27.75" customHeight="1">
      <c r="A30" s="315" t="s">
        <v>406</v>
      </c>
      <c r="B30" s="295"/>
      <c r="C30" s="278" t="s">
        <v>416</v>
      </c>
      <c r="D30" s="319" t="s">
        <v>417</v>
      </c>
      <c r="E30" s="296" t="n">
        <v>45630</v>
      </c>
      <c r="F30" s="297" t="n">
        <v>4</v>
      </c>
      <c r="G30" s="296" t="n">
        <v>45633</v>
      </c>
      <c r="H30" s="263" t="s">
        <v>290</v>
      </c>
      <c r="I30" s="301"/>
      <c r="J30" s="255"/>
      <c r="K30" s="252"/>
      <c r="L30" s="263"/>
      <c r="M30" s="282" t="s">
        <v>385</v>
      </c>
      <c r="N30" s="302"/>
      <c r="O30" s="285" t="n">
        <v>45612</v>
      </c>
      <c r="P30" s="289" t="n">
        <v>15</v>
      </c>
      <c r="Q30" s="285" t="n">
        <v>45626</v>
      </c>
      <c r="R30" s="264"/>
      <c r="S30" s="285" t="n">
        <v>45615</v>
      </c>
      <c r="T30" s="289" t="n">
        <v>15</v>
      </c>
      <c r="U30" s="285" t="n">
        <v>45629</v>
      </c>
      <c r="V30" s="263" t="s">
        <v>264</v>
      </c>
      <c r="W30" s="301"/>
      <c r="X30" s="301"/>
      <c r="Y30" s="255"/>
      <c r="Z30" s="255"/>
    </row>
    <row r="31" ht="68.25" customHeight="1">
      <c r="A31" s="315" t="s">
        <v>406</v>
      </c>
      <c r="B31" s="295"/>
      <c r="C31" s="282" t="s">
        <v>358</v>
      </c>
      <c r="D31" s="321" t="s">
        <v>417</v>
      </c>
      <c r="E31" s="285" t="n">
        <v>45634</v>
      </c>
      <c r="F31" s="289" t="n">
        <v>3</v>
      </c>
      <c r="G31" s="285" t="n">
        <v>45636</v>
      </c>
      <c r="H31" s="263" t="s">
        <v>231</v>
      </c>
      <c r="I31" s="301"/>
      <c r="J31" s="255"/>
      <c r="K31" s="252"/>
      <c r="L31" s="263"/>
      <c r="M31" s="282" t="s">
        <v>363</v>
      </c>
      <c r="N31" s="302"/>
      <c r="O31" s="285" t="n">
        <v>45626</v>
      </c>
      <c r="P31" s="289" t="n">
        <v>0</v>
      </c>
      <c r="Q31" s="285" t="n">
        <v>45625</v>
      </c>
      <c r="R31" s="264"/>
      <c r="S31" s="285" t="n">
        <v>45629</v>
      </c>
      <c r="T31" s="289" t="n">
        <v>0</v>
      </c>
      <c r="U31" s="285" t="n">
        <v>45628</v>
      </c>
      <c r="V31" s="263" t="s">
        <v>264</v>
      </c>
      <c r="W31" s="301" t="s">
        <v>386</v>
      </c>
      <c r="X31" s="301"/>
      <c r="Y31" s="255"/>
      <c r="Z31" s="255"/>
    </row>
    <row r="32" ht="16.5" customHeight="1">
      <c r="A32" s="315" t="s">
        <v>406</v>
      </c>
      <c r="B32" s="295"/>
      <c r="C32" s="282" t="s">
        <v>428</v>
      </c>
      <c r="D32" s="302"/>
      <c r="E32" s="285" t="n">
        <v>45634</v>
      </c>
      <c r="F32" s="289" t="n">
        <v>14</v>
      </c>
      <c r="G32" s="285" t="n">
        <v>45647</v>
      </c>
      <c r="H32" s="263" t="s">
        <v>54</v>
      </c>
      <c r="I32" s="301"/>
      <c r="J32" s="255"/>
      <c r="K32" s="252"/>
      <c r="L32" s="263"/>
      <c r="M32" s="282" t="s">
        <v>364</v>
      </c>
      <c r="N32" s="302"/>
      <c r="O32" s="285" t="n">
        <v>45626</v>
      </c>
      <c r="P32" s="289" t="n">
        <v>1</v>
      </c>
      <c r="Q32" s="285" t="n">
        <v>45626</v>
      </c>
      <c r="R32" s="264"/>
      <c r="S32" s="285" t="n">
        <v>45629</v>
      </c>
      <c r="T32" s="289" t="n">
        <v>1</v>
      </c>
      <c r="U32" s="285" t="n">
        <v>45629</v>
      </c>
      <c r="V32" s="263" t="s">
        <v>73</v>
      </c>
      <c r="W32" s="301"/>
      <c r="X32" s="301"/>
      <c r="Y32" s="255"/>
      <c r="Z32" s="255"/>
    </row>
    <row r="33" ht="41.25" customHeight="1">
      <c r="A33" s="315" t="s">
        <v>406</v>
      </c>
      <c r="B33" s="315"/>
      <c r="C33" s="282" t="s">
        <v>445</v>
      </c>
      <c r="D33" s="302"/>
      <c r="E33" s="285" t="n">
        <v>45637</v>
      </c>
      <c r="F33" s="289" t="n">
        <v>7</v>
      </c>
      <c r="G33" s="285" t="n">
        <v>45643</v>
      </c>
      <c r="H33" s="263" t="s">
        <v>73</v>
      </c>
      <c r="I33" s="301"/>
      <c r="J33" s="255"/>
      <c r="K33" s="252"/>
      <c r="L33" s="263"/>
      <c r="M33" s="282" t="s">
        <v>365</v>
      </c>
      <c r="N33" s="302"/>
      <c r="O33" s="285" t="n">
        <v>45602</v>
      </c>
      <c r="P33" s="289" t="n">
        <v>14</v>
      </c>
      <c r="Q33" s="285" t="n">
        <v>45615</v>
      </c>
      <c r="R33" s="264"/>
      <c r="S33" s="285" t="n">
        <v>45605</v>
      </c>
      <c r="T33" s="289" t="n">
        <v>14</v>
      </c>
      <c r="U33" s="285" t="n">
        <v>45618</v>
      </c>
      <c r="V33" s="263" t="s">
        <v>366</v>
      </c>
      <c r="W33" s="301"/>
      <c r="X33" s="301"/>
      <c r="Y33" s="255"/>
      <c r="Z33" s="255"/>
    </row>
    <row r="34" ht="16.5" customHeight="1">
      <c r="A34" s="315" t="s">
        <v>406</v>
      </c>
      <c r="B34" s="315"/>
      <c r="C34" s="282" t="s">
        <v>446</v>
      </c>
      <c r="D34" s="302"/>
      <c r="E34" s="285" t="n">
        <v>45644</v>
      </c>
      <c r="F34" s="289" t="n">
        <v>10</v>
      </c>
      <c r="G34" s="285" t="n">
        <v>45653</v>
      </c>
      <c r="H34" s="263" t="s">
        <v>264</v>
      </c>
      <c r="I34" s="301"/>
      <c r="J34" s="255"/>
      <c r="K34" s="252"/>
      <c r="L34" s="252" t="s">
        <v>96</v>
      </c>
      <c r="M34" s="282" t="s">
        <v>389</v>
      </c>
      <c r="N34" s="302"/>
      <c r="O34" s="285" t="n">
        <v>45617</v>
      </c>
      <c r="P34" s="289" t="n">
        <v>1</v>
      </c>
      <c r="Q34" s="285" t="n">
        <v>45617</v>
      </c>
      <c r="R34" s="264"/>
      <c r="S34" s="285" t="n">
        <v>45620</v>
      </c>
      <c r="T34" s="289" t="n">
        <v>1</v>
      </c>
      <c r="U34" s="285" t="n">
        <v>45620</v>
      </c>
      <c r="V34" s="263" t="s">
        <v>390</v>
      </c>
      <c r="W34" s="301"/>
      <c r="X34" s="301"/>
      <c r="Y34" s="255"/>
      <c r="Z34" s="255"/>
    </row>
    <row r="35" ht="54.75" customHeight="1">
      <c r="A35" s="315" t="s">
        <v>406</v>
      </c>
      <c r="B35" s="315"/>
      <c r="C35" s="282" t="s">
        <v>363</v>
      </c>
      <c r="D35" s="302"/>
      <c r="E35" s="285" t="n">
        <v>45654</v>
      </c>
      <c r="F35" s="289" t="n">
        <v>5</v>
      </c>
      <c r="G35" s="285" t="n">
        <v>45658</v>
      </c>
      <c r="H35" s="263" t="s">
        <v>264</v>
      </c>
      <c r="I35" s="301" t="s">
        <v>447</v>
      </c>
      <c r="J35" s="255"/>
      <c r="K35" s="315" t="s">
        <v>406</v>
      </c>
      <c r="L35" s="295"/>
      <c r="M35" s="282" t="s">
        <v>412</v>
      </c>
      <c r="N35" s="302"/>
      <c r="O35" s="318" t="n">
        <v>45627</v>
      </c>
      <c r="P35" s="289" t="n">
        <v>2</v>
      </c>
      <c r="Q35" s="285" t="n">
        <v>45628</v>
      </c>
      <c r="R35" s="264"/>
      <c r="S35" s="318" t="n">
        <v>45630</v>
      </c>
      <c r="T35" s="289" t="n">
        <v>2</v>
      </c>
      <c r="U35" s="285" t="n">
        <v>45631</v>
      </c>
      <c r="V35" s="263" t="s">
        <v>84</v>
      </c>
      <c r="W35" s="301"/>
      <c r="X35" s="301"/>
      <c r="Y35" s="255"/>
      <c r="Z35" s="255"/>
    </row>
    <row r="36" ht="16.5" customHeight="1">
      <c r="A36" s="315" t="s">
        <v>406</v>
      </c>
      <c r="B36" s="315"/>
      <c r="C36" s="282" t="s">
        <v>364</v>
      </c>
      <c r="D36" s="302"/>
      <c r="E36" s="285" t="n">
        <v>45658</v>
      </c>
      <c r="F36" s="289" t="n">
        <v>1</v>
      </c>
      <c r="G36" s="285" t="n">
        <v>45658</v>
      </c>
      <c r="H36" s="263" t="s">
        <v>73</v>
      </c>
      <c r="I36" s="301"/>
      <c r="J36" s="255"/>
      <c r="K36" s="315" t="s">
        <v>406</v>
      </c>
      <c r="L36" s="295"/>
      <c r="M36" s="282" t="s">
        <v>355</v>
      </c>
      <c r="N36" s="302"/>
      <c r="O36" s="318" t="n">
        <v>45629</v>
      </c>
      <c r="P36" s="289" t="n">
        <v>1</v>
      </c>
      <c r="Q36" s="285" t="n">
        <v>45629</v>
      </c>
      <c r="R36" s="264"/>
      <c r="S36" s="318" t="n">
        <v>45632</v>
      </c>
      <c r="T36" s="289" t="n">
        <v>1</v>
      </c>
      <c r="U36" s="285" t="n">
        <v>45632</v>
      </c>
      <c r="V36" s="263" t="s">
        <v>381</v>
      </c>
      <c r="W36" s="301"/>
      <c r="X36" s="301"/>
      <c r="Y36" s="255"/>
      <c r="Z36" s="255"/>
    </row>
    <row r="37" ht="27.75" customHeight="1">
      <c r="A37" s="315" t="s">
        <v>406</v>
      </c>
      <c r="B37" s="315"/>
      <c r="C37" s="282" t="s">
        <v>448</v>
      </c>
      <c r="D37" s="302"/>
      <c r="E37" s="285" t="n">
        <v>45659</v>
      </c>
      <c r="F37" s="289" t="n">
        <v>1</v>
      </c>
      <c r="G37" s="285" t="n">
        <v>45659</v>
      </c>
      <c r="H37" s="263" t="s">
        <v>73</v>
      </c>
      <c r="I37" s="301"/>
      <c r="J37" s="255"/>
      <c r="K37" s="315" t="s">
        <v>406</v>
      </c>
      <c r="L37" s="295"/>
      <c r="M37" s="282" t="s">
        <v>357</v>
      </c>
      <c r="N37" s="302"/>
      <c r="O37" s="318" t="n">
        <v>45629</v>
      </c>
      <c r="P37" s="289" t="n">
        <v>1</v>
      </c>
      <c r="Q37" s="285" t="n">
        <v>45629</v>
      </c>
      <c r="R37" s="264"/>
      <c r="S37" s="318" t="n">
        <v>45632</v>
      </c>
      <c r="T37" s="289" t="n">
        <v>1</v>
      </c>
      <c r="U37" s="285" t="n">
        <v>45632</v>
      </c>
      <c r="V37" s="263" t="s">
        <v>290</v>
      </c>
      <c r="W37" s="301"/>
      <c r="X37" s="301"/>
      <c r="Y37" s="255"/>
      <c r="Z37" s="255"/>
    </row>
    <row r="38" ht="16.5" customHeight="1">
      <c r="A38" s="315" t="s">
        <v>406</v>
      </c>
      <c r="B38" s="263"/>
      <c r="C38" s="282" t="s">
        <v>450</v>
      </c>
      <c r="D38" s="302"/>
      <c r="E38" s="285" t="n">
        <v>45637</v>
      </c>
      <c r="F38" s="289" t="n">
        <v>15</v>
      </c>
      <c r="G38" s="285" t="n">
        <v>45651</v>
      </c>
      <c r="H38" s="263" t="s">
        <v>366</v>
      </c>
      <c r="I38" s="301"/>
      <c r="J38" s="255"/>
      <c r="K38" s="315" t="s">
        <v>406</v>
      </c>
      <c r="L38" s="295"/>
      <c r="M38" s="278" t="s">
        <v>416</v>
      </c>
      <c r="N38" s="319" t="s">
        <v>417</v>
      </c>
      <c r="O38" s="296" t="n">
        <v>45630</v>
      </c>
      <c r="P38" s="297" t="n">
        <v>4</v>
      </c>
      <c r="Q38" s="296" t="n">
        <v>45633</v>
      </c>
      <c r="R38" s="264"/>
      <c r="S38" s="296" t="n">
        <v>45633</v>
      </c>
      <c r="T38" s="297" t="n">
        <v>4</v>
      </c>
      <c r="U38" s="296" t="n">
        <v>45636</v>
      </c>
      <c r="V38" s="263" t="s">
        <v>290</v>
      </c>
      <c r="W38" s="301"/>
      <c r="X38" s="320" t="s">
        <v>417</v>
      </c>
      <c r="Y38" s="255" t="n">
        <v>33</v>
      </c>
      <c r="Z38" s="255"/>
    </row>
    <row r="39" ht="16.5" customHeight="1">
      <c r="A39" s="315" t="s">
        <v>406</v>
      </c>
      <c r="B39" s="263"/>
      <c r="C39" s="282" t="s">
        <v>451</v>
      </c>
      <c r="D39" s="302"/>
      <c r="E39" s="285" t="n">
        <v>45652</v>
      </c>
      <c r="F39" s="289" t="n">
        <v>1</v>
      </c>
      <c r="G39" s="285" t="n">
        <v>45652</v>
      </c>
      <c r="H39" s="263" t="s">
        <v>366</v>
      </c>
      <c r="I39" s="301"/>
      <c r="J39" s="255"/>
      <c r="K39" s="315" t="s">
        <v>406</v>
      </c>
      <c r="L39" s="295"/>
      <c r="M39" s="282" t="s">
        <v>358</v>
      </c>
      <c r="N39" s="321" t="s">
        <v>417</v>
      </c>
      <c r="O39" s="285" t="n">
        <v>45634</v>
      </c>
      <c r="P39" s="289" t="n">
        <v>3</v>
      </c>
      <c r="Q39" s="285" t="n">
        <v>45636</v>
      </c>
      <c r="R39" s="264"/>
      <c r="S39" s="285" t="n">
        <v>45637</v>
      </c>
      <c r="T39" s="289" t="n">
        <v>3</v>
      </c>
      <c r="U39" s="285" t="n">
        <v>45639</v>
      </c>
      <c r="V39" s="263" t="s">
        <v>231</v>
      </c>
      <c r="W39" s="301"/>
      <c r="X39" s="320" t="s">
        <v>417</v>
      </c>
      <c r="Y39" s="255"/>
      <c r="Z39" s="255"/>
    </row>
    <row r="40" ht="27.75" customHeight="1">
      <c r="A40" s="315" t="s">
        <v>406</v>
      </c>
      <c r="B40" s="373"/>
      <c r="C40" s="282" t="s">
        <v>467</v>
      </c>
      <c r="D40" s="302"/>
      <c r="E40" s="285" t="n">
        <v>45604</v>
      </c>
      <c r="F40" s="289" t="n">
        <v>0</v>
      </c>
      <c r="G40" s="285" t="n">
        <v>45603</v>
      </c>
      <c r="H40" s="303" t="s">
        <v>54</v>
      </c>
      <c r="I40" s="301"/>
      <c r="J40" s="255"/>
      <c r="K40" s="315" t="s">
        <v>406</v>
      </c>
      <c r="L40" s="295"/>
      <c r="M40" s="282" t="s">
        <v>428</v>
      </c>
      <c r="N40" s="302"/>
      <c r="O40" s="285" t="n">
        <v>45634</v>
      </c>
      <c r="P40" s="289" t="n">
        <v>14</v>
      </c>
      <c r="Q40" s="285" t="n">
        <v>45647</v>
      </c>
      <c r="R40" s="264"/>
      <c r="S40" s="285" t="n">
        <v>45637</v>
      </c>
      <c r="T40" s="289" t="n">
        <v>14</v>
      </c>
      <c r="U40" s="285" t="n">
        <v>45650</v>
      </c>
      <c r="V40" s="263" t="s">
        <v>54</v>
      </c>
      <c r="W40" s="301"/>
      <c r="X40" s="301"/>
      <c r="Y40" s="255"/>
      <c r="Z40" s="255"/>
    </row>
    <row r="41" ht="27.75" customHeight="1">
      <c r="A41" s="315" t="s">
        <v>406</v>
      </c>
      <c r="B41" s="373"/>
      <c r="C41" s="282" t="s">
        <v>468</v>
      </c>
      <c r="D41" s="302"/>
      <c r="E41" s="285" t="n">
        <v>45604</v>
      </c>
      <c r="F41" s="289" t="n">
        <v>60</v>
      </c>
      <c r="G41" s="285" t="n">
        <v>45663</v>
      </c>
      <c r="H41" s="303" t="s">
        <v>54</v>
      </c>
      <c r="I41" s="301" t="s">
        <v>469</v>
      </c>
      <c r="J41" s="255"/>
      <c r="K41" s="315" t="s">
        <v>406</v>
      </c>
      <c r="L41" s="315"/>
      <c r="M41" s="282" t="s">
        <v>445</v>
      </c>
      <c r="N41" s="302"/>
      <c r="O41" s="285" t="n">
        <v>45637</v>
      </c>
      <c r="P41" s="289" t="n">
        <v>7</v>
      </c>
      <c r="Q41" s="285" t="n">
        <v>45643</v>
      </c>
      <c r="R41" s="264"/>
      <c r="S41" s="285" t="n">
        <v>45640</v>
      </c>
      <c r="T41" s="289" t="n">
        <v>7</v>
      </c>
      <c r="U41" s="285" t="n">
        <v>45646</v>
      </c>
      <c r="V41" s="263" t="s">
        <v>73</v>
      </c>
      <c r="W41" s="301"/>
      <c r="X41" s="301"/>
      <c r="Y41" s="255"/>
      <c r="Z41" s="255"/>
    </row>
    <row r="42" ht="16.5" customHeight="1">
      <c r="A42" s="315" t="s">
        <v>406</v>
      </c>
      <c r="B42" s="252" t="s">
        <v>96</v>
      </c>
      <c r="C42" s="282" t="s">
        <v>474</v>
      </c>
      <c r="D42" s="302"/>
      <c r="E42" s="285" t="n">
        <v>45650</v>
      </c>
      <c r="F42" s="289" t="n">
        <v>1</v>
      </c>
      <c r="G42" s="285" t="n">
        <v>45650</v>
      </c>
      <c r="H42" s="263" t="s">
        <v>390</v>
      </c>
      <c r="I42" s="301"/>
      <c r="J42" s="255"/>
      <c r="K42" s="315" t="s">
        <v>406</v>
      </c>
      <c r="L42" s="315"/>
      <c r="M42" s="282" t="s">
        <v>446</v>
      </c>
      <c r="N42" s="302"/>
      <c r="O42" s="285" t="n">
        <v>45644</v>
      </c>
      <c r="P42" s="289" t="n">
        <v>10</v>
      </c>
      <c r="Q42" s="285" t="n">
        <v>45653</v>
      </c>
      <c r="R42" s="264"/>
      <c r="S42" s="285" t="n">
        <v>45647</v>
      </c>
      <c r="T42" s="289" t="n">
        <v>10</v>
      </c>
      <c r="U42" s="285" t="n">
        <v>45656</v>
      </c>
      <c r="V42" s="263" t="s">
        <v>264</v>
      </c>
      <c r="W42" s="301"/>
      <c r="X42" s="301"/>
      <c r="Y42" s="255"/>
      <c r="Z42" s="255"/>
    </row>
    <row r="43" ht="81.75" customHeight="1">
      <c r="A43" s="252"/>
      <c r="B43" s="315"/>
      <c r="C43" s="282" t="s">
        <v>480</v>
      </c>
      <c r="D43" s="302"/>
      <c r="E43" s="285" t="n">
        <v>45624</v>
      </c>
      <c r="F43" s="289" t="n">
        <v>35</v>
      </c>
      <c r="G43" s="285" t="n">
        <v>45659</v>
      </c>
      <c r="H43" s="263" t="s">
        <v>39</v>
      </c>
      <c r="I43" s="301" t="s">
        <v>481</v>
      </c>
      <c r="J43" s="255"/>
      <c r="K43" s="315" t="s">
        <v>406</v>
      </c>
      <c r="L43" s="315"/>
      <c r="M43" s="282" t="s">
        <v>363</v>
      </c>
      <c r="N43" s="302"/>
      <c r="O43" s="285" t="n">
        <v>45654</v>
      </c>
      <c r="P43" s="289" t="n">
        <v>5</v>
      </c>
      <c r="Q43" s="285" t="n">
        <v>45658</v>
      </c>
      <c r="R43" s="264"/>
      <c r="S43" s="285" t="n">
        <v>45657</v>
      </c>
      <c r="T43" s="289" t="n">
        <v>5</v>
      </c>
      <c r="U43" s="285" t="n">
        <v>45661</v>
      </c>
      <c r="V43" s="263" t="s">
        <v>264</v>
      </c>
      <c r="W43" s="301" t="s">
        <v>447</v>
      </c>
      <c r="X43" s="301"/>
      <c r="Y43" s="255"/>
      <c r="Z43" s="255"/>
    </row>
    <row r="44" ht="16.5" customHeight="1">
      <c r="A44" s="252"/>
      <c r="B44" s="315"/>
      <c r="C44" s="282" t="s">
        <v>482</v>
      </c>
      <c r="D44" s="302"/>
      <c r="E44" s="285" t="n">
        <v>45660</v>
      </c>
      <c r="F44" s="289" t="n">
        <v>3</v>
      </c>
      <c r="G44" s="285" t="n">
        <v>45662</v>
      </c>
      <c r="H44" s="263" t="s">
        <v>349</v>
      </c>
      <c r="I44" s="301"/>
      <c r="J44" s="255"/>
      <c r="K44" s="315" t="s">
        <v>406</v>
      </c>
      <c r="L44" s="315"/>
      <c r="M44" s="282" t="s">
        <v>364</v>
      </c>
      <c r="N44" s="302"/>
      <c r="O44" s="285" t="n">
        <v>45658</v>
      </c>
      <c r="P44" s="289" t="n">
        <v>1</v>
      </c>
      <c r="Q44" s="285" t="n">
        <v>45658</v>
      </c>
      <c r="R44" s="264"/>
      <c r="S44" s="285" t="n">
        <v>45661</v>
      </c>
      <c r="T44" s="289" t="n">
        <v>1</v>
      </c>
      <c r="U44" s="285" t="n">
        <v>45661</v>
      </c>
      <c r="V44" s="263" t="s">
        <v>73</v>
      </c>
      <c r="W44" s="301"/>
      <c r="X44" s="301"/>
      <c r="Y44" s="255"/>
      <c r="Z44" s="255"/>
    </row>
    <row r="45" ht="16.5" customHeight="1">
      <c r="A45" s="252"/>
      <c r="B45" s="315"/>
      <c r="C45" s="278" t="s">
        <v>485</v>
      </c>
      <c r="D45" s="319" t="s">
        <v>417</v>
      </c>
      <c r="E45" s="296" t="n">
        <v>45663</v>
      </c>
      <c r="F45" s="297" t="n">
        <v>12</v>
      </c>
      <c r="G45" s="296" t="n">
        <v>45674</v>
      </c>
      <c r="H45" s="263" t="s">
        <v>290</v>
      </c>
      <c r="I45" s="301"/>
      <c r="J45" s="255"/>
      <c r="K45" s="315" t="s">
        <v>406</v>
      </c>
      <c r="L45" s="315"/>
      <c r="M45" s="282" t="s">
        <v>448</v>
      </c>
      <c r="N45" s="302"/>
      <c r="O45" s="285" t="n">
        <v>45659</v>
      </c>
      <c r="P45" s="289" t="n">
        <v>1</v>
      </c>
      <c r="Q45" s="285" t="n">
        <v>45659</v>
      </c>
      <c r="R45" s="264"/>
      <c r="S45" s="285" t="n">
        <v>45662</v>
      </c>
      <c r="T45" s="289" t="n">
        <v>1</v>
      </c>
      <c r="U45" s="285" t="n">
        <v>45662</v>
      </c>
      <c r="V45" s="263" t="s">
        <v>73</v>
      </c>
      <c r="W45" s="301"/>
      <c r="X45" s="301"/>
      <c r="Y45" s="255"/>
      <c r="Z45" s="255"/>
    </row>
    <row r="46" ht="27.75" customHeight="1">
      <c r="A46" s="252"/>
      <c r="B46" s="315"/>
      <c r="C46" s="282" t="s">
        <v>486</v>
      </c>
      <c r="D46" s="302"/>
      <c r="E46" s="285" t="n">
        <v>45666</v>
      </c>
      <c r="F46" s="289" t="n">
        <v>9</v>
      </c>
      <c r="G46" s="285" t="n">
        <v>45674</v>
      </c>
      <c r="H46" s="263" t="s">
        <v>54</v>
      </c>
      <c r="I46" s="301"/>
      <c r="J46" s="255"/>
      <c r="K46" s="315" t="s">
        <v>406</v>
      </c>
      <c r="L46" s="263"/>
      <c r="M46" s="282" t="s">
        <v>450</v>
      </c>
      <c r="N46" s="302"/>
      <c r="O46" s="285" t="n">
        <v>45637</v>
      </c>
      <c r="P46" s="289" t="n">
        <v>15</v>
      </c>
      <c r="Q46" s="285" t="n">
        <v>45651</v>
      </c>
      <c r="R46" s="264"/>
      <c r="S46" s="285" t="n">
        <v>45640</v>
      </c>
      <c r="T46" s="289" t="n">
        <v>15</v>
      </c>
      <c r="U46" s="285" t="n">
        <v>45654</v>
      </c>
      <c r="V46" s="263" t="s">
        <v>366</v>
      </c>
      <c r="W46" s="301"/>
      <c r="X46" s="301"/>
      <c r="Y46" s="255"/>
      <c r="Z46" s="255"/>
    </row>
    <row r="47" ht="27.75" customHeight="1">
      <c r="A47" s="252"/>
      <c r="B47" s="252"/>
      <c r="C47" s="282" t="s">
        <v>497</v>
      </c>
      <c r="D47" s="302"/>
      <c r="E47" s="285" t="n">
        <v>45674</v>
      </c>
      <c r="F47" s="289" t="n">
        <v>1</v>
      </c>
      <c r="G47" s="285" t="n">
        <v>45674</v>
      </c>
      <c r="H47" s="263" t="s">
        <v>290</v>
      </c>
      <c r="I47" s="301"/>
      <c r="J47" s="255"/>
      <c r="K47" s="315" t="s">
        <v>406</v>
      </c>
      <c r="L47" s="263"/>
      <c r="M47" s="282" t="s">
        <v>451</v>
      </c>
      <c r="N47" s="302"/>
      <c r="O47" s="285" t="n">
        <v>45652</v>
      </c>
      <c r="P47" s="289" t="n">
        <v>1</v>
      </c>
      <c r="Q47" s="285" t="n">
        <v>45652</v>
      </c>
      <c r="R47" s="264"/>
      <c r="S47" s="285" t="n">
        <v>45655</v>
      </c>
      <c r="T47" s="289" t="n">
        <v>1</v>
      </c>
      <c r="U47" s="285" t="n">
        <v>45655</v>
      </c>
      <c r="V47" s="263" t="s">
        <v>366</v>
      </c>
      <c r="W47" s="301"/>
      <c r="X47" s="301"/>
      <c r="Y47" s="255"/>
      <c r="Z47" s="255"/>
    </row>
    <row r="48" ht="27.75" customHeight="1">
      <c r="A48" s="252"/>
      <c r="B48" s="263"/>
      <c r="C48" s="282" t="s">
        <v>498</v>
      </c>
      <c r="D48" s="302"/>
      <c r="E48" s="285" t="n">
        <v>45669</v>
      </c>
      <c r="F48" s="289" t="n">
        <v>0</v>
      </c>
      <c r="G48" s="285" t="n">
        <v>45674</v>
      </c>
      <c r="H48" s="263" t="s">
        <v>390</v>
      </c>
      <c r="I48" s="301"/>
      <c r="J48" s="255"/>
      <c r="K48" s="315" t="s">
        <v>406</v>
      </c>
      <c r="L48" s="373"/>
      <c r="M48" s="282" t="s">
        <v>467</v>
      </c>
      <c r="N48" s="302"/>
      <c r="O48" s="285" t="n">
        <v>45604</v>
      </c>
      <c r="P48" s="289" t="n">
        <v>0</v>
      </c>
      <c r="Q48" s="285" t="n">
        <v>45603</v>
      </c>
      <c r="R48" s="264"/>
      <c r="S48" s="285" t="n">
        <v>45607</v>
      </c>
      <c r="T48" s="289" t="n">
        <v>0</v>
      </c>
      <c r="U48" s="285" t="n">
        <v>45606</v>
      </c>
      <c r="V48" s="303" t="s">
        <v>54</v>
      </c>
      <c r="W48" s="301"/>
      <c r="X48" s="301"/>
      <c r="Y48" s="255"/>
      <c r="Z48" s="255"/>
    </row>
    <row r="49" ht="27.75" customHeight="1">
      <c r="A49" s="252"/>
      <c r="B49" s="252" t="s">
        <v>96</v>
      </c>
      <c r="C49" s="282" t="s">
        <v>506</v>
      </c>
      <c r="D49" s="302"/>
      <c r="E49" s="285" t="n">
        <v>45669</v>
      </c>
      <c r="F49" s="289" t="n">
        <v>1</v>
      </c>
      <c r="G49" s="285" t="n">
        <v>45669</v>
      </c>
      <c r="H49" s="263" t="s">
        <v>390</v>
      </c>
      <c r="I49" s="301"/>
      <c r="J49" s="255"/>
      <c r="K49" s="315" t="s">
        <v>406</v>
      </c>
      <c r="L49" s="373"/>
      <c r="M49" s="282" t="s">
        <v>468</v>
      </c>
      <c r="N49" s="302"/>
      <c r="O49" s="285" t="n">
        <v>45604</v>
      </c>
      <c r="P49" s="289" t="n">
        <v>60</v>
      </c>
      <c r="Q49" s="285" t="n">
        <v>45663</v>
      </c>
      <c r="R49" s="264"/>
      <c r="S49" s="285" t="n">
        <v>45607</v>
      </c>
      <c r="T49" s="289" t="n">
        <v>60</v>
      </c>
      <c r="U49" s="285" t="n">
        <v>45666</v>
      </c>
      <c r="V49" s="303" t="s">
        <v>54</v>
      </c>
      <c r="W49" s="301" t="s">
        <v>469</v>
      </c>
      <c r="X49" s="301"/>
      <c r="Y49" s="255"/>
      <c r="Z49" s="255"/>
    </row>
    <row r="50" ht="16.5" customHeight="1">
      <c r="A50" s="252"/>
      <c r="B50" s="252" t="s">
        <v>507</v>
      </c>
      <c r="C50" s="278" t="s">
        <v>508</v>
      </c>
      <c r="D50" s="304"/>
      <c r="E50" s="296"/>
      <c r="F50" s="297" t="n">
        <v>1</v>
      </c>
      <c r="G50" s="296" t="n">
        <v>45670</v>
      </c>
      <c r="H50" s="263" t="s">
        <v>290</v>
      </c>
      <c r="I50" s="301"/>
      <c r="J50" s="255"/>
      <c r="K50" s="315" t="s">
        <v>406</v>
      </c>
      <c r="L50" s="252" t="s">
        <v>96</v>
      </c>
      <c r="M50" s="282" t="s">
        <v>474</v>
      </c>
      <c r="N50" s="302"/>
      <c r="O50" s="285" t="n">
        <v>45650</v>
      </c>
      <c r="P50" s="289" t="n">
        <v>1</v>
      </c>
      <c r="Q50" s="285" t="n">
        <v>45650</v>
      </c>
      <c r="R50" s="264"/>
      <c r="S50" s="285" t="n">
        <v>45653</v>
      </c>
      <c r="T50" s="289" t="n">
        <v>1</v>
      </c>
      <c r="U50" s="285" t="n">
        <v>45653</v>
      </c>
      <c r="V50" s="263" t="s">
        <v>390</v>
      </c>
      <c r="W50" s="301"/>
      <c r="X50" s="301"/>
      <c r="Y50" s="255"/>
      <c r="Z50" s="255"/>
    </row>
    <row r="51" ht="41.25" customHeight="1">
      <c r="A51" s="252"/>
      <c r="B51" s="252"/>
      <c r="C51" s="278" t="s">
        <v>523</v>
      </c>
      <c r="D51" s="319" t="s">
        <v>417</v>
      </c>
      <c r="E51" s="296" t="n">
        <v>45695</v>
      </c>
      <c r="F51" s="297" t="n">
        <v>15</v>
      </c>
      <c r="G51" s="296" t="n">
        <v>45709</v>
      </c>
      <c r="H51" s="263" t="s">
        <v>516</v>
      </c>
      <c r="I51" s="301"/>
      <c r="J51" s="255"/>
      <c r="K51" s="252"/>
      <c r="L51" s="315"/>
      <c r="M51" s="282" t="s">
        <v>480</v>
      </c>
      <c r="N51" s="302"/>
      <c r="O51" s="285" t="n">
        <v>45624</v>
      </c>
      <c r="P51" s="289" t="n">
        <v>35</v>
      </c>
      <c r="Q51" s="285" t="n">
        <v>45659</v>
      </c>
      <c r="R51" s="264"/>
      <c r="S51" s="285" t="n">
        <v>45627</v>
      </c>
      <c r="T51" s="289" t="n">
        <v>35</v>
      </c>
      <c r="U51" s="285" t="n">
        <v>45662</v>
      </c>
      <c r="V51" s="263" t="s">
        <v>39</v>
      </c>
      <c r="W51" s="301" t="s">
        <v>481</v>
      </c>
      <c r="X51" s="301"/>
      <c r="Y51" s="255"/>
      <c r="Z51" s="255"/>
    </row>
    <row r="52" ht="27.75" customHeight="1">
      <c r="A52" s="252"/>
      <c r="B52" s="252"/>
      <c r="C52" s="278" t="s">
        <v>528</v>
      </c>
      <c r="D52" s="304"/>
      <c r="E52" s="296" t="n">
        <v>45710</v>
      </c>
      <c r="F52" s="297" t="n">
        <v>5</v>
      </c>
      <c r="G52" s="296" t="n">
        <v>45714</v>
      </c>
      <c r="H52" s="263" t="s">
        <v>529</v>
      </c>
      <c r="I52" s="301"/>
      <c r="J52" s="255"/>
      <c r="K52" s="252"/>
      <c r="L52" s="315"/>
      <c r="M52" s="282" t="s">
        <v>482</v>
      </c>
      <c r="N52" s="302"/>
      <c r="O52" s="285" t="n">
        <v>45660</v>
      </c>
      <c r="P52" s="289" t="n">
        <v>3</v>
      </c>
      <c r="Q52" s="285" t="n">
        <v>45662</v>
      </c>
      <c r="R52" s="264"/>
      <c r="S52" s="285" t="n">
        <v>45663</v>
      </c>
      <c r="T52" s="289" t="n">
        <v>3</v>
      </c>
      <c r="U52" s="285" t="n">
        <v>45665</v>
      </c>
      <c r="V52" s="263" t="s">
        <v>349</v>
      </c>
      <c r="W52" s="301"/>
      <c r="X52" s="301"/>
      <c r="Y52" s="255"/>
      <c r="Z52" s="255"/>
    </row>
    <row r="53" ht="27.75" customHeight="1">
      <c r="A53" s="252"/>
      <c r="B53" s="252" t="s">
        <v>530</v>
      </c>
      <c r="C53" s="278" t="s">
        <v>531</v>
      </c>
      <c r="D53" s="304"/>
      <c r="E53" s="296" t="n">
        <v>45717</v>
      </c>
      <c r="F53" s="326" t="n">
        <v>1</v>
      </c>
      <c r="G53" s="296" t="n">
        <v>45717</v>
      </c>
      <c r="H53" s="263" t="s">
        <v>290</v>
      </c>
      <c r="I53" s="301"/>
      <c r="J53" s="255"/>
      <c r="K53" s="252"/>
      <c r="L53" s="315"/>
      <c r="M53" s="278" t="s">
        <v>485</v>
      </c>
      <c r="N53" s="319" t="s">
        <v>417</v>
      </c>
      <c r="O53" s="296" t="n">
        <v>45663</v>
      </c>
      <c r="P53" s="297" t="n">
        <v>12</v>
      </c>
      <c r="Q53" s="296" t="n">
        <v>45674</v>
      </c>
      <c r="R53" s="264"/>
      <c r="S53" s="296" t="n">
        <v>45666</v>
      </c>
      <c r="T53" s="297" t="n">
        <v>12</v>
      </c>
      <c r="U53" s="296" t="n">
        <v>45677</v>
      </c>
      <c r="V53" s="263" t="s">
        <v>290</v>
      </c>
      <c r="W53" s="301"/>
      <c r="X53" s="320" t="s">
        <v>417</v>
      </c>
      <c r="Y53" s="255" t="n">
        <v>33</v>
      </c>
      <c r="Z53" s="255"/>
    </row>
    <row r="54" ht="27.75" customHeight="1">
      <c r="A54" s="254"/>
      <c r="B54" s="46"/>
      <c r="C54" s="47"/>
      <c r="D54" s="47"/>
      <c r="E54" s="47"/>
      <c r="F54" s="49"/>
      <c r="G54" s="152"/>
      <c r="H54" s="46"/>
      <c r="I54" s="176"/>
      <c r="J54" s="255"/>
      <c r="K54" s="252"/>
      <c r="L54" s="315"/>
      <c r="M54" s="282" t="s">
        <v>486</v>
      </c>
      <c r="N54" s="302"/>
      <c r="O54" s="285" t="n">
        <v>45666</v>
      </c>
      <c r="P54" s="289" t="n">
        <v>9</v>
      </c>
      <c r="Q54" s="285" t="n">
        <v>45674</v>
      </c>
      <c r="R54" s="264"/>
      <c r="S54" s="285" t="n">
        <v>45669</v>
      </c>
      <c r="T54" s="289" t="n">
        <v>9</v>
      </c>
      <c r="U54" s="285" t="n">
        <v>45677</v>
      </c>
      <c r="V54" s="263" t="s">
        <v>54</v>
      </c>
      <c r="W54" s="301"/>
      <c r="X54" s="301"/>
      <c r="Y54" s="255"/>
      <c r="Z54" s="255"/>
    </row>
    <row r="55" ht="68.25" customHeight="1">
      <c r="A55" s="254"/>
      <c r="B55" s="46"/>
      <c r="C55" s="47"/>
      <c r="D55" s="47"/>
      <c r="E55" s="47"/>
      <c r="F55" s="49"/>
      <c r="G55" s="152"/>
      <c r="H55" s="46"/>
      <c r="I55" s="176"/>
      <c r="J55" s="255"/>
      <c r="K55" s="252"/>
      <c r="L55" s="252"/>
      <c r="M55" s="282" t="s">
        <v>497</v>
      </c>
      <c r="N55" s="302"/>
      <c r="O55" s="285" t="n">
        <v>45674</v>
      </c>
      <c r="P55" s="289" t="n">
        <v>1</v>
      </c>
      <c r="Q55" s="285" t="n">
        <v>45674</v>
      </c>
      <c r="R55" s="264"/>
      <c r="S55" s="285" t="n">
        <v>45677</v>
      </c>
      <c r="T55" s="289" t="n">
        <v>1</v>
      </c>
      <c r="U55" s="285" t="n">
        <v>45677</v>
      </c>
      <c r="V55" s="263" t="s">
        <v>290</v>
      </c>
      <c r="W55" s="301"/>
      <c r="X55" s="301"/>
      <c r="Y55" s="255"/>
      <c r="Z55" s="255"/>
    </row>
    <row r="56" ht="16.5" customHeight="1">
      <c r="A56" s="254"/>
      <c r="B56" s="46"/>
      <c r="C56" s="47"/>
      <c r="D56" s="47"/>
      <c r="E56" s="47"/>
      <c r="F56" s="49"/>
      <c r="G56" s="152"/>
      <c r="H56" s="46"/>
      <c r="I56" s="176"/>
      <c r="J56" s="255"/>
      <c r="K56" s="252"/>
      <c r="L56" s="263"/>
      <c r="M56" s="282" t="s">
        <v>498</v>
      </c>
      <c r="N56" s="302"/>
      <c r="O56" s="285" t="n">
        <v>45669</v>
      </c>
      <c r="P56" s="289" t="n">
        <v>0</v>
      </c>
      <c r="Q56" s="285" t="n">
        <v>45674</v>
      </c>
      <c r="R56" s="264"/>
      <c r="S56" s="285" t="n">
        <v>45672</v>
      </c>
      <c r="T56" s="289" t="n">
        <v>0</v>
      </c>
      <c r="U56" s="285" t="n">
        <v>45677</v>
      </c>
      <c r="V56" s="263" t="s">
        <v>390</v>
      </c>
      <c r="W56" s="301"/>
      <c r="X56" s="301"/>
      <c r="Y56" s="255"/>
      <c r="Z56" s="255"/>
    </row>
    <row r="57" ht="16.5" customHeight="1">
      <c r="A57" s="254"/>
      <c r="B57" s="46"/>
      <c r="C57" s="47"/>
      <c r="D57" s="47"/>
      <c r="E57" s="47"/>
      <c r="F57" s="49"/>
      <c r="G57" s="152"/>
      <c r="H57" s="46"/>
      <c r="I57" s="176"/>
      <c r="J57" s="255"/>
      <c r="K57" s="252"/>
      <c r="L57" s="252" t="s">
        <v>96</v>
      </c>
      <c r="M57" s="282" t="s">
        <v>506</v>
      </c>
      <c r="N57" s="302"/>
      <c r="O57" s="285" t="n">
        <v>45669</v>
      </c>
      <c r="P57" s="289" t="n">
        <v>1</v>
      </c>
      <c r="Q57" s="285" t="n">
        <v>45669</v>
      </c>
      <c r="R57" s="264"/>
      <c r="S57" s="285" t="n">
        <v>45672</v>
      </c>
      <c r="T57" s="289" t="n">
        <v>1</v>
      </c>
      <c r="U57" s="285" t="n">
        <v>45672</v>
      </c>
      <c r="V57" s="263" t="s">
        <v>390</v>
      </c>
      <c r="W57" s="301"/>
      <c r="X57" s="301"/>
      <c r="Y57" s="255"/>
      <c r="Z57" s="255"/>
    </row>
    <row r="58" ht="16.5" customHeight="1">
      <c r="A58" s="254"/>
      <c r="B58" s="46"/>
      <c r="C58" s="47"/>
      <c r="D58" s="47"/>
      <c r="E58" s="47"/>
      <c r="F58" s="49"/>
      <c r="G58" s="152"/>
      <c r="H58" s="46"/>
      <c r="I58" s="176"/>
      <c r="J58" s="255"/>
      <c r="K58" s="252"/>
      <c r="L58" s="252" t="s">
        <v>507</v>
      </c>
      <c r="M58" s="278" t="s">
        <v>508</v>
      </c>
      <c r="N58" s="304"/>
      <c r="O58" s="296"/>
      <c r="P58" s="297" t="n">
        <v>1</v>
      </c>
      <c r="Q58" s="296" t="n">
        <v>45670</v>
      </c>
      <c r="R58" s="264"/>
      <c r="S58" s="296"/>
      <c r="T58" s="297" t="n">
        <v>1</v>
      </c>
      <c r="U58" s="296" t="n">
        <v>45673</v>
      </c>
      <c r="V58" s="263" t="s">
        <v>290</v>
      </c>
      <c r="W58" s="301"/>
      <c r="X58" s="301"/>
      <c r="Y58" s="255"/>
      <c r="Z58" s="255"/>
    </row>
    <row r="59" ht="16.5" customHeight="1">
      <c r="A59" s="254"/>
      <c r="B59" s="46"/>
      <c r="C59" s="47"/>
      <c r="D59" s="47"/>
      <c r="E59" s="47"/>
      <c r="F59" s="49"/>
      <c r="G59" s="152"/>
      <c r="H59" s="46"/>
      <c r="I59" s="176"/>
      <c r="J59" s="255"/>
      <c r="K59" s="252"/>
      <c r="L59" s="252"/>
      <c r="M59" s="278" t="s">
        <v>523</v>
      </c>
      <c r="N59" s="319" t="s">
        <v>417</v>
      </c>
      <c r="O59" s="296" t="n">
        <v>45695</v>
      </c>
      <c r="P59" s="297" t="n">
        <v>15</v>
      </c>
      <c r="Q59" s="296" t="n">
        <v>45709</v>
      </c>
      <c r="R59" s="264"/>
      <c r="S59" s="296" t="n">
        <v>45698</v>
      </c>
      <c r="T59" s="297" t="n">
        <v>15</v>
      </c>
      <c r="U59" s="296" t="n">
        <v>45712</v>
      </c>
      <c r="V59" s="263" t="s">
        <v>516</v>
      </c>
      <c r="W59" s="301"/>
      <c r="X59" s="320" t="s">
        <v>417</v>
      </c>
      <c r="Y59" s="255"/>
      <c r="Z59" s="255"/>
    </row>
    <row r="60" ht="16.5" customHeight="1">
      <c r="A60" s="254"/>
      <c r="B60" s="46"/>
      <c r="C60" s="47"/>
      <c r="D60" s="47"/>
      <c r="E60" s="47"/>
      <c r="F60" s="49"/>
      <c r="G60" s="152"/>
      <c r="H60" s="46"/>
      <c r="I60" s="176"/>
      <c r="J60" s="255"/>
      <c r="K60" s="252"/>
      <c r="L60" s="252"/>
      <c r="M60" s="278" t="s">
        <v>528</v>
      </c>
      <c r="N60" s="304"/>
      <c r="O60" s="296" t="n">
        <v>45710</v>
      </c>
      <c r="P60" s="297" t="n">
        <v>5</v>
      </c>
      <c r="Q60" s="296" t="n">
        <v>45714</v>
      </c>
      <c r="R60" s="264"/>
      <c r="S60" s="296" t="n">
        <v>45713</v>
      </c>
      <c r="T60" s="297" t="n">
        <v>5</v>
      </c>
      <c r="U60" s="296" t="n">
        <v>45717</v>
      </c>
      <c r="V60" s="263" t="s">
        <v>529</v>
      </c>
      <c r="W60" s="301"/>
      <c r="X60" s="301"/>
      <c r="Y60" s="255"/>
      <c r="Z60" s="255"/>
    </row>
    <row r="61" ht="16.5" customHeight="1">
      <c r="A61" s="254"/>
      <c r="B61" s="46"/>
      <c r="C61" s="47"/>
      <c r="D61" s="47"/>
      <c r="E61" s="47"/>
      <c r="F61" s="49"/>
      <c r="G61" s="152"/>
      <c r="H61" s="46"/>
      <c r="I61" s="176"/>
      <c r="J61" s="255"/>
      <c r="K61" s="252"/>
      <c r="L61" s="252" t="s">
        <v>530</v>
      </c>
      <c r="M61" s="278" t="s">
        <v>531</v>
      </c>
      <c r="N61" s="304"/>
      <c r="O61" s="296" t="n">
        <v>45717</v>
      </c>
      <c r="P61" s="326" t="n">
        <v>1</v>
      </c>
      <c r="Q61" s="296" t="n">
        <v>45717</v>
      </c>
      <c r="R61" s="264"/>
      <c r="S61" s="296" t="n">
        <v>45720</v>
      </c>
      <c r="T61" s="326" t="n">
        <v>1</v>
      </c>
      <c r="U61" s="296" t="n">
        <v>45720</v>
      </c>
      <c r="V61" s="263" t="s">
        <v>290</v>
      </c>
      <c r="W61" s="301"/>
      <c r="X61" s="301"/>
      <c r="Y61" s="255"/>
      <c r="Z61" s="255"/>
    </row>
    <row r="62" ht="16.5" customHeight="1">
      <c r="A62" s="254"/>
      <c r="B62" s="46"/>
      <c r="C62" s="47"/>
      <c r="D62" s="47"/>
      <c r="E62" s="47"/>
      <c r="F62" s="49"/>
      <c r="G62" s="152"/>
      <c r="H62" s="46"/>
      <c r="I62" s="176"/>
      <c r="J62" s="255"/>
      <c r="K62" s="255"/>
      <c r="L62" s="255"/>
    </row>
    <row r="63" ht="16.5" customHeight="1">
      <c r="A63" s="254"/>
      <c r="B63" s="46"/>
      <c r="C63" s="47"/>
      <c r="D63" s="47"/>
      <c r="E63" s="47"/>
      <c r="F63" s="49"/>
      <c r="G63" s="152"/>
      <c r="H63" s="46"/>
      <c r="I63" s="176"/>
      <c r="J63" s="255"/>
      <c r="K63" s="255"/>
      <c r="L63" s="255"/>
    </row>
    <row r="64" ht="16.5" customHeight="1">
      <c r="A64" s="254"/>
      <c r="B64" s="46"/>
      <c r="C64" s="47"/>
      <c r="D64" s="47"/>
      <c r="E64" s="47"/>
      <c r="F64" s="49"/>
      <c r="G64" s="152"/>
      <c r="H64" s="46"/>
      <c r="I64" s="176"/>
      <c r="J64" s="255"/>
      <c r="K64" s="255"/>
      <c r="L64" s="255"/>
    </row>
    <row r="65" ht="16.5" customHeight="1">
      <c r="A65" s="254"/>
      <c r="B65" s="46"/>
      <c r="C65" s="47"/>
      <c r="D65" s="47"/>
      <c r="E65" s="47"/>
      <c r="F65" s="49"/>
      <c r="G65" s="152"/>
      <c r="H65" s="46"/>
      <c r="I65" s="176"/>
      <c r="J65" s="255"/>
      <c r="K65" s="255"/>
      <c r="L65" s="255"/>
    </row>
    <row r="66" ht="16.5" customHeight="1">
      <c r="A66" s="254"/>
      <c r="B66" s="46"/>
      <c r="C66" s="47"/>
      <c r="D66" s="47"/>
      <c r="E66" s="47"/>
      <c r="F66" s="49"/>
      <c r="G66" s="152"/>
      <c r="H66" s="46"/>
      <c r="I66" s="176"/>
      <c r="J66" s="255"/>
      <c r="K66" s="255"/>
      <c r="L66" s="255"/>
    </row>
    <row r="67" ht="16.5" customHeight="1">
      <c r="A67" s="254"/>
      <c r="B67" s="46"/>
      <c r="C67" s="47"/>
      <c r="D67" s="47"/>
      <c r="E67" s="47"/>
      <c r="F67" s="49"/>
      <c r="G67" s="152"/>
      <c r="H67" s="46"/>
      <c r="I67" s="176"/>
      <c r="J67" s="255"/>
      <c r="K67" s="255"/>
      <c r="L67" s="255"/>
    </row>
    <row r="68" ht="16.5" customHeight="1">
      <c r="A68" s="254"/>
      <c r="B68" s="46"/>
      <c r="C68" s="47"/>
      <c r="D68" s="47"/>
      <c r="E68" s="47"/>
      <c r="F68" s="49"/>
      <c r="G68" s="152"/>
      <c r="H68" s="46"/>
      <c r="I68" s="176"/>
      <c r="J68" s="255"/>
      <c r="K68" s="255"/>
      <c r="L68" s="255"/>
    </row>
    <row r="69" ht="16.5" customHeight="1">
      <c r="A69" s="254"/>
      <c r="B69" s="46"/>
      <c r="C69" s="47"/>
      <c r="D69" s="47"/>
      <c r="E69" s="47"/>
      <c r="F69" s="49"/>
      <c r="G69" s="152"/>
      <c r="H69" s="46"/>
      <c r="I69" s="176"/>
      <c r="J69" s="255"/>
      <c r="K69" s="255"/>
      <c r="L69" s="255"/>
    </row>
    <row r="70" ht="16.5" customHeight="1">
      <c r="A70" s="254"/>
      <c r="B70" s="46"/>
      <c r="C70" s="47"/>
      <c r="D70" s="47"/>
      <c r="E70" s="47"/>
      <c r="F70" s="49"/>
      <c r="G70" s="152"/>
      <c r="H70" s="46"/>
      <c r="I70" s="176"/>
      <c r="J70" s="255"/>
      <c r="K70" s="255"/>
      <c r="L70" s="255"/>
    </row>
    <row r="71" ht="16.5" customHeight="1">
      <c r="A71" s="254"/>
      <c r="B71" s="46"/>
      <c r="C71" s="47"/>
      <c r="D71" s="47"/>
      <c r="E71" s="47"/>
      <c r="F71" s="49"/>
      <c r="G71" s="152"/>
      <c r="H71" s="46"/>
      <c r="I71" s="176"/>
      <c r="J71" s="255"/>
      <c r="K71" s="255"/>
      <c r="L71" s="255"/>
    </row>
    <row r="72" ht="16.5" customHeight="1">
      <c r="A72" s="254"/>
      <c r="B72" s="46"/>
      <c r="C72" s="47"/>
      <c r="D72" s="47"/>
      <c r="E72" s="47"/>
      <c r="F72" s="49"/>
      <c r="G72" s="152"/>
      <c r="H72" s="46"/>
      <c r="I72" s="176"/>
      <c r="J72" s="255"/>
      <c r="K72" s="255"/>
      <c r="L72" s="255"/>
    </row>
    <row r="73" ht="16.5" customHeight="1">
      <c r="A73" s="254"/>
      <c r="B73" s="46"/>
      <c r="C73" s="47"/>
      <c r="D73" s="47"/>
      <c r="E73" s="47"/>
      <c r="F73" s="49"/>
      <c r="G73" s="152"/>
      <c r="H73" s="46"/>
      <c r="I73" s="176"/>
      <c r="J73" s="255"/>
      <c r="K73" s="255"/>
      <c r="L73" s="255"/>
    </row>
    <row r="74" ht="16.5" customHeight="1">
      <c r="A74" s="254"/>
      <c r="B74" s="46"/>
      <c r="C74" s="47"/>
      <c r="D74" s="47"/>
      <c r="E74" s="47"/>
      <c r="F74" s="49"/>
      <c r="G74" s="152"/>
      <c r="H74" s="46"/>
      <c r="I74" s="176"/>
      <c r="J74" s="255"/>
      <c r="K74" s="255"/>
      <c r="L74" s="255"/>
    </row>
    <row r="75" ht="16.5" customHeight="1">
      <c r="A75" s="254"/>
      <c r="B75" s="46"/>
      <c r="C75" s="47"/>
      <c r="D75" s="47"/>
      <c r="E75" s="47"/>
      <c r="F75" s="49"/>
      <c r="G75" s="152"/>
      <c r="H75" s="46"/>
      <c r="I75" s="176"/>
      <c r="J75" s="255"/>
      <c r="K75" s="255"/>
      <c r="L75" s="255"/>
    </row>
    <row r="76" ht="16.5" customHeight="1">
      <c r="A76" s="254"/>
      <c r="B76" s="46"/>
      <c r="C76" s="47"/>
      <c r="D76" s="47"/>
      <c r="E76" s="47"/>
      <c r="F76" s="49"/>
      <c r="G76" s="152"/>
      <c r="H76" s="46"/>
      <c r="I76" s="176"/>
      <c r="J76" s="255"/>
      <c r="K76" s="255"/>
      <c r="L76" s="255"/>
    </row>
    <row r="77" ht="16.5" customHeight="1">
      <c r="A77" s="254"/>
      <c r="B77" s="46"/>
      <c r="C77" s="47"/>
      <c r="D77" s="47"/>
      <c r="E77" s="47"/>
      <c r="F77" s="49"/>
      <c r="G77" s="152"/>
      <c r="H77" s="46"/>
      <c r="I77" s="176"/>
      <c r="J77" s="255"/>
      <c r="K77" s="255"/>
      <c r="L77" s="255"/>
    </row>
    <row r="78" ht="16.5" customHeight="1">
      <c r="A78" s="254"/>
      <c r="B78" s="46"/>
      <c r="C78" s="47"/>
      <c r="D78" s="47"/>
      <c r="E78" s="47"/>
      <c r="F78" s="49"/>
      <c r="G78" s="152"/>
      <c r="H78" s="46"/>
      <c r="I78" s="176"/>
      <c r="J78" s="255"/>
      <c r="K78" s="255"/>
      <c r="L78" s="255"/>
    </row>
    <row r="79" ht="16.5" customHeight="1">
      <c r="A79" s="254"/>
      <c r="B79" s="46"/>
      <c r="C79" s="47"/>
      <c r="D79" s="47"/>
      <c r="E79" s="47"/>
      <c r="F79" s="49"/>
      <c r="G79" s="152"/>
      <c r="H79" s="46"/>
      <c r="I79" s="176"/>
      <c r="J79" s="255"/>
      <c r="K79" s="255"/>
      <c r="L79" s="255"/>
    </row>
    <row r="80" ht="16.5" customHeight="1">
      <c r="A80" s="254"/>
      <c r="B80" s="46"/>
      <c r="C80" s="47"/>
      <c r="D80" s="47"/>
      <c r="E80" s="47"/>
      <c r="F80" s="49"/>
      <c r="G80" s="152"/>
      <c r="H80" s="46"/>
      <c r="I80" s="176"/>
      <c r="J80" s="255"/>
      <c r="K80" s="255"/>
      <c r="L80" s="255"/>
    </row>
    <row r="81" ht="16.5" customHeight="1">
      <c r="A81" s="254"/>
      <c r="B81" s="46"/>
      <c r="C81" s="47"/>
      <c r="D81" s="47"/>
      <c r="E81" s="47"/>
      <c r="F81" s="49"/>
      <c r="G81" s="152"/>
      <c r="H81" s="46"/>
      <c r="I81" s="176"/>
      <c r="J81" s="255"/>
      <c r="K81" s="255"/>
      <c r="L81" s="255"/>
    </row>
    <row r="82" ht="16.5" customHeight="1">
      <c r="A82" s="254"/>
      <c r="B82" s="46"/>
      <c r="C82" s="47"/>
      <c r="D82" s="47"/>
      <c r="E82" s="47"/>
      <c r="F82" s="49"/>
      <c r="G82" s="152"/>
      <c r="H82" s="46"/>
      <c r="I82" s="176"/>
      <c r="J82" s="255"/>
      <c r="K82" s="255"/>
      <c r="L82" s="255"/>
    </row>
    <row r="83" ht="16.5" customHeight="1">
      <c r="A83" s="254"/>
      <c r="B83" s="46"/>
      <c r="C83" s="47"/>
      <c r="D83" s="47"/>
      <c r="E83" s="47"/>
      <c r="F83" s="49"/>
      <c r="G83" s="152"/>
      <c r="H83" s="46"/>
      <c r="I83" s="176"/>
      <c r="J83" s="255"/>
      <c r="K83" s="255"/>
      <c r="L83" s="255"/>
    </row>
    <row r="84" ht="16.5" customHeight="1">
      <c r="A84" s="254"/>
      <c r="B84" s="46"/>
      <c r="C84" s="47"/>
      <c r="D84" s="47"/>
      <c r="E84" s="47"/>
      <c r="F84" s="49"/>
      <c r="G84" s="152"/>
      <c r="H84" s="46"/>
      <c r="I84" s="176"/>
      <c r="J84" s="255"/>
      <c r="K84" s="255"/>
      <c r="L84" s="255"/>
    </row>
    <row r="85" ht="16.5" customHeight="1">
      <c r="A85" s="254"/>
      <c r="B85" s="46"/>
      <c r="C85" s="47"/>
      <c r="D85" s="47"/>
      <c r="E85" s="47"/>
      <c r="F85" s="49"/>
      <c r="G85" s="152"/>
      <c r="H85" s="46"/>
      <c r="I85" s="176"/>
      <c r="J85" s="255"/>
      <c r="K85" s="255"/>
      <c r="L85" s="255"/>
    </row>
    <row r="86" ht="16.5" customHeight="1">
      <c r="A86" s="254"/>
      <c r="B86" s="46"/>
      <c r="C86" s="47"/>
      <c r="D86" s="47"/>
      <c r="E86" s="47"/>
      <c r="F86" s="49"/>
      <c r="G86" s="152"/>
      <c r="H86" s="46"/>
      <c r="I86" s="176"/>
      <c r="J86" s="255"/>
      <c r="K86" s="255"/>
      <c r="L86" s="255"/>
    </row>
    <row r="87" ht="16.5" customHeight="1">
      <c r="A87" s="254"/>
      <c r="B87" s="46"/>
      <c r="C87" s="47"/>
      <c r="D87" s="47"/>
      <c r="E87" s="47"/>
      <c r="F87" s="49"/>
      <c r="G87" s="152"/>
      <c r="H87" s="46"/>
      <c r="I87" s="176"/>
      <c r="J87" s="255"/>
      <c r="K87" s="255"/>
      <c r="L87" s="255"/>
    </row>
    <row r="88" ht="16.5" customHeight="1">
      <c r="A88" s="254"/>
      <c r="B88" s="46"/>
      <c r="C88" s="47"/>
      <c r="D88" s="47"/>
      <c r="E88" s="47"/>
      <c r="F88" s="49"/>
      <c r="G88" s="152"/>
      <c r="H88" s="46"/>
      <c r="I88" s="176"/>
      <c r="J88" s="255"/>
      <c r="K88" s="255"/>
      <c r="L88" s="255"/>
    </row>
    <row r="89" ht="16.5" customHeight="1">
      <c r="A89" s="254"/>
      <c r="B89" s="46"/>
      <c r="C89" s="47"/>
      <c r="D89" s="47"/>
      <c r="E89" s="47"/>
      <c r="F89" s="49"/>
      <c r="G89" s="152"/>
      <c r="H89" s="46"/>
      <c r="I89" s="176"/>
      <c r="J89" s="255"/>
      <c r="K89" s="255"/>
      <c r="L89" s="255"/>
    </row>
    <row r="90" ht="16.5" customHeight="1">
      <c r="A90" s="254"/>
      <c r="B90" s="46"/>
      <c r="C90" s="47"/>
      <c r="D90" s="47"/>
      <c r="E90" s="47"/>
      <c r="F90" s="49"/>
      <c r="G90" s="152"/>
      <c r="H90" s="46"/>
      <c r="I90" s="176"/>
      <c r="J90" s="255"/>
      <c r="K90" s="255"/>
      <c r="L90" s="255"/>
    </row>
    <row r="91" ht="16.5" customHeight="1">
      <c r="A91" s="254"/>
      <c r="B91" s="46"/>
      <c r="C91" s="47"/>
      <c r="D91" s="47"/>
      <c r="E91" s="47"/>
      <c r="F91" s="49"/>
      <c r="G91" s="152"/>
      <c r="H91" s="46"/>
      <c r="I91" s="176"/>
      <c r="J91" s="255"/>
      <c r="K91" s="255"/>
      <c r="L91" s="255"/>
    </row>
    <row r="92" ht="16.5" customHeight="1">
      <c r="A92" s="254"/>
      <c r="B92" s="46"/>
      <c r="C92" s="47"/>
      <c r="D92" s="47"/>
      <c r="E92" s="47"/>
      <c r="F92" s="49"/>
      <c r="G92" s="152"/>
      <c r="H92" s="46"/>
      <c r="I92" s="176"/>
      <c r="J92" s="255"/>
      <c r="K92" s="255"/>
      <c r="L92" s="255"/>
    </row>
    <row r="93" ht="16.5" customHeight="1">
      <c r="A93" s="254"/>
      <c r="B93" s="46"/>
      <c r="C93" s="47"/>
      <c r="D93" s="47"/>
      <c r="E93" s="47"/>
      <c r="F93" s="49"/>
      <c r="G93" s="152"/>
      <c r="H93" s="46"/>
      <c r="I93" s="176"/>
      <c r="J93" s="255"/>
      <c r="K93" s="255"/>
      <c r="L93" s="255"/>
    </row>
    <row r="94" ht="16.5" customHeight="1">
      <c r="A94" s="254"/>
      <c r="B94" s="46"/>
      <c r="C94" s="47"/>
      <c r="D94" s="47"/>
      <c r="E94" s="47"/>
      <c r="F94" s="49"/>
      <c r="G94" s="152"/>
      <c r="H94" s="46"/>
      <c r="I94" s="176"/>
      <c r="J94" s="255"/>
      <c r="K94" s="255"/>
      <c r="L94" s="255"/>
    </row>
    <row r="95" ht="16.5" customHeight="1">
      <c r="A95" s="254"/>
      <c r="B95" s="46"/>
      <c r="C95" s="47"/>
      <c r="D95" s="47"/>
      <c r="E95" s="47"/>
      <c r="F95" s="49"/>
      <c r="G95" s="152"/>
      <c r="H95" s="46"/>
      <c r="I95" s="176"/>
      <c r="J95" s="255"/>
      <c r="K95" s="255"/>
      <c r="L95" s="255"/>
    </row>
    <row r="96" ht="16.5" customHeight="1">
      <c r="A96" s="254"/>
      <c r="B96" s="46"/>
      <c r="C96" s="47"/>
      <c r="D96" s="47"/>
      <c r="E96" s="47"/>
      <c r="F96" s="49"/>
      <c r="G96" s="152"/>
      <c r="H96" s="46"/>
      <c r="I96" s="176"/>
      <c r="J96" s="255"/>
      <c r="K96" s="255"/>
      <c r="L96" s="255"/>
    </row>
    <row r="97" ht="16.5" customHeight="1">
      <c r="A97" s="254"/>
      <c r="B97" s="46"/>
      <c r="C97" s="47"/>
      <c r="D97" s="47"/>
      <c r="E97" s="47"/>
      <c r="F97" s="49"/>
      <c r="G97" s="152"/>
      <c r="H97" s="46"/>
      <c r="I97" s="176"/>
      <c r="J97" s="255"/>
      <c r="K97" s="255"/>
      <c r="L97" s="255"/>
    </row>
    <row r="98" ht="16.5" customHeight="1">
      <c r="A98" s="254"/>
      <c r="B98" s="46"/>
      <c r="C98" s="47"/>
      <c r="D98" s="47"/>
      <c r="E98" s="47"/>
      <c r="F98" s="49"/>
      <c r="G98" s="152"/>
      <c r="H98" s="46"/>
      <c r="I98" s="176"/>
      <c r="J98" s="255"/>
      <c r="K98" s="255"/>
      <c r="L98" s="255"/>
    </row>
    <row r="99" ht="16.5" customHeight="1">
      <c r="A99" s="254"/>
      <c r="B99" s="46"/>
      <c r="C99" s="47"/>
      <c r="D99" s="47"/>
      <c r="E99" s="47"/>
      <c r="F99" s="49"/>
      <c r="G99" s="152"/>
      <c r="H99" s="46"/>
      <c r="I99" s="176"/>
      <c r="J99" s="255"/>
      <c r="K99" s="255"/>
      <c r="L99" s="255"/>
    </row>
    <row r="100" ht="16.5" customHeight="1">
      <c r="A100" s="254"/>
      <c r="B100" s="46"/>
      <c r="C100" s="47"/>
      <c r="D100" s="47"/>
      <c r="E100" s="47"/>
      <c r="F100" s="49"/>
      <c r="G100" s="152"/>
      <c r="H100" s="46"/>
      <c r="I100" s="176"/>
      <c r="J100" s="255"/>
      <c r="K100" s="255"/>
      <c r="L100" s="255"/>
    </row>
  </sheetData>
  <autoFilter ref="A1:XFD1048576"/>
  <mergeCells count="2">
    <mergeCell ref="O1:Q1"/>
    <mergeCell ref="S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E5" activePane="bottomRight" state="frozen" xSplit="4" ySplit="4"/>
    </sheetView>
  </sheetViews>
  <sheetFormatPr baseColWidth="10" defaultColWidth="9.9990234375" defaultRowHeight="16.5" customHeight="1"/>
  <cols>
    <col min="1" max="1" width="7.623046875"/>
    <col min="2" max="2" width="9.1640625" customWidth="1"/>
    <col min="3" max="4" width="25.248046875" customWidth="1"/>
    <col min="8" max="8" width="7.892578125" customWidth="1"/>
    <col min="9" max="9" width="16.623046875" hidden="1" customWidth="1"/>
    <col min="10" max="10" width="41.6044921875" hidden="1" customWidth="1"/>
    <col min="14" max="14" width="10" hidden="1"/>
  </cols>
  <sheetData>
    <row r="1" ht="16.5" customHeight="1">
      <c r="A1" s="416" t="s">
        <v>547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393"/>
      <c r="O1" s="418"/>
      <c r="P1" s="390"/>
    </row>
    <row r="2" ht="16.5" customHeight="1">
      <c r="A2" s="419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394"/>
      <c r="O2" s="421"/>
      <c r="P2" s="390"/>
    </row>
    <row r="3" ht="27.75" customHeight="1">
      <c r="A3" s="380" t="s">
        <v>548</v>
      </c>
      <c r="B3" s="380" t="s">
        <v>549</v>
      </c>
      <c r="C3" s="380" t="s">
        <v>550</v>
      </c>
      <c r="D3" s="380" t="s">
        <v>551</v>
      </c>
      <c r="E3" s="381" t="s">
        <v>552</v>
      </c>
      <c r="F3" s="380" t="s">
        <v>553</v>
      </c>
      <c r="G3" s="380" t="s">
        <v>554</v>
      </c>
      <c r="H3" s="382" t="s">
        <v>555</v>
      </c>
      <c r="I3" s="377" t="s">
        <v>556</v>
      </c>
      <c r="J3" s="377" t="s">
        <v>557</v>
      </c>
      <c r="K3" s="382" t="s">
        <v>558</v>
      </c>
      <c r="L3" s="382" t="s">
        <v>559</v>
      </c>
      <c r="M3" s="382" t="s">
        <v>84</v>
      </c>
      <c r="N3" s="377" t="s">
        <v>560</v>
      </c>
      <c r="O3" s="422" t="s">
        <v>561</v>
      </c>
      <c r="P3" s="422" t="s">
        <v>562</v>
      </c>
      <c r="Q3" s="422" t="s">
        <v>563</v>
      </c>
      <c r="R3" s="422" t="s">
        <v>564</v>
      </c>
    </row>
    <row r="4" ht="16.5" customHeight="1">
      <c r="A4" s="380"/>
      <c r="B4" s="380"/>
      <c r="C4" s="380"/>
      <c r="D4" s="380"/>
      <c r="E4" s="381"/>
      <c r="F4" s="380"/>
      <c r="G4" s="380"/>
      <c r="H4" s="382"/>
      <c r="I4" s="377"/>
      <c r="J4" s="377"/>
      <c r="K4" s="382"/>
      <c r="L4" s="382"/>
      <c r="M4" s="382"/>
      <c r="N4" s="377"/>
      <c r="O4" s="422"/>
      <c r="P4" s="427" t="n">
        <v>45597</v>
      </c>
      <c r="Q4" s="427" t="n">
        <v>45626</v>
      </c>
      <c r="R4" s="427" t="n">
        <v>45297</v>
      </c>
    </row>
    <row r="5" ht="54.75" customHeight="1">
      <c r="A5" s="70" t="s">
        <v>565</v>
      </c>
      <c r="B5" s="108" t="s">
        <v>566</v>
      </c>
      <c r="C5" s="97" t="s">
        <v>567</v>
      </c>
      <c r="D5" s="97"/>
      <c r="E5" s="81" t="n">
        <v>2</v>
      </c>
      <c r="F5" s="34" t="s">
        <v>568</v>
      </c>
      <c r="G5" s="34" t="s">
        <v>569</v>
      </c>
      <c r="H5" s="34" t="n">
        <v>50</v>
      </c>
      <c r="I5" s="379" t="s">
        <v>570</v>
      </c>
      <c r="J5" s="379" t="s">
        <v>571</v>
      </c>
      <c r="K5" s="68" t="s">
        <v>572</v>
      </c>
      <c r="L5" s="68" t="s">
        <v>573</v>
      </c>
      <c r="M5" s="68" t="s">
        <v>574</v>
      </c>
      <c r="N5" s="423" t="s">
        <v>575</v>
      </c>
      <c r="O5" s="68" t="s">
        <v>576</v>
      </c>
      <c r="P5" s="428" t="n">
        <f>P$4-$H5-3</f>
        <v>45544</v>
      </c>
      <c r="Q5" s="428" t="n">
        <f>Q$4-$H5-3</f>
        <v>45573</v>
      </c>
      <c r="R5" s="428" t="n">
        <f>R$4-$H5-3</f>
        <v>45244</v>
      </c>
    </row>
    <row r="6" ht="54.75" customHeight="1">
      <c r="A6" s="70"/>
      <c r="B6" s="388"/>
      <c r="C6" s="34" t="s">
        <v>577</v>
      </c>
      <c r="D6" s="34" t="s">
        <v>578</v>
      </c>
      <c r="E6" s="81" t="n">
        <v>2</v>
      </c>
      <c r="F6" s="34" t="s">
        <v>579</v>
      </c>
      <c r="G6" s="34" t="s">
        <v>569</v>
      </c>
      <c r="H6" s="34" t="n">
        <v>55</v>
      </c>
      <c r="I6" s="379" t="s">
        <v>580</v>
      </c>
      <c r="J6" s="379"/>
      <c r="K6" s="68" t="s">
        <v>572</v>
      </c>
      <c r="L6" s="68" t="s">
        <v>581</v>
      </c>
      <c r="M6" s="68" t="s">
        <v>574</v>
      </c>
      <c r="N6" s="423"/>
      <c r="O6" s="68" t="s">
        <v>576</v>
      </c>
      <c r="P6" s="428" t="n">
        <f>P$4-$H6-3</f>
        <v>45539</v>
      </c>
      <c r="Q6" s="428" t="n">
        <f>Q$4-$H6-3</f>
        <v>45568</v>
      </c>
      <c r="R6" s="428" t="n">
        <f>R$4-$H6-3</f>
        <v>45239</v>
      </c>
    </row>
    <row r="7" ht="16.5" customHeight="1">
      <c r="A7" s="70"/>
      <c r="B7" s="388"/>
      <c r="C7" s="34"/>
      <c r="D7" s="34"/>
      <c r="E7" s="81" t="n">
        <v>2</v>
      </c>
      <c r="F7" s="34" t="s">
        <v>582</v>
      </c>
      <c r="G7" s="34" t="s">
        <v>583</v>
      </c>
      <c r="H7" s="34" t="n">
        <v>55</v>
      </c>
      <c r="I7" s="379"/>
      <c r="J7" s="379"/>
      <c r="K7" s="68"/>
      <c r="L7" s="68"/>
      <c r="M7" s="68"/>
      <c r="N7" s="423"/>
      <c r="O7" s="68"/>
      <c r="P7" s="428" t="n">
        <f>P$4-$H7-3</f>
        <v>45539</v>
      </c>
      <c r="Q7" s="428" t="n">
        <f>Q$4-$H7-3</f>
        <v>45568</v>
      </c>
      <c r="R7" s="428" t="n">
        <f>R$4-$H7-3</f>
        <v>45239</v>
      </c>
    </row>
    <row r="8" ht="16.5" customHeight="1">
      <c r="A8" s="70"/>
      <c r="B8" s="388"/>
      <c r="C8" s="34" t="s">
        <v>584</v>
      </c>
      <c r="D8" s="34" t="s">
        <v>578</v>
      </c>
      <c r="E8" s="81" t="n">
        <v>1</v>
      </c>
      <c r="F8" s="34" t="s">
        <v>579</v>
      </c>
      <c r="G8" s="34" t="s">
        <v>569</v>
      </c>
      <c r="H8" s="34" t="n">
        <v>55</v>
      </c>
      <c r="I8" s="379" t="s">
        <v>585</v>
      </c>
      <c r="J8" s="379"/>
      <c r="K8" s="68" t="s">
        <v>572</v>
      </c>
      <c r="L8" s="68" t="s">
        <v>586</v>
      </c>
      <c r="M8" s="68" t="s">
        <v>574</v>
      </c>
      <c r="N8" s="423" t="s">
        <v>587</v>
      </c>
      <c r="O8" s="68" t="s">
        <v>576</v>
      </c>
      <c r="P8" s="428" t="n">
        <f>P$4-$H8-3</f>
        <v>45539</v>
      </c>
      <c r="Q8" s="428" t="n">
        <f>Q$4-$H8-3</f>
        <v>45568</v>
      </c>
      <c r="R8" s="428" t="n">
        <f>R$4-$H8-3</f>
        <v>45239</v>
      </c>
    </row>
    <row r="9" ht="16.5" customHeight="1">
      <c r="A9" s="70"/>
      <c r="B9" s="388"/>
      <c r="C9" s="34"/>
      <c r="D9" s="34"/>
      <c r="E9" s="81" t="n">
        <v>1</v>
      </c>
      <c r="F9" s="34" t="s">
        <v>582</v>
      </c>
      <c r="G9" s="34" t="s">
        <v>583</v>
      </c>
      <c r="H9" s="34" t="n">
        <v>55</v>
      </c>
      <c r="I9" s="383"/>
      <c r="J9" s="379"/>
      <c r="K9" s="68"/>
      <c r="L9" s="384"/>
      <c r="M9" s="68"/>
      <c r="N9" s="424"/>
      <c r="O9" s="68"/>
      <c r="P9" s="428" t="n">
        <f>P$4-$H9-3</f>
        <v>45539</v>
      </c>
      <c r="Q9" s="428" t="n">
        <f>Q$4-$H9-3</f>
        <v>45568</v>
      </c>
      <c r="R9" s="428" t="n">
        <f>R$4-$H9-3</f>
        <v>45239</v>
      </c>
    </row>
    <row r="10" ht="16.5" customHeight="1">
      <c r="A10" s="70"/>
      <c r="B10" s="388"/>
      <c r="C10" s="97" t="s">
        <v>588</v>
      </c>
      <c r="D10" s="97" t="s">
        <v>589</v>
      </c>
      <c r="E10" s="386" t="n">
        <v>2</v>
      </c>
      <c r="F10" s="387" t="s">
        <v>590</v>
      </c>
      <c r="G10" s="387" t="s">
        <v>569</v>
      </c>
      <c r="H10" s="34" t="n">
        <v>45</v>
      </c>
      <c r="I10" s="379"/>
      <c r="J10" s="379"/>
      <c r="K10" s="68"/>
      <c r="L10" s="68"/>
      <c r="M10" s="68"/>
      <c r="N10" s="423"/>
      <c r="O10" s="68"/>
      <c r="P10" s="428" t="n">
        <f>P$4-$H10-3</f>
        <v>45549</v>
      </c>
      <c r="Q10" s="428" t="n">
        <f>Q$4-$H10-3</f>
        <v>45578</v>
      </c>
      <c r="R10" s="428" t="n">
        <f>R$4-$H10-3</f>
        <v>45249</v>
      </c>
    </row>
    <row r="11" ht="19.191176470588232" customHeight="1">
      <c r="A11" s="70"/>
      <c r="B11" s="388"/>
      <c r="C11" s="128"/>
      <c r="D11" s="128"/>
      <c r="E11" s="81" t="n">
        <v>1</v>
      </c>
      <c r="F11" s="34" t="s">
        <v>591</v>
      </c>
      <c r="G11" s="34" t="s">
        <v>583</v>
      </c>
      <c r="H11" s="34" t="n">
        <v>50</v>
      </c>
      <c r="I11" s="385" t="s">
        <v>592</v>
      </c>
      <c r="J11" s="379" t="s">
        <v>593</v>
      </c>
      <c r="K11" s="68" t="s">
        <v>572</v>
      </c>
      <c r="L11" s="392" t="s">
        <v>594</v>
      </c>
      <c r="M11" s="68" t="s">
        <v>574</v>
      </c>
      <c r="N11" s="425"/>
      <c r="O11" s="68" t="s">
        <v>576</v>
      </c>
      <c r="P11" s="428" t="n">
        <f>P$4-$H11-3</f>
        <v>45544</v>
      </c>
      <c r="Q11" s="428" t="n">
        <f>Q$4-$H11-3</f>
        <v>45573</v>
      </c>
      <c r="R11" s="428" t="n">
        <f>R$4-$H11-3</f>
        <v>45244</v>
      </c>
    </row>
    <row r="12" ht="16.5" customHeight="1">
      <c r="A12" s="70"/>
      <c r="B12" s="388"/>
      <c r="C12" s="128" t="s">
        <v>595</v>
      </c>
      <c r="D12" s="81" t="n">
        <v>28</v>
      </c>
      <c r="E12" s="81" t="n">
        <v>1</v>
      </c>
      <c r="F12" s="34" t="s">
        <v>596</v>
      </c>
      <c r="G12" s="34" t="s">
        <v>569</v>
      </c>
      <c r="H12" s="34" t="n">
        <v>45</v>
      </c>
      <c r="I12" s="379" t="s">
        <v>585</v>
      </c>
      <c r="J12" s="379" t="s">
        <v>597</v>
      </c>
      <c r="K12" s="68" t="s">
        <v>572</v>
      </c>
      <c r="L12" s="68" t="s">
        <v>598</v>
      </c>
      <c r="M12" s="68" t="s">
        <v>574</v>
      </c>
      <c r="N12" s="423" t="s">
        <v>587</v>
      </c>
      <c r="O12" s="68" t="s">
        <v>576</v>
      </c>
      <c r="P12" s="428" t="n">
        <f>P$4-$H12-3</f>
        <v>45549</v>
      </c>
      <c r="Q12" s="428" t="n">
        <f>Q$4-$H12-3</f>
        <v>45578</v>
      </c>
      <c r="R12" s="428" t="n">
        <f>R$4-$H12-3</f>
        <v>45249</v>
      </c>
    </row>
    <row r="13" ht="16.5" customHeight="1">
      <c r="A13" s="70"/>
      <c r="B13" s="388"/>
      <c r="C13" s="128" t="s">
        <v>599</v>
      </c>
      <c r="D13" s="81" t="s">
        <v>600</v>
      </c>
      <c r="E13" s="81" t="n">
        <v>1</v>
      </c>
      <c r="F13" s="34" t="s">
        <v>568</v>
      </c>
      <c r="G13" s="34" t="s">
        <v>569</v>
      </c>
      <c r="H13" s="34" t="n">
        <v>45</v>
      </c>
      <c r="I13" s="379" t="s">
        <v>585</v>
      </c>
      <c r="J13" s="379" t="s">
        <v>597</v>
      </c>
      <c r="K13" s="68" t="s">
        <v>572</v>
      </c>
      <c r="L13" s="68" t="s">
        <v>586</v>
      </c>
      <c r="M13" s="68" t="s">
        <v>574</v>
      </c>
      <c r="N13" s="423" t="s">
        <v>587</v>
      </c>
      <c r="O13" s="68" t="s">
        <v>576</v>
      </c>
      <c r="P13" s="428" t="n">
        <f>P$4-$H13-3</f>
        <v>45549</v>
      </c>
      <c r="Q13" s="428" t="n">
        <f>Q$4-$H13-3</f>
        <v>45578</v>
      </c>
      <c r="R13" s="428" t="n">
        <f>R$4-$H13-3</f>
        <v>45249</v>
      </c>
    </row>
    <row r="14" ht="16.5" customHeight="1">
      <c r="A14" s="70"/>
      <c r="B14" s="389" t="s">
        <v>601</v>
      </c>
      <c r="C14" s="127" t="s">
        <v>602</v>
      </c>
      <c r="D14" s="127" t="s">
        <v>603</v>
      </c>
      <c r="E14" s="81" t="n">
        <v>1</v>
      </c>
      <c r="F14" s="34" t="s">
        <v>604</v>
      </c>
      <c r="G14" s="34" t="s">
        <v>569</v>
      </c>
      <c r="H14" s="34" t="n">
        <v>32</v>
      </c>
      <c r="I14" s="379" t="s">
        <v>585</v>
      </c>
      <c r="J14" s="379"/>
      <c r="K14" s="68" t="s">
        <v>572</v>
      </c>
      <c r="L14" s="68" t="s">
        <v>605</v>
      </c>
      <c r="M14" s="68" t="s">
        <v>606</v>
      </c>
      <c r="N14" s="423" t="s">
        <v>587</v>
      </c>
      <c r="O14" s="68" t="s">
        <v>607</v>
      </c>
      <c r="P14" s="428" t="n">
        <f>P$4-$H14-3</f>
        <v>45562</v>
      </c>
      <c r="Q14" s="428" t="n">
        <f>Q$4-$H14-3</f>
        <v>45591</v>
      </c>
      <c r="R14" s="428" t="n">
        <f>R$4-$H14-3</f>
        <v>45262</v>
      </c>
    </row>
    <row r="15" ht="16.5" customHeight="1">
      <c r="A15" s="70"/>
      <c r="B15" s="107"/>
      <c r="C15" s="128"/>
      <c r="D15" s="128"/>
      <c r="E15" s="81" t="n">
        <v>1</v>
      </c>
      <c r="F15" s="34" t="s">
        <v>608</v>
      </c>
      <c r="G15" s="34" t="s">
        <v>583</v>
      </c>
      <c r="H15" s="34" t="n">
        <v>32</v>
      </c>
      <c r="I15" s="379"/>
      <c r="J15" s="379"/>
      <c r="K15" s="68"/>
      <c r="L15" s="68"/>
      <c r="M15" s="68"/>
      <c r="N15" s="423"/>
      <c r="O15" s="68"/>
      <c r="P15" s="428" t="n">
        <f>P$4-$H15-3</f>
        <v>45562</v>
      </c>
      <c r="Q15" s="428" t="n">
        <f>Q$4-$H15-3</f>
        <v>45591</v>
      </c>
      <c r="R15" s="428" t="n">
        <f>R$4-$H15-3</f>
        <v>45262</v>
      </c>
    </row>
    <row r="16" ht="41.25" customHeight="1">
      <c r="A16" s="70"/>
      <c r="B16" s="108" t="s">
        <v>609</v>
      </c>
      <c r="C16" s="34" t="s">
        <v>610</v>
      </c>
      <c r="D16" s="34"/>
      <c r="E16" s="81" t="n">
        <v>1</v>
      </c>
      <c r="F16" s="34" t="s">
        <v>611</v>
      </c>
      <c r="G16" s="34" t="s">
        <v>569</v>
      </c>
      <c r="H16" s="34" t="n">
        <v>49</v>
      </c>
      <c r="I16" s="379" t="s">
        <v>612</v>
      </c>
      <c r="J16" s="379" t="s">
        <v>613</v>
      </c>
      <c r="K16" s="68" t="s">
        <v>572</v>
      </c>
      <c r="L16" s="68" t="s">
        <v>573</v>
      </c>
      <c r="M16" s="68" t="s">
        <v>614</v>
      </c>
      <c r="N16" s="423" t="s">
        <v>615</v>
      </c>
      <c r="O16" s="68" t="s">
        <v>576</v>
      </c>
      <c r="P16" s="428" t="n">
        <f>P$4-$H16-3</f>
        <v>45545</v>
      </c>
      <c r="Q16" s="428" t="n">
        <f>Q$4-$H16-3</f>
        <v>45574</v>
      </c>
      <c r="R16" s="428" t="n">
        <f>R$4-$H16-3</f>
        <v>45245</v>
      </c>
    </row>
    <row r="17" ht="41.25" customHeight="1">
      <c r="A17" s="70"/>
      <c r="B17" s="388"/>
      <c r="C17" s="34" t="s">
        <v>616</v>
      </c>
      <c r="D17" s="34" t="s">
        <v>617</v>
      </c>
      <c r="E17" s="81" t="n">
        <v>1</v>
      </c>
      <c r="F17" s="34" t="s">
        <v>618</v>
      </c>
      <c r="G17" s="34" t="s">
        <v>569</v>
      </c>
      <c r="H17" s="34" t="n">
        <v>35</v>
      </c>
      <c r="I17" s="379" t="s">
        <v>619</v>
      </c>
      <c r="J17" s="379" t="s">
        <v>620</v>
      </c>
      <c r="K17" s="68" t="s">
        <v>572</v>
      </c>
      <c r="L17" s="68" t="s">
        <v>573</v>
      </c>
      <c r="M17" s="68" t="s">
        <v>606</v>
      </c>
      <c r="N17" s="423"/>
      <c r="O17" s="68" t="s">
        <v>621</v>
      </c>
      <c r="P17" s="428" t="n">
        <f>P$4-$H17-3</f>
        <v>45559</v>
      </c>
      <c r="Q17" s="428" t="n">
        <f>Q$4-$H17-3</f>
        <v>45588</v>
      </c>
      <c r="R17" s="428" t="n">
        <f>R$4-$H17-3</f>
        <v>45259</v>
      </c>
    </row>
    <row r="18" ht="41.25" customHeight="1">
      <c r="A18" s="70"/>
      <c r="B18" s="388"/>
      <c r="C18" s="34" t="s">
        <v>622</v>
      </c>
      <c r="D18" s="34"/>
      <c r="E18" s="81" t="n">
        <v>1</v>
      </c>
      <c r="F18" s="34" t="s">
        <v>623</v>
      </c>
      <c r="G18" s="34" t="s">
        <v>569</v>
      </c>
      <c r="H18" s="34" t="n">
        <v>25</v>
      </c>
      <c r="I18" s="379" t="s">
        <v>585</v>
      </c>
      <c r="J18" s="379" t="s">
        <v>624</v>
      </c>
      <c r="K18" s="68" t="s">
        <v>572</v>
      </c>
      <c r="L18" s="68" t="s">
        <v>573</v>
      </c>
      <c r="M18" s="68" t="s">
        <v>614</v>
      </c>
      <c r="N18" s="423" t="s">
        <v>625</v>
      </c>
      <c r="O18" s="68" t="s">
        <v>576</v>
      </c>
      <c r="P18" s="428" t="n">
        <f>P$4-$H18-3</f>
        <v>45569</v>
      </c>
      <c r="Q18" s="428" t="n">
        <f>Q$4-$H18-3</f>
        <v>45598</v>
      </c>
      <c r="R18" s="428" t="n">
        <f>R$4-$H18-3</f>
        <v>45269</v>
      </c>
    </row>
    <row r="19" ht="16.5" customHeight="1">
      <c r="A19" s="70"/>
      <c r="B19" s="329"/>
      <c r="C19" s="34" t="s">
        <v>626</v>
      </c>
      <c r="D19" s="34"/>
      <c r="E19" s="81" t="n">
        <v>1</v>
      </c>
      <c r="F19" s="34"/>
      <c r="G19" s="34"/>
      <c r="H19" s="34"/>
      <c r="I19" s="379"/>
      <c r="J19" s="379"/>
      <c r="K19" s="68"/>
      <c r="L19" s="68"/>
      <c r="M19" s="68"/>
      <c r="N19" s="423"/>
      <c r="O19" s="68"/>
      <c r="P19" s="428" t="n">
        <f>P$4-$H19-3</f>
        <v>45594</v>
      </c>
      <c r="Q19" s="428" t="n">
        <f>Q$4-$H19-3</f>
        <v>45623</v>
      </c>
      <c r="R19" s="428" t="n">
        <f>R$4-$H19-3</f>
        <v>45294</v>
      </c>
    </row>
    <row r="20" ht="27.75" customHeight="1">
      <c r="A20" s="70"/>
      <c r="B20" s="108" t="s">
        <v>190</v>
      </c>
      <c r="C20" s="378" t="s">
        <v>627</v>
      </c>
      <c r="D20" s="34"/>
      <c r="E20" s="81" t="n">
        <v>1</v>
      </c>
      <c r="F20" s="34" t="s">
        <v>628</v>
      </c>
      <c r="G20" s="34" t="s">
        <v>569</v>
      </c>
      <c r="H20" s="376" t="n">
        <v>37</v>
      </c>
      <c r="I20" s="379" t="s">
        <v>629</v>
      </c>
      <c r="J20" s="379" t="s">
        <v>630</v>
      </c>
      <c r="K20" s="68" t="s">
        <v>572</v>
      </c>
      <c r="L20" s="68" t="s">
        <v>631</v>
      </c>
      <c r="M20" s="68" t="s">
        <v>632</v>
      </c>
      <c r="N20" s="423"/>
      <c r="O20" s="68" t="s">
        <v>576</v>
      </c>
      <c r="P20" s="428" t="n">
        <f>P$4-$H20-3</f>
        <v>45557</v>
      </c>
      <c r="Q20" s="428" t="n">
        <f>Q$4-$H20-3</f>
        <v>45586</v>
      </c>
      <c r="R20" s="428" t="n">
        <f>R$4-$H20-3</f>
        <v>45257</v>
      </c>
    </row>
    <row r="21" ht="27.75" customHeight="1">
      <c r="A21" s="70"/>
      <c r="B21" s="388"/>
      <c r="C21" s="378" t="s">
        <v>633</v>
      </c>
      <c r="D21" s="34"/>
      <c r="E21" s="81" t="n">
        <v>1</v>
      </c>
      <c r="F21" s="376" t="s">
        <v>634</v>
      </c>
      <c r="G21" s="34" t="s">
        <v>569</v>
      </c>
      <c r="H21" s="34" t="n">
        <v>37</v>
      </c>
      <c r="I21" s="379" t="s">
        <v>635</v>
      </c>
      <c r="J21" s="379" t="s">
        <v>636</v>
      </c>
      <c r="K21" s="68" t="s">
        <v>572</v>
      </c>
      <c r="L21" s="68" t="s">
        <v>631</v>
      </c>
      <c r="M21" s="68" t="s">
        <v>632</v>
      </c>
      <c r="N21" s="423"/>
      <c r="O21" s="68" t="s">
        <v>576</v>
      </c>
      <c r="P21" s="428" t="n">
        <f>P$4-$H21-3</f>
        <v>45557</v>
      </c>
      <c r="Q21" s="428" t="n">
        <f>Q$4-$H21-3</f>
        <v>45586</v>
      </c>
      <c r="R21" s="428" t="n">
        <f>R$4-$H21-3</f>
        <v>45257</v>
      </c>
    </row>
    <row r="22" ht="27.75" customHeight="1">
      <c r="A22" s="70"/>
      <c r="B22" s="388"/>
      <c r="C22" s="378" t="s">
        <v>637</v>
      </c>
      <c r="D22" s="34"/>
      <c r="E22" s="81" t="n">
        <v>1</v>
      </c>
      <c r="F22" s="34" t="s">
        <v>638</v>
      </c>
      <c r="G22" s="34" t="s">
        <v>569</v>
      </c>
      <c r="H22" s="34" t="n">
        <v>42</v>
      </c>
      <c r="I22" s="379" t="s">
        <v>639</v>
      </c>
      <c r="J22" s="379"/>
      <c r="K22" s="68" t="s">
        <v>572</v>
      </c>
      <c r="L22" s="68" t="s">
        <v>640</v>
      </c>
      <c r="M22" s="68" t="s">
        <v>632</v>
      </c>
      <c r="N22" s="423"/>
      <c r="O22" s="68" t="s">
        <v>576</v>
      </c>
      <c r="P22" s="428" t="n">
        <f>P$4-$H22-3</f>
        <v>45552</v>
      </c>
      <c r="Q22" s="428" t="n">
        <f>Q$4-$H22-3</f>
        <v>45581</v>
      </c>
      <c r="R22" s="428" t="n">
        <f>R$4-$H22-3</f>
        <v>45252</v>
      </c>
    </row>
    <row r="23" ht="27.75" customHeight="1">
      <c r="A23" s="70"/>
      <c r="B23" s="388"/>
      <c r="C23" s="378" t="s">
        <v>641</v>
      </c>
      <c r="D23" s="378" t="s">
        <v>642</v>
      </c>
      <c r="E23" s="81" t="n">
        <v>3</v>
      </c>
      <c r="F23" s="34" t="s">
        <v>643</v>
      </c>
      <c r="G23" s="34" t="s">
        <v>569</v>
      </c>
      <c r="H23" s="34" t="n">
        <v>28</v>
      </c>
      <c r="I23" s="379" t="s">
        <v>639</v>
      </c>
      <c r="J23" s="379" t="s">
        <v>644</v>
      </c>
      <c r="K23" s="68" t="s">
        <v>572</v>
      </c>
      <c r="L23" s="68" t="s">
        <v>640</v>
      </c>
      <c r="M23" s="68" t="s">
        <v>632</v>
      </c>
      <c r="N23" s="423"/>
      <c r="O23" s="68"/>
      <c r="P23" s="428" t="n">
        <f>P$4-$H23-3</f>
        <v>45566</v>
      </c>
      <c r="Q23" s="428" t="n">
        <f>Q$4-$H23-3</f>
        <v>45595</v>
      </c>
      <c r="R23" s="428" t="n">
        <f>R$4-$H23-3</f>
        <v>45266</v>
      </c>
    </row>
    <row r="24" ht="27.75" customHeight="1">
      <c r="A24" s="70"/>
      <c r="B24" s="388"/>
      <c r="C24" s="378" t="s">
        <v>645</v>
      </c>
      <c r="D24" s="34" t="s">
        <v>646</v>
      </c>
      <c r="E24" s="81" t="n">
        <v>1</v>
      </c>
      <c r="F24" s="34" t="s">
        <v>643</v>
      </c>
      <c r="G24" s="34" t="s">
        <v>569</v>
      </c>
      <c r="H24" s="376" t="n">
        <v>28</v>
      </c>
      <c r="I24" s="379" t="s">
        <v>647</v>
      </c>
      <c r="J24" s="379" t="s">
        <v>648</v>
      </c>
      <c r="K24" s="68" t="s">
        <v>572</v>
      </c>
      <c r="L24" s="68" t="s">
        <v>640</v>
      </c>
      <c r="M24" s="68" t="s">
        <v>632</v>
      </c>
      <c r="N24" s="423"/>
      <c r="O24" s="68"/>
      <c r="P24" s="428" t="n">
        <f>P$4-$H24-3</f>
        <v>45566</v>
      </c>
      <c r="Q24" s="428" t="n">
        <f>Q$4-$H24-3</f>
        <v>45595</v>
      </c>
      <c r="R24" s="428" t="n">
        <f>R$4-$H24-3</f>
        <v>45266</v>
      </c>
    </row>
    <row r="25" ht="27.75" customHeight="1">
      <c r="A25" s="70"/>
      <c r="B25" s="388"/>
      <c r="C25" s="378" t="s">
        <v>649</v>
      </c>
      <c r="D25" s="34"/>
      <c r="E25" s="81" t="n">
        <v>1</v>
      </c>
      <c r="F25" s="34" t="s">
        <v>650</v>
      </c>
      <c r="G25" s="34" t="s">
        <v>569</v>
      </c>
      <c r="H25" s="376" t="n">
        <v>42</v>
      </c>
      <c r="I25" s="379" t="s">
        <v>651</v>
      </c>
      <c r="J25" s="379" t="s">
        <v>648</v>
      </c>
      <c r="K25" s="68" t="s">
        <v>572</v>
      </c>
      <c r="L25" s="68" t="s">
        <v>631</v>
      </c>
      <c r="M25" s="68" t="s">
        <v>632</v>
      </c>
      <c r="N25" s="423"/>
      <c r="O25" s="68"/>
      <c r="P25" s="428" t="n">
        <f>P$4-$H25-3</f>
        <v>45552</v>
      </c>
      <c r="Q25" s="428" t="n">
        <f>Q$4-$H25-3</f>
        <v>45581</v>
      </c>
      <c r="R25" s="428" t="n">
        <f>R$4-$H25-3</f>
        <v>45252</v>
      </c>
    </row>
    <row r="26" ht="54.75" customHeight="1">
      <c r="A26" s="70"/>
      <c r="B26" s="108" t="s">
        <v>141</v>
      </c>
      <c r="C26" s="412" t="s">
        <v>652</v>
      </c>
      <c r="D26" s="34"/>
      <c r="E26" s="81" t="n">
        <v>1</v>
      </c>
      <c r="F26" s="34" t="s">
        <v>653</v>
      </c>
      <c r="G26" s="34" t="s">
        <v>569</v>
      </c>
      <c r="H26" s="34" t="n">
        <v>56</v>
      </c>
      <c r="I26" s="379" t="s">
        <v>654</v>
      </c>
      <c r="J26" s="379"/>
      <c r="K26" s="68" t="s">
        <v>572</v>
      </c>
      <c r="L26" s="68" t="s">
        <v>573</v>
      </c>
      <c r="M26" s="68" t="s">
        <v>606</v>
      </c>
      <c r="N26" s="423" t="s">
        <v>655</v>
      </c>
      <c r="O26" s="68" t="s">
        <v>576</v>
      </c>
      <c r="P26" s="428" t="n">
        <f>P$4-$H26-3</f>
        <v>45538</v>
      </c>
      <c r="Q26" s="428" t="n">
        <f>Q$4-$H26-3</f>
        <v>45567</v>
      </c>
      <c r="R26" s="428" t="n">
        <f>R$4-$H26-3</f>
        <v>45238</v>
      </c>
    </row>
    <row r="27" ht="54.75" customHeight="1">
      <c r="A27" s="70"/>
      <c r="B27" s="388"/>
      <c r="C27" s="412" t="s">
        <v>656</v>
      </c>
      <c r="D27" s="34"/>
      <c r="E27" s="81" t="n">
        <v>1</v>
      </c>
      <c r="F27" s="34" t="s">
        <v>653</v>
      </c>
      <c r="G27" s="34" t="s">
        <v>569</v>
      </c>
      <c r="H27" s="34" t="n">
        <v>40</v>
      </c>
      <c r="I27" s="379" t="s">
        <v>654</v>
      </c>
      <c r="J27" s="379"/>
      <c r="K27" s="68" t="s">
        <v>572</v>
      </c>
      <c r="L27" s="68" t="s">
        <v>573</v>
      </c>
      <c r="M27" s="68" t="s">
        <v>606</v>
      </c>
      <c r="N27" s="423" t="s">
        <v>655</v>
      </c>
      <c r="O27" s="68" t="s">
        <v>576</v>
      </c>
      <c r="P27" s="428" t="n">
        <f>P$4-$H27-3</f>
        <v>45554</v>
      </c>
      <c r="Q27" s="428" t="n">
        <f>Q$4-$H27-3</f>
        <v>45583</v>
      </c>
      <c r="R27" s="428" t="n">
        <f>R$4-$H27-3</f>
        <v>45254</v>
      </c>
    </row>
    <row r="28" ht="54.75" customHeight="1">
      <c r="A28" s="70"/>
      <c r="B28" s="388"/>
      <c r="C28" s="412" t="s">
        <v>657</v>
      </c>
      <c r="D28" s="34"/>
      <c r="E28" s="81" t="n">
        <v>1</v>
      </c>
      <c r="F28" s="34" t="s">
        <v>653</v>
      </c>
      <c r="G28" s="34" t="s">
        <v>569</v>
      </c>
      <c r="H28" s="34" t="n">
        <v>47</v>
      </c>
      <c r="I28" s="379" t="s">
        <v>654</v>
      </c>
      <c r="J28" s="379"/>
      <c r="K28" s="68" t="s">
        <v>572</v>
      </c>
      <c r="L28" s="68" t="s">
        <v>573</v>
      </c>
      <c r="M28" s="68" t="s">
        <v>606</v>
      </c>
      <c r="N28" s="423" t="s">
        <v>655</v>
      </c>
      <c r="O28" s="68" t="s">
        <v>576</v>
      </c>
      <c r="P28" s="428" t="n">
        <f>P$4-$H28-3</f>
        <v>45547</v>
      </c>
      <c r="Q28" s="428" t="n">
        <f>Q$4-$H28-3</f>
        <v>45576</v>
      </c>
      <c r="R28" s="428" t="n">
        <f>R$4-$H28-3</f>
        <v>45247</v>
      </c>
    </row>
    <row r="29" ht="54.75" customHeight="1">
      <c r="A29" s="70"/>
      <c r="B29" s="388"/>
      <c r="C29" s="412" t="s">
        <v>658</v>
      </c>
      <c r="D29" s="34"/>
      <c r="E29" s="81" t="n">
        <v>1</v>
      </c>
      <c r="F29" s="34" t="s">
        <v>653</v>
      </c>
      <c r="G29" s="34" t="s">
        <v>569</v>
      </c>
      <c r="H29" s="34" t="n">
        <v>47</v>
      </c>
      <c r="I29" s="379" t="s">
        <v>654</v>
      </c>
      <c r="J29" s="379"/>
      <c r="K29" s="68" t="s">
        <v>572</v>
      </c>
      <c r="L29" s="68" t="s">
        <v>573</v>
      </c>
      <c r="M29" s="68" t="s">
        <v>606</v>
      </c>
      <c r="N29" s="423" t="s">
        <v>655</v>
      </c>
      <c r="O29" s="68" t="s">
        <v>576</v>
      </c>
      <c r="P29" s="428" t="n">
        <f>P$4-$H29-3</f>
        <v>45547</v>
      </c>
      <c r="Q29" s="428" t="n">
        <f>Q$4-$H29-3</f>
        <v>45576</v>
      </c>
      <c r="R29" s="428" t="n">
        <f>R$4-$H29-3</f>
        <v>45247</v>
      </c>
    </row>
    <row r="30" ht="16.5" customHeight="1">
      <c r="A30" s="403"/>
      <c r="B30" s="404"/>
      <c r="C30" s="411" t="s">
        <v>659</v>
      </c>
      <c r="D30" s="387"/>
      <c r="E30" s="386" t="n">
        <v>1</v>
      </c>
      <c r="F30" s="387" t="s">
        <v>653</v>
      </c>
      <c r="G30" s="387" t="s">
        <v>569</v>
      </c>
      <c r="H30" s="387" t="s">
        <v>660</v>
      </c>
      <c r="I30" s="379"/>
      <c r="J30" s="379"/>
      <c r="K30" s="68"/>
      <c r="L30" s="68"/>
      <c r="M30" s="68"/>
      <c r="N30" s="423"/>
      <c r="O30" s="68"/>
      <c r="P30" s="428" t="e">
        <f>P$4-$H30-3</f>
        <v>#VALUE!</v>
      </c>
      <c r="Q30" s="428" t="e">
        <f>Q$4-$H30-3</f>
        <v>#VALUE!</v>
      </c>
      <c r="R30" s="428" t="e">
        <f>R$4-$H30-3</f>
        <v>#VALUE!</v>
      </c>
    </row>
    <row r="31" ht="54.75" customHeight="1">
      <c r="A31" s="70"/>
      <c r="B31" s="329"/>
      <c r="C31" s="412" t="s">
        <v>661</v>
      </c>
      <c r="D31" s="34"/>
      <c r="E31" s="81" t="n">
        <v>1</v>
      </c>
      <c r="F31" s="34" t="s">
        <v>653</v>
      </c>
      <c r="G31" s="34" t="s">
        <v>569</v>
      </c>
      <c r="H31" s="34" t="n">
        <v>47</v>
      </c>
      <c r="I31" s="379" t="s">
        <v>654</v>
      </c>
      <c r="J31" s="379"/>
      <c r="K31" s="68" t="s">
        <v>572</v>
      </c>
      <c r="L31" s="68" t="s">
        <v>573</v>
      </c>
      <c r="M31" s="68" t="s">
        <v>606</v>
      </c>
      <c r="N31" s="423" t="s">
        <v>655</v>
      </c>
      <c r="O31" s="68" t="s">
        <v>576</v>
      </c>
      <c r="P31" s="428" t="n">
        <f>P$4-$H31-3</f>
        <v>45547</v>
      </c>
      <c r="Q31" s="428" t="n">
        <f>Q$4-$H31-3</f>
        <v>45576</v>
      </c>
      <c r="R31" s="428" t="n">
        <f>R$4-$H31-3</f>
        <v>45247</v>
      </c>
    </row>
    <row r="32" ht="41.25" customHeight="1">
      <c r="A32" s="70"/>
      <c r="B32" s="107" t="s">
        <v>192</v>
      </c>
      <c r="C32" s="34" t="s">
        <v>192</v>
      </c>
      <c r="D32" s="34" t="s">
        <v>662</v>
      </c>
      <c r="E32" s="81" t="n">
        <v>1</v>
      </c>
      <c r="F32" s="34" t="s">
        <v>663</v>
      </c>
      <c r="G32" s="34" t="s">
        <v>569</v>
      </c>
      <c r="H32" s="34" t="n">
        <v>37</v>
      </c>
      <c r="I32" s="379" t="s">
        <v>664</v>
      </c>
      <c r="J32" s="379" t="s">
        <v>665</v>
      </c>
      <c r="K32" s="68" t="s">
        <v>572</v>
      </c>
      <c r="L32" s="68" t="s">
        <v>573</v>
      </c>
      <c r="M32" s="68" t="s">
        <v>614</v>
      </c>
      <c r="N32" s="423" t="s">
        <v>666</v>
      </c>
      <c r="O32" s="68" t="s">
        <v>576</v>
      </c>
      <c r="P32" s="428" t="n">
        <f>P$4-$H32-3</f>
        <v>45557</v>
      </c>
      <c r="Q32" s="428" t="n">
        <f>Q$4-$H32-3</f>
        <v>45586</v>
      </c>
      <c r="R32" s="428" t="n">
        <f>R$4-$H32-3</f>
        <v>45257</v>
      </c>
    </row>
    <row r="33" ht="68.25" customHeight="1">
      <c r="A33" s="70"/>
      <c r="B33" s="107" t="s">
        <v>16</v>
      </c>
      <c r="C33" s="34" t="s">
        <v>667</v>
      </c>
      <c r="D33" s="34" t="s">
        <v>662</v>
      </c>
      <c r="E33" s="81" t="n">
        <v>1</v>
      </c>
      <c r="F33" s="34" t="s">
        <v>668</v>
      </c>
      <c r="G33" s="34" t="s">
        <v>569</v>
      </c>
      <c r="H33" s="34" t="n">
        <v>50</v>
      </c>
      <c r="I33" s="379" t="s">
        <v>669</v>
      </c>
      <c r="J33" s="379"/>
      <c r="K33" s="68" t="s">
        <v>572</v>
      </c>
      <c r="L33" s="68" t="s">
        <v>670</v>
      </c>
      <c r="M33" s="68" t="s">
        <v>671</v>
      </c>
      <c r="N33" s="423" t="s">
        <v>672</v>
      </c>
      <c r="O33" s="68"/>
      <c r="P33" s="428" t="n">
        <f>P$4-$H33-3</f>
        <v>45544</v>
      </c>
      <c r="Q33" s="428" t="n">
        <f>Q$4-$H33-3</f>
        <v>45573</v>
      </c>
      <c r="R33" s="428" t="n">
        <f>R$4-$H33-3</f>
        <v>45244</v>
      </c>
    </row>
    <row r="34" ht="27.75" customHeight="1">
      <c r="A34" s="70"/>
      <c r="B34" s="107"/>
      <c r="C34" s="34" t="s">
        <v>673</v>
      </c>
      <c r="D34" s="34" t="s">
        <v>662</v>
      </c>
      <c r="E34" s="81" t="n">
        <v>1</v>
      </c>
      <c r="F34" s="34"/>
      <c r="G34" s="34"/>
      <c r="H34" s="34" t="n">
        <v>50</v>
      </c>
      <c r="I34" s="379" t="s">
        <v>674</v>
      </c>
      <c r="J34" s="379"/>
      <c r="K34" s="68" t="s">
        <v>572</v>
      </c>
      <c r="L34" s="68" t="s">
        <v>670</v>
      </c>
      <c r="M34" s="68" t="s">
        <v>671</v>
      </c>
      <c r="N34" s="424"/>
      <c r="O34" s="384"/>
      <c r="P34" s="428" t="n">
        <f>P$4-$H34-3</f>
        <v>45544</v>
      </c>
      <c r="Q34" s="428" t="n">
        <f>Q$4-$H34-3</f>
        <v>45573</v>
      </c>
      <c r="R34" s="428" t="n">
        <f>R$4-$H34-3</f>
        <v>45244</v>
      </c>
    </row>
    <row r="35" ht="27.75" customHeight="1">
      <c r="A35" s="70"/>
      <c r="B35" s="107"/>
      <c r="C35" s="34" t="s">
        <v>675</v>
      </c>
      <c r="D35" s="34" t="s">
        <v>662</v>
      </c>
      <c r="E35" s="81" t="n">
        <v>1</v>
      </c>
      <c r="F35" s="34"/>
      <c r="G35" s="34" t="s">
        <v>569</v>
      </c>
      <c r="H35" s="34" t="n">
        <v>15</v>
      </c>
      <c r="I35" s="379" t="s">
        <v>674</v>
      </c>
      <c r="J35" s="379"/>
      <c r="K35" s="68" t="s">
        <v>572</v>
      </c>
      <c r="L35" s="68" t="s">
        <v>670</v>
      </c>
      <c r="M35" s="68" t="s">
        <v>671</v>
      </c>
      <c r="N35" s="424"/>
      <c r="O35" s="384"/>
      <c r="P35" s="428" t="n">
        <f>P$4-$H35-3</f>
        <v>45579</v>
      </c>
      <c r="Q35" s="428" t="n">
        <f>Q$4-$H35-3</f>
        <v>45608</v>
      </c>
      <c r="R35" s="428" t="n">
        <f>R$4-$H35-3</f>
        <v>45279</v>
      </c>
    </row>
    <row r="36" ht="27.75" customHeight="1">
      <c r="A36" s="70"/>
      <c r="B36" s="108"/>
      <c r="C36" s="97" t="s">
        <v>676</v>
      </c>
      <c r="D36" s="97" t="s">
        <v>662</v>
      </c>
      <c r="E36" s="98" t="n">
        <v>1</v>
      </c>
      <c r="F36" s="97"/>
      <c r="G36" s="97" t="s">
        <v>569</v>
      </c>
      <c r="H36" s="97" t="n">
        <v>15</v>
      </c>
      <c r="I36" s="442" t="s">
        <v>674</v>
      </c>
      <c r="J36" s="442"/>
      <c r="K36" s="100" t="s">
        <v>572</v>
      </c>
      <c r="L36" s="100" t="s">
        <v>670</v>
      </c>
      <c r="M36" s="100" t="s">
        <v>671</v>
      </c>
      <c r="N36" s="391"/>
      <c r="O36" s="100"/>
      <c r="P36" s="395" t="n">
        <f>P$4-$H36-3</f>
        <v>45579</v>
      </c>
      <c r="Q36" s="395" t="n">
        <f>Q$4-$H36-3</f>
        <v>45608</v>
      </c>
      <c r="R36" s="395" t="n">
        <f>R$4-$H36-3</f>
        <v>45279</v>
      </c>
    </row>
    <row r="37" ht="16.5" customHeight="1">
      <c r="A37" s="437"/>
      <c r="B37" s="34" t="s">
        <v>677</v>
      </c>
      <c r="C37" s="34"/>
      <c r="D37" s="34" t="s">
        <v>662</v>
      </c>
      <c r="E37" s="81" t="n">
        <v>1</v>
      </c>
      <c r="F37" s="34"/>
      <c r="G37" s="34"/>
      <c r="H37" s="34" t="n">
        <v>15</v>
      </c>
      <c r="I37" s="379"/>
      <c r="J37" s="379"/>
      <c r="K37" s="68"/>
      <c r="L37" s="68"/>
      <c r="M37" s="68"/>
      <c r="N37" s="423"/>
      <c r="O37" s="68"/>
      <c r="P37" s="428" t="n">
        <f>P$4-$H37-3</f>
        <v>45579</v>
      </c>
      <c r="Q37" s="428" t="n">
        <f>Q$4-$H37-3</f>
        <v>45608</v>
      </c>
      <c r="R37" s="428" t="n">
        <f>R$4-$H37-3</f>
        <v>45279</v>
      </c>
    </row>
    <row r="38" ht="16.5" customHeight="1">
      <c r="A38" s="256"/>
      <c r="B38" s="396"/>
      <c r="C38" s="426"/>
      <c r="D38" s="426"/>
      <c r="E38" s="426"/>
      <c r="F38" s="430"/>
      <c r="G38" s="426"/>
      <c r="H38" s="396"/>
      <c r="I38" s="396"/>
      <c r="J38" s="435"/>
      <c r="K38" s="435"/>
      <c r="L38" s="435"/>
    </row>
    <row r="39" ht="16.5" customHeight="1">
      <c r="A39" s="256"/>
      <c r="B39" s="396"/>
      <c r="C39" s="426"/>
      <c r="D39" s="426"/>
      <c r="E39" s="426"/>
      <c r="F39" s="430"/>
      <c r="G39" s="426"/>
      <c r="H39" s="396"/>
      <c r="I39" s="396"/>
      <c r="J39" s="435"/>
      <c r="K39" s="435"/>
      <c r="L39" s="435"/>
    </row>
    <row r="40" ht="16.5" customHeight="1">
      <c r="A40" s="256"/>
      <c r="B40" s="396"/>
      <c r="C40" s="426"/>
      <c r="D40" s="426"/>
      <c r="E40" s="426"/>
      <c r="F40" s="430"/>
      <c r="G40" s="426"/>
      <c r="H40" s="396"/>
      <c r="I40" s="396"/>
      <c r="J40" s="435"/>
      <c r="K40" s="435"/>
      <c r="L40" s="435"/>
    </row>
    <row r="41" ht="16.5" customHeight="1">
      <c r="A41" s="256"/>
      <c r="B41" s="396"/>
      <c r="C41" s="426"/>
      <c r="D41" s="426"/>
      <c r="E41" s="426"/>
      <c r="F41" s="430"/>
      <c r="G41" s="426"/>
      <c r="H41" s="396"/>
      <c r="I41" s="396"/>
      <c r="J41" s="435"/>
      <c r="K41" s="435"/>
      <c r="L41" s="435"/>
    </row>
    <row r="42" ht="16.5" customHeight="1">
      <c r="A42" s="256"/>
      <c r="B42" s="396"/>
      <c r="C42" s="426"/>
      <c r="D42" s="426"/>
      <c r="E42" s="426"/>
      <c r="F42" s="430"/>
      <c r="G42" s="426"/>
      <c r="H42" s="396"/>
      <c r="I42" s="396"/>
      <c r="J42" s="435"/>
      <c r="K42" s="435"/>
      <c r="L42" s="435"/>
    </row>
    <row r="43" ht="16.5" customHeight="1">
      <c r="A43" s="256"/>
      <c r="B43" s="396"/>
      <c r="C43" s="426"/>
      <c r="D43" s="426"/>
      <c r="E43" s="426"/>
      <c r="F43" s="430"/>
      <c r="G43" s="426"/>
      <c r="H43" s="396"/>
      <c r="I43" s="396"/>
      <c r="J43" s="435"/>
      <c r="K43" s="435"/>
      <c r="L43" s="435"/>
    </row>
    <row r="44" ht="16.5" customHeight="1">
      <c r="A44" s="256"/>
      <c r="B44" s="396"/>
      <c r="C44" s="426"/>
      <c r="D44" s="426"/>
      <c r="E44" s="426"/>
      <c r="F44" s="430"/>
      <c r="G44" s="426"/>
      <c r="H44" s="396"/>
      <c r="I44" s="396"/>
      <c r="J44" s="435"/>
      <c r="K44" s="435"/>
      <c r="L44" s="435"/>
    </row>
    <row r="45" ht="16.5" customHeight="1">
      <c r="A45" s="256"/>
      <c r="B45" s="396"/>
      <c r="C45" s="426"/>
      <c r="D45" s="426"/>
      <c r="E45" s="426"/>
      <c r="F45" s="430"/>
      <c r="G45" s="426"/>
      <c r="H45" s="396"/>
      <c r="I45" s="396"/>
      <c r="J45" s="435"/>
      <c r="K45" s="435"/>
      <c r="L45" s="435"/>
    </row>
    <row r="46" ht="16.5" customHeight="1">
      <c r="A46" s="256"/>
      <c r="B46" s="396"/>
      <c r="C46" s="426"/>
      <c r="D46" s="426"/>
      <c r="E46" s="426"/>
      <c r="F46" s="430"/>
      <c r="G46" s="426"/>
      <c r="H46" s="396"/>
      <c r="I46" s="396"/>
      <c r="J46" s="435"/>
      <c r="K46" s="435"/>
      <c r="L46" s="435"/>
    </row>
    <row r="47" ht="16.5" customHeight="1">
      <c r="A47" s="256"/>
      <c r="B47" s="396"/>
      <c r="C47" s="426"/>
      <c r="D47" s="426"/>
      <c r="E47" s="426"/>
      <c r="F47" s="430"/>
      <c r="G47" s="426"/>
      <c r="H47" s="396"/>
      <c r="I47" s="396"/>
      <c r="J47" s="435"/>
      <c r="K47" s="435"/>
      <c r="L47" s="435"/>
    </row>
    <row r="48" ht="16.5" customHeight="1">
      <c r="A48" s="256"/>
      <c r="B48" s="396"/>
      <c r="C48" s="426"/>
      <c r="D48" s="426"/>
      <c r="E48" s="426"/>
      <c r="F48" s="430"/>
      <c r="G48" s="426"/>
      <c r="H48" s="396"/>
      <c r="I48" s="396"/>
      <c r="J48" s="435"/>
      <c r="K48" s="435"/>
      <c r="L48" s="435"/>
    </row>
    <row r="49" ht="16.5" customHeight="1">
      <c r="A49" s="256"/>
      <c r="B49" s="396"/>
      <c r="C49" s="426"/>
      <c r="D49" s="426"/>
      <c r="E49" s="426"/>
      <c r="F49" s="430"/>
      <c r="G49" s="426"/>
      <c r="H49" s="396"/>
      <c r="I49" s="396"/>
      <c r="J49" s="435"/>
      <c r="K49" s="435"/>
      <c r="L49" s="435"/>
    </row>
    <row r="50" ht="16.5" customHeight="1">
      <c r="A50" s="256"/>
      <c r="B50" s="396"/>
      <c r="C50" s="426"/>
      <c r="D50" s="426"/>
      <c r="E50" s="426"/>
      <c r="F50" s="430"/>
      <c r="G50" s="426"/>
      <c r="H50" s="396"/>
      <c r="I50" s="396"/>
      <c r="J50" s="435"/>
      <c r="K50" s="435"/>
      <c r="L50" s="435"/>
    </row>
    <row r="51" ht="16.5" customHeight="1">
      <c r="A51" s="256"/>
      <c r="B51" s="396"/>
      <c r="C51" s="426"/>
      <c r="D51" s="426"/>
      <c r="E51" s="426"/>
      <c r="F51" s="430"/>
      <c r="G51" s="426"/>
      <c r="H51" s="396"/>
      <c r="I51" s="396"/>
      <c r="J51" s="435"/>
      <c r="K51" s="435"/>
      <c r="L51" s="435"/>
    </row>
    <row r="52" ht="16.5" customHeight="1">
      <c r="A52" s="256"/>
      <c r="B52" s="396"/>
      <c r="C52" s="426"/>
      <c r="D52" s="426"/>
      <c r="E52" s="426"/>
      <c r="F52" s="430"/>
      <c r="G52" s="426"/>
      <c r="H52" s="396"/>
      <c r="I52" s="396"/>
      <c r="J52" s="435"/>
      <c r="K52" s="435"/>
      <c r="L52" s="435"/>
    </row>
    <row r="53" ht="16.5" customHeight="1">
      <c r="A53" s="256"/>
      <c r="B53" s="396"/>
      <c r="C53" s="426"/>
      <c r="D53" s="426"/>
      <c r="E53" s="426"/>
      <c r="F53" s="430"/>
      <c r="G53" s="426"/>
      <c r="H53" s="396"/>
      <c r="I53" s="396"/>
      <c r="J53" s="435"/>
      <c r="K53" s="435"/>
      <c r="L53" s="435"/>
    </row>
    <row r="54" ht="16.5" customHeight="1">
      <c r="A54" s="256"/>
      <c r="B54" s="396"/>
      <c r="C54" s="426"/>
      <c r="D54" s="426"/>
      <c r="E54" s="426"/>
      <c r="F54" s="430"/>
      <c r="G54" s="426"/>
      <c r="H54" s="396"/>
      <c r="I54" s="396"/>
      <c r="J54" s="435"/>
      <c r="K54" s="435"/>
      <c r="L54" s="435"/>
    </row>
    <row r="55" ht="16.5" customHeight="1">
      <c r="A55" s="256"/>
      <c r="B55" s="396"/>
      <c r="C55" s="426"/>
      <c r="D55" s="426"/>
      <c r="E55" s="426"/>
      <c r="F55" s="430"/>
      <c r="G55" s="426"/>
      <c r="H55" s="396"/>
      <c r="I55" s="396"/>
      <c r="J55" s="435"/>
      <c r="K55" s="435"/>
      <c r="L55" s="435"/>
    </row>
    <row r="56" ht="16.5" customHeight="1">
      <c r="A56" s="256"/>
      <c r="B56" s="396"/>
      <c r="C56" s="426"/>
      <c r="D56" s="426"/>
      <c r="E56" s="426"/>
      <c r="F56" s="430"/>
      <c r="G56" s="426"/>
      <c r="H56" s="396"/>
      <c r="I56" s="396"/>
      <c r="J56" s="435"/>
      <c r="K56" s="435"/>
      <c r="L56" s="435"/>
    </row>
    <row r="57" ht="16.5" customHeight="1">
      <c r="A57" s="256"/>
      <c r="B57" s="396"/>
      <c r="C57" s="426"/>
      <c r="D57" s="426"/>
      <c r="E57" s="426"/>
      <c r="F57" s="430"/>
      <c r="G57" s="426"/>
      <c r="H57" s="396"/>
      <c r="I57" s="396"/>
      <c r="J57" s="435"/>
      <c r="K57" s="435"/>
      <c r="L57" s="435"/>
    </row>
    <row r="58" ht="16.5" customHeight="1">
      <c r="A58" s="256"/>
      <c r="B58" s="396"/>
      <c r="C58" s="426"/>
      <c r="D58" s="426"/>
      <c r="E58" s="426"/>
      <c r="F58" s="430"/>
      <c r="G58" s="426"/>
      <c r="H58" s="396"/>
      <c r="I58" s="396"/>
      <c r="J58" s="435"/>
      <c r="K58" s="435"/>
      <c r="L58" s="435"/>
    </row>
    <row r="59" ht="16.5" customHeight="1">
      <c r="A59" s="256"/>
      <c r="B59" s="396"/>
      <c r="C59" s="426"/>
      <c r="D59" s="426"/>
      <c r="E59" s="426"/>
      <c r="F59" s="430"/>
      <c r="G59" s="426"/>
      <c r="H59" s="396"/>
      <c r="I59" s="396"/>
      <c r="J59" s="435"/>
      <c r="K59" s="435"/>
      <c r="L59" s="435"/>
    </row>
    <row r="60" ht="16.5" customHeight="1">
      <c r="A60" s="256"/>
      <c r="B60" s="396"/>
      <c r="C60" s="426"/>
      <c r="D60" s="426"/>
      <c r="E60" s="426"/>
      <c r="F60" s="430"/>
      <c r="G60" s="426"/>
      <c r="H60" s="396"/>
      <c r="I60" s="396"/>
      <c r="J60" s="435"/>
      <c r="K60" s="435"/>
      <c r="L60" s="435"/>
    </row>
    <row r="61" ht="16.5" customHeight="1">
      <c r="A61" s="256"/>
      <c r="B61" s="396"/>
      <c r="C61" s="426"/>
      <c r="D61" s="426"/>
      <c r="E61" s="426"/>
      <c r="F61" s="430"/>
      <c r="G61" s="426"/>
      <c r="H61" s="396"/>
      <c r="I61" s="396"/>
      <c r="J61" s="435"/>
      <c r="K61" s="435"/>
      <c r="L61" s="435"/>
    </row>
    <row r="62" ht="16.5" customHeight="1">
      <c r="A62" s="256"/>
      <c r="B62" s="396"/>
      <c r="C62" s="426"/>
      <c r="D62" s="426"/>
      <c r="E62" s="426"/>
      <c r="F62" s="430"/>
      <c r="G62" s="426"/>
      <c r="H62" s="396"/>
      <c r="I62" s="396"/>
      <c r="J62" s="435"/>
      <c r="K62" s="435"/>
      <c r="L62" s="435"/>
    </row>
    <row r="63" ht="16.5" customHeight="1">
      <c r="A63" s="256"/>
      <c r="B63" s="396"/>
      <c r="C63" s="426"/>
      <c r="D63" s="426"/>
      <c r="E63" s="426"/>
      <c r="F63" s="430"/>
      <c r="G63" s="426"/>
      <c r="H63" s="396"/>
      <c r="I63" s="396"/>
      <c r="J63" s="435"/>
      <c r="K63" s="435"/>
      <c r="L63" s="435"/>
    </row>
    <row r="64" ht="16.5" customHeight="1">
      <c r="A64" s="256"/>
      <c r="B64" s="396"/>
      <c r="C64" s="426"/>
      <c r="D64" s="426"/>
      <c r="E64" s="426"/>
      <c r="F64" s="430"/>
      <c r="G64" s="426"/>
      <c r="H64" s="396"/>
      <c r="I64" s="396"/>
      <c r="J64" s="435"/>
      <c r="K64" s="435"/>
      <c r="L64" s="435"/>
    </row>
    <row r="65" ht="16.5" customHeight="1">
      <c r="A65" s="256"/>
      <c r="B65" s="396"/>
      <c r="C65" s="426"/>
      <c r="D65" s="426"/>
      <c r="E65" s="426"/>
      <c r="F65" s="430"/>
      <c r="G65" s="426"/>
      <c r="H65" s="396"/>
      <c r="I65" s="396"/>
      <c r="J65" s="435"/>
      <c r="K65" s="435"/>
      <c r="L65" s="435"/>
    </row>
    <row r="66" ht="16.5" customHeight="1">
      <c r="A66" s="256"/>
      <c r="B66" s="396"/>
      <c r="C66" s="426"/>
      <c r="D66" s="426"/>
      <c r="E66" s="426"/>
      <c r="F66" s="430"/>
      <c r="G66" s="426"/>
      <c r="H66" s="396"/>
      <c r="I66" s="396"/>
      <c r="J66" s="435"/>
      <c r="K66" s="435"/>
      <c r="L66" s="435"/>
    </row>
    <row r="67" ht="16.5" customHeight="1">
      <c r="A67" s="256"/>
      <c r="B67" s="396"/>
      <c r="C67" s="426"/>
      <c r="D67" s="426"/>
      <c r="E67" s="426"/>
      <c r="F67" s="430"/>
      <c r="G67" s="426"/>
      <c r="H67" s="396"/>
      <c r="I67" s="396"/>
      <c r="J67" s="435"/>
      <c r="K67" s="435"/>
      <c r="L67" s="435"/>
    </row>
    <row r="68" ht="16.5" customHeight="1">
      <c r="A68" s="256"/>
      <c r="B68" s="396"/>
      <c r="C68" s="426"/>
      <c r="D68" s="426"/>
      <c r="E68" s="426"/>
      <c r="F68" s="430"/>
      <c r="G68" s="426"/>
      <c r="H68" s="396"/>
      <c r="I68" s="396"/>
      <c r="J68" s="435"/>
      <c r="K68" s="435"/>
      <c r="L68" s="435"/>
    </row>
    <row r="69" ht="16.5" customHeight="1">
      <c r="A69" s="256"/>
      <c r="B69" s="396"/>
      <c r="C69" s="426"/>
      <c r="D69" s="426"/>
      <c r="E69" s="426"/>
      <c r="F69" s="430"/>
      <c r="G69" s="426"/>
      <c r="H69" s="396"/>
      <c r="I69" s="396"/>
      <c r="J69" s="435"/>
      <c r="K69" s="435"/>
      <c r="L69" s="435"/>
    </row>
    <row r="70" ht="16.5" customHeight="1">
      <c r="A70" s="256"/>
      <c r="B70" s="396"/>
      <c r="C70" s="426"/>
      <c r="D70" s="426"/>
      <c r="E70" s="426"/>
      <c r="F70" s="430"/>
      <c r="G70" s="426"/>
      <c r="H70" s="396"/>
      <c r="I70" s="396"/>
      <c r="J70" s="435"/>
      <c r="K70" s="435"/>
      <c r="L70" s="435"/>
    </row>
    <row r="71" ht="16.5" customHeight="1">
      <c r="A71" s="256"/>
      <c r="B71" s="396"/>
      <c r="C71" s="426"/>
      <c r="D71" s="426"/>
      <c r="E71" s="426"/>
      <c r="F71" s="430"/>
      <c r="G71" s="426"/>
      <c r="H71" s="396"/>
      <c r="I71" s="396"/>
      <c r="J71" s="435"/>
      <c r="K71" s="435"/>
      <c r="L71" s="435"/>
    </row>
    <row r="72" ht="16.5" customHeight="1">
      <c r="A72" s="256"/>
      <c r="B72" s="396"/>
      <c r="C72" s="426"/>
      <c r="D72" s="426"/>
      <c r="E72" s="426"/>
      <c r="F72" s="430"/>
      <c r="G72" s="426"/>
      <c r="H72" s="396"/>
      <c r="I72" s="396"/>
      <c r="J72" s="435"/>
      <c r="K72" s="435"/>
      <c r="L72" s="435"/>
    </row>
    <row r="73" ht="16.5" customHeight="1">
      <c r="A73" s="256"/>
      <c r="B73" s="396"/>
      <c r="C73" s="426"/>
      <c r="D73" s="426"/>
      <c r="E73" s="426"/>
      <c r="F73" s="430"/>
      <c r="G73" s="426"/>
      <c r="H73" s="396"/>
      <c r="I73" s="396"/>
      <c r="J73" s="435"/>
      <c r="K73" s="435"/>
      <c r="L73" s="435"/>
    </row>
    <row r="74" ht="16.5" customHeight="1">
      <c r="A74" s="256"/>
      <c r="B74" s="396"/>
      <c r="C74" s="426"/>
      <c r="D74" s="426"/>
      <c r="E74" s="426"/>
      <c r="F74" s="430"/>
      <c r="G74" s="426"/>
      <c r="H74" s="396"/>
      <c r="I74" s="396"/>
      <c r="J74" s="435"/>
      <c r="K74" s="435"/>
      <c r="L74" s="435"/>
    </row>
    <row r="75" ht="16.5" customHeight="1">
      <c r="A75" s="256"/>
      <c r="B75" s="396"/>
      <c r="C75" s="426"/>
      <c r="D75" s="426"/>
      <c r="E75" s="426"/>
      <c r="F75" s="430"/>
      <c r="G75" s="426"/>
      <c r="H75" s="396"/>
      <c r="I75" s="396"/>
      <c r="J75" s="435"/>
      <c r="K75" s="435"/>
      <c r="L75" s="435"/>
    </row>
    <row r="76" ht="16.5" customHeight="1">
      <c r="A76" s="256"/>
      <c r="B76" s="396"/>
      <c r="C76" s="426"/>
      <c r="D76" s="426"/>
      <c r="E76" s="426"/>
      <c r="F76" s="430"/>
      <c r="G76" s="426"/>
      <c r="H76" s="396"/>
      <c r="I76" s="396"/>
      <c r="J76" s="435"/>
      <c r="K76" s="435"/>
      <c r="L76" s="435"/>
    </row>
    <row r="77" ht="16.5" customHeight="1">
      <c r="A77" s="256"/>
      <c r="B77" s="396"/>
      <c r="C77" s="426"/>
      <c r="D77" s="426"/>
      <c r="E77" s="426"/>
      <c r="F77" s="430"/>
      <c r="G77" s="426"/>
      <c r="H77" s="396"/>
      <c r="I77" s="396"/>
      <c r="J77" s="435"/>
      <c r="K77" s="435"/>
      <c r="L77" s="435"/>
    </row>
    <row r="78" ht="16.5" customHeight="1">
      <c r="A78" s="256"/>
      <c r="B78" s="396"/>
      <c r="C78" s="426"/>
      <c r="D78" s="426"/>
      <c r="E78" s="426"/>
      <c r="F78" s="430"/>
      <c r="G78" s="426"/>
      <c r="H78" s="396"/>
      <c r="I78" s="396"/>
      <c r="J78" s="435"/>
      <c r="K78" s="435"/>
      <c r="L78" s="435"/>
    </row>
    <row r="79" ht="16.5" customHeight="1">
      <c r="A79" s="256"/>
      <c r="B79" s="396"/>
      <c r="C79" s="426"/>
      <c r="D79" s="426"/>
      <c r="E79" s="426"/>
      <c r="F79" s="430"/>
      <c r="G79" s="426"/>
      <c r="H79" s="396"/>
      <c r="I79" s="396"/>
      <c r="J79" s="435"/>
      <c r="K79" s="435"/>
      <c r="L79" s="435"/>
    </row>
    <row r="80" ht="16.5" customHeight="1">
      <c r="A80" s="256"/>
      <c r="B80" s="396"/>
      <c r="C80" s="426"/>
      <c r="D80" s="426"/>
      <c r="E80" s="426"/>
      <c r="F80" s="430"/>
      <c r="G80" s="426"/>
      <c r="H80" s="396"/>
      <c r="I80" s="396"/>
      <c r="J80" s="435"/>
      <c r="K80" s="435"/>
      <c r="L80" s="435"/>
    </row>
    <row r="81" ht="16.5" customHeight="1">
      <c r="A81" s="256"/>
      <c r="B81" s="396"/>
      <c r="C81" s="426"/>
      <c r="D81" s="426"/>
      <c r="E81" s="426"/>
      <c r="F81" s="430"/>
      <c r="G81" s="426"/>
      <c r="H81" s="396"/>
      <c r="I81" s="396"/>
      <c r="J81" s="435"/>
      <c r="K81" s="435"/>
      <c r="L81" s="435"/>
    </row>
    <row r="82" ht="16.5" customHeight="1">
      <c r="A82" s="256"/>
      <c r="B82" s="396"/>
      <c r="C82" s="426"/>
      <c r="D82" s="426"/>
      <c r="E82" s="426"/>
      <c r="F82" s="430"/>
      <c r="G82" s="426"/>
      <c r="H82" s="396"/>
      <c r="I82" s="396"/>
      <c r="J82" s="435"/>
      <c r="K82" s="435"/>
      <c r="L82" s="435"/>
    </row>
    <row r="83" ht="16.5" customHeight="1">
      <c r="A83" s="256"/>
      <c r="B83" s="396"/>
      <c r="C83" s="426"/>
      <c r="D83" s="426"/>
      <c r="E83" s="426"/>
      <c r="F83" s="430"/>
      <c r="G83" s="426"/>
      <c r="H83" s="396"/>
      <c r="I83" s="396"/>
      <c r="J83" s="435"/>
      <c r="K83" s="435"/>
      <c r="L83" s="435"/>
    </row>
    <row r="84" ht="16.5" customHeight="1">
      <c r="A84" s="256"/>
      <c r="B84" s="396"/>
      <c r="C84" s="426"/>
      <c r="D84" s="426"/>
      <c r="E84" s="426"/>
      <c r="F84" s="430"/>
      <c r="G84" s="426"/>
      <c r="H84" s="396"/>
      <c r="I84" s="396"/>
      <c r="J84" s="435"/>
      <c r="K84" s="435"/>
      <c r="L84" s="435"/>
    </row>
  </sheetData>
  <autoFilter ref="A3:XFD1048576"/>
  <mergeCells count="16">
    <mergeCell ref="C6:C7"/>
    <mergeCell ref="D6:D7"/>
    <mergeCell ref="A5:A37"/>
    <mergeCell ref="B26:B31"/>
    <mergeCell ref="C14:C15"/>
    <mergeCell ref="D14:D15"/>
    <mergeCell ref="B20:B25"/>
    <mergeCell ref="B14:B15"/>
    <mergeCell ref="B33:B36"/>
    <mergeCell ref="C8:C9"/>
    <mergeCell ref="D8:D9"/>
    <mergeCell ref="C10:C11"/>
    <mergeCell ref="D10:D11"/>
    <mergeCell ref="B5:B13"/>
    <mergeCell ref="A1:O2"/>
    <mergeCell ref="B16:B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B4" activePane="bottomRight" state="frozen" xSplit="1" ySplit="3"/>
    </sheetView>
  </sheetViews>
  <sheetFormatPr baseColWidth="10" defaultColWidth="9.9990234375" defaultRowHeight="16.5" customHeight="1"/>
  <cols>
    <col min="1" max="1" width="7.623046875"/>
    <col min="3" max="3" width="7.892578125" customWidth="1"/>
    <col min="4" max="4" width="16.623046875" customWidth="1"/>
    <col min="5" max="5" width="14.6689453125"/>
    <col min="6" max="6" width="65.044921875" style="23"/>
    <col min="7" max="7" width="20.443359375" style="60"/>
  </cols>
  <sheetData>
    <row r="1" ht="20.44736842105263" customHeight="1">
      <c r="A1" s="432" t="s">
        <v>678</v>
      </c>
      <c r="B1" s="434"/>
      <c r="C1" s="434"/>
      <c r="D1" s="434"/>
      <c r="E1" s="434"/>
      <c r="F1" s="444"/>
      <c r="G1" s="434"/>
    </row>
    <row r="2" ht="20.44736842105263" customHeight="1">
      <c r="A2" s="433"/>
      <c r="B2" s="433"/>
      <c r="C2" s="439"/>
      <c r="D2" s="449" t="s">
        <v>679</v>
      </c>
      <c r="E2" s="452" t="s">
        <v>680</v>
      </c>
      <c r="F2" s="81" t="s">
        <v>681</v>
      </c>
      <c r="G2" s="375"/>
      <c r="H2" s="34" t="s">
        <v>682</v>
      </c>
      <c r="I2" s="4" t="s">
        <v>683</v>
      </c>
    </row>
    <row r="3" ht="20.44736842105263" customHeight="1">
      <c r="A3" s="433"/>
      <c r="B3" s="433"/>
      <c r="C3" s="439"/>
      <c r="D3" s="450" t="s">
        <v>684</v>
      </c>
      <c r="E3" s="450"/>
      <c r="F3" s="453" t="s">
        <v>685</v>
      </c>
      <c r="G3" s="375" t="s">
        <v>681</v>
      </c>
      <c r="H3" s="334" t="s">
        <v>686</v>
      </c>
      <c r="I3" s="4" t="s">
        <v>687</v>
      </c>
    </row>
    <row r="4" ht="20.44736842105263" customHeight="1">
      <c r="A4" s="70"/>
      <c r="B4" s="34"/>
      <c r="C4" s="34"/>
      <c r="D4" s="451"/>
      <c r="E4" s="451"/>
      <c r="F4" s="453" t="s">
        <v>688</v>
      </c>
      <c r="G4" s="375" t="s">
        <v>681</v>
      </c>
      <c r="H4" s="34" t="s">
        <v>686</v>
      </c>
    </row>
    <row r="5" ht="20.44736842105263" customHeight="1">
      <c r="A5" s="70"/>
      <c r="B5" s="34"/>
      <c r="C5" s="34"/>
      <c r="D5" s="451"/>
      <c r="E5" s="451"/>
      <c r="F5" s="81" t="s">
        <v>689</v>
      </c>
      <c r="G5" s="375" t="s">
        <v>681</v>
      </c>
      <c r="H5" s="34" t="s">
        <v>690</v>
      </c>
    </row>
    <row r="6" ht="20.44736842105263" customHeight="1">
      <c r="A6" s="70"/>
      <c r="B6" s="34"/>
      <c r="C6" s="34"/>
      <c r="D6" s="451"/>
      <c r="E6" s="451"/>
      <c r="F6" s="81" t="s">
        <v>691</v>
      </c>
      <c r="G6" s="375" t="s">
        <v>692</v>
      </c>
      <c r="H6" s="34"/>
    </row>
    <row r="7" ht="20.44736842105263" customHeight="1">
      <c r="A7" s="70"/>
      <c r="B7" s="34"/>
      <c r="C7" s="34"/>
      <c r="D7" s="451"/>
      <c r="E7" s="451"/>
      <c r="F7" s="81" t="s">
        <v>693</v>
      </c>
      <c r="G7" s="375" t="s">
        <v>84</v>
      </c>
      <c r="H7" s="34"/>
    </row>
    <row r="8" ht="20.44736842105263" customHeight="1">
      <c r="A8" s="70"/>
      <c r="B8" s="34"/>
      <c r="C8" s="34"/>
      <c r="D8" s="451"/>
      <c r="E8" s="451"/>
      <c r="F8" s="81" t="s">
        <v>694</v>
      </c>
      <c r="G8" s="429" t="s">
        <v>681</v>
      </c>
      <c r="H8" s="34"/>
    </row>
    <row r="9" ht="20.44736842105263" customHeight="1">
      <c r="A9" s="70"/>
      <c r="B9" s="387"/>
      <c r="C9" s="34"/>
      <c r="D9" s="68" t="s">
        <v>695</v>
      </c>
      <c r="E9" s="68"/>
      <c r="F9" s="448" t="s">
        <v>696</v>
      </c>
      <c r="G9" s="431"/>
      <c r="H9" s="34"/>
    </row>
    <row r="10" ht="20.44736842105263" customHeight="1">
      <c r="A10" s="70"/>
      <c r="B10" s="34"/>
      <c r="C10" s="34"/>
      <c r="D10" s="68"/>
      <c r="E10" s="68"/>
      <c r="F10" s="81" t="s">
        <v>697</v>
      </c>
      <c r="G10" s="375"/>
      <c r="H10" s="34"/>
    </row>
    <row r="11" ht="27.75" customHeight="1">
      <c r="A11" s="70"/>
      <c r="B11" s="34"/>
      <c r="C11" s="34"/>
      <c r="D11" s="68"/>
      <c r="E11" s="68"/>
      <c r="F11" s="81" t="s">
        <v>698</v>
      </c>
      <c r="G11" s="375" t="s">
        <v>699</v>
      </c>
      <c r="H11" s="34"/>
    </row>
    <row r="12" ht="20.44736842105263" customHeight="1">
      <c r="A12" s="70"/>
      <c r="B12" s="34"/>
      <c r="C12" s="34"/>
      <c r="D12" s="68"/>
      <c r="E12" s="68"/>
      <c r="F12" s="81" t="s">
        <v>700</v>
      </c>
      <c r="G12" s="375"/>
      <c r="H12" s="34"/>
    </row>
    <row r="13" ht="20.44736842105263" customHeight="1">
      <c r="A13" s="70"/>
      <c r="B13" s="34"/>
      <c r="C13" s="34"/>
      <c r="D13" s="68"/>
      <c r="E13" s="68"/>
      <c r="F13" s="81" t="s">
        <v>701</v>
      </c>
      <c r="G13" s="375"/>
      <c r="H13" s="34"/>
    </row>
    <row r="14" ht="20.44736842105263" customHeight="1">
      <c r="A14" s="70"/>
      <c r="B14" s="34"/>
      <c r="C14" s="34"/>
      <c r="D14" s="68"/>
      <c r="E14" s="68"/>
      <c r="F14" s="81" t="s">
        <v>702</v>
      </c>
      <c r="G14" s="375"/>
      <c r="H14" s="34"/>
    </row>
    <row r="15" ht="20.44736842105263" customHeight="1">
      <c r="A15" s="70"/>
      <c r="B15" s="34"/>
      <c r="C15" s="34"/>
      <c r="D15" s="68"/>
      <c r="E15" s="68"/>
      <c r="F15" s="81" t="s">
        <v>703</v>
      </c>
      <c r="G15" s="375" t="s">
        <v>704</v>
      </c>
      <c r="H15" s="34"/>
    </row>
    <row r="16" ht="20.44736842105263" customHeight="1">
      <c r="A16" s="70"/>
      <c r="B16" s="34"/>
      <c r="C16" s="34"/>
      <c r="D16" s="68"/>
      <c r="E16" s="68"/>
      <c r="F16" s="81" t="s">
        <v>705</v>
      </c>
      <c r="G16" s="375" t="s">
        <v>706</v>
      </c>
      <c r="H16" s="34"/>
    </row>
    <row r="17" ht="20.44736842105263" customHeight="1">
      <c r="A17" s="70"/>
      <c r="B17" s="34"/>
      <c r="C17" s="34"/>
      <c r="D17" s="442" t="s">
        <v>707</v>
      </c>
      <c r="E17" s="442"/>
      <c r="F17" s="81" t="s">
        <v>708</v>
      </c>
      <c r="G17" s="375" t="s">
        <v>709</v>
      </c>
      <c r="H17" s="34" t="s">
        <v>710</v>
      </c>
    </row>
    <row r="18" ht="20.44736842105263" customHeight="1">
      <c r="A18" s="70"/>
      <c r="B18" s="34"/>
      <c r="C18" s="376"/>
      <c r="D18" s="127"/>
      <c r="E18" s="127"/>
      <c r="F18" s="81" t="s">
        <v>711</v>
      </c>
      <c r="G18" s="436" t="s">
        <v>712</v>
      </c>
      <c r="H18" s="34"/>
    </row>
    <row r="19" ht="20.44736842105263" customHeight="1">
      <c r="A19" s="70"/>
      <c r="B19" s="34"/>
      <c r="C19" s="34"/>
      <c r="D19" s="127"/>
      <c r="E19" s="127"/>
      <c r="F19" s="81" t="s">
        <v>713</v>
      </c>
      <c r="G19" s="375"/>
      <c r="H19" s="34"/>
    </row>
    <row r="20" ht="20.44736842105263" customHeight="1">
      <c r="A20" s="254"/>
      <c r="B20" s="152"/>
      <c r="C20" s="46"/>
      <c r="D20" s="127"/>
      <c r="E20" s="127"/>
      <c r="F20" s="81" t="s">
        <v>714</v>
      </c>
      <c r="G20" s="375" t="s">
        <v>715</v>
      </c>
      <c r="H20" s="34"/>
    </row>
    <row r="21" ht="20.44736842105263" customHeight="1">
      <c r="A21" s="254"/>
      <c r="B21" s="152"/>
      <c r="C21" s="46"/>
      <c r="D21" s="127"/>
      <c r="E21" s="127"/>
      <c r="F21" s="81" t="s">
        <v>716</v>
      </c>
      <c r="G21" s="375" t="s">
        <v>717</v>
      </c>
      <c r="H21" s="34"/>
    </row>
    <row r="22" ht="20.44736842105263" customHeight="1">
      <c r="A22" s="254"/>
      <c r="B22" s="152"/>
      <c r="C22" s="46"/>
      <c r="D22" s="127"/>
      <c r="E22" s="127"/>
      <c r="F22" s="81" t="s">
        <v>718</v>
      </c>
      <c r="G22" s="375" t="s">
        <v>715</v>
      </c>
      <c r="H22" s="34"/>
    </row>
    <row r="23" ht="20.44736842105263" customHeight="1">
      <c r="A23" s="254"/>
      <c r="B23" s="152"/>
      <c r="C23" s="46"/>
      <c r="D23" s="127"/>
      <c r="E23" s="127"/>
      <c r="F23" s="81" t="s">
        <v>719</v>
      </c>
      <c r="G23" s="375" t="s">
        <v>715</v>
      </c>
      <c r="H23" s="34"/>
    </row>
    <row r="24" ht="20.44736842105263" customHeight="1">
      <c r="A24" s="254"/>
      <c r="B24" s="152"/>
      <c r="C24" s="46"/>
      <c r="D24" s="128"/>
      <c r="E24" s="128"/>
      <c r="F24" s="81" t="s">
        <v>720</v>
      </c>
      <c r="G24" s="375" t="s">
        <v>721</v>
      </c>
      <c r="H24" s="34"/>
    </row>
    <row r="25" ht="20.44736842105263" customHeight="1">
      <c r="A25" s="254"/>
      <c r="B25" s="152"/>
      <c r="C25" s="46"/>
      <c r="D25" s="442" t="s">
        <v>722</v>
      </c>
      <c r="E25" s="442" t="s">
        <v>723</v>
      </c>
      <c r="F25" s="81" t="s">
        <v>724</v>
      </c>
      <c r="G25" s="375" t="s">
        <v>51</v>
      </c>
      <c r="H25" s="34"/>
    </row>
    <row r="26" ht="20.44736842105263" customHeight="1">
      <c r="A26" s="254"/>
      <c r="B26" s="152"/>
      <c r="C26" s="46"/>
      <c r="D26" s="127"/>
      <c r="E26" s="127"/>
      <c r="F26" s="81" t="s">
        <v>725</v>
      </c>
      <c r="G26" s="375" t="s">
        <v>126</v>
      </c>
      <c r="H26" s="34"/>
    </row>
    <row r="27" ht="20.44736842105263" customHeight="1">
      <c r="A27" s="254"/>
      <c r="B27" s="152"/>
      <c r="C27" s="46"/>
      <c r="D27" s="127"/>
      <c r="E27" s="128"/>
      <c r="F27" s="81" t="s">
        <v>726</v>
      </c>
      <c r="G27" s="375" t="s">
        <v>126</v>
      </c>
      <c r="H27" s="34"/>
    </row>
    <row r="28" ht="20.44736842105263" customHeight="1">
      <c r="A28" s="254"/>
      <c r="B28" s="152"/>
      <c r="C28" s="46"/>
      <c r="D28" s="127"/>
      <c r="E28" s="442" t="s">
        <v>727</v>
      </c>
      <c r="F28" s="445" t="s">
        <v>728</v>
      </c>
      <c r="G28" s="440" t="s">
        <v>729</v>
      </c>
      <c r="H28" s="34"/>
    </row>
    <row r="29" ht="20.44736842105263" customHeight="1">
      <c r="A29" s="254"/>
      <c r="B29" s="152"/>
      <c r="C29" s="46"/>
      <c r="D29" s="127"/>
      <c r="E29" s="128"/>
      <c r="F29" s="445" t="s">
        <v>730</v>
      </c>
      <c r="G29" s="440" t="s">
        <v>278</v>
      </c>
      <c r="H29" s="34"/>
    </row>
    <row r="30" ht="20.44736842105263" customHeight="1">
      <c r="A30" s="254"/>
      <c r="B30" s="152"/>
      <c r="C30" s="46"/>
      <c r="D30" s="127"/>
      <c r="E30" s="443" t="s">
        <v>731</v>
      </c>
      <c r="F30" s="445" t="s">
        <v>732</v>
      </c>
      <c r="G30" s="440" t="s">
        <v>278</v>
      </c>
      <c r="H30" s="34"/>
    </row>
    <row r="31" ht="20.44736842105263" customHeight="1">
      <c r="A31" s="254"/>
      <c r="B31" s="152"/>
      <c r="C31" s="46"/>
      <c r="D31" s="127"/>
      <c r="E31" s="75"/>
      <c r="F31" s="445" t="s">
        <v>733</v>
      </c>
      <c r="G31" s="440" t="s">
        <v>729</v>
      </c>
      <c r="H31" s="34"/>
    </row>
    <row r="32" ht="20.44736842105263" customHeight="1">
      <c r="A32" s="254"/>
      <c r="B32" s="152"/>
      <c r="C32" s="46"/>
      <c r="D32" s="127"/>
      <c r="E32" s="75"/>
      <c r="F32" s="445" t="s">
        <v>734</v>
      </c>
      <c r="G32" s="440" t="s">
        <v>729</v>
      </c>
      <c r="H32" s="34"/>
    </row>
    <row r="33" ht="20.44736842105263" customHeight="1">
      <c r="A33" s="254"/>
      <c r="B33" s="152"/>
      <c r="C33" s="46"/>
      <c r="D33" s="127"/>
      <c r="E33" s="75"/>
      <c r="F33" s="445" t="s">
        <v>735</v>
      </c>
      <c r="G33" s="440" t="s">
        <v>729</v>
      </c>
      <c r="H33" s="34"/>
    </row>
    <row r="34" ht="20.44736842105263" customHeight="1">
      <c r="A34" s="254"/>
      <c r="B34" s="152"/>
      <c r="C34" s="46"/>
      <c r="D34" s="127"/>
      <c r="E34" s="75"/>
      <c r="F34" s="445" t="s">
        <v>736</v>
      </c>
      <c r="G34" s="440"/>
      <c r="H34" s="34"/>
    </row>
    <row r="35" ht="20.44736842105263" customHeight="1">
      <c r="A35" s="254"/>
      <c r="B35" s="152"/>
      <c r="C35" s="46"/>
      <c r="D35" s="127"/>
      <c r="E35" s="75"/>
      <c r="F35" s="445" t="s">
        <v>737</v>
      </c>
      <c r="G35" s="440"/>
      <c r="H35" s="34"/>
    </row>
    <row r="36" ht="20.44736842105263" customHeight="1">
      <c r="A36" s="254"/>
      <c r="B36" s="152"/>
      <c r="C36" s="46"/>
      <c r="D36" s="127"/>
      <c r="E36" s="75"/>
      <c r="F36" s="445" t="s">
        <v>738</v>
      </c>
      <c r="G36" s="440" t="s">
        <v>729</v>
      </c>
      <c r="H36" s="34"/>
    </row>
    <row r="37" ht="20.44736842105263" customHeight="1">
      <c r="A37" s="254"/>
      <c r="B37" s="152"/>
      <c r="C37" s="46"/>
      <c r="D37" s="127"/>
      <c r="E37" s="75"/>
      <c r="F37" s="445" t="s">
        <v>739</v>
      </c>
      <c r="G37" s="440" t="s">
        <v>729</v>
      </c>
      <c r="H37" s="34"/>
    </row>
    <row r="38" ht="20.44736842105263" customHeight="1">
      <c r="A38" s="254"/>
      <c r="B38" s="152"/>
      <c r="C38" s="46"/>
      <c r="D38" s="127"/>
      <c r="E38" s="75"/>
      <c r="F38" s="445" t="s">
        <v>740</v>
      </c>
      <c r="G38" s="440" t="s">
        <v>278</v>
      </c>
      <c r="H38" s="34"/>
    </row>
    <row r="39" ht="20.44736842105263" customHeight="1">
      <c r="A39" s="254"/>
      <c r="B39" s="152"/>
      <c r="C39" s="46"/>
      <c r="D39" s="127"/>
      <c r="E39" s="76"/>
      <c r="F39" s="445" t="s">
        <v>741</v>
      </c>
      <c r="G39" s="440" t="s">
        <v>278</v>
      </c>
      <c r="H39" s="34"/>
    </row>
    <row r="40" ht="20.44736842105263" customHeight="1">
      <c r="A40" s="254"/>
      <c r="B40" s="152"/>
      <c r="C40" s="46"/>
      <c r="D40" s="464" t="s">
        <v>742</v>
      </c>
      <c r="E40" s="443" t="s">
        <v>723</v>
      </c>
      <c r="F40" s="445" t="s">
        <v>743</v>
      </c>
      <c r="G40" s="440" t="s">
        <v>278</v>
      </c>
      <c r="H40" s="34"/>
    </row>
    <row r="41" ht="20.44736842105263" customHeight="1">
      <c r="A41" s="254"/>
      <c r="B41" s="152"/>
      <c r="C41" s="46"/>
      <c r="E41" s="75"/>
      <c r="F41" s="445" t="s">
        <v>744</v>
      </c>
      <c r="G41" s="440" t="s">
        <v>729</v>
      </c>
      <c r="H41" s="34"/>
    </row>
    <row r="42" ht="20.44736842105263" customHeight="1">
      <c r="A42" s="254"/>
      <c r="B42" s="152"/>
      <c r="C42" s="46"/>
      <c r="E42" s="75"/>
      <c r="F42" s="445" t="s">
        <v>745</v>
      </c>
      <c r="G42" s="440" t="s">
        <v>729</v>
      </c>
      <c r="H42" s="34"/>
    </row>
    <row r="43" ht="20.44736842105263" customHeight="1">
      <c r="A43" s="254"/>
      <c r="B43" s="152"/>
      <c r="C43" s="46"/>
      <c r="E43" s="75"/>
      <c r="F43" s="445" t="s">
        <v>746</v>
      </c>
      <c r="G43" s="440"/>
      <c r="H43" s="34"/>
    </row>
    <row r="44" ht="20.44736842105263" customHeight="1">
      <c r="A44" s="254"/>
      <c r="B44" s="152"/>
      <c r="C44" s="46"/>
      <c r="E44" s="76"/>
      <c r="F44" s="445" t="s">
        <v>747</v>
      </c>
      <c r="G44" s="440" t="s">
        <v>748</v>
      </c>
      <c r="H44" s="34"/>
    </row>
    <row r="45" ht="20.44736842105263" customHeight="1">
      <c r="A45" s="254"/>
      <c r="B45" s="152"/>
      <c r="C45" s="46"/>
      <c r="E45" s="443" t="s">
        <v>749</v>
      </c>
      <c r="F45" s="445" t="s">
        <v>750</v>
      </c>
      <c r="G45" s="440" t="s">
        <v>278</v>
      </c>
      <c r="H45" s="34"/>
    </row>
    <row r="46" ht="20.44736842105263" customHeight="1">
      <c r="A46" s="254"/>
      <c r="B46" s="152"/>
      <c r="C46" s="46"/>
      <c r="E46" s="75"/>
      <c r="F46" s="445" t="s">
        <v>751</v>
      </c>
      <c r="G46" s="440" t="s">
        <v>278</v>
      </c>
      <c r="H46" s="34"/>
    </row>
    <row r="47" ht="20.44736842105263" customHeight="1">
      <c r="A47" s="254"/>
      <c r="B47" s="152"/>
      <c r="C47" s="46"/>
      <c r="E47" s="75"/>
      <c r="F47" s="445" t="s">
        <v>752</v>
      </c>
      <c r="G47" s="440" t="s">
        <v>748</v>
      </c>
      <c r="H47" s="34"/>
    </row>
    <row r="48" ht="20.44736842105263" customHeight="1">
      <c r="A48" s="254"/>
      <c r="B48" s="152"/>
      <c r="C48" s="46"/>
      <c r="E48" s="75"/>
      <c r="F48" s="445" t="s">
        <v>753</v>
      </c>
      <c r="G48" s="440" t="s">
        <v>748</v>
      </c>
      <c r="H48" s="34"/>
    </row>
    <row r="49" ht="20.44736842105263" customHeight="1">
      <c r="A49" s="254"/>
      <c r="B49" s="152"/>
      <c r="C49" s="46"/>
      <c r="E49" s="75"/>
      <c r="F49" s="445" t="s">
        <v>754</v>
      </c>
      <c r="G49" s="440" t="s">
        <v>748</v>
      </c>
      <c r="H49" s="34"/>
    </row>
    <row r="50" ht="20.44736842105263" customHeight="1">
      <c r="A50" s="254"/>
      <c r="B50" s="152"/>
      <c r="C50" s="46"/>
      <c r="E50" s="76"/>
      <c r="F50" s="445" t="s">
        <v>755</v>
      </c>
      <c r="G50" s="440" t="s">
        <v>748</v>
      </c>
      <c r="H50" s="34"/>
    </row>
    <row r="51" ht="20.44736842105263" customHeight="1">
      <c r="A51" s="254"/>
      <c r="B51" s="152"/>
      <c r="C51" s="46"/>
      <c r="E51" s="443" t="s">
        <v>756</v>
      </c>
      <c r="F51" s="445" t="s">
        <v>757</v>
      </c>
      <c r="G51" s="440" t="s">
        <v>278</v>
      </c>
      <c r="H51" s="34"/>
    </row>
    <row r="52" ht="20.44736842105263" customHeight="1">
      <c r="A52" s="254"/>
      <c r="B52" s="152"/>
      <c r="C52" s="46"/>
      <c r="E52" s="75"/>
      <c r="F52" s="445" t="s">
        <v>758</v>
      </c>
      <c r="G52" s="440" t="s">
        <v>748</v>
      </c>
      <c r="H52" s="34"/>
    </row>
    <row r="53" ht="20.44736842105263" customHeight="1">
      <c r="A53" s="254"/>
      <c r="B53" s="152"/>
      <c r="C53" s="46"/>
      <c r="E53" s="75"/>
      <c r="F53" s="445" t="s">
        <v>759</v>
      </c>
      <c r="G53" s="440" t="s">
        <v>748</v>
      </c>
      <c r="H53" s="34"/>
    </row>
    <row r="54" ht="20.44736842105263" customHeight="1">
      <c r="A54" s="254"/>
      <c r="B54" s="152"/>
      <c r="C54" s="46"/>
      <c r="E54" s="75"/>
      <c r="F54" s="445" t="s">
        <v>760</v>
      </c>
      <c r="G54" s="440" t="s">
        <v>278</v>
      </c>
      <c r="H54" s="34"/>
    </row>
    <row r="55" ht="20.44736842105263" customHeight="1">
      <c r="A55" s="254"/>
      <c r="B55" s="152"/>
      <c r="C55" s="46"/>
      <c r="E55" s="75"/>
      <c r="F55" s="445" t="s">
        <v>761</v>
      </c>
      <c r="G55" s="440" t="s">
        <v>748</v>
      </c>
      <c r="H55" s="34"/>
    </row>
    <row r="56" ht="20.44736842105263" customHeight="1">
      <c r="A56" s="254"/>
      <c r="B56" s="152"/>
      <c r="C56" s="46"/>
      <c r="E56" s="76"/>
      <c r="F56" s="445" t="s">
        <v>762</v>
      </c>
      <c r="G56" s="440" t="s">
        <v>748</v>
      </c>
      <c r="H56" s="34"/>
    </row>
    <row r="57" ht="20.44736842105263" customHeight="1">
      <c r="A57" s="254"/>
      <c r="B57" s="152"/>
      <c r="C57" s="46"/>
      <c r="E57" s="443" t="s">
        <v>731</v>
      </c>
      <c r="F57" s="445" t="s">
        <v>763</v>
      </c>
      <c r="G57" s="440" t="s">
        <v>748</v>
      </c>
      <c r="H57" s="34"/>
    </row>
    <row r="58" ht="20.44736842105263" customHeight="1">
      <c r="A58" s="254"/>
      <c r="B58" s="152"/>
      <c r="C58" s="46"/>
      <c r="E58" s="75"/>
      <c r="F58" s="445" t="s">
        <v>764</v>
      </c>
      <c r="G58" s="440" t="s">
        <v>748</v>
      </c>
      <c r="H58" s="34"/>
    </row>
    <row r="59" ht="20.44736842105263" customHeight="1">
      <c r="A59" s="254"/>
      <c r="B59" s="152"/>
      <c r="C59" s="46"/>
      <c r="E59" s="75"/>
      <c r="F59" s="445" t="s">
        <v>765</v>
      </c>
      <c r="G59" s="440" t="s">
        <v>748</v>
      </c>
      <c r="H59" s="34"/>
    </row>
    <row r="60" ht="20.44736842105263" customHeight="1">
      <c r="A60" s="254"/>
      <c r="B60" s="152"/>
      <c r="C60" s="46"/>
      <c r="E60" s="75"/>
      <c r="F60" s="445" t="s">
        <v>766</v>
      </c>
      <c r="G60" s="440" t="s">
        <v>748</v>
      </c>
      <c r="H60" s="34"/>
    </row>
    <row r="61" ht="20.44736842105263" customHeight="1">
      <c r="A61" s="254"/>
      <c r="B61" s="152"/>
      <c r="C61" s="46"/>
      <c r="E61" s="75"/>
      <c r="F61" s="445" t="s">
        <v>767</v>
      </c>
      <c r="G61" s="440" t="s">
        <v>748</v>
      </c>
      <c r="H61" s="34"/>
    </row>
    <row r="62" ht="20.44736842105263" customHeight="1">
      <c r="A62" s="254"/>
      <c r="B62" s="152"/>
      <c r="C62" s="46"/>
      <c r="E62" s="76"/>
      <c r="F62" s="446" t="s">
        <v>768</v>
      </c>
      <c r="G62" s="440" t="s">
        <v>748</v>
      </c>
      <c r="H62" s="34"/>
    </row>
    <row r="63" ht="20.44736842105263" customHeight="1">
      <c r="A63" s="254"/>
      <c r="B63" s="152"/>
      <c r="C63" s="266"/>
      <c r="D63" s="54" t="s">
        <v>769</v>
      </c>
      <c r="E63" s="454" t="s">
        <v>723</v>
      </c>
      <c r="F63" s="447" t="s">
        <v>770</v>
      </c>
      <c r="G63" s="441" t="s">
        <v>278</v>
      </c>
      <c r="H63" s="34"/>
    </row>
    <row r="64" ht="20.44736842105263" customHeight="1">
      <c r="D64" s="34"/>
      <c r="E64" s="127"/>
      <c r="F64" s="447" t="s">
        <v>771</v>
      </c>
      <c r="G64" s="440" t="s">
        <v>729</v>
      </c>
      <c r="H64" s="34"/>
    </row>
    <row r="65" ht="20.44736842105263" customHeight="1">
      <c r="D65" s="34"/>
      <c r="E65" s="127"/>
      <c r="F65" s="447" t="s">
        <v>772</v>
      </c>
      <c r="G65" s="440" t="s">
        <v>729</v>
      </c>
      <c r="H65" s="34"/>
    </row>
    <row r="66" ht="20.44736842105263" customHeight="1">
      <c r="D66" s="34"/>
      <c r="E66" s="127"/>
      <c r="F66" s="447" t="s">
        <v>773</v>
      </c>
      <c r="G66" s="440" t="s">
        <v>729</v>
      </c>
      <c r="H66" s="34"/>
    </row>
    <row r="67" ht="20.44736842105263" customHeight="1">
      <c r="D67" s="34"/>
      <c r="E67" s="127"/>
      <c r="F67" s="447" t="s">
        <v>774</v>
      </c>
      <c r="G67" s="440" t="s">
        <v>729</v>
      </c>
      <c r="H67" s="34"/>
    </row>
    <row r="68" ht="20.44736842105263" customHeight="1">
      <c r="D68" s="34"/>
      <c r="E68" s="127"/>
      <c r="F68" s="447" t="s">
        <v>775</v>
      </c>
      <c r="G68" s="440" t="s">
        <v>729</v>
      </c>
      <c r="H68" s="34"/>
    </row>
    <row r="69" ht="20.44736842105263" customHeight="1">
      <c r="D69" s="34"/>
      <c r="E69" s="127"/>
      <c r="F69" s="447" t="s">
        <v>776</v>
      </c>
      <c r="G69" s="440" t="s">
        <v>729</v>
      </c>
      <c r="H69" s="34"/>
    </row>
    <row r="70" ht="20.44736842105263" customHeight="1">
      <c r="D70" s="34"/>
      <c r="E70" s="127"/>
      <c r="F70" s="447" t="s">
        <v>777</v>
      </c>
      <c r="G70" s="440" t="s">
        <v>729</v>
      </c>
      <c r="H70" s="34"/>
    </row>
    <row r="71" ht="20.44736842105263" customHeight="1">
      <c r="D71" s="34"/>
      <c r="E71" s="127"/>
      <c r="F71" s="447" t="s">
        <v>778</v>
      </c>
      <c r="G71" s="441" t="s">
        <v>278</v>
      </c>
      <c r="H71" s="34"/>
    </row>
    <row r="72" ht="20.44736842105263" customHeight="1">
      <c r="D72" s="34"/>
      <c r="E72" s="128"/>
      <c r="F72" s="447" t="s">
        <v>779</v>
      </c>
      <c r="G72" s="441" t="s">
        <v>278</v>
      </c>
      <c r="H72" s="34"/>
    </row>
    <row r="73" ht="20.44736842105263" customHeight="1">
      <c r="D73" s="34"/>
      <c r="E73" s="97" t="s">
        <v>731</v>
      </c>
      <c r="F73" s="81" t="s">
        <v>780</v>
      </c>
      <c r="G73" s="440" t="s">
        <v>729</v>
      </c>
      <c r="H73" s="34"/>
    </row>
    <row r="74" ht="20.44736842105263" customHeight="1">
      <c r="D74" s="34"/>
      <c r="E74" s="127"/>
      <c r="F74" s="81" t="s">
        <v>781</v>
      </c>
      <c r="G74" s="440" t="s">
        <v>729</v>
      </c>
      <c r="H74" s="34"/>
    </row>
    <row r="75" ht="20.44736842105263" customHeight="1">
      <c r="D75" s="34"/>
      <c r="E75" s="127"/>
      <c r="F75" s="81" t="s">
        <v>733</v>
      </c>
      <c r="G75" s="440" t="s">
        <v>729</v>
      </c>
      <c r="H75" s="34"/>
    </row>
    <row r="76" ht="20.44736842105263" customHeight="1">
      <c r="D76" s="34"/>
      <c r="E76" s="127"/>
      <c r="F76" s="81" t="s">
        <v>782</v>
      </c>
      <c r="G76" s="440" t="s">
        <v>729</v>
      </c>
      <c r="H76" s="34"/>
    </row>
    <row r="77" ht="20.44736842105263" customHeight="1">
      <c r="D77" s="34"/>
      <c r="E77" s="127"/>
      <c r="F77" s="81" t="s">
        <v>783</v>
      </c>
      <c r="G77" s="440" t="s">
        <v>729</v>
      </c>
      <c r="H77" s="34"/>
    </row>
    <row r="78" ht="20.44736842105263" customHeight="1">
      <c r="D78" s="34"/>
      <c r="E78" s="127"/>
      <c r="F78" s="81" t="s">
        <v>784</v>
      </c>
      <c r="G78" s="440" t="s">
        <v>729</v>
      </c>
      <c r="H78" s="34"/>
    </row>
    <row r="79" ht="20.44736842105263" customHeight="1">
      <c r="D79" s="34"/>
      <c r="E79" s="127"/>
      <c r="F79" s="81" t="s">
        <v>738</v>
      </c>
      <c r="G79" s="440" t="s">
        <v>729</v>
      </c>
      <c r="H79" s="34"/>
    </row>
    <row r="80" ht="20.44736842105263" customHeight="1">
      <c r="D80" s="34"/>
      <c r="E80" s="127"/>
      <c r="F80" s="81" t="s">
        <v>785</v>
      </c>
      <c r="G80" s="440" t="s">
        <v>729</v>
      </c>
      <c r="H80" s="34"/>
    </row>
    <row r="81" ht="20.44736842105263" customHeight="1">
      <c r="D81" s="34"/>
      <c r="E81" s="127"/>
      <c r="F81" s="81" t="s">
        <v>786</v>
      </c>
      <c r="G81" s="440" t="s">
        <v>729</v>
      </c>
      <c r="H81" s="34"/>
    </row>
    <row r="82" ht="20.44736842105263" customHeight="1">
      <c r="D82" s="34"/>
      <c r="E82" s="127"/>
      <c r="F82" s="81" t="s">
        <v>787</v>
      </c>
      <c r="G82" s="440" t="s">
        <v>729</v>
      </c>
      <c r="H82" s="34"/>
    </row>
    <row r="83" ht="20.44736842105263" customHeight="1">
      <c r="D83" s="34"/>
      <c r="E83" s="127"/>
      <c r="F83" s="81" t="s">
        <v>788</v>
      </c>
      <c r="G83" s="440" t="s">
        <v>729</v>
      </c>
      <c r="H83" s="34"/>
    </row>
    <row r="84" ht="20.44736842105263" customHeight="1">
      <c r="D84" s="34"/>
      <c r="E84" s="127"/>
      <c r="F84" s="81" t="s">
        <v>789</v>
      </c>
      <c r="G84" s="440" t="s">
        <v>729</v>
      </c>
      <c r="H84" s="34"/>
    </row>
    <row r="85" ht="20.44736842105263" customHeight="1">
      <c r="D85" s="34"/>
      <c r="E85" s="128"/>
      <c r="F85" s="81" t="s">
        <v>790</v>
      </c>
      <c r="G85" s="440" t="s">
        <v>729</v>
      </c>
      <c r="H85" s="34"/>
    </row>
    <row r="86" ht="20.44736842105263" customHeight="1">
      <c r="D86" s="34" t="s">
        <v>692</v>
      </c>
      <c r="E86" s="97" t="s">
        <v>723</v>
      </c>
      <c r="F86" s="81" t="s">
        <v>770</v>
      </c>
      <c r="G86" s="375"/>
      <c r="H86" s="34"/>
    </row>
    <row r="87" ht="20.44736842105263" customHeight="1">
      <c r="D87" s="34"/>
      <c r="E87" s="127"/>
      <c r="F87" s="81" t="s">
        <v>791</v>
      </c>
      <c r="G87" s="375" t="s">
        <v>699</v>
      </c>
      <c r="H87" s="34"/>
    </row>
    <row r="88" ht="20.44736842105263" customHeight="1">
      <c r="D88" s="34"/>
      <c r="E88" s="127"/>
      <c r="F88" s="81" t="s">
        <v>792</v>
      </c>
      <c r="G88" s="375" t="s">
        <v>699</v>
      </c>
      <c r="H88" s="34"/>
    </row>
    <row r="89" ht="20.44736842105263" customHeight="1">
      <c r="D89" s="34"/>
      <c r="E89" s="127"/>
      <c r="F89" s="81" t="s">
        <v>793</v>
      </c>
      <c r="G89" s="375" t="s">
        <v>699</v>
      </c>
      <c r="H89" s="34"/>
    </row>
    <row r="90" ht="20.44736842105263" customHeight="1">
      <c r="D90" s="34"/>
      <c r="E90" s="127"/>
      <c r="F90" s="81" t="s">
        <v>794</v>
      </c>
      <c r="G90" s="375" t="s">
        <v>699</v>
      </c>
      <c r="H90" s="34"/>
    </row>
    <row r="91" ht="20.44736842105263" customHeight="1">
      <c r="D91" s="34"/>
      <c r="E91" s="127"/>
      <c r="F91" s="81" t="s">
        <v>795</v>
      </c>
      <c r="G91" s="375" t="s">
        <v>699</v>
      </c>
      <c r="H91" s="34"/>
    </row>
    <row r="92" ht="20.44736842105263" customHeight="1">
      <c r="D92" s="34"/>
      <c r="E92" s="127"/>
      <c r="F92" s="81" t="s">
        <v>796</v>
      </c>
      <c r="G92" s="375" t="s">
        <v>699</v>
      </c>
      <c r="H92" s="34"/>
    </row>
    <row r="93" ht="20.44736842105263" customHeight="1">
      <c r="D93" s="34"/>
      <c r="E93" s="128"/>
      <c r="F93" s="81" t="s">
        <v>797</v>
      </c>
      <c r="G93" s="375" t="s">
        <v>699</v>
      </c>
      <c r="H93" s="34"/>
    </row>
    <row r="94" ht="20.44736842105263" customHeight="1">
      <c r="D94" s="34"/>
      <c r="E94" s="97" t="s">
        <v>798</v>
      </c>
      <c r="F94" s="81" t="s">
        <v>799</v>
      </c>
      <c r="G94" s="375" t="s">
        <v>699</v>
      </c>
      <c r="H94" s="34"/>
    </row>
    <row r="95" ht="20.44736842105263" customHeight="1">
      <c r="D95" s="34"/>
      <c r="E95" s="128"/>
      <c r="F95" s="81" t="s">
        <v>800</v>
      </c>
      <c r="G95" s="375" t="s">
        <v>699</v>
      </c>
      <c r="H95" s="34"/>
    </row>
    <row r="96" ht="20.44736842105263" customHeight="1">
      <c r="D96" s="34" t="s">
        <v>527</v>
      </c>
      <c r="E96" s="34"/>
      <c r="F96" s="81" t="s">
        <v>801</v>
      </c>
      <c r="G96" s="375" t="s">
        <v>706</v>
      </c>
      <c r="H96" s="34"/>
    </row>
    <row r="97" ht="20.44736842105263" customHeight="1">
      <c r="D97" s="34"/>
      <c r="E97" s="34"/>
      <c r="F97" s="81" t="s">
        <v>802</v>
      </c>
      <c r="G97" s="375" t="s">
        <v>706</v>
      </c>
      <c r="H97" s="34"/>
    </row>
    <row r="98" ht="20.44736842105263" customHeight="1">
      <c r="D98" s="34"/>
      <c r="E98" s="34"/>
      <c r="F98" s="81" t="s">
        <v>803</v>
      </c>
      <c r="G98" s="375" t="s">
        <v>706</v>
      </c>
      <c r="H98" s="34"/>
    </row>
    <row r="99" ht="16.5" customHeight="1">
      <c r="G99" s="68"/>
    </row>
  </sheetData>
  <mergeCells count="22">
    <mergeCell ref="D17:D24"/>
    <mergeCell ref="D3:D8"/>
    <mergeCell ref="D40:D62"/>
    <mergeCell ref="D63:D85"/>
    <mergeCell ref="D86:D95"/>
    <mergeCell ref="D96:D98"/>
    <mergeCell ref="E25:E27"/>
    <mergeCell ref="D25:D39"/>
    <mergeCell ref="E30:E39"/>
    <mergeCell ref="E28:E29"/>
    <mergeCell ref="D9:D16"/>
    <mergeCell ref="E3:E8"/>
    <mergeCell ref="E9:E16"/>
    <mergeCell ref="E17:E24"/>
    <mergeCell ref="E40:E44"/>
    <mergeCell ref="E45:E50"/>
    <mergeCell ref="E51:E56"/>
    <mergeCell ref="E57:E62"/>
    <mergeCell ref="E63:E72"/>
    <mergeCell ref="E73:E85"/>
    <mergeCell ref="E86:E93"/>
    <mergeCell ref="E94:E95"/>
  </mergeCells>
  <phoneticPr fontId="1" type="noConversion"/>
  <hyperlinks>
    <hyperlink ref="I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2" max="2" width="23.33203125"/>
    <col min="3" max="3" width="18.2490234375" customWidth="1" style="23"/>
    <col min="4" max="4" width="18.2783203125"/>
    <col min="5" max="5" width="13.1923828125" customWidth="1" style="193"/>
    <col min="6" max="6" width="4.3740234375" style="125"/>
    <col min="7" max="7" width="10" style="193"/>
    <col min="8" max="8" width="16.166015625" customWidth="1" style="7"/>
    <col min="9" max="9" width="10" style="193"/>
    <col min="10" max="10" width="10" hidden="1"/>
    <col min="12" max="12" width="13.400390625"/>
  </cols>
  <sheetData>
    <row r="1" ht="16.5" customHeight="1">
      <c r="A1" s="34"/>
      <c r="B1" s="129"/>
      <c r="C1" s="129"/>
      <c r="D1" s="34"/>
      <c r="E1" s="202" t="s">
        <v>804</v>
      </c>
      <c r="F1" s="17"/>
      <c r="G1" s="107"/>
      <c r="H1" s="70"/>
      <c r="I1" s="70"/>
      <c r="J1" s="34"/>
      <c r="K1" s="34"/>
      <c r="L1" s="72"/>
      <c r="M1" s="34"/>
    </row>
    <row r="2" ht="27.75" customHeight="1">
      <c r="A2" s="4" t="s">
        <v>805</v>
      </c>
      <c r="B2" s="129" t="s">
        <v>1</v>
      </c>
      <c r="C2" s="129" t="s">
        <v>2</v>
      </c>
      <c r="D2" s="34" t="s">
        <v>3</v>
      </c>
      <c r="E2" s="81" t="s">
        <v>4</v>
      </c>
      <c r="F2" s="68" t="s">
        <v>5</v>
      </c>
      <c r="G2" s="70" t="s">
        <v>6</v>
      </c>
      <c r="H2" s="70"/>
      <c r="I2" s="70" t="s">
        <v>806</v>
      </c>
      <c r="J2" s="34" t="s">
        <v>807</v>
      </c>
      <c r="K2" s="34" t="s">
        <v>808</v>
      </c>
      <c r="L2" s="72" t="s">
        <v>7</v>
      </c>
      <c r="M2" s="34"/>
    </row>
    <row r="3" ht="27.75" customHeight="1">
      <c r="A3" s="34" t="s">
        <v>809</v>
      </c>
      <c r="B3" s="129" t="s">
        <v>810</v>
      </c>
      <c r="C3" s="187" t="s">
        <v>20</v>
      </c>
      <c r="D3" s="64" t="s">
        <v>21</v>
      </c>
      <c r="E3" s="122" t="n">
        <v>45409</v>
      </c>
      <c r="F3" s="19" t="n">
        <v>3</v>
      </c>
      <c r="G3" s="16" t="n">
        <v>45411</v>
      </c>
      <c r="H3" s="16"/>
      <c r="I3" s="16" t="n">
        <v>45412</v>
      </c>
      <c r="J3" s="117" t="s">
        <v>811</v>
      </c>
      <c r="K3" s="117" t="s">
        <v>811</v>
      </c>
      <c r="L3" s="54" t="s">
        <v>16</v>
      </c>
      <c r="M3" s="34"/>
    </row>
    <row r="4" ht="16.5" customHeight="1">
      <c r="A4" s="34"/>
      <c r="B4" s="129" t="s">
        <v>62</v>
      </c>
      <c r="C4" s="50" t="s">
        <v>62</v>
      </c>
      <c r="D4" s="34"/>
      <c r="E4" s="16" t="n">
        <v>45426</v>
      </c>
      <c r="F4" s="19" t="n">
        <v>7</v>
      </c>
      <c r="G4" s="16" t="n">
        <v>45432</v>
      </c>
      <c r="H4" s="64" t="s">
        <v>812</v>
      </c>
      <c r="I4" s="16"/>
      <c r="J4" s="117" t="s">
        <v>811</v>
      </c>
      <c r="K4" s="117" t="s">
        <v>811</v>
      </c>
      <c r="L4" s="54" t="s">
        <v>54</v>
      </c>
      <c r="M4" s="34"/>
    </row>
    <row r="5" ht="16.5" customHeight="1">
      <c r="A5" s="75" t="s">
        <v>99</v>
      </c>
      <c r="B5" s="129" t="s">
        <v>810</v>
      </c>
      <c r="C5" s="239" t="s">
        <v>114</v>
      </c>
      <c r="D5" s="240"/>
      <c r="E5" s="241" t="n">
        <v>45439</v>
      </c>
      <c r="F5" s="242" t="n">
        <v>7</v>
      </c>
      <c r="G5" s="111" t="n">
        <v>45445</v>
      </c>
      <c r="H5" s="39"/>
      <c r="I5" s="39"/>
      <c r="J5" s="156" t="s">
        <v>811</v>
      </c>
      <c r="K5" s="156" t="s">
        <v>811</v>
      </c>
      <c r="L5" s="163" t="s">
        <v>16</v>
      </c>
      <c r="M5" s="34"/>
    </row>
    <row r="6" ht="16.5" customHeight="1">
      <c r="A6" s="75"/>
      <c r="B6" s="75" t="s">
        <v>62</v>
      </c>
      <c r="C6" s="235" t="s">
        <v>62</v>
      </c>
      <c r="D6" s="236"/>
      <c r="E6" s="237" t="n">
        <v>45459</v>
      </c>
      <c r="F6" s="238" t="n">
        <v>7</v>
      </c>
      <c r="G6" s="237" t="n">
        <v>45465</v>
      </c>
      <c r="H6" s="16"/>
      <c r="I6" s="16"/>
      <c r="J6" s="117" t="s">
        <v>811</v>
      </c>
      <c r="K6" s="117" t="s">
        <v>811</v>
      </c>
      <c r="L6" s="54" t="s">
        <v>54</v>
      </c>
      <c r="M6" s="34"/>
    </row>
    <row r="7" ht="16.5" customHeight="1">
      <c r="A7" s="75"/>
      <c r="B7" s="75" t="s">
        <v>97</v>
      </c>
      <c r="C7" s="235" t="s">
        <v>96</v>
      </c>
      <c r="D7" s="236"/>
      <c r="E7" s="237"/>
      <c r="F7" s="238"/>
      <c r="G7" s="237"/>
      <c r="H7" s="16"/>
      <c r="I7" s="16"/>
      <c r="J7" s="117"/>
      <c r="K7" s="117"/>
      <c r="L7" s="54"/>
      <c r="M7" s="34"/>
    </row>
    <row r="8" ht="16.5" customHeight="1">
      <c r="A8" s="34" t="s">
        <v>813</v>
      </c>
      <c r="B8" s="129" t="s">
        <v>814</v>
      </c>
      <c r="C8" s="131" t="s">
        <v>140</v>
      </c>
      <c r="D8" s="16" t="s">
        <v>141</v>
      </c>
      <c r="E8" s="16" t="n">
        <v>45439</v>
      </c>
      <c r="F8" s="19" t="n">
        <v>14</v>
      </c>
      <c r="G8" s="16" t="n">
        <v>45452</v>
      </c>
      <c r="H8" s="16"/>
      <c r="I8" s="16"/>
      <c r="J8" s="117" t="s">
        <v>811</v>
      </c>
      <c r="K8" s="117" t="s">
        <v>811</v>
      </c>
      <c r="L8" s="54" t="s">
        <v>142</v>
      </c>
      <c r="M8" s="34"/>
    </row>
    <row r="9" ht="16.5" customHeight="1">
      <c r="A9" s="34"/>
      <c r="B9" s="129" t="s">
        <v>815</v>
      </c>
      <c r="C9" s="47" t="s">
        <v>151</v>
      </c>
      <c r="D9" s="64" t="s">
        <v>152</v>
      </c>
      <c r="E9" s="16" t="n">
        <v>45431</v>
      </c>
      <c r="F9" s="19" t="n">
        <v>12</v>
      </c>
      <c r="G9" s="16" t="n">
        <v>45442</v>
      </c>
      <c r="H9" s="16"/>
      <c r="I9" s="16"/>
      <c r="J9" s="117" t="s">
        <v>811</v>
      </c>
      <c r="K9" s="117" t="s">
        <v>811</v>
      </c>
      <c r="L9" s="54" t="s">
        <v>149</v>
      </c>
      <c r="M9" s="34"/>
    </row>
    <row r="10" ht="16.5" customHeight="1">
      <c r="A10" s="34"/>
      <c r="B10" s="129"/>
      <c r="C10" s="47" t="s">
        <v>154</v>
      </c>
      <c r="D10" s="64" t="s">
        <v>152</v>
      </c>
      <c r="E10" s="16" t="n">
        <v>45443</v>
      </c>
      <c r="F10" s="19" t="n">
        <v>7</v>
      </c>
      <c r="G10" s="16" t="n">
        <v>45449</v>
      </c>
      <c r="H10" s="16"/>
      <c r="I10" s="16"/>
      <c r="J10" s="117" t="s">
        <v>811</v>
      </c>
      <c r="K10" s="117" t="s">
        <v>811</v>
      </c>
      <c r="L10" s="54" t="s">
        <v>149</v>
      </c>
      <c r="M10" s="34"/>
    </row>
    <row r="11" ht="16.5" customHeight="1">
      <c r="A11" s="34"/>
      <c r="B11" s="129" t="s">
        <v>816</v>
      </c>
      <c r="C11" s="119" t="s">
        <v>165</v>
      </c>
      <c r="D11" s="123"/>
      <c r="E11" s="172" t="n">
        <v>45446</v>
      </c>
      <c r="F11" s="184" t="n">
        <v>15</v>
      </c>
      <c r="G11" s="172" t="n">
        <v>45463</v>
      </c>
      <c r="H11" s="16"/>
      <c r="I11" s="16"/>
      <c r="J11" s="117" t="s">
        <v>811</v>
      </c>
      <c r="K11" s="117" t="s">
        <v>811</v>
      </c>
      <c r="L11" s="54" t="s">
        <v>16</v>
      </c>
      <c r="M11" s="34"/>
    </row>
    <row r="12" ht="27.75" customHeight="1">
      <c r="A12" s="34"/>
      <c r="B12" s="129"/>
      <c r="C12" s="235" t="s">
        <v>20</v>
      </c>
      <c r="D12" s="236" t="s">
        <v>168</v>
      </c>
      <c r="E12" s="237" t="n">
        <v>45465</v>
      </c>
      <c r="F12" s="238" t="n">
        <v>2</v>
      </c>
      <c r="G12" s="237" t="n">
        <v>45466</v>
      </c>
      <c r="H12" s="214"/>
      <c r="I12" s="16"/>
      <c r="J12" s="117" t="s">
        <v>811</v>
      </c>
      <c r="K12" s="117" t="s">
        <v>811</v>
      </c>
      <c r="L12" s="54" t="s">
        <v>16</v>
      </c>
      <c r="M12" s="34"/>
    </row>
    <row r="13" ht="16.5" customHeight="1">
      <c r="A13" s="34"/>
      <c r="B13" s="129" t="s">
        <v>817</v>
      </c>
      <c r="C13" s="131" t="s">
        <v>186</v>
      </c>
      <c r="D13" s="16" t="s">
        <v>278</v>
      </c>
      <c r="E13" s="16" t="n">
        <v>45467</v>
      </c>
      <c r="F13" s="19" t="n">
        <v>8</v>
      </c>
      <c r="G13" s="16" t="n">
        <v>45474</v>
      </c>
      <c r="H13" s="16"/>
      <c r="I13" s="16"/>
      <c r="J13" s="117" t="s">
        <v>811</v>
      </c>
      <c r="K13" s="117" t="s">
        <v>811</v>
      </c>
      <c r="L13" s="54" t="s">
        <v>39</v>
      </c>
      <c r="M13" s="34"/>
    </row>
    <row r="14" ht="27.75" customHeight="1">
      <c r="A14" s="34"/>
      <c r="B14" s="129"/>
      <c r="C14" s="246" t="s">
        <v>206</v>
      </c>
      <c r="D14" s="246"/>
      <c r="E14" s="141" t="n">
        <v>45486</v>
      </c>
      <c r="F14" s="109" t="n">
        <v>3</v>
      </c>
      <c r="G14" s="141" t="n">
        <v>45489</v>
      </c>
      <c r="H14" s="16"/>
      <c r="I14" s="16"/>
      <c r="J14" s="117" t="s">
        <v>811</v>
      </c>
      <c r="K14" s="117" t="s">
        <v>811</v>
      </c>
      <c r="L14" s="54" t="s">
        <v>207</v>
      </c>
      <c r="M14" s="34"/>
    </row>
    <row r="15" ht="16.5" customHeight="1">
      <c r="A15" s="34" t="s">
        <v>220</v>
      </c>
      <c r="B15" s="129" t="s">
        <v>818</v>
      </c>
      <c r="C15" s="131" t="s">
        <v>270</v>
      </c>
      <c r="D15" s="131"/>
      <c r="E15" s="131" t="n">
        <v>45477</v>
      </c>
      <c r="F15" s="139" t="n">
        <v>8</v>
      </c>
      <c r="G15" s="131" t="n">
        <v>45484</v>
      </c>
      <c r="H15" s="16"/>
      <c r="I15" s="16"/>
      <c r="J15" s="117" t="s">
        <v>811</v>
      </c>
      <c r="K15" s="117" t="s">
        <v>811</v>
      </c>
      <c r="L15" s="54" t="s">
        <v>264</v>
      </c>
      <c r="M15" s="34"/>
    </row>
    <row r="16" ht="16.5" customHeight="1">
      <c r="A16" s="34"/>
      <c r="B16" s="129"/>
      <c r="C16" s="131" t="s">
        <v>279</v>
      </c>
      <c r="D16" s="131"/>
      <c r="E16" s="131" t="n">
        <v>45493</v>
      </c>
      <c r="F16" s="139" t="n">
        <v>45</v>
      </c>
      <c r="G16" s="131" t="n">
        <v>45537</v>
      </c>
      <c r="H16" s="16"/>
      <c r="I16" s="16"/>
      <c r="J16" s="117" t="s">
        <v>811</v>
      </c>
      <c r="K16" s="117" t="s">
        <v>811</v>
      </c>
      <c r="L16" s="54" t="s">
        <v>264</v>
      </c>
      <c r="M16" s="34"/>
    </row>
    <row r="17" ht="16.5" customHeight="1">
      <c r="A17" s="34"/>
      <c r="B17" s="129" t="s">
        <v>96</v>
      </c>
      <c r="C17" s="141" t="s">
        <v>286</v>
      </c>
      <c r="D17" s="237"/>
      <c r="E17" s="141" t="n">
        <v>45490</v>
      </c>
      <c r="F17" s="109" t="n">
        <v>1</v>
      </c>
      <c r="G17" s="141" t="n">
        <v>45490</v>
      </c>
      <c r="H17" s="16"/>
      <c r="I17" s="16"/>
      <c r="J17" s="117" t="s">
        <v>811</v>
      </c>
      <c r="K17" s="117" t="s">
        <v>811</v>
      </c>
      <c r="L17" s="54" t="s">
        <v>24</v>
      </c>
      <c r="M17" s="34"/>
    </row>
    <row r="18" ht="27.75" customHeight="1">
      <c r="A18" s="34"/>
      <c r="B18" s="140" t="s">
        <v>288</v>
      </c>
      <c r="C18" s="141" t="s">
        <v>289</v>
      </c>
      <c r="D18" s="237"/>
      <c r="E18" s="237" t="n">
        <v>45491</v>
      </c>
      <c r="F18" s="238" t="n">
        <v>2</v>
      </c>
      <c r="G18" s="237" t="n">
        <v>45492</v>
      </c>
      <c r="H18" s="16"/>
      <c r="I18" s="16"/>
      <c r="J18" s="117" t="s">
        <v>811</v>
      </c>
      <c r="K18" s="117" t="s">
        <v>811</v>
      </c>
      <c r="L18" s="54" t="s">
        <v>290</v>
      </c>
      <c r="M18" s="34"/>
    </row>
    <row r="19" ht="16.5" customHeight="1">
      <c r="A19" s="34" t="s">
        <v>819</v>
      </c>
      <c r="B19" s="140"/>
      <c r="C19" s="131" t="s">
        <v>279</v>
      </c>
      <c r="D19" s="16"/>
      <c r="E19" s="131" t="n">
        <v>45493</v>
      </c>
      <c r="F19" s="139" t="n">
        <v>50</v>
      </c>
      <c r="G19" s="131" t="n">
        <v>45542</v>
      </c>
      <c r="H19" s="16"/>
      <c r="I19" s="16"/>
      <c r="J19" s="117" t="s">
        <v>811</v>
      </c>
      <c r="K19" s="117" t="s">
        <v>811</v>
      </c>
      <c r="L19" s="54" t="s">
        <v>264</v>
      </c>
      <c r="M19" s="34"/>
    </row>
    <row r="20" ht="16.5" customHeight="1">
      <c r="A20" s="34" t="s">
        <v>322</v>
      </c>
      <c r="B20" s="129"/>
      <c r="C20" s="143" t="s">
        <v>332</v>
      </c>
      <c r="D20" s="222"/>
      <c r="E20" s="141" t="n">
        <v>45539</v>
      </c>
      <c r="F20" s="109" t="n">
        <v>3</v>
      </c>
      <c r="G20" s="141" t="n">
        <v>45541</v>
      </c>
      <c r="H20" s="192" t="n">
        <v>64</v>
      </c>
      <c r="I20" s="165"/>
      <c r="J20" s="165" t="s">
        <v>811</v>
      </c>
      <c r="K20" s="165" t="s">
        <v>811</v>
      </c>
      <c r="L20" s="140" t="s">
        <v>290</v>
      </c>
      <c r="M20" s="34"/>
    </row>
    <row r="21" ht="16.5" customHeight="1">
      <c r="A21" s="129" t="s">
        <v>336</v>
      </c>
      <c r="B21" s="129"/>
      <c r="C21" s="143" t="s">
        <v>356</v>
      </c>
      <c r="D21" s="222"/>
      <c r="E21" s="141" t="n">
        <v>45562</v>
      </c>
      <c r="F21" s="109" t="n">
        <v>5</v>
      </c>
      <c r="G21" s="141" t="n">
        <v>45566</v>
      </c>
      <c r="H21" s="192" t="n">
        <v>23</v>
      </c>
      <c r="I21" s="165"/>
      <c r="J21" s="165" t="s">
        <v>811</v>
      </c>
      <c r="K21" s="165" t="s">
        <v>811</v>
      </c>
      <c r="L21" s="140" t="s">
        <v>290</v>
      </c>
      <c r="M21" s="34"/>
    </row>
    <row r="22" ht="16.5" customHeight="1">
      <c r="A22" s="129"/>
      <c r="B22" s="129"/>
      <c r="C22" s="143" t="s">
        <v>368</v>
      </c>
      <c r="D22" s="222"/>
      <c r="E22" s="141" t="n">
        <v>45586</v>
      </c>
      <c r="F22" s="109" t="n">
        <v>5</v>
      </c>
      <c r="G22" s="141" t="n">
        <v>45590</v>
      </c>
      <c r="H22" s="192" t="n">
        <v>24</v>
      </c>
      <c r="I22" s="165"/>
      <c r="J22" s="165" t="s">
        <v>811</v>
      </c>
      <c r="K22" s="165" t="s">
        <v>811</v>
      </c>
      <c r="L22" s="140" t="s">
        <v>290</v>
      </c>
      <c r="M22" s="34"/>
    </row>
    <row r="23" ht="16.5" customHeight="1">
      <c r="A23" s="129"/>
      <c r="B23" s="140" t="s">
        <v>369</v>
      </c>
      <c r="C23" s="140" t="s">
        <v>373</v>
      </c>
      <c r="D23" s="129"/>
      <c r="E23" s="131" t="n">
        <v>45594</v>
      </c>
      <c r="F23" s="139" t="n">
        <v>7</v>
      </c>
      <c r="G23" s="131" t="n">
        <v>45600</v>
      </c>
      <c r="H23" s="165"/>
      <c r="I23" s="165"/>
      <c r="J23" s="165" t="s">
        <v>811</v>
      </c>
      <c r="K23" s="165" t="s">
        <v>811</v>
      </c>
      <c r="L23" s="140" t="s">
        <v>54</v>
      </c>
      <c r="M23" s="34"/>
    </row>
    <row r="24" ht="16.5" customHeight="1">
      <c r="A24" s="129"/>
      <c r="B24" s="129"/>
      <c r="C24" s="140" t="s">
        <v>373</v>
      </c>
      <c r="D24" s="129"/>
      <c r="E24" s="131" t="n">
        <v>45569</v>
      </c>
      <c r="F24" s="139" t="n">
        <v>14</v>
      </c>
      <c r="G24" s="131" t="n">
        <v>45582</v>
      </c>
      <c r="H24" s="165"/>
      <c r="I24" s="165"/>
      <c r="J24" s="165" t="s">
        <v>811</v>
      </c>
      <c r="K24" s="165" t="s">
        <v>811</v>
      </c>
      <c r="L24" s="140" t="s">
        <v>54</v>
      </c>
      <c r="M24" s="34"/>
    </row>
    <row r="25" ht="16.5" customHeight="1">
      <c r="A25" s="129"/>
      <c r="B25" s="129" t="s">
        <v>96</v>
      </c>
      <c r="C25" s="140" t="s">
        <v>474</v>
      </c>
      <c r="D25" s="129"/>
      <c r="E25" s="131" t="n">
        <v>45585</v>
      </c>
      <c r="F25" s="139" t="n">
        <v>1</v>
      </c>
      <c r="G25" s="131" t="n">
        <v>45585</v>
      </c>
      <c r="H25" s="165"/>
      <c r="I25" s="165"/>
      <c r="J25" s="165" t="s">
        <v>811</v>
      </c>
      <c r="K25" s="165" t="s">
        <v>811</v>
      </c>
      <c r="L25" s="140" t="s">
        <v>390</v>
      </c>
      <c r="M25" s="34"/>
    </row>
    <row r="26" ht="16.5" customHeight="1">
      <c r="A26" s="160" t="s">
        <v>406</v>
      </c>
      <c r="B26" s="129"/>
      <c r="C26" s="143" t="s">
        <v>416</v>
      </c>
      <c r="D26" s="233"/>
      <c r="E26" s="141" t="n">
        <v>45599</v>
      </c>
      <c r="F26" s="109" t="n">
        <v>5</v>
      </c>
      <c r="G26" s="141" t="n">
        <v>45603</v>
      </c>
      <c r="H26" s="192" t="n">
        <v>13</v>
      </c>
      <c r="I26" s="165"/>
      <c r="J26" s="165" t="s">
        <v>811</v>
      </c>
      <c r="K26" s="165" t="s">
        <v>811</v>
      </c>
      <c r="L26" s="140" t="s">
        <v>290</v>
      </c>
      <c r="M26" s="34"/>
    </row>
    <row r="27" ht="16.5" customHeight="1">
      <c r="A27" s="127"/>
      <c r="B27" s="129"/>
      <c r="C27" s="143" t="s">
        <v>423</v>
      </c>
      <c r="D27" s="222"/>
      <c r="E27" s="141" t="n">
        <v>45618</v>
      </c>
      <c r="F27" s="109" t="n">
        <v>5</v>
      </c>
      <c r="G27" s="141" t="n">
        <v>45622</v>
      </c>
      <c r="H27" s="165"/>
      <c r="I27" s="165"/>
      <c r="J27" s="165" t="s">
        <v>811</v>
      </c>
      <c r="K27" s="165" t="s">
        <v>811</v>
      </c>
      <c r="L27" s="140" t="s">
        <v>290</v>
      </c>
      <c r="M27" s="34"/>
    </row>
    <row r="28" ht="27.75" customHeight="1">
      <c r="A28" s="127"/>
      <c r="B28" s="140" t="s">
        <v>424</v>
      </c>
      <c r="C28" s="140" t="s">
        <v>425</v>
      </c>
      <c r="D28" s="129"/>
      <c r="E28" s="131" t="n">
        <v>45623</v>
      </c>
      <c r="F28" s="139" t="n">
        <v>7</v>
      </c>
      <c r="G28" s="131" t="n">
        <v>45629</v>
      </c>
      <c r="H28" s="165"/>
      <c r="I28" s="165"/>
      <c r="J28" s="165" t="s">
        <v>811</v>
      </c>
      <c r="K28" s="165" t="s">
        <v>811</v>
      </c>
      <c r="L28" s="140" t="s">
        <v>54</v>
      </c>
      <c r="M28" s="34"/>
    </row>
    <row r="29" ht="16.5" customHeight="1">
      <c r="A29" s="127"/>
      <c r="B29" s="147"/>
      <c r="C29" s="140" t="s">
        <v>470</v>
      </c>
      <c r="D29" s="145"/>
      <c r="E29" s="131" t="n">
        <v>45646</v>
      </c>
      <c r="F29" s="139" t="n">
        <v>7</v>
      </c>
      <c r="G29" s="131" t="n">
        <v>45652</v>
      </c>
      <c r="H29" s="5"/>
      <c r="I29" s="5"/>
      <c r="J29" s="165"/>
      <c r="K29" s="165" t="s">
        <v>811</v>
      </c>
      <c r="L29" s="142" t="s">
        <v>54</v>
      </c>
      <c r="M29" s="34"/>
    </row>
    <row r="30" ht="16.5" customHeight="1">
      <c r="A30" s="127"/>
      <c r="B30" s="129" t="s">
        <v>96</v>
      </c>
      <c r="C30" s="143" t="s">
        <v>474</v>
      </c>
      <c r="D30" s="222"/>
      <c r="E30" s="141" t="n">
        <v>45636</v>
      </c>
      <c r="F30" s="109" t="n">
        <v>1</v>
      </c>
      <c r="G30" s="141" t="n">
        <v>45636</v>
      </c>
      <c r="H30" s="34"/>
      <c r="I30" s="34"/>
      <c r="J30" s="165" t="s">
        <v>811</v>
      </c>
      <c r="K30" s="165" t="s">
        <v>811</v>
      </c>
      <c r="L30" s="140" t="s">
        <v>390</v>
      </c>
      <c r="M30" s="34"/>
    </row>
    <row r="31" ht="16.5" customHeight="1">
      <c r="A31" s="160" t="s">
        <v>475</v>
      </c>
      <c r="B31" s="129"/>
      <c r="C31" s="143" t="s">
        <v>485</v>
      </c>
      <c r="D31" s="233"/>
      <c r="E31" s="141" t="n">
        <v>45639</v>
      </c>
      <c r="F31" s="109" t="n">
        <v>7</v>
      </c>
      <c r="G31" s="141" t="n">
        <v>45645</v>
      </c>
      <c r="H31" s="126" t="n">
        <v>40</v>
      </c>
      <c r="I31" s="34"/>
      <c r="J31" s="165" t="s">
        <v>811</v>
      </c>
      <c r="K31" s="165" t="s">
        <v>811</v>
      </c>
      <c r="L31" s="140" t="s">
        <v>290</v>
      </c>
      <c r="M31" s="34"/>
    </row>
    <row r="32" ht="16.5" customHeight="1">
      <c r="A32" s="127"/>
      <c r="B32" s="129"/>
      <c r="C32" s="140" t="s">
        <v>486</v>
      </c>
      <c r="D32" s="129"/>
      <c r="E32" s="131" t="n">
        <v>45642</v>
      </c>
      <c r="F32" s="139" t="n">
        <v>10</v>
      </c>
      <c r="G32" s="131" t="n">
        <v>45651</v>
      </c>
      <c r="H32" s="34"/>
      <c r="I32" s="34"/>
      <c r="J32" s="165" t="s">
        <v>811</v>
      </c>
      <c r="K32" s="165" t="s">
        <v>811</v>
      </c>
      <c r="L32" s="140" t="s">
        <v>54</v>
      </c>
      <c r="M32" s="34"/>
    </row>
    <row r="33" ht="16.5" customHeight="1">
      <c r="A33" s="128"/>
      <c r="B33" s="140"/>
      <c r="C33" s="143" t="s">
        <v>498</v>
      </c>
      <c r="D33" s="222"/>
      <c r="E33" s="141" t="n">
        <v>45647</v>
      </c>
      <c r="F33" s="109" t="n">
        <v>1</v>
      </c>
      <c r="G33" s="141" t="n">
        <v>45648</v>
      </c>
      <c r="H33" s="34"/>
      <c r="I33" s="34"/>
      <c r="J33" s="165" t="s">
        <v>811</v>
      </c>
      <c r="K33" s="165" t="s">
        <v>811</v>
      </c>
      <c r="L33" s="140" t="s">
        <v>390</v>
      </c>
      <c r="M33" s="34"/>
    </row>
    <row r="34" ht="16.5" customHeight="1">
      <c r="A34" s="160" t="s">
        <v>489</v>
      </c>
      <c r="B34" s="129" t="s">
        <v>96</v>
      </c>
      <c r="C34" s="143" t="s">
        <v>506</v>
      </c>
      <c r="D34" s="222"/>
      <c r="E34" s="141" t="n">
        <v>45652</v>
      </c>
      <c r="F34" s="109" t="n">
        <v>1</v>
      </c>
      <c r="G34" s="141" t="n">
        <v>45652</v>
      </c>
      <c r="H34" s="34"/>
      <c r="I34" s="34"/>
      <c r="J34" s="165" t="s">
        <v>811</v>
      </c>
      <c r="K34" s="165" t="s">
        <v>811</v>
      </c>
      <c r="L34" s="140" t="s">
        <v>390</v>
      </c>
      <c r="M34" s="34"/>
    </row>
    <row r="35" ht="16.5" customHeight="1">
      <c r="A35" s="127"/>
      <c r="B35" s="129" t="s">
        <v>507</v>
      </c>
      <c r="C35" s="140" t="s">
        <v>508</v>
      </c>
      <c r="D35" s="129"/>
      <c r="E35" s="131"/>
      <c r="F35" s="139" t="n">
        <v>1</v>
      </c>
      <c r="G35" s="131" t="n">
        <v>45648</v>
      </c>
      <c r="H35" s="34"/>
      <c r="I35" s="34"/>
      <c r="J35" s="165" t="s">
        <v>811</v>
      </c>
      <c r="K35" s="165" t="s">
        <v>811</v>
      </c>
      <c r="L35" s="140" t="s">
        <v>290</v>
      </c>
      <c r="M35" s="34"/>
    </row>
    <row r="36" ht="16.5" customHeight="1">
      <c r="A36" s="128"/>
      <c r="B36" s="129"/>
      <c r="C36" s="143" t="s">
        <v>820</v>
      </c>
      <c r="D36" s="233"/>
      <c r="E36" s="141" t="n">
        <v>45655</v>
      </c>
      <c r="F36" s="109" t="n">
        <v>15</v>
      </c>
      <c r="G36" s="141" t="n">
        <v>45669</v>
      </c>
      <c r="H36" s="126" t="n">
        <v>16</v>
      </c>
      <c r="I36" s="34"/>
      <c r="J36" s="165" t="s">
        <v>811</v>
      </c>
      <c r="K36" s="165" t="s">
        <v>811</v>
      </c>
      <c r="L36" s="140" t="s">
        <v>516</v>
      </c>
      <c r="M36" s="34"/>
    </row>
    <row r="37" ht="16.5" customHeight="1">
      <c r="A37" s="129"/>
      <c r="B37" s="129" t="s">
        <v>530</v>
      </c>
      <c r="C37" s="140" t="s">
        <v>531</v>
      </c>
      <c r="D37" s="129"/>
      <c r="E37" s="131" t="n">
        <v>45684</v>
      </c>
      <c r="F37" s="169" t="n">
        <v>1</v>
      </c>
      <c r="G37" s="131" t="n">
        <v>45684</v>
      </c>
      <c r="H37" s="34"/>
      <c r="I37" s="34"/>
      <c r="J37" s="165" t="s">
        <v>811</v>
      </c>
      <c r="K37" s="165" t="s">
        <v>811</v>
      </c>
      <c r="L37" s="140" t="s">
        <v>290</v>
      </c>
      <c r="M37" s="34"/>
    </row>
  </sheetData>
  <mergeCells count="14">
    <mergeCell ref="B13:B14"/>
    <mergeCell ref="B9:B10"/>
    <mergeCell ref="B15:B16"/>
    <mergeCell ref="B11:B12"/>
    <mergeCell ref="A21:A25"/>
    <mergeCell ref="B31:B32"/>
    <mergeCell ref="A3:A4"/>
    <mergeCell ref="A8:A14"/>
    <mergeCell ref="A15:A18"/>
    <mergeCell ref="E1:G1"/>
    <mergeCell ref="A26:A30"/>
    <mergeCell ref="A31:A33"/>
    <mergeCell ref="A34:A36"/>
    <mergeCell ref="A5:A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2" max="2" width="11.056640625"/>
    <col min="3" max="3" width="24.146484375"/>
    <col min="4" max="4" width="10" hidden="1"/>
  </cols>
  <sheetData>
    <row r="2" ht="16.5" customHeight="1">
      <c r="B2" s="34"/>
      <c r="C2" s="34" t="s">
        <v>821</v>
      </c>
      <c r="D2" s="34"/>
      <c r="E2" s="34" t="s">
        <v>4</v>
      </c>
      <c r="F2" s="34" t="s">
        <v>6</v>
      </c>
      <c r="G2" s="34" t="s">
        <v>822</v>
      </c>
    </row>
    <row r="3" ht="16.5" customHeight="1">
      <c r="B3" s="128" t="s">
        <v>823</v>
      </c>
      <c r="C3" s="128" t="s">
        <v>824</v>
      </c>
      <c r="D3" s="333" t="n">
        <v>6</v>
      </c>
      <c r="E3" s="194" t="n">
        <v>45484</v>
      </c>
      <c r="F3" s="194" t="n">
        <f>E3+D3</f>
        <v>45490</v>
      </c>
      <c r="G3" s="128" t="s">
        <v>581</v>
      </c>
    </row>
    <row r="4" ht="16.5" customHeight="1">
      <c r="B4" s="34"/>
      <c r="C4" s="34" t="s">
        <v>825</v>
      </c>
      <c r="D4" s="334" t="n">
        <v>4</v>
      </c>
      <c r="E4" s="116" t="n">
        <v>45484</v>
      </c>
      <c r="F4" s="116" t="n">
        <f>E4+D4</f>
        <v>45488</v>
      </c>
      <c r="G4" s="34" t="s">
        <v>826</v>
      </c>
    </row>
    <row r="5" ht="16.5" customHeight="1">
      <c r="B5" s="34"/>
      <c r="C5" s="34" t="s">
        <v>827</v>
      </c>
      <c r="D5" s="334"/>
      <c r="E5" s="116"/>
      <c r="F5" s="116"/>
      <c r="G5" s="34"/>
    </row>
    <row r="6" ht="16.5" customHeight="1">
      <c r="B6" s="34"/>
      <c r="C6" s="34" t="s">
        <v>828</v>
      </c>
      <c r="D6" s="334" t="n">
        <v>4</v>
      </c>
      <c r="E6" s="116" t="n">
        <v>45484</v>
      </c>
      <c r="F6" s="116" t="n">
        <f>E6+D6</f>
        <v>45488</v>
      </c>
      <c r="G6" s="34" t="s">
        <v>829</v>
      </c>
    </row>
    <row r="7" ht="16.5" customHeight="1">
      <c r="B7" s="34"/>
      <c r="C7" s="34" t="s">
        <v>830</v>
      </c>
      <c r="D7" s="334" t="n">
        <v>3</v>
      </c>
      <c r="E7" s="116" t="n">
        <v>45484</v>
      </c>
      <c r="F7" s="116" t="n">
        <v>45489</v>
      </c>
      <c r="G7" s="34" t="s">
        <v>831</v>
      </c>
    </row>
    <row r="8" ht="16.5" customHeight="1">
      <c r="B8" s="34"/>
      <c r="C8" s="34" t="s">
        <v>832</v>
      </c>
      <c r="D8" s="334" t="n">
        <v>3</v>
      </c>
      <c r="E8" s="116" t="n">
        <v>45484</v>
      </c>
      <c r="F8" s="116"/>
      <c r="G8" s="34" t="s">
        <v>594</v>
      </c>
    </row>
    <row r="9" ht="16.5" customHeight="1">
      <c r="B9" s="128" t="s">
        <v>17</v>
      </c>
      <c r="C9" s="329" t="s">
        <v>824</v>
      </c>
      <c r="D9" s="333" t="n">
        <v>1</v>
      </c>
      <c r="E9" s="194" t="n">
        <v>45490</v>
      </c>
      <c r="F9" s="194" t="n">
        <v>45490</v>
      </c>
      <c r="G9" s="128" t="s">
        <v>581</v>
      </c>
    </row>
    <row r="10" ht="16.5" customHeight="1">
      <c r="B10" s="34"/>
      <c r="C10" s="114" t="s">
        <v>833</v>
      </c>
      <c r="D10" s="333" t="n">
        <v>1</v>
      </c>
      <c r="E10" s="116" t="n">
        <v>45489</v>
      </c>
      <c r="F10" s="116" t="n">
        <v>45489</v>
      </c>
      <c r="G10" s="34" t="s">
        <v>826</v>
      </c>
    </row>
    <row r="11" ht="16.5" customHeight="1">
      <c r="B11" s="34"/>
      <c r="C11" s="107" t="s">
        <v>827</v>
      </c>
      <c r="D11" s="333" t="n">
        <v>1</v>
      </c>
      <c r="E11" s="116" t="n">
        <v>45491</v>
      </c>
      <c r="F11" s="116" t="n">
        <v>45491</v>
      </c>
      <c r="G11" s="34" t="s">
        <v>586</v>
      </c>
    </row>
    <row r="12" ht="16.5" customHeight="1">
      <c r="B12" s="34"/>
      <c r="C12" s="107" t="s">
        <v>828</v>
      </c>
      <c r="D12" s="333" t="n">
        <v>1</v>
      </c>
      <c r="E12" s="116" t="n">
        <f>F6+1</f>
        <v>45489</v>
      </c>
      <c r="F12" s="116" t="n">
        <v>45489</v>
      </c>
      <c r="G12" s="34" t="s">
        <v>829</v>
      </c>
    </row>
    <row r="13" ht="16.5" customHeight="1">
      <c r="B13" s="34"/>
      <c r="C13" s="329" t="s">
        <v>832</v>
      </c>
      <c r="D13" s="333" t="n">
        <v>1</v>
      </c>
      <c r="E13" s="194" t="n">
        <v>45491</v>
      </c>
      <c r="F13" s="116" t="n">
        <v>45491</v>
      </c>
      <c r="G13" s="128" t="s">
        <v>594</v>
      </c>
    </row>
    <row r="14" ht="16.5" customHeight="1">
      <c r="B14" s="34"/>
      <c r="C14" s="107" t="s">
        <v>830</v>
      </c>
      <c r="D14" s="333" t="n">
        <v>1</v>
      </c>
      <c r="E14" s="116" t="n">
        <v>45491</v>
      </c>
      <c r="F14" s="116" t="n">
        <v>45491</v>
      </c>
      <c r="G14" s="34" t="s">
        <v>586</v>
      </c>
    </row>
    <row r="15" ht="16.5" customHeight="1">
      <c r="B15" s="34"/>
      <c r="C15" s="107" t="s">
        <v>834</v>
      </c>
      <c r="D15" s="333" t="n">
        <v>1</v>
      </c>
      <c r="E15" s="116" t="n">
        <v>45491</v>
      </c>
      <c r="F15" s="116" t="n">
        <v>45491</v>
      </c>
      <c r="G15" s="34" t="s">
        <v>831</v>
      </c>
    </row>
  </sheetData>
  <mergeCells count="2">
    <mergeCell ref="B3:B8"/>
    <mergeCell ref="B9:B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11.056640625"/>
    <col min="2" max="2" width="17.103515625"/>
    <col min="3" max="3" width="22.5205078125" style="7"/>
    <col min="4" max="4" width="11.525390625" customWidth="1"/>
    <col min="5" max="5" width="10"/>
    <col min="9" max="9" width="12.498046875"/>
    <col min="17" max="17" width="11.314453125" customWidth="1"/>
  </cols>
  <sheetData>
    <row r="1" ht="48.75" customHeight="1">
      <c r="A1" s="104" t="s">
        <v>835</v>
      </c>
      <c r="B1" s="97"/>
      <c r="C1" s="350"/>
      <c r="D1" s="374"/>
      <c r="E1" s="374"/>
      <c r="F1" s="374"/>
      <c r="G1" s="374"/>
      <c r="H1" s="374"/>
      <c r="I1" s="374"/>
      <c r="J1" s="465" t="s">
        <v>836</v>
      </c>
      <c r="K1" s="466" t="s">
        <v>837</v>
      </c>
      <c r="L1" s="374"/>
      <c r="M1" s="374" t="s">
        <v>838</v>
      </c>
      <c r="N1" s="374"/>
      <c r="O1" s="374"/>
      <c r="P1" s="374"/>
      <c r="Q1" s="374"/>
      <c r="R1" s="374"/>
      <c r="S1" s="374"/>
      <c r="T1" s="374"/>
      <c r="U1" s="374"/>
      <c r="V1" s="374"/>
      <c r="W1" s="374"/>
      <c r="X1" s="374"/>
      <c r="Y1" s="374"/>
    </row>
    <row r="2" ht="16.5" customHeight="1">
      <c r="A2" s="104" t="s">
        <v>839</v>
      </c>
      <c r="B2" s="97" t="s">
        <v>840</v>
      </c>
      <c r="C2" s="350" t="s">
        <v>841</v>
      </c>
      <c r="D2" s="374" t="s">
        <v>842</v>
      </c>
      <c r="E2" s="374" t="n">
        <v>45498</v>
      </c>
      <c r="F2" s="374" t="n">
        <v>45499</v>
      </c>
      <c r="G2" s="374" t="n">
        <v>45500</v>
      </c>
      <c r="H2" s="374" t="n">
        <v>45501</v>
      </c>
      <c r="I2" s="374" t="n">
        <v>45502</v>
      </c>
      <c r="J2" s="374" t="n">
        <v>45503</v>
      </c>
      <c r="K2" s="374" t="n">
        <v>45504</v>
      </c>
      <c r="L2" s="374" t="n">
        <v>45505</v>
      </c>
      <c r="M2" s="374" t="n">
        <v>45506</v>
      </c>
      <c r="N2" s="374" t="n">
        <v>45507</v>
      </c>
      <c r="O2" s="374" t="n">
        <v>45508</v>
      </c>
      <c r="P2" s="374" t="n">
        <v>45509</v>
      </c>
      <c r="Q2" s="374" t="n">
        <v>45510</v>
      </c>
      <c r="R2" s="374" t="n">
        <v>45511</v>
      </c>
      <c r="S2" s="374" t="n">
        <v>45512</v>
      </c>
      <c r="T2" s="374" t="n">
        <v>45513</v>
      </c>
      <c r="U2" s="374" t="n">
        <v>45514</v>
      </c>
      <c r="V2" s="374" t="n">
        <v>45515</v>
      </c>
      <c r="W2" s="374" t="n">
        <v>45516</v>
      </c>
      <c r="X2" s="374" t="n">
        <v>45517</v>
      </c>
      <c r="Y2" s="374" t="n">
        <v>45518</v>
      </c>
    </row>
    <row r="3" ht="36.916666666666664" customHeight="1">
      <c r="A3" s="356" t="s">
        <v>843</v>
      </c>
      <c r="B3" s="34" t="s">
        <v>844</v>
      </c>
      <c r="C3" s="467" t="s">
        <v>845</v>
      </c>
      <c r="D3" s="365" t="s">
        <v>846</v>
      </c>
      <c r="E3" s="397" t="s">
        <v>847</v>
      </c>
      <c r="F3" s="468" t="s">
        <v>848</v>
      </c>
      <c r="G3" s="398"/>
      <c r="H3" s="399"/>
      <c r="I3" s="469" t="s">
        <v>849</v>
      </c>
      <c r="J3" s="470" t="s">
        <v>850</v>
      </c>
      <c r="K3" s="401" t="s">
        <v>851</v>
      </c>
      <c r="L3" s="401" t="s">
        <v>852</v>
      </c>
      <c r="M3" s="401" t="s">
        <v>852</v>
      </c>
      <c r="N3" s="401" t="s">
        <v>852</v>
      </c>
      <c r="O3" s="401" t="s">
        <v>852</v>
      </c>
      <c r="P3" s="401" t="s">
        <v>852</v>
      </c>
      <c r="Q3" s="401" t="s">
        <v>852</v>
      </c>
      <c r="R3" s="408" t="s">
        <v>852</v>
      </c>
      <c r="S3" s="408" t="s">
        <v>852</v>
      </c>
      <c r="T3" s="408" t="s">
        <v>852</v>
      </c>
      <c r="U3" s="408" t="s">
        <v>852</v>
      </c>
      <c r="V3" s="410" t="s">
        <v>852</v>
      </c>
      <c r="W3" s="410" t="s">
        <v>852</v>
      </c>
      <c r="X3" s="410" t="s">
        <v>852</v>
      </c>
      <c r="Y3" s="410" t="s">
        <v>852</v>
      </c>
    </row>
    <row r="4" ht="35.416666666666664" customHeight="1">
      <c r="A4" s="356" t="s">
        <v>853</v>
      </c>
      <c r="B4" s="357" t="s">
        <v>854</v>
      </c>
      <c r="C4" s="363" t="s">
        <v>855</v>
      </c>
      <c r="D4" s="365" t="s">
        <v>856</v>
      </c>
      <c r="E4" s="397" t="s">
        <v>847</v>
      </c>
      <c r="F4" s="471" t="s">
        <v>848</v>
      </c>
      <c r="G4" s="398"/>
      <c r="H4" s="402"/>
      <c r="I4" s="472" t="s">
        <v>857</v>
      </c>
      <c r="J4" s="473" t="s">
        <v>858</v>
      </c>
      <c r="K4" s="474" t="s">
        <v>859</v>
      </c>
      <c r="L4" s="399" t="s">
        <v>860</v>
      </c>
      <c r="M4" s="399"/>
      <c r="N4" s="399"/>
      <c r="O4" s="399" t="s">
        <v>861</v>
      </c>
      <c r="P4" s="475" t="s">
        <v>862</v>
      </c>
      <c r="Q4" s="476" t="s">
        <v>863</v>
      </c>
      <c r="R4" s="415" t="s">
        <v>864</v>
      </c>
      <c r="S4" s="408" t="s">
        <v>864</v>
      </c>
      <c r="T4" s="408" t="s">
        <v>864</v>
      </c>
      <c r="U4" s="104"/>
      <c r="V4" s="34"/>
      <c r="W4" s="34"/>
      <c r="X4" s="34"/>
      <c r="Y4" s="34"/>
    </row>
    <row r="5" ht="36.75" customHeight="1">
      <c r="A5" s="356" t="s">
        <v>865</v>
      </c>
      <c r="B5" s="371" t="s">
        <v>866</v>
      </c>
      <c r="C5" s="363" t="s">
        <v>867</v>
      </c>
      <c r="D5" s="365" t="s">
        <v>868</v>
      </c>
      <c r="E5" s="397" t="s">
        <v>847</v>
      </c>
      <c r="F5" s="477" t="s">
        <v>848</v>
      </c>
      <c r="G5" s="398"/>
      <c r="H5" s="399"/>
      <c r="I5" s="478" t="s">
        <v>857</v>
      </c>
      <c r="J5" s="70" t="s">
        <v>869</v>
      </c>
      <c r="K5" s="479" t="s">
        <v>859</v>
      </c>
      <c r="L5" s="399" t="s">
        <v>860</v>
      </c>
      <c r="M5" s="399"/>
      <c r="N5" s="399"/>
      <c r="O5" s="399" t="s">
        <v>861</v>
      </c>
      <c r="P5" s="401" t="s">
        <v>870</v>
      </c>
      <c r="Q5" s="401" t="s">
        <v>871</v>
      </c>
      <c r="R5" s="415" t="s">
        <v>872</v>
      </c>
      <c r="S5" s="401" t="s">
        <v>851</v>
      </c>
      <c r="T5" s="408" t="s">
        <v>851</v>
      </c>
      <c r="U5" s="104" t="s">
        <v>873</v>
      </c>
      <c r="V5" s="34" t="s">
        <v>873</v>
      </c>
      <c r="W5" s="34"/>
      <c r="X5" s="34"/>
      <c r="Y5" s="34"/>
    </row>
    <row r="6" ht="36.75" customHeight="1">
      <c r="A6" s="356" t="s">
        <v>874</v>
      </c>
      <c r="B6" s="371" t="s">
        <v>866</v>
      </c>
      <c r="C6" s="7" t="s">
        <v>875</v>
      </c>
      <c r="D6" s="365" t="s">
        <v>868</v>
      </c>
      <c r="E6" s="405" t="s">
        <v>847</v>
      </c>
      <c r="F6" s="480" t="s">
        <v>848</v>
      </c>
      <c r="G6" s="406"/>
      <c r="H6" s="407"/>
      <c r="I6" s="481" t="s">
        <v>857</v>
      </c>
      <c r="J6" s="70" t="s">
        <v>869</v>
      </c>
      <c r="K6" s="482" t="s">
        <v>859</v>
      </c>
      <c r="L6" s="399" t="s">
        <v>860</v>
      </c>
      <c r="M6" s="407"/>
      <c r="N6" s="407"/>
      <c r="O6" s="407" t="s">
        <v>861</v>
      </c>
      <c r="P6" s="400" t="s">
        <v>870</v>
      </c>
      <c r="Q6" s="400" t="s">
        <v>871</v>
      </c>
      <c r="R6" s="415" t="s">
        <v>872</v>
      </c>
      <c r="S6" s="401" t="s">
        <v>851</v>
      </c>
      <c r="T6" s="408" t="s">
        <v>851</v>
      </c>
      <c r="U6" s="104" t="s">
        <v>873</v>
      </c>
      <c r="V6" s="34" t="s">
        <v>873</v>
      </c>
      <c r="W6" s="34"/>
      <c r="X6" s="34"/>
      <c r="Y6" s="34"/>
    </row>
    <row r="7" ht="41.25" customHeight="1">
      <c r="A7" s="356" t="s">
        <v>876</v>
      </c>
      <c r="B7" s="115" t="s">
        <v>877</v>
      </c>
      <c r="C7" s="70" t="s">
        <v>878</v>
      </c>
      <c r="D7" s="367" t="s">
        <v>879</v>
      </c>
      <c r="E7" s="364" t="s">
        <v>847</v>
      </c>
      <c r="F7" s="483" t="s">
        <v>848</v>
      </c>
      <c r="G7" s="372"/>
      <c r="H7" s="368"/>
      <c r="I7" s="484" t="s">
        <v>849</v>
      </c>
      <c r="J7" s="34" t="s">
        <v>880</v>
      </c>
      <c r="K7" s="485" t="s">
        <v>881</v>
      </c>
      <c r="L7" s="401" t="s">
        <v>851</v>
      </c>
      <c r="M7" s="486" t="s">
        <v>882</v>
      </c>
      <c r="N7" s="34" t="s">
        <v>852</v>
      </c>
      <c r="O7" s="34" t="s">
        <v>852</v>
      </c>
      <c r="P7" s="34" t="s">
        <v>852</v>
      </c>
      <c r="Q7" s="34" t="s">
        <v>852</v>
      </c>
      <c r="R7" s="34" t="s">
        <v>852</v>
      </c>
      <c r="T7" s="104"/>
      <c r="U7" s="34"/>
      <c r="V7" s="34"/>
      <c r="W7" s="34"/>
      <c r="X7" s="34"/>
      <c r="Y7" s="34"/>
    </row>
    <row r="8" ht="41.25" customHeight="1">
      <c r="A8" s="356" t="s">
        <v>883</v>
      </c>
      <c r="B8" s="104" t="s">
        <v>34</v>
      </c>
      <c r="C8" s="70" t="s">
        <v>884</v>
      </c>
      <c r="D8" s="367" t="s">
        <v>885</v>
      </c>
      <c r="E8" s="364" t="s">
        <v>847</v>
      </c>
      <c r="F8" s="487" t="s">
        <v>848</v>
      </c>
      <c r="G8" s="372"/>
      <c r="H8" s="368"/>
      <c r="I8" s="488" t="s">
        <v>849</v>
      </c>
      <c r="J8" s="34" t="s">
        <v>880</v>
      </c>
      <c r="K8" s="489" t="s">
        <v>881</v>
      </c>
      <c r="L8" s="401" t="s">
        <v>851</v>
      </c>
      <c r="M8" s="490" t="s">
        <v>886</v>
      </c>
      <c r="N8" s="34" t="s">
        <v>34</v>
      </c>
      <c r="O8" s="34" t="s">
        <v>34</v>
      </c>
      <c r="P8" s="34" t="s">
        <v>34</v>
      </c>
      <c r="Q8" s="34" t="s">
        <v>34</v>
      </c>
      <c r="R8" s="34" t="s">
        <v>34</v>
      </c>
      <c r="S8" s="34" t="s">
        <v>34</v>
      </c>
      <c r="T8" s="34" t="s">
        <v>34</v>
      </c>
      <c r="U8" s="104"/>
      <c r="V8" s="34"/>
      <c r="W8" s="34"/>
      <c r="X8" s="34"/>
      <c r="Y8" s="34"/>
    </row>
    <row r="9" ht="36.083333333333336" customHeight="1">
      <c r="A9" s="356" t="s">
        <v>887</v>
      </c>
      <c r="B9" s="34" t="s">
        <v>34</v>
      </c>
      <c r="C9" s="369" t="s">
        <v>888</v>
      </c>
      <c r="D9" s="366" t="s">
        <v>889</v>
      </c>
      <c r="E9" s="405" t="s">
        <v>847</v>
      </c>
      <c r="F9" s="491" t="s">
        <v>848</v>
      </c>
      <c r="G9" s="372"/>
      <c r="H9" s="368"/>
      <c r="I9" s="492" t="s">
        <v>890</v>
      </c>
      <c r="J9" s="368"/>
      <c r="M9" s="34"/>
      <c r="N9" s="34"/>
      <c r="O9" s="34" t="s">
        <v>891</v>
      </c>
      <c r="P9" s="493" t="s">
        <v>892</v>
      </c>
      <c r="Q9" s="34" t="s">
        <v>893</v>
      </c>
      <c r="R9" s="414" t="s">
        <v>893</v>
      </c>
      <c r="S9" s="34" t="s">
        <v>893</v>
      </c>
      <c r="T9" s="104"/>
      <c r="U9" s="104"/>
      <c r="V9" s="34"/>
      <c r="W9" s="34"/>
      <c r="X9" s="34"/>
      <c r="Y9" s="34"/>
    </row>
    <row r="10" ht="34.416666666666664" customHeight="1">
      <c r="A10" s="356" t="s">
        <v>894</v>
      </c>
      <c r="B10" s="34" t="s">
        <v>895</v>
      </c>
      <c r="C10" s="114" t="s">
        <v>896</v>
      </c>
      <c r="D10" s="366" t="s">
        <v>889</v>
      </c>
      <c r="E10" s="405" t="s">
        <v>847</v>
      </c>
      <c r="F10" s="494" t="s">
        <v>848</v>
      </c>
      <c r="G10" s="372"/>
      <c r="H10" s="368"/>
      <c r="I10" s="495" t="s">
        <v>890</v>
      </c>
      <c r="J10" s="368"/>
      <c r="M10" s="34"/>
      <c r="N10" s="34"/>
      <c r="O10" s="34" t="s">
        <v>891</v>
      </c>
      <c r="P10" s="496" t="s">
        <v>897</v>
      </c>
      <c r="Q10" s="34" t="s">
        <v>895</v>
      </c>
      <c r="R10" s="414" t="s">
        <v>898</v>
      </c>
      <c r="S10" s="34"/>
      <c r="T10" s="104"/>
      <c r="U10" s="104"/>
      <c r="V10" s="34"/>
      <c r="W10" s="34"/>
      <c r="X10" s="34"/>
      <c r="Y10" s="34"/>
    </row>
    <row r="11" ht="35.083333333333336" customHeight="1">
      <c r="A11" s="356" t="s">
        <v>899</v>
      </c>
      <c r="B11" s="34" t="s">
        <v>893</v>
      </c>
      <c r="C11" s="114" t="s">
        <v>900</v>
      </c>
      <c r="D11" s="366" t="s">
        <v>901</v>
      </c>
      <c r="E11" s="405" t="s">
        <v>847</v>
      </c>
      <c r="F11" s="497" t="s">
        <v>848</v>
      </c>
      <c r="G11" s="372"/>
      <c r="H11" s="368"/>
      <c r="I11" s="498" t="s">
        <v>890</v>
      </c>
      <c r="J11" s="368"/>
      <c r="K11" s="499" t="s">
        <v>857</v>
      </c>
      <c r="L11" s="409" t="s">
        <v>869</v>
      </c>
      <c r="M11" s="407" t="s">
        <v>902</v>
      </c>
      <c r="N11" s="407"/>
      <c r="O11" s="407"/>
      <c r="P11" s="407"/>
      <c r="Q11" s="407" t="s">
        <v>861</v>
      </c>
      <c r="R11" s="413" t="s">
        <v>870</v>
      </c>
      <c r="S11" s="400" t="s">
        <v>871</v>
      </c>
      <c r="T11" s="410" t="s">
        <v>872</v>
      </c>
      <c r="U11" s="104" t="s">
        <v>893</v>
      </c>
      <c r="V11" s="34"/>
      <c r="W11" s="34"/>
      <c r="X11" s="34"/>
      <c r="Y11" s="34"/>
    </row>
    <row r="12" ht="37.333333333333336" customHeight="1">
      <c r="A12" s="356"/>
      <c r="B12" s="34"/>
      <c r="C12" s="11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104"/>
      <c r="U12" s="104"/>
      <c r="V12" s="34"/>
      <c r="W12" s="34"/>
      <c r="X12" s="34"/>
      <c r="Y12" s="34"/>
    </row>
    <row r="13" ht="16.5" customHeight="1">
      <c r="A13" s="356"/>
      <c r="B13" s="34"/>
      <c r="C13" s="11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104"/>
      <c r="U13" s="104"/>
      <c r="V13" s="34"/>
      <c r="W13" s="34"/>
      <c r="X13" s="34"/>
      <c r="Y13" s="3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11.056640625"/>
    <col min="2" max="2" width="17.103515625"/>
    <col min="4" max="4" width="44.5517578125" customWidth="1"/>
    <col min="5" max="5" width="27.57421875"/>
  </cols>
  <sheetData>
    <row r="1" ht="16.5" customHeight="1">
      <c r="A1" s="104" t="s">
        <v>903</v>
      </c>
      <c r="B1" s="97" t="s">
        <v>904</v>
      </c>
      <c r="C1" s="374" t="s">
        <v>822</v>
      </c>
      <c r="D1" s="374" t="s">
        <v>905</v>
      </c>
      <c r="E1" s="374" t="s">
        <v>906</v>
      </c>
      <c r="F1" s="374"/>
      <c r="G1" s="374"/>
      <c r="H1" s="374"/>
    </row>
    <row r="2" ht="76.5" customHeight="1">
      <c r="A2" s="104" t="n">
        <v>1</v>
      </c>
      <c r="B2" s="97" t="s">
        <v>907</v>
      </c>
      <c r="C2" s="374" t="s">
        <v>16</v>
      </c>
      <c r="D2" s="500" t="s">
        <v>908</v>
      </c>
      <c r="E2" s="374" t="s">
        <v>909</v>
      </c>
      <c r="F2" s="374"/>
      <c r="G2" s="374"/>
      <c r="H2" s="374"/>
    </row>
    <row r="3" ht="69.91666666666669" customHeight="1">
      <c r="A3" s="356" t="n">
        <v>2</v>
      </c>
      <c r="B3" s="34" t="s">
        <v>910</v>
      </c>
      <c r="C3" s="408" t="s">
        <v>911</v>
      </c>
      <c r="D3" s="501" t="s">
        <v>912</v>
      </c>
      <c r="E3" s="410"/>
      <c r="F3" s="410"/>
      <c r="G3" s="410"/>
      <c r="H3" s="401"/>
    </row>
    <row r="4" ht="81.91666666666669" customHeight="1">
      <c r="A4" s="104" t="n">
        <v>3</v>
      </c>
      <c r="B4" s="128" t="s">
        <v>913</v>
      </c>
      <c r="C4" s="408" t="s">
        <v>231</v>
      </c>
      <c r="D4" s="502" t="s">
        <v>914</v>
      </c>
      <c r="E4" s="503" t="s">
        <v>915</v>
      </c>
      <c r="F4" s="504" t="s">
        <v>916</v>
      </c>
      <c r="G4" s="34"/>
      <c r="H4" s="128"/>
    </row>
    <row r="5" ht="75" customHeight="1">
      <c r="A5" s="356" t="n">
        <v>4</v>
      </c>
      <c r="B5" s="34" t="s">
        <v>917</v>
      </c>
      <c r="C5" s="408"/>
      <c r="D5" s="505" t="s">
        <v>918</v>
      </c>
      <c r="E5" s="34"/>
      <c r="F5" s="34"/>
      <c r="G5" s="34"/>
      <c r="H5" s="34"/>
    </row>
    <row r="6" ht="16.5" customHeight="1">
      <c r="A6" s="104" t="n">
        <v>5</v>
      </c>
      <c r="B6" s="34"/>
      <c r="C6" s="408"/>
      <c r="D6" s="104"/>
      <c r="E6" s="34"/>
      <c r="F6" s="34"/>
      <c r="G6" s="34"/>
      <c r="H6" s="34"/>
    </row>
    <row r="7" ht="16.5" customHeight="1">
      <c r="A7" s="356" t="n">
        <v>6</v>
      </c>
      <c r="B7" s="115"/>
      <c r="C7" s="104"/>
      <c r="D7" s="34"/>
      <c r="E7" s="34"/>
      <c r="F7" s="34"/>
      <c r="G7" s="34"/>
      <c r="H7" s="34"/>
    </row>
    <row r="8" ht="16.5" customHeight="1">
      <c r="A8" s="104" t="n">
        <v>7</v>
      </c>
      <c r="B8" s="104"/>
      <c r="C8" s="34"/>
      <c r="D8" s="104"/>
      <c r="E8" s="34"/>
      <c r="F8" s="34"/>
      <c r="G8" s="34"/>
      <c r="H8" s="34"/>
    </row>
    <row r="9" ht="36.083333333333336" customHeight="1">
      <c r="A9" s="356" t="n">
        <v>8</v>
      </c>
      <c r="B9" s="34"/>
      <c r="C9" s="104"/>
      <c r="D9" s="104"/>
      <c r="E9" s="34"/>
      <c r="F9" s="34"/>
      <c r="G9" s="34"/>
      <c r="H9" s="34"/>
    </row>
    <row r="10" ht="34.416666666666664" customHeight="1">
      <c r="A10" s="104" t="n">
        <v>9</v>
      </c>
      <c r="B10" s="34"/>
      <c r="C10" s="104"/>
      <c r="D10" s="104"/>
      <c r="E10" s="34"/>
      <c r="F10" s="34"/>
      <c r="G10" s="34"/>
      <c r="H10" s="34"/>
    </row>
    <row r="11" ht="35.083333333333336" customHeight="1">
      <c r="A11" s="356" t="n">
        <v>10</v>
      </c>
      <c r="B11" s="34"/>
      <c r="C11" s="410"/>
      <c r="D11" s="104"/>
      <c r="E11" s="34"/>
      <c r="F11" s="34"/>
      <c r="G11" s="34"/>
      <c r="H11" s="34"/>
    </row>
    <row r="12" ht="37.333333333333336" customHeight="1">
      <c r="A12" s="356"/>
      <c r="B12" s="34"/>
      <c r="C12" s="104"/>
      <c r="D12" s="104"/>
      <c r="E12" s="34"/>
      <c r="F12" s="34"/>
      <c r="G12" s="34"/>
      <c r="H12" s="34"/>
    </row>
    <row r="13" ht="16.5" customHeight="1">
      <c r="A13" s="356"/>
      <c r="B13" s="34"/>
      <c r="C13" s="104"/>
      <c r="D13" s="104"/>
      <c r="E13" s="34"/>
      <c r="F13" s="34"/>
      <c r="G13" s="34"/>
      <c r="H13" s="3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2024-10-12T15:35:14Z</dcterms:modified>
</cp:coreProperties>
</file>