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nh\Desktop\Masterarbeit\"/>
    </mc:Choice>
  </mc:AlternateContent>
  <xr:revisionPtr revIDLastSave="0" documentId="13_ncr:1_{978BD625-C7B1-4341-8C51-0235E5F33E3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1" i="1" l="1"/>
  <c r="P85" i="1"/>
  <c r="P61" i="1"/>
  <c r="P21" i="1"/>
  <c r="O87" i="1"/>
  <c r="Q87" i="1" s="1"/>
  <c r="O86" i="1"/>
  <c r="P86" i="1" s="1"/>
  <c r="O85" i="1"/>
  <c r="Q85" i="1" s="1"/>
  <c r="O84" i="1"/>
  <c r="P84" i="1" s="1"/>
  <c r="O83" i="1"/>
  <c r="Q83" i="1" s="1"/>
  <c r="O82" i="1"/>
  <c r="Q82" i="1" s="1"/>
  <c r="O81" i="1"/>
  <c r="P81" i="1" s="1"/>
  <c r="O80" i="1"/>
  <c r="P80" i="1" s="1"/>
  <c r="O79" i="1"/>
  <c r="Q79" i="1" s="1"/>
  <c r="O78" i="1"/>
  <c r="P78" i="1" s="1"/>
  <c r="O77" i="1"/>
  <c r="P77" i="1" s="1"/>
  <c r="O76" i="1"/>
  <c r="P76" i="1" s="1"/>
  <c r="O75" i="1"/>
  <c r="Q75" i="1" s="1"/>
  <c r="O74" i="1"/>
  <c r="Q74" i="1" s="1"/>
  <c r="O73" i="1"/>
  <c r="P73" i="1" s="1"/>
  <c r="O72" i="1"/>
  <c r="P72" i="1" s="1"/>
  <c r="O71" i="1"/>
  <c r="Q71" i="1" s="1"/>
  <c r="O70" i="1"/>
  <c r="P70" i="1" s="1"/>
  <c r="O69" i="1"/>
  <c r="P69" i="1" s="1"/>
  <c r="O68" i="1"/>
  <c r="P68" i="1" s="1"/>
  <c r="O67" i="1"/>
  <c r="Q67" i="1" s="1"/>
  <c r="O66" i="1"/>
  <c r="Q66" i="1" s="1"/>
  <c r="O65" i="1"/>
  <c r="P65" i="1" s="1"/>
  <c r="O64" i="1"/>
  <c r="P64" i="1" s="1"/>
  <c r="O63" i="1"/>
  <c r="Q63" i="1" s="1"/>
  <c r="O62" i="1"/>
  <c r="P62" i="1" s="1"/>
  <c r="O61" i="1"/>
  <c r="O60" i="1"/>
  <c r="P60" i="1" s="1"/>
  <c r="O59" i="1"/>
  <c r="Q59" i="1" s="1"/>
  <c r="O58" i="1"/>
  <c r="Q58" i="1" s="1"/>
  <c r="O57" i="1"/>
  <c r="P57" i="1" s="1"/>
  <c r="O56" i="1"/>
  <c r="P56" i="1" s="1"/>
  <c r="O55" i="1"/>
  <c r="Q55" i="1" s="1"/>
  <c r="O54" i="1"/>
  <c r="P54" i="1" s="1"/>
  <c r="O53" i="1"/>
  <c r="Q53" i="1" s="1"/>
  <c r="O52" i="1"/>
  <c r="P52" i="1" s="1"/>
  <c r="O51" i="1"/>
  <c r="Q51" i="1" s="1"/>
  <c r="O50" i="1"/>
  <c r="Q50" i="1" s="1"/>
  <c r="O49" i="1"/>
  <c r="P49" i="1" s="1"/>
  <c r="O48" i="1"/>
  <c r="P48" i="1" s="1"/>
  <c r="O47" i="1"/>
  <c r="Q47" i="1" s="1"/>
  <c r="O46" i="1"/>
  <c r="P46" i="1" s="1"/>
  <c r="O45" i="1"/>
  <c r="Q45" i="1" s="1"/>
  <c r="O44" i="1"/>
  <c r="P44" i="1" s="1"/>
  <c r="O43" i="1"/>
  <c r="Q43" i="1" s="1"/>
  <c r="O42" i="1"/>
  <c r="Q42" i="1" s="1"/>
  <c r="O41" i="1"/>
  <c r="P41" i="1" s="1"/>
  <c r="O40" i="1"/>
  <c r="P40" i="1" s="1"/>
  <c r="O39" i="1"/>
  <c r="Q39" i="1" s="1"/>
  <c r="O38" i="1"/>
  <c r="P38" i="1" s="1"/>
  <c r="O37" i="1"/>
  <c r="P37" i="1" s="1"/>
  <c r="O36" i="1"/>
  <c r="P36" i="1" s="1"/>
  <c r="O35" i="1"/>
  <c r="Q35" i="1" s="1"/>
  <c r="O34" i="1"/>
  <c r="Q34" i="1" s="1"/>
  <c r="O33" i="1"/>
  <c r="P33" i="1" s="1"/>
  <c r="O32" i="1"/>
  <c r="P32" i="1" s="1"/>
  <c r="O31" i="1"/>
  <c r="Q31" i="1" s="1"/>
  <c r="O30" i="1"/>
  <c r="P30" i="1" s="1"/>
  <c r="O29" i="1"/>
  <c r="P29" i="1" s="1"/>
  <c r="O28" i="1"/>
  <c r="P28" i="1" s="1"/>
  <c r="O27" i="1"/>
  <c r="Q27" i="1" s="1"/>
  <c r="O26" i="1"/>
  <c r="Q26" i="1" s="1"/>
  <c r="O25" i="1"/>
  <c r="P25" i="1" s="1"/>
  <c r="O24" i="1"/>
  <c r="P24" i="1" s="1"/>
  <c r="O23" i="1"/>
  <c r="Q23" i="1" s="1"/>
  <c r="O22" i="1"/>
  <c r="P22" i="1" s="1"/>
  <c r="O21" i="1"/>
  <c r="Q21" i="1" s="1"/>
  <c r="O20" i="1"/>
  <c r="P20" i="1" s="1"/>
  <c r="O19" i="1"/>
  <c r="Q19" i="1" s="1"/>
  <c r="O18" i="1"/>
  <c r="Q18" i="1" s="1"/>
  <c r="O17" i="1"/>
  <c r="P17" i="1" s="1"/>
  <c r="O16" i="1"/>
  <c r="P16" i="1" s="1"/>
  <c r="O15" i="1"/>
  <c r="Q15" i="1" s="1"/>
  <c r="O14" i="1"/>
  <c r="P14" i="1" s="1"/>
  <c r="O13" i="1"/>
  <c r="P13" i="1" s="1"/>
  <c r="O12" i="1"/>
  <c r="P12" i="1" s="1"/>
  <c r="O11" i="1"/>
  <c r="Q11" i="1" s="1"/>
  <c r="O10" i="1"/>
  <c r="Q10" i="1" s="1"/>
  <c r="O9" i="1"/>
  <c r="P9" i="1" s="1"/>
  <c r="O8" i="1"/>
  <c r="P8" i="1" s="1"/>
  <c r="O7" i="1"/>
  <c r="Q7" i="1" s="1"/>
  <c r="O6" i="1"/>
  <c r="P6" i="1" s="1"/>
  <c r="O5" i="1"/>
  <c r="P5" i="1" s="1"/>
  <c r="O4" i="1"/>
  <c r="P4" i="1" s="1"/>
  <c r="O3" i="1"/>
  <c r="Q3" i="1" s="1"/>
  <c r="O2" i="1"/>
  <c r="Q2" i="1" s="1"/>
  <c r="P19" i="1" l="1"/>
  <c r="P42" i="1"/>
  <c r="P66" i="1"/>
  <c r="P83" i="1"/>
  <c r="Q29" i="1"/>
  <c r="P43" i="1"/>
  <c r="Q30" i="1"/>
  <c r="Q62" i="1"/>
  <c r="P3" i="1"/>
  <c r="P26" i="1"/>
  <c r="P45" i="1"/>
  <c r="P67" i="1"/>
  <c r="Q5" i="1"/>
  <c r="Q37" i="1"/>
  <c r="Q69" i="1"/>
  <c r="P27" i="1"/>
  <c r="P50" i="1"/>
  <c r="Q6" i="1"/>
  <c r="Q38" i="1"/>
  <c r="Q70" i="1"/>
  <c r="P10" i="1"/>
  <c r="P51" i="1"/>
  <c r="P74" i="1"/>
  <c r="Q13" i="1"/>
  <c r="Q77" i="1"/>
  <c r="P11" i="1"/>
  <c r="P34" i="1"/>
  <c r="P53" i="1"/>
  <c r="P75" i="1"/>
  <c r="Q14" i="1"/>
  <c r="Q46" i="1"/>
  <c r="Q78" i="1"/>
  <c r="P35" i="1"/>
  <c r="P58" i="1"/>
  <c r="P18" i="1"/>
  <c r="P59" i="1"/>
  <c r="P82" i="1"/>
  <c r="Q22" i="1"/>
  <c r="Q54" i="1"/>
  <c r="Q86" i="1"/>
  <c r="Q80" i="1"/>
  <c r="Q8" i="1"/>
  <c r="Q16" i="1"/>
  <c r="Q24" i="1"/>
  <c r="Q32" i="1"/>
  <c r="Q40" i="1"/>
  <c r="Q48" i="1"/>
  <c r="Q56" i="1"/>
  <c r="Q64" i="1"/>
  <c r="Q72" i="1"/>
  <c r="Q9" i="1"/>
  <c r="Q17" i="1"/>
  <c r="Q25" i="1"/>
  <c r="Q33" i="1"/>
  <c r="Q41" i="1"/>
  <c r="Q49" i="1"/>
  <c r="Q57" i="1"/>
  <c r="Q65" i="1"/>
  <c r="Q73" i="1"/>
  <c r="Q81" i="1"/>
  <c r="P15" i="1"/>
  <c r="P31" i="1"/>
  <c r="P39" i="1"/>
  <c r="P55" i="1"/>
  <c r="P63" i="1"/>
  <c r="P79" i="1"/>
  <c r="P7" i="1"/>
  <c r="P23" i="1"/>
  <c r="P47" i="1"/>
  <c r="P71" i="1"/>
  <c r="P87" i="1"/>
  <c r="Q4" i="1"/>
  <c r="Q12" i="1"/>
  <c r="Q20" i="1"/>
  <c r="Q28" i="1"/>
  <c r="Q36" i="1"/>
  <c r="Q44" i="1"/>
  <c r="Q52" i="1"/>
  <c r="Q60" i="1"/>
  <c r="Q68" i="1"/>
  <c r="Q76" i="1"/>
  <c r="Q84" i="1"/>
  <c r="P2" i="1"/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<sst xmlns="http://schemas.openxmlformats.org/spreadsheetml/2006/main" count="103" uniqueCount="19">
  <si>
    <t>Ferkel ID</t>
  </si>
  <si>
    <t>Gewicht in kg</t>
  </si>
  <si>
    <t>Rektaltemperatur in °C</t>
  </si>
  <si>
    <t>Zeitpunkt der Messung in min nach Geburt</t>
  </si>
  <si>
    <t>Sau ID</t>
  </si>
  <si>
    <t>Bucht NR</t>
  </si>
  <si>
    <t>Geburtsdatum</t>
  </si>
  <si>
    <t xml:space="preserve"> Zeit</t>
  </si>
  <si>
    <t>Geschlecht</t>
  </si>
  <si>
    <t>w</t>
  </si>
  <si>
    <t>m</t>
  </si>
  <si>
    <t>Zeit Wärmebild</t>
  </si>
  <si>
    <t>ID</t>
  </si>
  <si>
    <t>kgGEB</t>
  </si>
  <si>
    <t>PI (Ponderal Index) (Gewicht(in kg)/(Länge (in m)³))</t>
  </si>
  <si>
    <t>BMI (Body-Mass-Index) (Gewicht(in kg)/(Länge (in m)²))</t>
  </si>
  <si>
    <t>Umfang_cm_GEB</t>
  </si>
  <si>
    <t>Laenge_cm_GEB</t>
  </si>
  <si>
    <t>Laenge_m_GEB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</si>
</sst>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14" fontId="2" fillId="0" borderId="1" xfId="0" applyNumberFormat="1" applyFont="1" applyFill="1" applyBorder="1"/>
    <xf numFmtId="20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1" xfId="0" applyNumberFormat="1" applyFont="1" applyFill="1" applyBorder="1"/>
    <xf numFmtId="14" fontId="2" fillId="0" borderId="1" xfId="0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Font="1" applyFill="1" applyBorder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NumberFormat="1" applyFont="1" applyFill="1" applyBorder="1"/>
    <xf numFmtId="20" fontId="3" fillId="0" borderId="1" xfId="0" applyNumberFormat="1" applyFont="1" applyFill="1" applyBorder="1"/>
    <xf numFmtId="0" fontId="3" fillId="0" borderId="1" xfId="0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2" xfId="0" applyFont="1" applyFill="1" applyBorder="1"/>
    <xf numFmtId="20" fontId="0" fillId="0" borderId="0" xfId="0" applyNumberFormat="1"/>
    <xf numFmtId="20" fontId="2" fillId="0" borderId="1" xfId="0" applyNumberFormat="1" applyFont="1" applyFill="1" applyBorder="1"/>
    <xf numFmtId="2" fontId="0" fillId="0" borderId="3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1" fillId="0" borderId="0" xfId="0" applyNumberFormat="1" applyFont="1"/>
    <xf numFmtId="0" fontId="1" fillId="0" borderId="0" xfId="0" applyFont="1"/>
    <xf numFmtId="2" fontId="0" fillId="0" borderId="0" xfId="0" applyNumberFormat="1" applyFont="1" applyFill="1" applyBorder="1" applyAlignment="1"/>
    <xf numFmtId="164" fontId="0" fillId="0" borderId="0" xfId="0" applyNumberFormat="1" applyFont="1" applyFill="1" applyBorder="1"/>
    <xf numFmtId="0" fontId="0" fillId="0" borderId="0" xfId="0" applyNumberFormat="1"/>
    <xf numFmtId="2" fontId="0" fillId="0" borderId="0" xfId="0" applyNumberFormat="1" applyBorder="1" applyAlignment="1"/>
    <xf numFmtId="164" fontId="0" fillId="0" borderId="0" xfId="0" applyNumberFormat="1" applyBorder="1"/>
    <xf numFmtId="2" fontId="0" fillId="0" borderId="0" xfId="0" applyNumberFormat="1"/>
    <xf numFmtId="164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Standard" xfId="0" builtinId="0"/>
  </cellStyles>
  <dxfs count="26"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ill>
        <gradientFill degree="90">
          <stop position="0">
            <color rgb="FFFFFF00"/>
          </stop>
          <stop position="1">
            <color rgb="FFFFFF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ill>
        <gradientFill degree="90">
          <stop position="0">
            <color rgb="FFFFFF00"/>
          </stop>
          <stop position="1">
            <color rgb="FFFFFF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font>
        <strike val="0"/>
      </font>
      <fill>
        <gradientFill degree="90">
          <stop position="0">
            <color rgb="FFFF000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D1" workbookViewId="0">
      <selection activeCell="S5" sqref="S5"/>
    </sheetView>
  </sheetViews>
  <sheetFormatPr baseColWidth="10" defaultRowHeight="15" x14ac:dyDescent="0.25"/>
  <cols>
    <col min="2" max="2" width="13.85546875" customWidth="1"/>
    <col min="3" max="3" width="21.28515625" customWidth="1"/>
    <col min="4" max="4" width="38.140625" customWidth="1"/>
    <col min="5" max="5" width="18.5703125" customWidth="1"/>
    <col min="12" max="12" width="11.42578125" style="39"/>
    <col min="13" max="14" width="11.42578125" style="40"/>
    <col min="16" max="16" width="21.28515625" style="36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7" t="s">
        <v>11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t="s">
        <v>12</v>
      </c>
      <c r="L1" s="30" t="s">
        <v>13</v>
      </c>
      <c r="M1" s="31" t="s">
        <v>16</v>
      </c>
      <c r="N1" s="31" t="s">
        <v>17</v>
      </c>
      <c r="O1" t="s">
        <v>18</v>
      </c>
      <c r="P1" s="32" t="s">
        <v>14</v>
      </c>
      <c r="Q1" s="33" t="s">
        <v>15</v>
      </c>
    </row>
    <row r="2" spans="1:17" x14ac:dyDescent="0.25">
      <c r="A2" s="4">
        <v>16514</v>
      </c>
      <c r="B2" s="4">
        <v>2</v>
      </c>
      <c r="C2" s="5">
        <v>38.200000000000003</v>
      </c>
      <c r="D2" s="29">
        <v>2.0833333333333332E-2</v>
      </c>
      <c r="E2" s="28">
        <f>I2+D2</f>
        <v>0.50347222222222221</v>
      </c>
      <c r="F2" s="4">
        <v>535</v>
      </c>
      <c r="G2" s="4">
        <v>5</v>
      </c>
      <c r="H2" s="6">
        <v>43895</v>
      </c>
      <c r="I2" s="7">
        <v>0.4826388888888889</v>
      </c>
      <c r="J2" s="8" t="s">
        <v>9</v>
      </c>
      <c r="K2">
        <v>16514</v>
      </c>
      <c r="L2" s="34">
        <v>2</v>
      </c>
      <c r="M2" s="35">
        <v>32</v>
      </c>
      <c r="N2" s="35">
        <v>22</v>
      </c>
      <c r="O2">
        <f>N2/100</f>
        <v>0.22</v>
      </c>
      <c r="P2" s="36">
        <f>(L2/(POWER(O2,3)))</f>
        <v>187.82870022539444</v>
      </c>
      <c r="Q2">
        <f>(L2/(POWER(O2,2)))</f>
        <v>41.32231404958678</v>
      </c>
    </row>
    <row r="3" spans="1:17" x14ac:dyDescent="0.25">
      <c r="A3" s="4">
        <v>16515</v>
      </c>
      <c r="B3" s="9">
        <v>1.65</v>
      </c>
      <c r="C3" s="5">
        <v>36.1</v>
      </c>
      <c r="D3" s="29">
        <v>2.0833333333333332E-2</v>
      </c>
      <c r="E3" s="28">
        <f t="shared" ref="E3:E66" si="0">I3+D3</f>
        <v>0.54652777777777783</v>
      </c>
      <c r="F3" s="4">
        <v>535</v>
      </c>
      <c r="G3" s="4">
        <v>5</v>
      </c>
      <c r="H3" s="6">
        <v>43895</v>
      </c>
      <c r="I3" s="7">
        <v>0.52569444444444446</v>
      </c>
      <c r="J3" s="8" t="s">
        <v>10</v>
      </c>
      <c r="K3">
        <v>16515</v>
      </c>
      <c r="L3" s="34">
        <v>1.65</v>
      </c>
      <c r="M3" s="35">
        <v>26</v>
      </c>
      <c r="N3" s="35">
        <v>21</v>
      </c>
      <c r="O3">
        <f t="shared" ref="O3:O66" si="1">N3/100</f>
        <v>0.21</v>
      </c>
      <c r="P3" s="36">
        <f t="shared" ref="P3:P66" si="2">(L3/(POWER(O3,3)))</f>
        <v>178.16650469711698</v>
      </c>
      <c r="Q3">
        <f t="shared" ref="Q3:Q66" si="3">(L3/(POWER(O3,2)))</f>
        <v>37.414965986394563</v>
      </c>
    </row>
    <row r="4" spans="1:17" x14ac:dyDescent="0.25">
      <c r="A4" s="4">
        <v>16516</v>
      </c>
      <c r="B4" s="9">
        <v>0.9</v>
      </c>
      <c r="C4" s="5">
        <v>35.700000000000003</v>
      </c>
      <c r="D4" s="29">
        <v>2.2916666666666669E-2</v>
      </c>
      <c r="E4" s="28">
        <f t="shared" si="0"/>
        <v>0.5493055555555556</v>
      </c>
      <c r="F4" s="4">
        <v>535</v>
      </c>
      <c r="G4" s="4">
        <v>5</v>
      </c>
      <c r="H4" s="6">
        <v>43895</v>
      </c>
      <c r="I4" s="7">
        <v>0.52638888888888891</v>
      </c>
      <c r="J4" s="8" t="s">
        <v>10</v>
      </c>
      <c r="K4">
        <v>16516</v>
      </c>
      <c r="L4" s="34">
        <v>0.9</v>
      </c>
      <c r="M4" s="35">
        <v>21</v>
      </c>
      <c r="N4" s="35">
        <v>19</v>
      </c>
      <c r="O4">
        <f t="shared" si="1"/>
        <v>0.19</v>
      </c>
      <c r="P4" s="36">
        <f t="shared" si="2"/>
        <v>131.21446274967195</v>
      </c>
      <c r="Q4">
        <f t="shared" si="3"/>
        <v>24.930747922437675</v>
      </c>
    </row>
    <row r="5" spans="1:17" x14ac:dyDescent="0.25">
      <c r="A5" s="4">
        <v>16518</v>
      </c>
      <c r="B5" s="9">
        <v>1.35</v>
      </c>
      <c r="C5" s="5">
        <v>37.200000000000003</v>
      </c>
      <c r="D5" s="29">
        <v>2.0833333333333332E-2</v>
      </c>
      <c r="E5" s="28">
        <f t="shared" si="0"/>
        <v>0.56111111111111112</v>
      </c>
      <c r="F5" s="4">
        <v>535</v>
      </c>
      <c r="G5" s="4">
        <v>5</v>
      </c>
      <c r="H5" s="6">
        <v>43895</v>
      </c>
      <c r="I5" s="7">
        <v>0.54027777777777775</v>
      </c>
      <c r="J5" s="8" t="s">
        <v>9</v>
      </c>
      <c r="K5">
        <v>16518</v>
      </c>
      <c r="L5" s="34">
        <v>1.35</v>
      </c>
      <c r="M5" s="35">
        <v>27</v>
      </c>
      <c r="N5" s="35">
        <v>21</v>
      </c>
      <c r="O5">
        <f t="shared" si="1"/>
        <v>0.21</v>
      </c>
      <c r="P5" s="36">
        <f t="shared" si="2"/>
        <v>145.77259475218662</v>
      </c>
      <c r="Q5">
        <f t="shared" si="3"/>
        <v>30.61224489795919</v>
      </c>
    </row>
    <row r="6" spans="1:17" x14ac:dyDescent="0.25">
      <c r="A6" s="4">
        <v>16520</v>
      </c>
      <c r="B6" s="9">
        <v>1.7</v>
      </c>
      <c r="C6" s="5">
        <v>37.6</v>
      </c>
      <c r="D6" s="29">
        <v>2.0833333333333332E-2</v>
      </c>
      <c r="E6" s="28">
        <f t="shared" si="0"/>
        <v>0.63680555555555562</v>
      </c>
      <c r="F6" s="4">
        <v>535</v>
      </c>
      <c r="G6" s="4">
        <v>5</v>
      </c>
      <c r="H6" s="6">
        <v>43895</v>
      </c>
      <c r="I6" s="7">
        <v>0.61597222222222225</v>
      </c>
      <c r="J6" s="8" t="s">
        <v>9</v>
      </c>
      <c r="K6">
        <v>16520</v>
      </c>
      <c r="L6" s="34">
        <v>1.7</v>
      </c>
      <c r="M6" s="35">
        <v>28</v>
      </c>
      <c r="N6" s="35">
        <v>22</v>
      </c>
      <c r="O6">
        <f t="shared" si="1"/>
        <v>0.22</v>
      </c>
      <c r="P6" s="36">
        <f t="shared" si="2"/>
        <v>159.65439519158528</v>
      </c>
      <c r="Q6">
        <f t="shared" si="3"/>
        <v>35.123966942148762</v>
      </c>
    </row>
    <row r="7" spans="1:17" x14ac:dyDescent="0.25">
      <c r="A7" s="4">
        <v>16521</v>
      </c>
      <c r="B7" s="9">
        <v>1.65</v>
      </c>
      <c r="C7" s="5">
        <v>38</v>
      </c>
      <c r="D7" s="29">
        <v>2.0833333333333332E-2</v>
      </c>
      <c r="E7" s="28">
        <f t="shared" si="0"/>
        <v>0.66041666666666665</v>
      </c>
      <c r="F7" s="4">
        <v>535</v>
      </c>
      <c r="G7" s="4">
        <v>5</v>
      </c>
      <c r="H7" s="6">
        <v>43895</v>
      </c>
      <c r="I7" s="7">
        <v>0.63958333333333328</v>
      </c>
      <c r="J7" s="8" t="s">
        <v>10</v>
      </c>
      <c r="K7">
        <v>16521</v>
      </c>
      <c r="L7" s="34">
        <v>1.65</v>
      </c>
      <c r="M7" s="35">
        <v>28</v>
      </c>
      <c r="N7" s="35">
        <v>21</v>
      </c>
      <c r="O7">
        <f t="shared" si="1"/>
        <v>0.21</v>
      </c>
      <c r="P7" s="36">
        <f t="shared" si="2"/>
        <v>178.16650469711698</v>
      </c>
      <c r="Q7">
        <f t="shared" si="3"/>
        <v>37.414965986394563</v>
      </c>
    </row>
    <row r="8" spans="1:17" x14ac:dyDescent="0.25">
      <c r="A8" s="4">
        <v>16522</v>
      </c>
      <c r="B8" s="9">
        <v>1.8</v>
      </c>
      <c r="C8" s="5">
        <v>38.4</v>
      </c>
      <c r="D8" s="29">
        <v>2.0833333333333332E-2</v>
      </c>
      <c r="E8" s="28">
        <f t="shared" si="0"/>
        <v>0.71666666666666667</v>
      </c>
      <c r="F8" s="4">
        <v>535</v>
      </c>
      <c r="G8" s="4">
        <v>5</v>
      </c>
      <c r="H8" s="6">
        <v>43895</v>
      </c>
      <c r="I8" s="7">
        <v>0.6958333333333333</v>
      </c>
      <c r="J8" s="8" t="s">
        <v>9</v>
      </c>
      <c r="K8">
        <v>16522</v>
      </c>
      <c r="L8" s="34">
        <v>1.8</v>
      </c>
      <c r="M8" s="35">
        <v>28</v>
      </c>
      <c r="N8" s="35">
        <v>23</v>
      </c>
      <c r="O8">
        <f t="shared" si="1"/>
        <v>0.23</v>
      </c>
      <c r="P8" s="36">
        <f t="shared" si="2"/>
        <v>147.94115229719733</v>
      </c>
      <c r="Q8">
        <f t="shared" si="3"/>
        <v>34.026465028355389</v>
      </c>
    </row>
    <row r="9" spans="1:17" x14ac:dyDescent="0.25">
      <c r="A9" s="4">
        <v>16523</v>
      </c>
      <c r="B9" s="9">
        <v>1.8</v>
      </c>
      <c r="C9" s="5">
        <v>37.700000000000003</v>
      </c>
      <c r="D9" s="29">
        <v>2.0833333333333332E-2</v>
      </c>
      <c r="E9" s="28">
        <f t="shared" si="0"/>
        <v>0.72916666666666674</v>
      </c>
      <c r="F9" s="4">
        <v>535</v>
      </c>
      <c r="G9" s="4">
        <v>5</v>
      </c>
      <c r="H9" s="6">
        <v>43895</v>
      </c>
      <c r="I9" s="7">
        <v>0.70833333333333337</v>
      </c>
      <c r="J9" s="8" t="s">
        <v>10</v>
      </c>
      <c r="K9">
        <v>16523</v>
      </c>
      <c r="L9" s="34">
        <v>1.8</v>
      </c>
      <c r="M9" s="35">
        <v>29</v>
      </c>
      <c r="N9" s="35">
        <v>24</v>
      </c>
      <c r="O9">
        <f t="shared" si="1"/>
        <v>0.24</v>
      </c>
      <c r="P9" s="36">
        <f t="shared" si="2"/>
        <v>130.20833333333334</v>
      </c>
      <c r="Q9">
        <f t="shared" si="3"/>
        <v>31.25</v>
      </c>
    </row>
    <row r="10" spans="1:17" x14ac:dyDescent="0.25">
      <c r="A10" s="4">
        <v>16524</v>
      </c>
      <c r="B10" s="9">
        <v>1.2</v>
      </c>
      <c r="C10" s="5">
        <v>38.200000000000003</v>
      </c>
      <c r="D10" s="29">
        <v>2.0833333333333332E-2</v>
      </c>
      <c r="E10" s="28">
        <f t="shared" si="0"/>
        <v>0.73333333333333339</v>
      </c>
      <c r="F10" s="4">
        <v>535</v>
      </c>
      <c r="G10" s="4">
        <v>5</v>
      </c>
      <c r="H10" s="6">
        <v>43895</v>
      </c>
      <c r="I10" s="7">
        <v>0.71250000000000002</v>
      </c>
      <c r="J10" s="8" t="s">
        <v>10</v>
      </c>
      <c r="K10">
        <v>16524</v>
      </c>
      <c r="L10" s="34">
        <v>1.2</v>
      </c>
      <c r="M10" s="35">
        <v>25</v>
      </c>
      <c r="N10" s="35">
        <v>19</v>
      </c>
      <c r="O10">
        <f t="shared" si="1"/>
        <v>0.19</v>
      </c>
      <c r="P10" s="36">
        <f t="shared" si="2"/>
        <v>174.95261699956259</v>
      </c>
      <c r="Q10">
        <f t="shared" si="3"/>
        <v>33.240997229916893</v>
      </c>
    </row>
    <row r="11" spans="1:17" x14ac:dyDescent="0.25">
      <c r="A11" s="4">
        <v>16531</v>
      </c>
      <c r="B11" s="9">
        <v>1.4</v>
      </c>
      <c r="C11" s="5">
        <v>36.1</v>
      </c>
      <c r="D11" s="29">
        <v>2.0833333333333332E-2</v>
      </c>
      <c r="E11" s="28">
        <f t="shared" si="0"/>
        <v>0.4513888888888889</v>
      </c>
      <c r="F11" s="5">
        <v>503</v>
      </c>
      <c r="G11" s="5">
        <v>1</v>
      </c>
      <c r="H11" s="10">
        <v>43896</v>
      </c>
      <c r="I11" s="7">
        <v>0.43055555555555558</v>
      </c>
      <c r="J11" s="8" t="s">
        <v>9</v>
      </c>
      <c r="K11">
        <v>16531</v>
      </c>
      <c r="L11" s="34">
        <v>1.4</v>
      </c>
      <c r="M11" s="35">
        <v>25</v>
      </c>
      <c r="N11" s="35">
        <v>21</v>
      </c>
      <c r="O11">
        <f t="shared" si="1"/>
        <v>0.21</v>
      </c>
      <c r="P11" s="36">
        <f t="shared" si="2"/>
        <v>151.17157974300832</v>
      </c>
      <c r="Q11">
        <f t="shared" si="3"/>
        <v>31.74603174603175</v>
      </c>
    </row>
    <row r="12" spans="1:17" x14ac:dyDescent="0.25">
      <c r="A12" s="4">
        <v>16532</v>
      </c>
      <c r="B12" s="9">
        <v>0.7</v>
      </c>
      <c r="C12" s="5">
        <v>34.799999999999997</v>
      </c>
      <c r="D12" s="29">
        <v>2.0833333333333332E-2</v>
      </c>
      <c r="E12" s="28">
        <f t="shared" si="0"/>
        <v>0.45347222222222217</v>
      </c>
      <c r="F12" s="5">
        <v>503</v>
      </c>
      <c r="G12" s="5">
        <v>1</v>
      </c>
      <c r="H12" s="10">
        <v>43896</v>
      </c>
      <c r="I12" s="7">
        <v>0.43263888888888885</v>
      </c>
      <c r="J12" s="8" t="s">
        <v>9</v>
      </c>
      <c r="K12">
        <v>16532</v>
      </c>
      <c r="L12" s="34">
        <v>0.7</v>
      </c>
      <c r="M12" s="35">
        <v>22</v>
      </c>
      <c r="N12" s="35">
        <v>16</v>
      </c>
      <c r="O12">
        <f t="shared" si="1"/>
        <v>0.16</v>
      </c>
      <c r="P12" s="36">
        <f t="shared" si="2"/>
        <v>170.89843749999997</v>
      </c>
      <c r="Q12">
        <f t="shared" si="3"/>
        <v>27.343749999999996</v>
      </c>
    </row>
    <row r="13" spans="1:17" x14ac:dyDescent="0.25">
      <c r="A13" s="4">
        <v>16533</v>
      </c>
      <c r="B13" s="9">
        <v>1.2</v>
      </c>
      <c r="C13" s="5">
        <v>35.799999999999997</v>
      </c>
      <c r="D13" s="29">
        <v>2.2916666666666669E-2</v>
      </c>
      <c r="E13" s="28">
        <f t="shared" si="0"/>
        <v>0.45555555555555549</v>
      </c>
      <c r="F13" s="5">
        <v>503</v>
      </c>
      <c r="G13" s="5">
        <v>1</v>
      </c>
      <c r="H13" s="10">
        <v>43896</v>
      </c>
      <c r="I13" s="7">
        <v>0.43263888888888885</v>
      </c>
      <c r="J13" s="8" t="s">
        <v>9</v>
      </c>
      <c r="K13">
        <v>16533</v>
      </c>
      <c r="L13" s="34">
        <v>1.2</v>
      </c>
      <c r="M13" s="35">
        <v>26</v>
      </c>
      <c r="N13" s="35">
        <v>19</v>
      </c>
      <c r="O13">
        <f t="shared" si="1"/>
        <v>0.19</v>
      </c>
      <c r="P13" s="36">
        <f t="shared" si="2"/>
        <v>174.95261699956259</v>
      </c>
      <c r="Q13">
        <f t="shared" si="3"/>
        <v>33.240997229916893</v>
      </c>
    </row>
    <row r="14" spans="1:17" x14ac:dyDescent="0.25">
      <c r="A14" s="4">
        <v>16534</v>
      </c>
      <c r="B14" s="9">
        <v>0.9</v>
      </c>
      <c r="C14" s="5">
        <v>33.5</v>
      </c>
      <c r="D14" s="29">
        <v>2.0833333333333332E-2</v>
      </c>
      <c r="E14" s="28">
        <f t="shared" si="0"/>
        <v>0.46458333333333335</v>
      </c>
      <c r="F14" s="5">
        <v>503</v>
      </c>
      <c r="G14" s="5">
        <v>1</v>
      </c>
      <c r="H14" s="10">
        <v>43896</v>
      </c>
      <c r="I14" s="7">
        <v>0.44375000000000003</v>
      </c>
      <c r="J14" s="8" t="s">
        <v>9</v>
      </c>
      <c r="K14">
        <v>16534</v>
      </c>
      <c r="L14" s="34">
        <v>0.9</v>
      </c>
      <c r="M14" s="35">
        <v>22</v>
      </c>
      <c r="N14" s="35">
        <v>18</v>
      </c>
      <c r="O14">
        <f t="shared" si="1"/>
        <v>0.18</v>
      </c>
      <c r="P14" s="36">
        <f t="shared" si="2"/>
        <v>154.32098765432102</v>
      </c>
      <c r="Q14">
        <f t="shared" si="3"/>
        <v>27.777777777777779</v>
      </c>
    </row>
    <row r="15" spans="1:17" x14ac:dyDescent="0.25">
      <c r="A15" s="4">
        <v>16535</v>
      </c>
      <c r="B15" s="9">
        <v>1.2</v>
      </c>
      <c r="C15" s="5">
        <v>36.200000000000003</v>
      </c>
      <c r="D15" s="29">
        <v>2.2916666666666669E-2</v>
      </c>
      <c r="E15" s="28">
        <f t="shared" si="0"/>
        <v>0.46875</v>
      </c>
      <c r="F15" s="5">
        <v>503</v>
      </c>
      <c r="G15" s="5">
        <v>1</v>
      </c>
      <c r="H15" s="10">
        <v>43896</v>
      </c>
      <c r="I15" s="7">
        <v>0.4458333333333333</v>
      </c>
      <c r="J15" s="8" t="s">
        <v>10</v>
      </c>
      <c r="K15">
        <v>16535</v>
      </c>
      <c r="L15" s="34">
        <v>1.2</v>
      </c>
      <c r="M15" s="35">
        <v>26</v>
      </c>
      <c r="N15" s="35">
        <v>19</v>
      </c>
      <c r="O15">
        <f t="shared" si="1"/>
        <v>0.19</v>
      </c>
      <c r="P15" s="36">
        <f t="shared" si="2"/>
        <v>174.95261699956259</v>
      </c>
      <c r="Q15">
        <f t="shared" si="3"/>
        <v>33.240997229916893</v>
      </c>
    </row>
    <row r="16" spans="1:17" x14ac:dyDescent="0.25">
      <c r="A16" s="4">
        <v>16536</v>
      </c>
      <c r="B16" s="9">
        <v>0.75</v>
      </c>
      <c r="C16" s="5">
        <v>33.299999999999997</v>
      </c>
      <c r="D16" s="29">
        <v>2.361111111111111E-2</v>
      </c>
      <c r="E16" s="28">
        <f t="shared" si="0"/>
        <v>0.46944444444444444</v>
      </c>
      <c r="F16" s="5">
        <v>503</v>
      </c>
      <c r="G16" s="5">
        <v>1</v>
      </c>
      <c r="H16" s="10">
        <v>43896</v>
      </c>
      <c r="I16" s="7">
        <v>0.4458333333333333</v>
      </c>
      <c r="J16" s="8" t="s">
        <v>9</v>
      </c>
      <c r="K16">
        <v>16536</v>
      </c>
      <c r="L16" s="34">
        <v>0.75</v>
      </c>
      <c r="M16" s="35">
        <v>22</v>
      </c>
      <c r="N16" s="35">
        <v>16</v>
      </c>
      <c r="O16">
        <f t="shared" si="1"/>
        <v>0.16</v>
      </c>
      <c r="P16" s="36">
        <f t="shared" si="2"/>
        <v>183.10546874999997</v>
      </c>
      <c r="Q16">
        <f t="shared" si="3"/>
        <v>29.296875</v>
      </c>
    </row>
    <row r="17" spans="1:17" x14ac:dyDescent="0.25">
      <c r="A17" s="4">
        <v>16537</v>
      </c>
      <c r="B17" s="9">
        <v>1.05</v>
      </c>
      <c r="C17" s="5">
        <v>34.700000000000003</v>
      </c>
      <c r="D17" s="29">
        <v>2.7777777777777776E-2</v>
      </c>
      <c r="E17" s="28">
        <f t="shared" si="0"/>
        <v>0.47361111111111109</v>
      </c>
      <c r="F17" s="5">
        <v>503</v>
      </c>
      <c r="G17" s="5">
        <v>1</v>
      </c>
      <c r="H17" s="10">
        <v>43896</v>
      </c>
      <c r="I17" s="7">
        <v>0.4458333333333333</v>
      </c>
      <c r="J17" s="8" t="s">
        <v>9</v>
      </c>
      <c r="K17">
        <v>16537</v>
      </c>
      <c r="L17" s="34">
        <v>1.05</v>
      </c>
      <c r="M17" s="35">
        <v>24</v>
      </c>
      <c r="N17" s="35">
        <v>20</v>
      </c>
      <c r="O17">
        <f t="shared" si="1"/>
        <v>0.2</v>
      </c>
      <c r="P17" s="36">
        <f t="shared" si="2"/>
        <v>131.24999999999997</v>
      </c>
      <c r="Q17">
        <f t="shared" si="3"/>
        <v>26.249999999999996</v>
      </c>
    </row>
    <row r="18" spans="1:17" x14ac:dyDescent="0.25">
      <c r="A18" s="4">
        <v>22005</v>
      </c>
      <c r="B18" s="9">
        <v>1.41</v>
      </c>
      <c r="C18" s="5">
        <v>37.200000000000003</v>
      </c>
      <c r="D18" s="29">
        <v>2.0833333333333332E-2</v>
      </c>
      <c r="E18" s="28">
        <f t="shared" si="0"/>
        <v>0.73611111111111116</v>
      </c>
      <c r="F18" s="4">
        <v>593</v>
      </c>
      <c r="G18" s="4">
        <v>2</v>
      </c>
      <c r="H18" s="6">
        <v>43895</v>
      </c>
      <c r="I18" s="7">
        <v>0.71527777777777779</v>
      </c>
      <c r="J18" s="8" t="s">
        <v>9</v>
      </c>
      <c r="K18">
        <v>22005</v>
      </c>
      <c r="L18" s="34">
        <v>1.41</v>
      </c>
      <c r="M18" s="35">
        <v>27</v>
      </c>
      <c r="N18" s="35">
        <v>21</v>
      </c>
      <c r="O18">
        <f t="shared" si="1"/>
        <v>0.21</v>
      </c>
      <c r="P18" s="36">
        <f t="shared" si="2"/>
        <v>152.25137674117266</v>
      </c>
      <c r="Q18">
        <f t="shared" si="3"/>
        <v>31.972789115646261</v>
      </c>
    </row>
    <row r="19" spans="1:17" x14ac:dyDescent="0.25">
      <c r="A19" s="4">
        <v>22006</v>
      </c>
      <c r="B19" s="9">
        <v>1.48</v>
      </c>
      <c r="C19" s="5">
        <v>36.5</v>
      </c>
      <c r="D19" s="29">
        <v>2.2222222222222223E-2</v>
      </c>
      <c r="E19" s="28">
        <f t="shared" si="0"/>
        <v>0.78888888888888886</v>
      </c>
      <c r="F19" s="4">
        <v>593</v>
      </c>
      <c r="G19" s="4">
        <v>2</v>
      </c>
      <c r="H19" s="6">
        <v>43895</v>
      </c>
      <c r="I19" s="7">
        <v>0.76666666666666661</v>
      </c>
      <c r="J19" s="8" t="s">
        <v>10</v>
      </c>
      <c r="K19">
        <v>22006</v>
      </c>
      <c r="L19" s="34">
        <v>1.48</v>
      </c>
      <c r="M19" s="35">
        <v>26</v>
      </c>
      <c r="N19" s="35">
        <v>19</v>
      </c>
      <c r="O19">
        <f t="shared" si="1"/>
        <v>0.19</v>
      </c>
      <c r="P19" s="36">
        <f t="shared" si="2"/>
        <v>215.77489429946056</v>
      </c>
      <c r="Q19">
        <f t="shared" si="3"/>
        <v>40.997229916897503</v>
      </c>
    </row>
    <row r="20" spans="1:17" x14ac:dyDescent="0.25">
      <c r="A20" s="4">
        <v>22007</v>
      </c>
      <c r="B20" s="9">
        <v>1.48</v>
      </c>
      <c r="C20" s="5">
        <v>35.799999999999997</v>
      </c>
      <c r="D20" s="29">
        <v>2.4305555555555556E-2</v>
      </c>
      <c r="E20" s="28">
        <f t="shared" si="0"/>
        <v>0.79097222222222219</v>
      </c>
      <c r="F20" s="4">
        <v>593</v>
      </c>
      <c r="G20" s="4">
        <v>2</v>
      </c>
      <c r="H20" s="6">
        <v>43895</v>
      </c>
      <c r="I20" s="7">
        <v>0.76666666666666661</v>
      </c>
      <c r="J20" s="8" t="s">
        <v>9</v>
      </c>
      <c r="K20">
        <v>22007</v>
      </c>
      <c r="L20" s="34">
        <v>1.48</v>
      </c>
      <c r="M20" s="35">
        <v>27</v>
      </c>
      <c r="N20" s="35">
        <v>19</v>
      </c>
      <c r="O20">
        <f t="shared" si="1"/>
        <v>0.19</v>
      </c>
      <c r="P20" s="36">
        <f t="shared" si="2"/>
        <v>215.77489429946056</v>
      </c>
      <c r="Q20">
        <f t="shared" si="3"/>
        <v>40.997229916897503</v>
      </c>
    </row>
    <row r="21" spans="1:17" x14ac:dyDescent="0.25">
      <c r="A21" s="4">
        <v>22008</v>
      </c>
      <c r="B21" s="9">
        <v>1.06</v>
      </c>
      <c r="C21" s="5">
        <v>34.4</v>
      </c>
      <c r="D21" s="29">
        <v>2.7777777777777776E-2</v>
      </c>
      <c r="E21" s="28">
        <f t="shared" si="0"/>
        <v>0.79791666666666672</v>
      </c>
      <c r="F21" s="4">
        <v>593</v>
      </c>
      <c r="G21" s="4">
        <v>2</v>
      </c>
      <c r="H21" s="6">
        <v>43895</v>
      </c>
      <c r="I21" s="7">
        <v>0.77013888888888893</v>
      </c>
      <c r="J21" s="8" t="s">
        <v>9</v>
      </c>
      <c r="K21">
        <v>22008</v>
      </c>
      <c r="L21" s="34">
        <v>1.06</v>
      </c>
      <c r="M21" s="35">
        <v>24</v>
      </c>
      <c r="N21" s="35">
        <v>19</v>
      </c>
      <c r="O21">
        <f t="shared" si="1"/>
        <v>0.19</v>
      </c>
      <c r="P21" s="36">
        <f t="shared" si="2"/>
        <v>154.54147834961364</v>
      </c>
      <c r="Q21">
        <f t="shared" si="3"/>
        <v>29.362880886426595</v>
      </c>
    </row>
    <row r="22" spans="1:17" x14ac:dyDescent="0.25">
      <c r="A22" s="4">
        <v>22009</v>
      </c>
      <c r="B22" s="9">
        <v>1.2</v>
      </c>
      <c r="C22" s="5">
        <v>34.9</v>
      </c>
      <c r="D22" s="29">
        <v>2.4305555555555556E-2</v>
      </c>
      <c r="E22" s="28">
        <f t="shared" si="0"/>
        <v>0.80208333333333337</v>
      </c>
      <c r="F22" s="4">
        <v>593</v>
      </c>
      <c r="G22" s="4">
        <v>2</v>
      </c>
      <c r="H22" s="6">
        <v>43895</v>
      </c>
      <c r="I22" s="7">
        <v>0.77777777777777779</v>
      </c>
      <c r="J22" s="8" t="s">
        <v>10</v>
      </c>
      <c r="K22">
        <v>22009</v>
      </c>
      <c r="L22" s="34">
        <v>1.2</v>
      </c>
      <c r="M22" s="35">
        <v>26</v>
      </c>
      <c r="N22" s="35">
        <v>19</v>
      </c>
      <c r="O22">
        <f t="shared" si="1"/>
        <v>0.19</v>
      </c>
      <c r="P22" s="36">
        <f t="shared" si="2"/>
        <v>174.95261699956259</v>
      </c>
      <c r="Q22">
        <f t="shared" si="3"/>
        <v>33.240997229916893</v>
      </c>
    </row>
    <row r="23" spans="1:17" x14ac:dyDescent="0.25">
      <c r="A23" s="11">
        <v>22041</v>
      </c>
      <c r="B23" s="12">
        <v>1.25</v>
      </c>
      <c r="C23" s="12">
        <v>35</v>
      </c>
      <c r="D23" s="15">
        <v>2.1527777777777781E-2</v>
      </c>
      <c r="E23" s="28">
        <f t="shared" si="0"/>
        <v>0.48541666666666661</v>
      </c>
      <c r="F23" s="11">
        <v>122</v>
      </c>
      <c r="G23" s="13">
        <v>1</v>
      </c>
      <c r="H23" s="14">
        <v>43979</v>
      </c>
      <c r="I23" s="15">
        <v>0.46388888888888885</v>
      </c>
      <c r="J23" s="16" t="s">
        <v>9</v>
      </c>
      <c r="K23">
        <v>22041</v>
      </c>
      <c r="L23" s="37">
        <v>1.25</v>
      </c>
      <c r="M23" s="38">
        <v>27</v>
      </c>
      <c r="N23" s="38">
        <v>25</v>
      </c>
      <c r="O23">
        <f t="shared" si="1"/>
        <v>0.25</v>
      </c>
      <c r="P23" s="36">
        <f t="shared" si="2"/>
        <v>80</v>
      </c>
      <c r="Q23">
        <f t="shared" si="3"/>
        <v>20</v>
      </c>
    </row>
    <row r="24" spans="1:17" x14ac:dyDescent="0.25">
      <c r="A24" s="11">
        <v>22042</v>
      </c>
      <c r="B24" s="12">
        <v>1.25</v>
      </c>
      <c r="C24" s="12">
        <v>36.1</v>
      </c>
      <c r="D24" s="15">
        <v>2.0833333333333332E-2</v>
      </c>
      <c r="E24" s="28">
        <f t="shared" si="0"/>
        <v>0.52083333333333337</v>
      </c>
      <c r="F24" s="11">
        <v>122</v>
      </c>
      <c r="G24" s="13">
        <v>1</v>
      </c>
      <c r="H24" s="14">
        <v>43979</v>
      </c>
      <c r="I24" s="15">
        <v>0.5</v>
      </c>
      <c r="J24" s="16" t="s">
        <v>10</v>
      </c>
      <c r="K24">
        <v>22042</v>
      </c>
      <c r="L24" s="37">
        <v>1.25</v>
      </c>
      <c r="M24" s="38">
        <v>28</v>
      </c>
      <c r="N24" s="38">
        <v>24</v>
      </c>
      <c r="O24">
        <f t="shared" si="1"/>
        <v>0.24</v>
      </c>
      <c r="P24" s="36">
        <f t="shared" si="2"/>
        <v>90.422453703703709</v>
      </c>
      <c r="Q24">
        <f t="shared" si="3"/>
        <v>21.701388888888889</v>
      </c>
    </row>
    <row r="25" spans="1:17" x14ac:dyDescent="0.25">
      <c r="A25" s="11">
        <v>22043</v>
      </c>
      <c r="B25" s="12">
        <v>1.2</v>
      </c>
      <c r="C25" s="12">
        <v>35.299999999999997</v>
      </c>
      <c r="D25" s="15">
        <v>2.0833333333333332E-2</v>
      </c>
      <c r="E25" s="28">
        <f t="shared" si="0"/>
        <v>0.53125</v>
      </c>
      <c r="F25" s="11">
        <v>122</v>
      </c>
      <c r="G25" s="13">
        <v>1</v>
      </c>
      <c r="H25" s="14">
        <v>43979</v>
      </c>
      <c r="I25" s="15">
        <v>0.51041666666666663</v>
      </c>
      <c r="J25" s="16" t="s">
        <v>10</v>
      </c>
      <c r="K25">
        <v>22043</v>
      </c>
      <c r="L25" s="37">
        <v>1.2</v>
      </c>
      <c r="M25" s="38">
        <v>26.5</v>
      </c>
      <c r="N25" s="38">
        <v>22</v>
      </c>
      <c r="O25">
        <f t="shared" si="1"/>
        <v>0.22</v>
      </c>
      <c r="P25" s="36">
        <f t="shared" si="2"/>
        <v>112.69722013523666</v>
      </c>
      <c r="Q25">
        <f t="shared" si="3"/>
        <v>24.793388429752067</v>
      </c>
    </row>
    <row r="26" spans="1:17" x14ac:dyDescent="0.25">
      <c r="A26" s="11">
        <v>22044</v>
      </c>
      <c r="B26" s="12">
        <v>1.45</v>
      </c>
      <c r="C26" s="12">
        <v>36.9</v>
      </c>
      <c r="D26" s="15">
        <v>2.0833333333333332E-2</v>
      </c>
      <c r="E26" s="28">
        <f t="shared" si="0"/>
        <v>0.54652777777777783</v>
      </c>
      <c r="F26" s="11">
        <v>122</v>
      </c>
      <c r="G26" s="13">
        <v>1</v>
      </c>
      <c r="H26" s="14">
        <v>43979</v>
      </c>
      <c r="I26" s="15">
        <v>0.52569444444444446</v>
      </c>
      <c r="J26" s="16" t="s">
        <v>9</v>
      </c>
      <c r="K26">
        <v>22044</v>
      </c>
      <c r="L26" s="39">
        <v>1.45</v>
      </c>
      <c r="M26" s="40">
        <v>28</v>
      </c>
      <c r="N26" s="40">
        <v>25</v>
      </c>
      <c r="O26">
        <f t="shared" si="1"/>
        <v>0.25</v>
      </c>
      <c r="P26" s="36">
        <f t="shared" si="2"/>
        <v>92.8</v>
      </c>
      <c r="Q26">
        <f t="shared" si="3"/>
        <v>23.2</v>
      </c>
    </row>
    <row r="27" spans="1:17" x14ac:dyDescent="0.25">
      <c r="A27" s="11">
        <v>22045</v>
      </c>
      <c r="B27" s="12">
        <v>1.9</v>
      </c>
      <c r="C27" s="12">
        <v>37.700000000000003</v>
      </c>
      <c r="D27" s="15">
        <v>2.0833333333333332E-2</v>
      </c>
      <c r="E27" s="28">
        <f t="shared" si="0"/>
        <v>0.56180555555555556</v>
      </c>
      <c r="F27" s="11">
        <v>122</v>
      </c>
      <c r="G27" s="13">
        <v>1</v>
      </c>
      <c r="H27" s="14">
        <v>43979</v>
      </c>
      <c r="I27" s="15">
        <v>0.54097222222222219</v>
      </c>
      <c r="J27" s="16" t="s">
        <v>10</v>
      </c>
      <c r="K27">
        <v>22045</v>
      </c>
      <c r="L27" s="39">
        <v>1.9</v>
      </c>
      <c r="M27" s="40">
        <v>30</v>
      </c>
      <c r="N27" s="40">
        <v>24</v>
      </c>
      <c r="O27">
        <f t="shared" si="1"/>
        <v>0.24</v>
      </c>
      <c r="P27" s="36">
        <f t="shared" si="2"/>
        <v>137.44212962962962</v>
      </c>
      <c r="Q27">
        <f t="shared" si="3"/>
        <v>32.986111111111107</v>
      </c>
    </row>
    <row r="28" spans="1:17" x14ac:dyDescent="0.25">
      <c r="A28" s="11">
        <v>22046</v>
      </c>
      <c r="B28" s="12">
        <v>1.55</v>
      </c>
      <c r="C28" s="12">
        <v>37.6</v>
      </c>
      <c r="D28" s="15">
        <v>2.0833333333333332E-2</v>
      </c>
      <c r="E28" s="28">
        <f t="shared" si="0"/>
        <v>0.56597222222222232</v>
      </c>
      <c r="F28" s="11">
        <v>122</v>
      </c>
      <c r="G28" s="13">
        <v>1</v>
      </c>
      <c r="H28" s="14">
        <v>43979</v>
      </c>
      <c r="I28" s="15">
        <v>0.54513888888888895</v>
      </c>
      <c r="J28" s="16" t="s">
        <v>9</v>
      </c>
      <c r="K28">
        <v>22046</v>
      </c>
      <c r="L28" s="39">
        <v>1.55</v>
      </c>
      <c r="M28" s="40">
        <v>28</v>
      </c>
      <c r="N28" s="40">
        <v>23</v>
      </c>
      <c r="O28">
        <f t="shared" si="1"/>
        <v>0.23</v>
      </c>
      <c r="P28" s="36">
        <f t="shared" si="2"/>
        <v>127.39377003369771</v>
      </c>
      <c r="Q28">
        <f t="shared" si="3"/>
        <v>29.300567107750471</v>
      </c>
    </row>
    <row r="29" spans="1:17" x14ac:dyDescent="0.25">
      <c r="A29" s="11">
        <v>22047</v>
      </c>
      <c r="B29" s="12">
        <v>1.5</v>
      </c>
      <c r="C29" s="12">
        <v>37.200000000000003</v>
      </c>
      <c r="D29" s="15">
        <v>2.0833333333333332E-2</v>
      </c>
      <c r="E29" s="28">
        <f t="shared" si="0"/>
        <v>0.57013888888888897</v>
      </c>
      <c r="F29" s="11">
        <v>122</v>
      </c>
      <c r="G29" s="13">
        <v>1</v>
      </c>
      <c r="H29" s="14">
        <v>43979</v>
      </c>
      <c r="I29" s="15">
        <v>0.5493055555555556</v>
      </c>
      <c r="J29" s="16" t="s">
        <v>9</v>
      </c>
      <c r="K29">
        <v>22047</v>
      </c>
      <c r="L29" s="39">
        <v>1.5</v>
      </c>
      <c r="M29" s="40">
        <v>26.5</v>
      </c>
      <c r="N29" s="40">
        <v>23</v>
      </c>
      <c r="O29">
        <f t="shared" si="1"/>
        <v>0.23</v>
      </c>
      <c r="P29" s="36">
        <f t="shared" si="2"/>
        <v>123.28429358099777</v>
      </c>
      <c r="Q29">
        <f t="shared" si="3"/>
        <v>28.355387523629489</v>
      </c>
    </row>
    <row r="30" spans="1:17" x14ac:dyDescent="0.25">
      <c r="A30" s="11">
        <v>22048</v>
      </c>
      <c r="B30" s="12">
        <v>1.25</v>
      </c>
      <c r="C30" s="12">
        <v>34.9</v>
      </c>
      <c r="D30" s="15">
        <v>2.0833333333333332E-2</v>
      </c>
      <c r="E30" s="28">
        <f t="shared" si="0"/>
        <v>0.57638888888888895</v>
      </c>
      <c r="F30" s="11">
        <v>122</v>
      </c>
      <c r="G30" s="13">
        <v>1</v>
      </c>
      <c r="H30" s="14">
        <v>43979</v>
      </c>
      <c r="I30" s="15">
        <v>0.55555555555555558</v>
      </c>
      <c r="J30" s="16" t="s">
        <v>9</v>
      </c>
      <c r="K30">
        <v>22048</v>
      </c>
      <c r="L30" s="39">
        <v>1.25</v>
      </c>
      <c r="M30" s="40">
        <v>27.5</v>
      </c>
      <c r="N30" s="40">
        <v>23.5</v>
      </c>
      <c r="O30">
        <f t="shared" si="1"/>
        <v>0.23499999999999999</v>
      </c>
      <c r="P30" s="36">
        <f t="shared" si="2"/>
        <v>96.317771592036465</v>
      </c>
      <c r="Q30">
        <f t="shared" si="3"/>
        <v>22.634676324128566</v>
      </c>
    </row>
    <row r="31" spans="1:17" x14ac:dyDescent="0.25">
      <c r="A31" s="11">
        <v>22049</v>
      </c>
      <c r="B31" s="12">
        <v>1.8</v>
      </c>
      <c r="C31" s="11">
        <v>37.1</v>
      </c>
      <c r="D31" s="15">
        <v>2.0833333333333332E-2</v>
      </c>
      <c r="E31" s="28">
        <f t="shared" si="0"/>
        <v>0.58125000000000004</v>
      </c>
      <c r="F31" s="11">
        <v>623</v>
      </c>
      <c r="G31" s="13">
        <v>4</v>
      </c>
      <c r="H31" s="14">
        <v>43979</v>
      </c>
      <c r="I31" s="15">
        <v>0.56041666666666667</v>
      </c>
      <c r="J31" s="16" t="s">
        <v>9</v>
      </c>
      <c r="K31">
        <v>22049</v>
      </c>
      <c r="L31" s="39">
        <v>1.8</v>
      </c>
      <c r="M31" s="40">
        <v>30</v>
      </c>
      <c r="N31" s="40">
        <v>25</v>
      </c>
      <c r="O31">
        <f t="shared" si="1"/>
        <v>0.25</v>
      </c>
      <c r="P31" s="36">
        <f t="shared" si="2"/>
        <v>115.2</v>
      </c>
      <c r="Q31">
        <f t="shared" si="3"/>
        <v>28.8</v>
      </c>
    </row>
    <row r="32" spans="1:17" x14ac:dyDescent="0.25">
      <c r="A32" s="11">
        <v>22050</v>
      </c>
      <c r="B32" s="12">
        <v>0.9</v>
      </c>
      <c r="C32" s="11">
        <v>35.700000000000003</v>
      </c>
      <c r="D32" s="15">
        <v>2.1527777777777781E-2</v>
      </c>
      <c r="E32" s="28">
        <f t="shared" si="0"/>
        <v>0.59444444444444444</v>
      </c>
      <c r="F32" s="11">
        <v>123</v>
      </c>
      <c r="G32" s="13">
        <v>5</v>
      </c>
      <c r="H32" s="14">
        <v>43979</v>
      </c>
      <c r="I32" s="15">
        <v>0.57291666666666663</v>
      </c>
      <c r="J32" s="16" t="s">
        <v>9</v>
      </c>
      <c r="K32">
        <v>22050</v>
      </c>
      <c r="L32" s="39">
        <v>0.9</v>
      </c>
      <c r="M32" s="40">
        <v>24</v>
      </c>
      <c r="N32" s="40">
        <v>20</v>
      </c>
      <c r="O32">
        <f t="shared" si="1"/>
        <v>0.2</v>
      </c>
      <c r="P32" s="36">
        <f t="shared" si="2"/>
        <v>112.49999999999997</v>
      </c>
      <c r="Q32">
        <f t="shared" si="3"/>
        <v>22.499999999999996</v>
      </c>
    </row>
    <row r="33" spans="1:17" x14ac:dyDescent="0.25">
      <c r="A33" s="11">
        <v>22051</v>
      </c>
      <c r="B33" s="12">
        <v>1.5</v>
      </c>
      <c r="C33" s="11">
        <v>37.200000000000003</v>
      </c>
      <c r="D33" s="15">
        <v>2.2916666666666669E-2</v>
      </c>
      <c r="E33" s="28">
        <f t="shared" si="0"/>
        <v>0.59583333333333333</v>
      </c>
      <c r="F33" s="11">
        <v>123</v>
      </c>
      <c r="G33" s="13">
        <v>5</v>
      </c>
      <c r="H33" s="14">
        <v>43979</v>
      </c>
      <c r="I33" s="15">
        <v>0.57291666666666663</v>
      </c>
      <c r="J33" s="16" t="s">
        <v>10</v>
      </c>
      <c r="K33">
        <v>22051</v>
      </c>
      <c r="L33" s="39">
        <v>1.5</v>
      </c>
      <c r="M33" s="40">
        <v>29</v>
      </c>
      <c r="N33" s="40">
        <v>23</v>
      </c>
      <c r="O33">
        <f t="shared" si="1"/>
        <v>0.23</v>
      </c>
      <c r="P33" s="36">
        <f t="shared" si="2"/>
        <v>123.28429358099777</v>
      </c>
      <c r="Q33">
        <f t="shared" si="3"/>
        <v>28.355387523629489</v>
      </c>
    </row>
    <row r="34" spans="1:17" x14ac:dyDescent="0.25">
      <c r="A34" s="11">
        <v>22052</v>
      </c>
      <c r="B34" s="12">
        <v>1.3</v>
      </c>
      <c r="C34" s="11">
        <v>37</v>
      </c>
      <c r="D34" s="15">
        <v>2.2222222222222223E-2</v>
      </c>
      <c r="E34" s="28">
        <f t="shared" si="0"/>
        <v>0.60277777777777786</v>
      </c>
      <c r="F34" s="11">
        <v>123</v>
      </c>
      <c r="G34" s="13">
        <v>5</v>
      </c>
      <c r="H34" s="14">
        <v>43979</v>
      </c>
      <c r="I34" s="15">
        <v>0.5805555555555556</v>
      </c>
      <c r="J34" s="16" t="s">
        <v>10</v>
      </c>
      <c r="K34">
        <v>22052</v>
      </c>
      <c r="L34" s="39">
        <v>1.3</v>
      </c>
      <c r="M34" s="40">
        <v>28</v>
      </c>
      <c r="N34" s="40">
        <v>22</v>
      </c>
      <c r="O34">
        <f t="shared" si="1"/>
        <v>0.22</v>
      </c>
      <c r="P34" s="36">
        <f t="shared" si="2"/>
        <v>122.0886551465064</v>
      </c>
      <c r="Q34">
        <f t="shared" si="3"/>
        <v>26.859504132231407</v>
      </c>
    </row>
    <row r="35" spans="1:17" x14ac:dyDescent="0.25">
      <c r="A35" s="11">
        <v>22053</v>
      </c>
      <c r="B35" s="12">
        <v>1.35</v>
      </c>
      <c r="C35" s="12">
        <v>36</v>
      </c>
      <c r="D35" s="15">
        <v>2.1527777777777781E-2</v>
      </c>
      <c r="E35" s="28">
        <f t="shared" si="0"/>
        <v>0.60069444444444453</v>
      </c>
      <c r="F35" s="11">
        <v>122</v>
      </c>
      <c r="G35" s="13">
        <v>1</v>
      </c>
      <c r="H35" s="14">
        <v>43979</v>
      </c>
      <c r="I35" s="15">
        <v>0.57916666666666672</v>
      </c>
      <c r="J35" s="16" t="s">
        <v>9</v>
      </c>
      <c r="K35">
        <v>22053</v>
      </c>
      <c r="L35" s="39">
        <v>1.35</v>
      </c>
      <c r="M35" s="40">
        <v>27.5</v>
      </c>
      <c r="N35" s="40">
        <v>22</v>
      </c>
      <c r="O35">
        <f t="shared" si="1"/>
        <v>0.22</v>
      </c>
      <c r="P35" s="36">
        <f t="shared" si="2"/>
        <v>126.78437265214126</v>
      </c>
      <c r="Q35">
        <f t="shared" si="3"/>
        <v>27.892561983471076</v>
      </c>
    </row>
    <row r="36" spans="1:17" x14ac:dyDescent="0.25">
      <c r="A36" s="11">
        <v>22054</v>
      </c>
      <c r="B36" s="12">
        <v>1.1000000000000001</v>
      </c>
      <c r="C36" s="11">
        <v>36.700000000000003</v>
      </c>
      <c r="D36" s="15">
        <v>2.1527777777777781E-2</v>
      </c>
      <c r="E36" s="28">
        <f t="shared" si="0"/>
        <v>0.60625000000000007</v>
      </c>
      <c r="F36" s="11">
        <v>623</v>
      </c>
      <c r="G36" s="13">
        <v>4</v>
      </c>
      <c r="H36" s="14">
        <v>43979</v>
      </c>
      <c r="I36" s="15">
        <v>0.58472222222222225</v>
      </c>
      <c r="J36" s="16" t="s">
        <v>9</v>
      </c>
      <c r="K36">
        <v>22054</v>
      </c>
      <c r="L36" s="39">
        <v>1.1000000000000001</v>
      </c>
      <c r="M36" s="40">
        <v>26</v>
      </c>
      <c r="N36" s="40">
        <v>22</v>
      </c>
      <c r="O36">
        <f t="shared" si="1"/>
        <v>0.22</v>
      </c>
      <c r="P36" s="36">
        <f t="shared" si="2"/>
        <v>103.30578512396696</v>
      </c>
      <c r="Q36">
        <f t="shared" si="3"/>
        <v>22.72727272727273</v>
      </c>
    </row>
    <row r="37" spans="1:17" x14ac:dyDescent="0.25">
      <c r="A37" s="11">
        <v>22055</v>
      </c>
      <c r="B37" s="12">
        <v>0.9</v>
      </c>
      <c r="C37" s="11">
        <v>35.9</v>
      </c>
      <c r="D37" s="15">
        <v>2.2916666666666669E-2</v>
      </c>
      <c r="E37" s="28">
        <f t="shared" si="0"/>
        <v>0.60833333333333339</v>
      </c>
      <c r="F37" s="11">
        <v>623</v>
      </c>
      <c r="G37" s="13">
        <v>4</v>
      </c>
      <c r="H37" s="14">
        <v>43979</v>
      </c>
      <c r="I37" s="15">
        <v>0.5854166666666667</v>
      </c>
      <c r="J37" s="16" t="s">
        <v>10</v>
      </c>
      <c r="K37">
        <v>22055</v>
      </c>
      <c r="L37" s="39">
        <v>0.9</v>
      </c>
      <c r="M37" s="40">
        <v>24</v>
      </c>
      <c r="N37" s="40">
        <v>22</v>
      </c>
      <c r="O37">
        <f t="shared" si="1"/>
        <v>0.22</v>
      </c>
      <c r="P37" s="36">
        <f t="shared" si="2"/>
        <v>84.5229151014275</v>
      </c>
      <c r="Q37">
        <f t="shared" si="3"/>
        <v>18.595041322314049</v>
      </c>
    </row>
    <row r="38" spans="1:17" x14ac:dyDescent="0.25">
      <c r="A38" s="11">
        <v>22056</v>
      </c>
      <c r="B38" s="12">
        <v>1.4</v>
      </c>
      <c r="C38" s="17">
        <v>35.6</v>
      </c>
      <c r="D38" s="15">
        <v>2.2916666666666669E-2</v>
      </c>
      <c r="E38" s="28">
        <f t="shared" si="0"/>
        <v>0.60972222222222228</v>
      </c>
      <c r="F38" s="11">
        <v>122</v>
      </c>
      <c r="G38" s="13">
        <v>1</v>
      </c>
      <c r="H38" s="14">
        <v>43979</v>
      </c>
      <c r="I38" s="15">
        <v>0.58680555555555558</v>
      </c>
      <c r="J38" s="16" t="s">
        <v>9</v>
      </c>
      <c r="K38">
        <v>22056</v>
      </c>
      <c r="L38" s="39">
        <v>1.4</v>
      </c>
      <c r="M38" s="40">
        <v>28</v>
      </c>
      <c r="N38" s="40">
        <v>22.5</v>
      </c>
      <c r="O38">
        <f t="shared" si="1"/>
        <v>0.22500000000000001</v>
      </c>
      <c r="P38" s="36">
        <f t="shared" si="2"/>
        <v>122.90809327846362</v>
      </c>
      <c r="Q38">
        <f t="shared" si="3"/>
        <v>27.654320987654316</v>
      </c>
    </row>
    <row r="39" spans="1:17" x14ac:dyDescent="0.25">
      <c r="A39" s="11">
        <v>22057</v>
      </c>
      <c r="B39" s="12">
        <v>1.65</v>
      </c>
      <c r="C39" s="17">
        <v>35.700000000000003</v>
      </c>
      <c r="D39" s="15">
        <v>2.2916666666666669E-2</v>
      </c>
      <c r="E39" s="28">
        <f t="shared" si="0"/>
        <v>0.61319444444444449</v>
      </c>
      <c r="F39" s="11">
        <v>122</v>
      </c>
      <c r="G39" s="13">
        <v>1</v>
      </c>
      <c r="H39" s="14">
        <v>43979</v>
      </c>
      <c r="I39" s="15">
        <v>0.59027777777777779</v>
      </c>
      <c r="J39" s="16" t="s">
        <v>10</v>
      </c>
      <c r="K39">
        <v>22057</v>
      </c>
      <c r="L39" s="41">
        <v>1.65</v>
      </c>
      <c r="M39" s="38">
        <v>29</v>
      </c>
      <c r="N39" s="38">
        <v>23</v>
      </c>
      <c r="O39">
        <f t="shared" si="1"/>
        <v>0.23</v>
      </c>
      <c r="P39" s="36">
        <f t="shared" si="2"/>
        <v>135.61272293909755</v>
      </c>
      <c r="Q39">
        <f t="shared" si="3"/>
        <v>31.190926275992435</v>
      </c>
    </row>
    <row r="40" spans="1:17" x14ac:dyDescent="0.25">
      <c r="A40" s="11">
        <v>22058</v>
      </c>
      <c r="B40" s="12">
        <v>1</v>
      </c>
      <c r="C40" s="17">
        <v>36.299999999999997</v>
      </c>
      <c r="D40" s="15">
        <v>2.0833333333333332E-2</v>
      </c>
      <c r="E40" s="28">
        <f t="shared" si="0"/>
        <v>0.61597222222222225</v>
      </c>
      <c r="F40" s="11">
        <v>122</v>
      </c>
      <c r="G40" s="13">
        <v>1</v>
      </c>
      <c r="H40" s="14">
        <v>43979</v>
      </c>
      <c r="I40" s="15">
        <v>0.59513888888888888</v>
      </c>
      <c r="J40" s="16" t="s">
        <v>9</v>
      </c>
      <c r="K40">
        <v>22058</v>
      </c>
      <c r="L40" s="41">
        <v>1</v>
      </c>
      <c r="M40" s="38">
        <v>24.5</v>
      </c>
      <c r="N40" s="38">
        <v>22</v>
      </c>
      <c r="O40">
        <f t="shared" si="1"/>
        <v>0.22</v>
      </c>
      <c r="P40" s="36">
        <f t="shared" si="2"/>
        <v>93.914350112697221</v>
      </c>
      <c r="Q40">
        <f t="shared" si="3"/>
        <v>20.66115702479339</v>
      </c>
    </row>
    <row r="41" spans="1:17" x14ac:dyDescent="0.25">
      <c r="A41" s="11">
        <v>22059</v>
      </c>
      <c r="B41" s="12">
        <v>1.65</v>
      </c>
      <c r="C41" s="17">
        <v>36</v>
      </c>
      <c r="D41" s="15">
        <v>2.1527777777777781E-2</v>
      </c>
      <c r="E41" s="28">
        <f t="shared" si="0"/>
        <v>0.61944444444444446</v>
      </c>
      <c r="F41" s="11">
        <v>122</v>
      </c>
      <c r="G41" s="13">
        <v>1</v>
      </c>
      <c r="H41" s="14">
        <v>43979</v>
      </c>
      <c r="I41" s="15">
        <v>0.59791666666666665</v>
      </c>
      <c r="J41" s="16" t="s">
        <v>10</v>
      </c>
      <c r="K41">
        <v>22059</v>
      </c>
      <c r="L41" s="41">
        <v>1.65</v>
      </c>
      <c r="M41" s="38">
        <v>28.5</v>
      </c>
      <c r="N41" s="38">
        <v>25</v>
      </c>
      <c r="O41">
        <f t="shared" si="1"/>
        <v>0.25</v>
      </c>
      <c r="P41" s="36">
        <f t="shared" si="2"/>
        <v>105.6</v>
      </c>
      <c r="Q41">
        <f t="shared" si="3"/>
        <v>26.4</v>
      </c>
    </row>
    <row r="42" spans="1:17" x14ac:dyDescent="0.25">
      <c r="A42" s="11">
        <v>22060</v>
      </c>
      <c r="B42" s="12">
        <v>1.05</v>
      </c>
      <c r="C42" s="17">
        <v>35.4</v>
      </c>
      <c r="D42" s="15">
        <v>2.0833333333333332E-2</v>
      </c>
      <c r="E42" s="28">
        <f t="shared" si="0"/>
        <v>0.61875000000000002</v>
      </c>
      <c r="F42" s="11">
        <v>122</v>
      </c>
      <c r="G42" s="13">
        <v>1</v>
      </c>
      <c r="H42" s="14">
        <v>43979</v>
      </c>
      <c r="I42" s="15">
        <v>0.59791666666666665</v>
      </c>
      <c r="J42" s="16" t="s">
        <v>9</v>
      </c>
      <c r="K42">
        <v>22060</v>
      </c>
      <c r="L42" s="41">
        <v>1.05</v>
      </c>
      <c r="M42" s="38">
        <v>24</v>
      </c>
      <c r="N42" s="38">
        <v>20</v>
      </c>
      <c r="O42">
        <f t="shared" si="1"/>
        <v>0.2</v>
      </c>
      <c r="P42" s="36">
        <f t="shared" si="2"/>
        <v>131.24999999999997</v>
      </c>
      <c r="Q42">
        <f t="shared" si="3"/>
        <v>26.249999999999996</v>
      </c>
    </row>
    <row r="43" spans="1:17" x14ac:dyDescent="0.25">
      <c r="A43" s="11">
        <v>22061</v>
      </c>
      <c r="B43" s="12">
        <v>1.6</v>
      </c>
      <c r="C43" s="17">
        <v>37</v>
      </c>
      <c r="D43" s="15">
        <v>2.1527777777777781E-2</v>
      </c>
      <c r="E43" s="28">
        <f t="shared" si="0"/>
        <v>0.62291666666666667</v>
      </c>
      <c r="F43" s="11">
        <v>122</v>
      </c>
      <c r="G43" s="13">
        <v>1</v>
      </c>
      <c r="H43" s="14">
        <v>43979</v>
      </c>
      <c r="I43" s="15">
        <v>0.60138888888888886</v>
      </c>
      <c r="J43" s="16" t="s">
        <v>10</v>
      </c>
      <c r="K43">
        <v>22061</v>
      </c>
      <c r="L43" s="41">
        <v>1.6</v>
      </c>
      <c r="M43" s="38">
        <v>29.5</v>
      </c>
      <c r="N43" s="38">
        <v>24</v>
      </c>
      <c r="O43">
        <f t="shared" si="1"/>
        <v>0.24</v>
      </c>
      <c r="P43" s="36">
        <f t="shared" si="2"/>
        <v>115.74074074074075</v>
      </c>
      <c r="Q43">
        <f t="shared" si="3"/>
        <v>27.777777777777779</v>
      </c>
    </row>
    <row r="44" spans="1:17" x14ac:dyDescent="0.25">
      <c r="A44" s="11">
        <v>22062</v>
      </c>
      <c r="B44" s="12">
        <v>1.75</v>
      </c>
      <c r="C44" s="17">
        <v>37.6</v>
      </c>
      <c r="D44" s="15">
        <v>2.0833333333333332E-2</v>
      </c>
      <c r="E44" s="28">
        <f t="shared" si="0"/>
        <v>0.62361111111111112</v>
      </c>
      <c r="F44" s="11">
        <v>122</v>
      </c>
      <c r="G44" s="13">
        <v>1</v>
      </c>
      <c r="H44" s="14">
        <v>43979</v>
      </c>
      <c r="I44" s="15">
        <v>0.60277777777777775</v>
      </c>
      <c r="J44" s="16" t="s">
        <v>10</v>
      </c>
      <c r="K44">
        <v>22062</v>
      </c>
      <c r="L44" s="41">
        <v>1.75</v>
      </c>
      <c r="M44" s="38">
        <v>30</v>
      </c>
      <c r="N44" s="38">
        <v>23.5</v>
      </c>
      <c r="O44">
        <f t="shared" si="1"/>
        <v>0.23499999999999999</v>
      </c>
      <c r="P44" s="36">
        <f t="shared" si="2"/>
        <v>134.84488022885105</v>
      </c>
      <c r="Q44">
        <f t="shared" si="3"/>
        <v>31.688546853779993</v>
      </c>
    </row>
    <row r="45" spans="1:17" x14ac:dyDescent="0.25">
      <c r="A45" s="11">
        <v>22063</v>
      </c>
      <c r="B45" s="12">
        <v>1.3</v>
      </c>
      <c r="C45" s="17">
        <v>35.5</v>
      </c>
      <c r="D45" s="15">
        <v>2.4999999999999998E-2</v>
      </c>
      <c r="E45" s="28">
        <f t="shared" si="0"/>
        <v>0.63263888888888897</v>
      </c>
      <c r="F45" s="11">
        <v>122</v>
      </c>
      <c r="G45" s="13">
        <v>1</v>
      </c>
      <c r="H45" s="14">
        <v>43979</v>
      </c>
      <c r="I45" s="15">
        <v>0.60763888888888895</v>
      </c>
      <c r="J45" s="16" t="s">
        <v>10</v>
      </c>
      <c r="K45">
        <v>22063</v>
      </c>
      <c r="L45" s="41">
        <v>1.3</v>
      </c>
      <c r="M45" s="38">
        <v>27</v>
      </c>
      <c r="N45" s="38">
        <v>23.5</v>
      </c>
      <c r="O45">
        <f t="shared" si="1"/>
        <v>0.23499999999999999</v>
      </c>
      <c r="P45" s="36">
        <f t="shared" si="2"/>
        <v>100.17048245571792</v>
      </c>
      <c r="Q45">
        <f t="shared" si="3"/>
        <v>23.540063377093709</v>
      </c>
    </row>
    <row r="46" spans="1:17" x14ac:dyDescent="0.25">
      <c r="A46" s="11">
        <v>22064</v>
      </c>
      <c r="B46" s="11">
        <v>1</v>
      </c>
      <c r="C46" s="11">
        <v>37.1</v>
      </c>
      <c r="D46" s="15">
        <v>2.2222222222222223E-2</v>
      </c>
      <c r="E46" s="28">
        <f t="shared" si="0"/>
        <v>0.63819444444444451</v>
      </c>
      <c r="F46" s="11">
        <v>623</v>
      </c>
      <c r="G46" s="13">
        <v>4</v>
      </c>
      <c r="H46" s="14">
        <v>43979</v>
      </c>
      <c r="I46" s="15">
        <v>0.61597222222222225</v>
      </c>
      <c r="J46" s="16" t="s">
        <v>10</v>
      </c>
      <c r="K46">
        <v>22064</v>
      </c>
      <c r="L46" s="41">
        <v>1</v>
      </c>
      <c r="M46" s="38">
        <v>25</v>
      </c>
      <c r="N46" s="38">
        <v>19</v>
      </c>
      <c r="O46">
        <f t="shared" si="1"/>
        <v>0.19</v>
      </c>
      <c r="P46" s="36">
        <f t="shared" si="2"/>
        <v>145.79384749963552</v>
      </c>
      <c r="Q46">
        <f t="shared" si="3"/>
        <v>27.700831024930746</v>
      </c>
    </row>
    <row r="47" spans="1:17" x14ac:dyDescent="0.25">
      <c r="A47" s="11">
        <v>22065</v>
      </c>
      <c r="B47" s="12">
        <v>0.8</v>
      </c>
      <c r="C47" s="17">
        <v>34.700000000000003</v>
      </c>
      <c r="D47" s="15">
        <v>2.0833333333333332E-2</v>
      </c>
      <c r="E47" s="28">
        <f t="shared" si="0"/>
        <v>0.64097222222222228</v>
      </c>
      <c r="F47" s="11">
        <v>122</v>
      </c>
      <c r="G47" s="13">
        <v>1</v>
      </c>
      <c r="H47" s="14">
        <v>43979</v>
      </c>
      <c r="I47" s="15">
        <v>0.62013888888888891</v>
      </c>
      <c r="J47" s="16" t="s">
        <v>10</v>
      </c>
      <c r="K47">
        <v>22065</v>
      </c>
      <c r="L47" s="41">
        <v>0.8</v>
      </c>
      <c r="M47" s="38">
        <v>22.5</v>
      </c>
      <c r="N47" s="38">
        <v>18</v>
      </c>
      <c r="O47">
        <f t="shared" si="1"/>
        <v>0.18</v>
      </c>
      <c r="P47" s="36">
        <f t="shared" si="2"/>
        <v>137.17421124828533</v>
      </c>
      <c r="Q47">
        <f t="shared" si="3"/>
        <v>24.691358024691361</v>
      </c>
    </row>
    <row r="48" spans="1:17" x14ac:dyDescent="0.25">
      <c r="A48" s="11">
        <v>22066</v>
      </c>
      <c r="B48" s="12">
        <v>0.85</v>
      </c>
      <c r="C48" s="11">
        <v>35.799999999999997</v>
      </c>
      <c r="D48" s="15">
        <v>2.0833333333333332E-2</v>
      </c>
      <c r="E48" s="28">
        <f t="shared" si="0"/>
        <v>0.65</v>
      </c>
      <c r="F48" s="11">
        <v>623</v>
      </c>
      <c r="G48" s="13">
        <v>4</v>
      </c>
      <c r="H48" s="14">
        <v>43979</v>
      </c>
      <c r="I48" s="15">
        <v>0.62916666666666665</v>
      </c>
      <c r="J48" s="16" t="s">
        <v>10</v>
      </c>
      <c r="K48">
        <v>22066</v>
      </c>
      <c r="L48" s="41">
        <v>0.85</v>
      </c>
      <c r="M48" s="38">
        <v>24.5</v>
      </c>
      <c r="N48" s="38">
        <v>19</v>
      </c>
      <c r="O48">
        <f t="shared" si="1"/>
        <v>0.19</v>
      </c>
      <c r="P48" s="36">
        <f t="shared" si="2"/>
        <v>123.92477037469017</v>
      </c>
      <c r="Q48">
        <f t="shared" si="3"/>
        <v>23.545706371191134</v>
      </c>
    </row>
    <row r="49" spans="1:17" x14ac:dyDescent="0.25">
      <c r="A49" s="11">
        <v>22067</v>
      </c>
      <c r="B49" s="12">
        <v>1.1000000000000001</v>
      </c>
      <c r="C49" s="17">
        <v>34.9</v>
      </c>
      <c r="D49" s="15">
        <v>2.1527777777777781E-2</v>
      </c>
      <c r="E49" s="28">
        <f t="shared" si="0"/>
        <v>0.64930555555555558</v>
      </c>
      <c r="F49" s="11">
        <v>122</v>
      </c>
      <c r="G49" s="13">
        <v>1</v>
      </c>
      <c r="H49" s="14">
        <v>43979</v>
      </c>
      <c r="I49" s="15">
        <v>0.62777777777777777</v>
      </c>
      <c r="J49" s="16" t="s">
        <v>9</v>
      </c>
      <c r="K49">
        <v>22067</v>
      </c>
      <c r="L49" s="41">
        <v>1.1000000000000001</v>
      </c>
      <c r="M49" s="38">
        <v>24</v>
      </c>
      <c r="N49" s="38">
        <v>21</v>
      </c>
      <c r="O49">
        <f t="shared" si="1"/>
        <v>0.21</v>
      </c>
      <c r="P49" s="36">
        <f t="shared" si="2"/>
        <v>118.77766979807799</v>
      </c>
      <c r="Q49">
        <f t="shared" si="3"/>
        <v>24.943310657596378</v>
      </c>
    </row>
    <row r="50" spans="1:17" x14ac:dyDescent="0.25">
      <c r="A50" s="11">
        <v>22068</v>
      </c>
      <c r="B50" s="12">
        <v>1.55</v>
      </c>
      <c r="C50" s="17">
        <v>37</v>
      </c>
      <c r="D50" s="15">
        <v>2.0833333333333332E-2</v>
      </c>
      <c r="E50" s="28">
        <f t="shared" si="0"/>
        <v>0.65694444444444455</v>
      </c>
      <c r="F50" s="11">
        <v>122</v>
      </c>
      <c r="G50" s="13">
        <v>1</v>
      </c>
      <c r="H50" s="14">
        <v>43979</v>
      </c>
      <c r="I50" s="15">
        <v>0.63611111111111118</v>
      </c>
      <c r="J50" s="16" t="s">
        <v>9</v>
      </c>
      <c r="K50">
        <v>22068</v>
      </c>
      <c r="L50" s="41">
        <v>1.55</v>
      </c>
      <c r="M50" s="38">
        <v>27.5</v>
      </c>
      <c r="N50" s="38">
        <v>24.5</v>
      </c>
      <c r="O50">
        <f t="shared" si="1"/>
        <v>0.245</v>
      </c>
      <c r="P50" s="36">
        <f t="shared" si="2"/>
        <v>105.39826092869468</v>
      </c>
      <c r="Q50">
        <f t="shared" si="3"/>
        <v>25.822573927530197</v>
      </c>
    </row>
    <row r="51" spans="1:17" x14ac:dyDescent="0.25">
      <c r="A51" s="11">
        <v>22069</v>
      </c>
      <c r="B51" s="12">
        <v>1.35</v>
      </c>
      <c r="C51" s="11">
        <v>36.6</v>
      </c>
      <c r="D51" s="15">
        <v>2.1527777777777781E-2</v>
      </c>
      <c r="E51" s="28">
        <f t="shared" si="0"/>
        <v>0.66875000000000007</v>
      </c>
      <c r="F51" s="11">
        <v>623</v>
      </c>
      <c r="G51" s="13">
        <v>4</v>
      </c>
      <c r="H51" s="14">
        <v>43979</v>
      </c>
      <c r="I51" s="15">
        <v>0.64722222222222225</v>
      </c>
      <c r="J51" s="16" t="s">
        <v>9</v>
      </c>
      <c r="K51">
        <v>22069</v>
      </c>
      <c r="L51" s="41">
        <v>1.35</v>
      </c>
      <c r="M51" s="38">
        <v>27</v>
      </c>
      <c r="N51" s="38">
        <v>20</v>
      </c>
      <c r="O51">
        <f t="shared" si="1"/>
        <v>0.2</v>
      </c>
      <c r="P51" s="36">
        <f t="shared" si="2"/>
        <v>168.74999999999997</v>
      </c>
      <c r="Q51">
        <f t="shared" si="3"/>
        <v>33.749999999999993</v>
      </c>
    </row>
    <row r="52" spans="1:17" x14ac:dyDescent="0.25">
      <c r="A52" s="13">
        <v>22070</v>
      </c>
      <c r="B52" s="17">
        <v>1.6</v>
      </c>
      <c r="C52" s="17">
        <v>36.5</v>
      </c>
      <c r="D52" s="15">
        <v>2.0833333333333332E-2</v>
      </c>
      <c r="E52" s="28">
        <f t="shared" si="0"/>
        <v>0.6875</v>
      </c>
      <c r="F52" s="11">
        <v>607</v>
      </c>
      <c r="G52" s="13">
        <v>2</v>
      </c>
      <c r="H52" s="14">
        <v>43979</v>
      </c>
      <c r="I52" s="18">
        <v>0.66666666666666663</v>
      </c>
      <c r="J52" s="19" t="s">
        <v>9</v>
      </c>
      <c r="K52">
        <v>22070</v>
      </c>
      <c r="L52" s="42">
        <v>1.6</v>
      </c>
      <c r="M52" s="43">
        <v>28.5</v>
      </c>
      <c r="N52" s="43">
        <v>23</v>
      </c>
      <c r="O52">
        <f t="shared" si="1"/>
        <v>0.23</v>
      </c>
      <c r="P52" s="36">
        <f t="shared" si="2"/>
        <v>131.50324648639764</v>
      </c>
      <c r="Q52">
        <f t="shared" si="3"/>
        <v>30.245746691871457</v>
      </c>
    </row>
    <row r="53" spans="1:17" x14ac:dyDescent="0.25">
      <c r="A53" s="11">
        <v>22071</v>
      </c>
      <c r="B53" s="12">
        <v>1.1000000000000001</v>
      </c>
      <c r="C53" s="11">
        <v>34.4</v>
      </c>
      <c r="D53" s="15">
        <v>2.1527777777777781E-2</v>
      </c>
      <c r="E53" s="28">
        <f t="shared" si="0"/>
        <v>0.70138888888888895</v>
      </c>
      <c r="F53" s="11">
        <v>623</v>
      </c>
      <c r="G53" s="13">
        <v>4</v>
      </c>
      <c r="H53" s="14">
        <v>43979</v>
      </c>
      <c r="I53" s="15">
        <v>0.67986111111111114</v>
      </c>
      <c r="J53" s="16" t="s">
        <v>9</v>
      </c>
      <c r="K53">
        <v>22071</v>
      </c>
      <c r="L53" s="41">
        <v>1.1000000000000001</v>
      </c>
      <c r="M53" s="38">
        <v>25</v>
      </c>
      <c r="N53" s="38">
        <v>21</v>
      </c>
      <c r="O53">
        <f t="shared" si="1"/>
        <v>0.21</v>
      </c>
      <c r="P53" s="36">
        <f t="shared" si="2"/>
        <v>118.77766979807799</v>
      </c>
      <c r="Q53">
        <f t="shared" si="3"/>
        <v>24.943310657596378</v>
      </c>
    </row>
    <row r="54" spans="1:17" x14ac:dyDescent="0.25">
      <c r="A54" s="11">
        <v>22072</v>
      </c>
      <c r="B54" s="12">
        <v>1.6</v>
      </c>
      <c r="C54" s="11">
        <v>37.4</v>
      </c>
      <c r="D54" s="15">
        <v>2.1527777777777781E-2</v>
      </c>
      <c r="E54" s="28">
        <f t="shared" si="0"/>
        <v>0.72986111111111118</v>
      </c>
      <c r="F54" s="11">
        <v>623</v>
      </c>
      <c r="G54" s="13">
        <v>4</v>
      </c>
      <c r="H54" s="14">
        <v>43979</v>
      </c>
      <c r="I54" s="15">
        <v>0.70833333333333337</v>
      </c>
      <c r="J54" s="16" t="s">
        <v>9</v>
      </c>
      <c r="K54">
        <v>22072</v>
      </c>
      <c r="L54" s="41">
        <v>1.6</v>
      </c>
      <c r="M54" s="38">
        <v>27</v>
      </c>
      <c r="N54" s="38">
        <v>21</v>
      </c>
      <c r="O54">
        <f t="shared" si="1"/>
        <v>0.21</v>
      </c>
      <c r="P54" s="36">
        <f t="shared" si="2"/>
        <v>172.76751970629525</v>
      </c>
      <c r="Q54">
        <f t="shared" si="3"/>
        <v>36.281179138322003</v>
      </c>
    </row>
    <row r="55" spans="1:17" x14ac:dyDescent="0.25">
      <c r="A55" s="11">
        <v>22073</v>
      </c>
      <c r="B55" s="12">
        <v>1.8</v>
      </c>
      <c r="C55" s="11">
        <v>37.299999999999997</v>
      </c>
      <c r="D55" s="15">
        <v>2.0833333333333332E-2</v>
      </c>
      <c r="E55" s="28">
        <f t="shared" si="0"/>
        <v>0.73333333333333339</v>
      </c>
      <c r="F55" s="11">
        <v>623</v>
      </c>
      <c r="G55" s="13">
        <v>4</v>
      </c>
      <c r="H55" s="14">
        <v>43979</v>
      </c>
      <c r="I55" s="15">
        <v>0.71250000000000002</v>
      </c>
      <c r="J55" s="16" t="s">
        <v>9</v>
      </c>
      <c r="K55">
        <v>22073</v>
      </c>
      <c r="L55" s="41">
        <v>1.8</v>
      </c>
      <c r="M55" s="38">
        <v>28.5</v>
      </c>
      <c r="N55" s="38">
        <v>24.5</v>
      </c>
      <c r="O55">
        <f t="shared" si="1"/>
        <v>0.245</v>
      </c>
      <c r="P55" s="36">
        <f t="shared" si="2"/>
        <v>122.39798043332286</v>
      </c>
      <c r="Q55">
        <f t="shared" si="3"/>
        <v>29.987505206164101</v>
      </c>
    </row>
    <row r="56" spans="1:17" x14ac:dyDescent="0.25">
      <c r="A56" s="11">
        <v>22074</v>
      </c>
      <c r="B56" s="12">
        <v>1.35</v>
      </c>
      <c r="C56" s="11">
        <v>38.299999999999997</v>
      </c>
      <c r="D56" s="15">
        <v>2.2916666666666669E-2</v>
      </c>
      <c r="E56" s="28">
        <f t="shared" si="0"/>
        <v>0.73541666666666672</v>
      </c>
      <c r="F56" s="11">
        <v>623</v>
      </c>
      <c r="G56" s="13">
        <v>4</v>
      </c>
      <c r="H56" s="14">
        <v>43979</v>
      </c>
      <c r="I56" s="15">
        <v>0.71250000000000002</v>
      </c>
      <c r="J56" s="16" t="s">
        <v>9</v>
      </c>
      <c r="K56">
        <v>22074</v>
      </c>
      <c r="L56" s="41">
        <v>1.35</v>
      </c>
      <c r="M56" s="38">
        <v>26.5</v>
      </c>
      <c r="N56" s="38">
        <v>23</v>
      </c>
      <c r="O56">
        <f t="shared" si="1"/>
        <v>0.23</v>
      </c>
      <c r="P56" s="36">
        <f t="shared" si="2"/>
        <v>110.955864222898</v>
      </c>
      <c r="Q56">
        <f t="shared" si="3"/>
        <v>25.519848771266542</v>
      </c>
    </row>
    <row r="57" spans="1:17" x14ac:dyDescent="0.25">
      <c r="A57" s="11">
        <v>22075</v>
      </c>
      <c r="B57" s="12">
        <v>2.1</v>
      </c>
      <c r="C57" s="11">
        <v>36.700000000000003</v>
      </c>
      <c r="D57" s="15">
        <v>2.1527777777777781E-2</v>
      </c>
      <c r="E57" s="28">
        <f t="shared" si="0"/>
        <v>0.76041666666666674</v>
      </c>
      <c r="F57" s="11">
        <v>623</v>
      </c>
      <c r="G57" s="13">
        <v>4</v>
      </c>
      <c r="H57" s="14">
        <v>43979</v>
      </c>
      <c r="I57" s="15">
        <v>0.73888888888888893</v>
      </c>
      <c r="J57" s="16" t="s">
        <v>9</v>
      </c>
      <c r="K57">
        <v>22075</v>
      </c>
      <c r="L57" s="41">
        <v>2.1</v>
      </c>
      <c r="M57" s="38">
        <v>34</v>
      </c>
      <c r="N57" s="38">
        <v>25</v>
      </c>
      <c r="O57">
        <f t="shared" si="1"/>
        <v>0.25</v>
      </c>
      <c r="P57" s="36">
        <f t="shared" si="2"/>
        <v>134.4</v>
      </c>
      <c r="Q57">
        <f t="shared" si="3"/>
        <v>33.6</v>
      </c>
    </row>
    <row r="58" spans="1:17" x14ac:dyDescent="0.25">
      <c r="A58" s="11">
        <v>22076</v>
      </c>
      <c r="B58" s="12">
        <v>1.7</v>
      </c>
      <c r="C58" s="11">
        <v>36.4</v>
      </c>
      <c r="D58" s="15">
        <v>2.1527777777777781E-2</v>
      </c>
      <c r="E58" s="28">
        <f t="shared" si="0"/>
        <v>0.76944444444444449</v>
      </c>
      <c r="F58" s="11">
        <v>623</v>
      </c>
      <c r="G58" s="13">
        <v>4</v>
      </c>
      <c r="H58" s="14">
        <v>43979</v>
      </c>
      <c r="I58" s="15">
        <v>0.74791666666666667</v>
      </c>
      <c r="J58" s="16" t="s">
        <v>9</v>
      </c>
      <c r="K58">
        <v>22076</v>
      </c>
      <c r="L58" s="41">
        <v>1.7</v>
      </c>
      <c r="M58" s="38">
        <v>30</v>
      </c>
      <c r="N58" s="38">
        <v>24</v>
      </c>
      <c r="O58">
        <f t="shared" si="1"/>
        <v>0.24</v>
      </c>
      <c r="P58" s="36">
        <f t="shared" si="2"/>
        <v>122.97453703703704</v>
      </c>
      <c r="Q58">
        <f t="shared" si="3"/>
        <v>29.513888888888889</v>
      </c>
    </row>
    <row r="59" spans="1:17" x14ac:dyDescent="0.25">
      <c r="A59" s="11">
        <v>22077</v>
      </c>
      <c r="B59" s="12">
        <v>1.45</v>
      </c>
      <c r="C59" s="11">
        <v>36.1</v>
      </c>
      <c r="D59" s="15">
        <v>2.1527777777777781E-2</v>
      </c>
      <c r="E59" s="28">
        <f t="shared" si="0"/>
        <v>0.77291666666666681</v>
      </c>
      <c r="F59" s="11">
        <v>623</v>
      </c>
      <c r="G59" s="13">
        <v>4</v>
      </c>
      <c r="H59" s="14">
        <v>43979</v>
      </c>
      <c r="I59" s="15">
        <v>0.75138888888888899</v>
      </c>
      <c r="J59" s="16" t="s">
        <v>10</v>
      </c>
      <c r="K59">
        <v>22077</v>
      </c>
      <c r="L59" s="41">
        <v>1.45</v>
      </c>
      <c r="M59" s="38">
        <v>26.5</v>
      </c>
      <c r="N59" s="38">
        <v>23.5</v>
      </c>
      <c r="O59">
        <f t="shared" si="1"/>
        <v>0.23499999999999999</v>
      </c>
      <c r="P59" s="36">
        <f t="shared" si="2"/>
        <v>111.72861504676229</v>
      </c>
      <c r="Q59">
        <f t="shared" si="3"/>
        <v>26.256224535989137</v>
      </c>
    </row>
    <row r="60" spans="1:17" x14ac:dyDescent="0.25">
      <c r="A60" s="11">
        <v>22078</v>
      </c>
      <c r="B60" s="12">
        <v>1.55</v>
      </c>
      <c r="C60" s="11">
        <v>36.1</v>
      </c>
      <c r="D60" s="15">
        <v>2.0833333333333332E-2</v>
      </c>
      <c r="E60" s="28">
        <f t="shared" si="0"/>
        <v>0.77847222222222223</v>
      </c>
      <c r="F60" s="11">
        <v>623</v>
      </c>
      <c r="G60" s="13">
        <v>4</v>
      </c>
      <c r="H60" s="14">
        <v>43979</v>
      </c>
      <c r="I60" s="15">
        <v>0.75763888888888886</v>
      </c>
      <c r="J60" s="16" t="s">
        <v>10</v>
      </c>
      <c r="K60">
        <v>22078</v>
      </c>
      <c r="L60" s="41">
        <v>1.55</v>
      </c>
      <c r="M60" s="38">
        <v>28</v>
      </c>
      <c r="N60" s="38">
        <v>23</v>
      </c>
      <c r="O60">
        <f t="shared" si="1"/>
        <v>0.23</v>
      </c>
      <c r="P60" s="36">
        <f t="shared" si="2"/>
        <v>127.39377003369771</v>
      </c>
      <c r="Q60">
        <f t="shared" si="3"/>
        <v>29.300567107750471</v>
      </c>
    </row>
    <row r="61" spans="1:17" x14ac:dyDescent="0.25">
      <c r="A61" s="11">
        <v>22079</v>
      </c>
      <c r="B61" s="12">
        <v>1.25</v>
      </c>
      <c r="C61" s="11">
        <v>37.299999999999997</v>
      </c>
      <c r="D61" s="15">
        <v>2.0833333333333332E-2</v>
      </c>
      <c r="E61" s="28">
        <f t="shared" si="0"/>
        <v>0.78749999999999998</v>
      </c>
      <c r="F61" s="11">
        <v>623</v>
      </c>
      <c r="G61" s="13">
        <v>4</v>
      </c>
      <c r="H61" s="14">
        <v>43979</v>
      </c>
      <c r="I61" s="15">
        <v>0.76666666666666661</v>
      </c>
      <c r="J61" s="16" t="s">
        <v>10</v>
      </c>
      <c r="K61">
        <v>22079</v>
      </c>
      <c r="L61" s="41">
        <v>1.25</v>
      </c>
      <c r="M61" s="38">
        <v>26</v>
      </c>
      <c r="N61" s="38">
        <v>21.5</v>
      </c>
      <c r="O61">
        <f t="shared" si="1"/>
        <v>0.215</v>
      </c>
      <c r="P61" s="36">
        <f t="shared" si="2"/>
        <v>125.77508898587547</v>
      </c>
      <c r="Q61">
        <f t="shared" si="3"/>
        <v>27.041644131963228</v>
      </c>
    </row>
    <row r="62" spans="1:17" x14ac:dyDescent="0.25">
      <c r="A62" s="11">
        <v>22080</v>
      </c>
      <c r="B62" s="12">
        <v>1.6</v>
      </c>
      <c r="C62" s="11">
        <v>36.200000000000003</v>
      </c>
      <c r="D62" s="15">
        <v>2.0833333333333332E-2</v>
      </c>
      <c r="E62" s="28">
        <f t="shared" si="0"/>
        <v>0.78125</v>
      </c>
      <c r="F62" s="11">
        <v>623</v>
      </c>
      <c r="G62" s="13">
        <v>4</v>
      </c>
      <c r="H62" s="14">
        <v>43979</v>
      </c>
      <c r="I62" s="15">
        <v>0.76041666666666663</v>
      </c>
      <c r="J62" s="16" t="s">
        <v>9</v>
      </c>
      <c r="K62">
        <v>22080</v>
      </c>
      <c r="L62" s="41">
        <v>1.6</v>
      </c>
      <c r="M62" s="38">
        <v>29</v>
      </c>
      <c r="N62" s="38">
        <v>23</v>
      </c>
      <c r="O62">
        <f t="shared" si="1"/>
        <v>0.23</v>
      </c>
      <c r="P62" s="36">
        <f t="shared" si="2"/>
        <v>131.50324648639764</v>
      </c>
      <c r="Q62">
        <f t="shared" si="3"/>
        <v>30.245746691871457</v>
      </c>
    </row>
    <row r="63" spans="1:17" x14ac:dyDescent="0.25">
      <c r="A63" s="11">
        <v>22081</v>
      </c>
      <c r="B63" s="12">
        <v>1.65</v>
      </c>
      <c r="C63" s="11">
        <v>36.5</v>
      </c>
      <c r="D63" s="15">
        <v>2.0833333333333332E-2</v>
      </c>
      <c r="E63" s="28">
        <f t="shared" si="0"/>
        <v>0.79166666666666674</v>
      </c>
      <c r="F63" s="11">
        <v>623</v>
      </c>
      <c r="G63" s="13">
        <v>4</v>
      </c>
      <c r="H63" s="14">
        <v>43979</v>
      </c>
      <c r="I63" s="15">
        <v>0.77083333333333337</v>
      </c>
      <c r="J63" s="16" t="s">
        <v>9</v>
      </c>
      <c r="K63">
        <v>22081</v>
      </c>
      <c r="L63" s="41">
        <v>1.65</v>
      </c>
      <c r="M63" s="38">
        <v>28</v>
      </c>
      <c r="N63" s="38">
        <v>24</v>
      </c>
      <c r="O63">
        <f t="shared" si="1"/>
        <v>0.24</v>
      </c>
      <c r="P63" s="36">
        <f t="shared" si="2"/>
        <v>119.35763888888889</v>
      </c>
      <c r="Q63">
        <f t="shared" si="3"/>
        <v>28.645833333333332</v>
      </c>
    </row>
    <row r="64" spans="1:17" x14ac:dyDescent="0.25">
      <c r="A64" s="20">
        <v>22157</v>
      </c>
      <c r="B64" s="21">
        <v>1.25</v>
      </c>
      <c r="C64" s="22">
        <v>35.4</v>
      </c>
      <c r="D64" s="25">
        <v>2.1527777777777781E-2</v>
      </c>
      <c r="E64" s="28">
        <f t="shared" si="0"/>
        <v>0.6</v>
      </c>
      <c r="F64" s="23">
        <v>627</v>
      </c>
      <c r="G64" s="20">
        <v>2</v>
      </c>
      <c r="H64" s="24">
        <v>44021</v>
      </c>
      <c r="I64" s="25">
        <v>0.57847222222222217</v>
      </c>
      <c r="J64" s="26" t="s">
        <v>10</v>
      </c>
      <c r="K64">
        <v>22157</v>
      </c>
      <c r="L64" s="42">
        <v>1.25</v>
      </c>
      <c r="M64" s="43">
        <v>25</v>
      </c>
      <c r="N64" s="43">
        <v>25</v>
      </c>
      <c r="O64">
        <f t="shared" si="1"/>
        <v>0.25</v>
      </c>
      <c r="P64" s="36">
        <f t="shared" si="2"/>
        <v>80</v>
      </c>
      <c r="Q64">
        <f t="shared" si="3"/>
        <v>20</v>
      </c>
    </row>
    <row r="65" spans="1:17" x14ac:dyDescent="0.25">
      <c r="A65" s="20">
        <v>22158</v>
      </c>
      <c r="B65" s="21">
        <v>1.8</v>
      </c>
      <c r="C65" s="22">
        <v>37.299999999999997</v>
      </c>
      <c r="D65" s="25">
        <v>2.0833333333333332E-2</v>
      </c>
      <c r="E65" s="28">
        <f t="shared" si="0"/>
        <v>0.61875000000000002</v>
      </c>
      <c r="F65" s="23">
        <v>627</v>
      </c>
      <c r="G65" s="20">
        <v>2</v>
      </c>
      <c r="H65" s="24">
        <v>44021</v>
      </c>
      <c r="I65" s="25">
        <v>0.59791666666666665</v>
      </c>
      <c r="J65" s="26" t="s">
        <v>9</v>
      </c>
      <c r="K65">
        <v>22158</v>
      </c>
      <c r="L65" s="42">
        <v>1.8</v>
      </c>
      <c r="M65" s="43">
        <v>29</v>
      </c>
      <c r="N65" s="43">
        <v>26</v>
      </c>
      <c r="O65">
        <f t="shared" si="1"/>
        <v>0.26</v>
      </c>
      <c r="P65" s="36">
        <f t="shared" si="2"/>
        <v>102.41238051888939</v>
      </c>
      <c r="Q65">
        <f t="shared" si="3"/>
        <v>26.627218934911241</v>
      </c>
    </row>
    <row r="66" spans="1:17" x14ac:dyDescent="0.25">
      <c r="A66" s="20">
        <v>22159</v>
      </c>
      <c r="B66" s="21">
        <v>1.45</v>
      </c>
      <c r="C66" s="22">
        <v>36.6</v>
      </c>
      <c r="D66" s="25">
        <v>2.0833333333333332E-2</v>
      </c>
      <c r="E66" s="28">
        <f t="shared" si="0"/>
        <v>0.63125000000000009</v>
      </c>
      <c r="F66" s="23">
        <v>627</v>
      </c>
      <c r="G66" s="20">
        <v>2</v>
      </c>
      <c r="H66" s="24">
        <v>44021</v>
      </c>
      <c r="I66" s="25">
        <v>0.61041666666666672</v>
      </c>
      <c r="J66" s="26" t="s">
        <v>10</v>
      </c>
      <c r="K66">
        <v>22159</v>
      </c>
      <c r="L66" s="42">
        <v>1.45</v>
      </c>
      <c r="M66" s="43">
        <v>25</v>
      </c>
      <c r="N66" s="43">
        <v>23</v>
      </c>
      <c r="O66">
        <f t="shared" si="1"/>
        <v>0.23</v>
      </c>
      <c r="P66" s="36">
        <f t="shared" si="2"/>
        <v>119.17481712829785</v>
      </c>
      <c r="Q66">
        <f t="shared" si="3"/>
        <v>27.410207939508503</v>
      </c>
    </row>
    <row r="67" spans="1:17" x14ac:dyDescent="0.25">
      <c r="A67" s="20">
        <v>22161</v>
      </c>
      <c r="B67" s="21">
        <v>1.7</v>
      </c>
      <c r="C67" s="22">
        <v>37.4</v>
      </c>
      <c r="D67" s="25">
        <v>2.0833333333333332E-2</v>
      </c>
      <c r="E67" s="28">
        <f t="shared" ref="E67:E87" si="4">I67+D67</f>
        <v>0.64097222222222228</v>
      </c>
      <c r="F67" s="23">
        <v>627</v>
      </c>
      <c r="G67" s="20">
        <v>2</v>
      </c>
      <c r="H67" s="24">
        <v>44021</v>
      </c>
      <c r="I67" s="25">
        <v>0.62013888888888891</v>
      </c>
      <c r="J67" s="26" t="s">
        <v>10</v>
      </c>
      <c r="K67">
        <v>22161</v>
      </c>
      <c r="L67" s="42">
        <v>1.7</v>
      </c>
      <c r="M67" s="43">
        <v>28</v>
      </c>
      <c r="N67" s="43">
        <v>25</v>
      </c>
      <c r="O67">
        <f t="shared" ref="O67:O87" si="5">N67/100</f>
        <v>0.25</v>
      </c>
      <c r="P67" s="36">
        <f t="shared" ref="P67:P87" si="6">(L67/(POWER(O67,3)))</f>
        <v>108.8</v>
      </c>
      <c r="Q67">
        <f t="shared" ref="Q67:Q87" si="7">(L67/(POWER(O67,2)))</f>
        <v>27.2</v>
      </c>
    </row>
    <row r="68" spans="1:17" x14ac:dyDescent="0.25">
      <c r="A68" s="20">
        <v>22162</v>
      </c>
      <c r="B68" s="21">
        <v>1.1000000000000001</v>
      </c>
      <c r="C68" s="22">
        <v>37</v>
      </c>
      <c r="D68" s="25">
        <v>2.0833333333333332E-2</v>
      </c>
      <c r="E68" s="28">
        <f t="shared" si="4"/>
        <v>0.64444444444444449</v>
      </c>
      <c r="F68" s="23">
        <v>627</v>
      </c>
      <c r="G68" s="20">
        <v>2</v>
      </c>
      <c r="H68" s="24">
        <v>44021</v>
      </c>
      <c r="I68" s="25">
        <v>0.62361111111111112</v>
      </c>
      <c r="J68" s="26" t="s">
        <v>10</v>
      </c>
      <c r="K68">
        <v>22162</v>
      </c>
      <c r="L68" s="42">
        <v>1.1000000000000001</v>
      </c>
      <c r="M68" s="43">
        <v>25</v>
      </c>
      <c r="N68" s="43">
        <v>23</v>
      </c>
      <c r="O68">
        <f t="shared" si="5"/>
        <v>0.23</v>
      </c>
      <c r="P68" s="36">
        <f t="shared" si="6"/>
        <v>90.408481959398372</v>
      </c>
      <c r="Q68">
        <f t="shared" si="7"/>
        <v>20.793950850661627</v>
      </c>
    </row>
    <row r="69" spans="1:17" x14ac:dyDescent="0.25">
      <c r="A69" s="20">
        <v>22163</v>
      </c>
      <c r="B69" s="21">
        <v>1.5</v>
      </c>
      <c r="C69" s="22">
        <v>36.200000000000003</v>
      </c>
      <c r="D69" s="25">
        <v>2.1527777777777781E-2</v>
      </c>
      <c r="E69" s="28">
        <f t="shared" si="4"/>
        <v>0.65416666666666667</v>
      </c>
      <c r="F69" s="23">
        <v>627</v>
      </c>
      <c r="G69" s="20">
        <v>2</v>
      </c>
      <c r="H69" s="24">
        <v>44021</v>
      </c>
      <c r="I69" s="25">
        <v>0.63263888888888886</v>
      </c>
      <c r="J69" s="26" t="s">
        <v>10</v>
      </c>
      <c r="K69">
        <v>22163</v>
      </c>
      <c r="L69" s="42">
        <v>1.5</v>
      </c>
      <c r="M69" s="43">
        <v>28</v>
      </c>
      <c r="N69" s="43">
        <v>27</v>
      </c>
      <c r="O69">
        <f t="shared" si="5"/>
        <v>0.27</v>
      </c>
      <c r="P69" s="36">
        <f t="shared" si="6"/>
        <v>76.207895137936276</v>
      </c>
      <c r="Q69">
        <f t="shared" si="7"/>
        <v>20.576131687242796</v>
      </c>
    </row>
    <row r="70" spans="1:17" x14ac:dyDescent="0.25">
      <c r="A70" s="20">
        <v>22164</v>
      </c>
      <c r="B70" s="21">
        <v>1.25</v>
      </c>
      <c r="C70" s="23">
        <v>36</v>
      </c>
      <c r="D70" s="25">
        <v>2.2222222222222223E-2</v>
      </c>
      <c r="E70" s="28">
        <f t="shared" si="4"/>
        <v>0.65763888888888888</v>
      </c>
      <c r="F70" s="23">
        <v>627</v>
      </c>
      <c r="G70" s="20">
        <v>2</v>
      </c>
      <c r="H70" s="24">
        <v>44021</v>
      </c>
      <c r="I70" s="25">
        <v>0.63541666666666663</v>
      </c>
      <c r="J70" s="26" t="s">
        <v>10</v>
      </c>
      <c r="K70">
        <v>22164</v>
      </c>
      <c r="L70" s="42">
        <v>1.25</v>
      </c>
      <c r="M70" s="43">
        <v>27</v>
      </c>
      <c r="N70" s="43">
        <v>23</v>
      </c>
      <c r="O70">
        <f t="shared" si="5"/>
        <v>0.23</v>
      </c>
      <c r="P70" s="36">
        <f t="shared" si="6"/>
        <v>102.73691131749814</v>
      </c>
      <c r="Q70">
        <f t="shared" si="7"/>
        <v>23.629489603024574</v>
      </c>
    </row>
    <row r="71" spans="1:17" x14ac:dyDescent="0.25">
      <c r="A71" s="20">
        <v>22165</v>
      </c>
      <c r="B71" s="21">
        <v>1.55</v>
      </c>
      <c r="C71" s="22">
        <v>35.9</v>
      </c>
      <c r="D71" s="25">
        <v>2.361111111111111E-2</v>
      </c>
      <c r="E71" s="28">
        <f t="shared" si="4"/>
        <v>0.65972222222222232</v>
      </c>
      <c r="F71" s="23">
        <v>627</v>
      </c>
      <c r="G71" s="20">
        <v>2</v>
      </c>
      <c r="H71" s="24">
        <v>44021</v>
      </c>
      <c r="I71" s="25">
        <v>0.63611111111111118</v>
      </c>
      <c r="J71" s="26" t="s">
        <v>10</v>
      </c>
      <c r="K71">
        <v>22165</v>
      </c>
      <c r="L71" s="42">
        <v>1.55</v>
      </c>
      <c r="M71" s="43">
        <v>27</v>
      </c>
      <c r="N71" s="43">
        <v>24</v>
      </c>
      <c r="O71">
        <f t="shared" si="5"/>
        <v>0.24</v>
      </c>
      <c r="P71" s="36">
        <f t="shared" si="6"/>
        <v>112.1238425925926</v>
      </c>
      <c r="Q71">
        <f t="shared" si="7"/>
        <v>26.909722222222225</v>
      </c>
    </row>
    <row r="72" spans="1:17" x14ac:dyDescent="0.25">
      <c r="A72" s="20">
        <v>22167</v>
      </c>
      <c r="B72" s="21">
        <v>1.8</v>
      </c>
      <c r="C72" s="22">
        <v>35.4</v>
      </c>
      <c r="D72" s="25">
        <v>2.1527777777777781E-2</v>
      </c>
      <c r="E72" s="28">
        <f t="shared" si="4"/>
        <v>0.69652777777777775</v>
      </c>
      <c r="F72" s="23">
        <v>625</v>
      </c>
      <c r="G72" s="20">
        <v>3</v>
      </c>
      <c r="H72" s="24">
        <v>44021</v>
      </c>
      <c r="I72" s="25">
        <v>0.67499999999999993</v>
      </c>
      <c r="J72" s="26" t="s">
        <v>9</v>
      </c>
      <c r="K72">
        <v>22167</v>
      </c>
      <c r="L72" s="42">
        <v>1.8</v>
      </c>
      <c r="M72" s="43">
        <v>28</v>
      </c>
      <c r="N72" s="43">
        <v>28</v>
      </c>
      <c r="O72">
        <f t="shared" si="5"/>
        <v>0.28000000000000003</v>
      </c>
      <c r="P72" s="36">
        <f t="shared" si="6"/>
        <v>81.997084548104937</v>
      </c>
      <c r="Q72">
        <f t="shared" si="7"/>
        <v>22.959183673469386</v>
      </c>
    </row>
    <row r="73" spans="1:17" x14ac:dyDescent="0.25">
      <c r="A73" s="20">
        <v>22193</v>
      </c>
      <c r="B73" s="21">
        <v>1.65</v>
      </c>
      <c r="C73" s="22">
        <v>36.4</v>
      </c>
      <c r="D73" s="25">
        <v>2.1527777777777781E-2</v>
      </c>
      <c r="E73" s="28">
        <f t="shared" si="4"/>
        <v>0.44305555555555554</v>
      </c>
      <c r="F73" s="23">
        <v>629</v>
      </c>
      <c r="G73" s="20">
        <v>5</v>
      </c>
      <c r="H73" s="24">
        <v>44022</v>
      </c>
      <c r="I73" s="25">
        <v>0.42152777777777778</v>
      </c>
      <c r="J73" s="26" t="s">
        <v>9</v>
      </c>
      <c r="K73">
        <v>22193</v>
      </c>
      <c r="L73" s="42">
        <v>1.65</v>
      </c>
      <c r="M73" s="43">
        <v>28</v>
      </c>
      <c r="N73" s="43">
        <v>24</v>
      </c>
      <c r="O73">
        <f t="shared" si="5"/>
        <v>0.24</v>
      </c>
      <c r="P73" s="36">
        <f t="shared" si="6"/>
        <v>119.35763888888889</v>
      </c>
      <c r="Q73">
        <f t="shared" si="7"/>
        <v>28.645833333333332</v>
      </c>
    </row>
    <row r="74" spans="1:17" x14ac:dyDescent="0.25">
      <c r="A74" s="20">
        <v>22194</v>
      </c>
      <c r="B74" s="21">
        <v>1.35</v>
      </c>
      <c r="C74" s="22">
        <v>34.9</v>
      </c>
      <c r="D74" s="25">
        <v>2.1527777777777781E-2</v>
      </c>
      <c r="E74" s="28">
        <f t="shared" si="4"/>
        <v>0.45138888888888884</v>
      </c>
      <c r="F74" s="23">
        <v>629</v>
      </c>
      <c r="G74" s="20">
        <v>5</v>
      </c>
      <c r="H74" s="24">
        <v>44022</v>
      </c>
      <c r="I74" s="25">
        <v>0.42986111111111108</v>
      </c>
      <c r="J74" s="26" t="s">
        <v>9</v>
      </c>
      <c r="K74">
        <v>22194</v>
      </c>
      <c r="L74" s="42">
        <v>1.35</v>
      </c>
      <c r="M74" s="43">
        <v>26</v>
      </c>
      <c r="N74" s="43">
        <v>23</v>
      </c>
      <c r="O74">
        <f t="shared" si="5"/>
        <v>0.23</v>
      </c>
      <c r="P74" s="36">
        <f t="shared" si="6"/>
        <v>110.955864222898</v>
      </c>
      <c r="Q74">
        <f t="shared" si="7"/>
        <v>25.519848771266542</v>
      </c>
    </row>
    <row r="75" spans="1:17" x14ac:dyDescent="0.25">
      <c r="A75" s="20">
        <v>22195</v>
      </c>
      <c r="B75" s="21">
        <v>1.8</v>
      </c>
      <c r="C75" s="22">
        <v>36.200000000000003</v>
      </c>
      <c r="D75" s="25">
        <v>2.1527777777777781E-2</v>
      </c>
      <c r="E75" s="28">
        <f t="shared" si="4"/>
        <v>0.47083333333333333</v>
      </c>
      <c r="F75" s="23">
        <v>629</v>
      </c>
      <c r="G75" s="20">
        <v>5</v>
      </c>
      <c r="H75" s="24">
        <v>44022</v>
      </c>
      <c r="I75" s="25">
        <v>0.44930555555555557</v>
      </c>
      <c r="J75" s="26" t="s">
        <v>9</v>
      </c>
      <c r="K75">
        <v>22195</v>
      </c>
      <c r="L75" s="42">
        <v>1.8</v>
      </c>
      <c r="M75" s="43">
        <v>28</v>
      </c>
      <c r="N75" s="43">
        <v>25</v>
      </c>
      <c r="O75">
        <f t="shared" si="5"/>
        <v>0.25</v>
      </c>
      <c r="P75" s="36">
        <f t="shared" si="6"/>
        <v>115.2</v>
      </c>
      <c r="Q75">
        <f t="shared" si="7"/>
        <v>28.8</v>
      </c>
    </row>
    <row r="76" spans="1:17" x14ac:dyDescent="0.25">
      <c r="A76" s="20">
        <v>22196</v>
      </c>
      <c r="B76" s="21">
        <v>1.55</v>
      </c>
      <c r="C76" s="22">
        <v>35.1</v>
      </c>
      <c r="D76" s="25">
        <v>2.0833333333333332E-2</v>
      </c>
      <c r="E76" s="28">
        <f t="shared" si="4"/>
        <v>0.4819444444444444</v>
      </c>
      <c r="F76" s="23">
        <v>629</v>
      </c>
      <c r="G76" s="20">
        <v>5</v>
      </c>
      <c r="H76" s="24">
        <v>44022</v>
      </c>
      <c r="I76" s="25">
        <v>0.46111111111111108</v>
      </c>
      <c r="J76" s="26" t="s">
        <v>10</v>
      </c>
      <c r="K76">
        <v>22196</v>
      </c>
      <c r="L76" s="42">
        <v>1.55</v>
      </c>
      <c r="M76" s="43">
        <v>27</v>
      </c>
      <c r="N76" s="43">
        <v>22</v>
      </c>
      <c r="O76">
        <f t="shared" si="5"/>
        <v>0.22</v>
      </c>
      <c r="P76" s="36">
        <f t="shared" si="6"/>
        <v>145.5672426746807</v>
      </c>
      <c r="Q76">
        <f t="shared" si="7"/>
        <v>32.024793388429757</v>
      </c>
    </row>
    <row r="77" spans="1:17" x14ac:dyDescent="0.25">
      <c r="A77" s="20">
        <v>22197</v>
      </c>
      <c r="B77" s="21">
        <v>1.8</v>
      </c>
      <c r="C77" s="22">
        <v>36.299999999999997</v>
      </c>
      <c r="D77" s="25">
        <v>2.0833333333333332E-2</v>
      </c>
      <c r="E77" s="28">
        <f t="shared" si="4"/>
        <v>0.48888888888888882</v>
      </c>
      <c r="F77" s="23">
        <v>629</v>
      </c>
      <c r="G77" s="20">
        <v>5</v>
      </c>
      <c r="H77" s="24">
        <v>44022</v>
      </c>
      <c r="I77" s="25">
        <v>0.4680555555555555</v>
      </c>
      <c r="J77" s="26" t="s">
        <v>10</v>
      </c>
      <c r="K77">
        <v>22197</v>
      </c>
      <c r="L77" s="42">
        <v>1.8</v>
      </c>
      <c r="M77" s="43">
        <v>29</v>
      </c>
      <c r="N77" s="43">
        <v>25</v>
      </c>
      <c r="O77">
        <f t="shared" si="5"/>
        <v>0.25</v>
      </c>
      <c r="P77" s="36">
        <f t="shared" si="6"/>
        <v>115.2</v>
      </c>
      <c r="Q77">
        <f t="shared" si="7"/>
        <v>28.8</v>
      </c>
    </row>
    <row r="78" spans="1:17" x14ac:dyDescent="0.25">
      <c r="A78" s="20">
        <v>22198</v>
      </c>
      <c r="B78" s="21">
        <v>1.6</v>
      </c>
      <c r="C78" s="22">
        <v>35.9</v>
      </c>
      <c r="D78" s="25">
        <v>2.0833333333333332E-2</v>
      </c>
      <c r="E78" s="28">
        <f t="shared" si="4"/>
        <v>0.49374999999999997</v>
      </c>
      <c r="F78" s="23">
        <v>629</v>
      </c>
      <c r="G78" s="20">
        <v>5</v>
      </c>
      <c r="H78" s="24">
        <v>44022</v>
      </c>
      <c r="I78" s="25">
        <v>0.47291666666666665</v>
      </c>
      <c r="J78" s="26" t="s">
        <v>10</v>
      </c>
      <c r="K78">
        <v>22198</v>
      </c>
      <c r="L78" s="42">
        <v>1.6</v>
      </c>
      <c r="M78" s="43">
        <v>27</v>
      </c>
      <c r="N78" s="43">
        <v>24</v>
      </c>
      <c r="O78">
        <f t="shared" si="5"/>
        <v>0.24</v>
      </c>
      <c r="P78" s="36">
        <f t="shared" si="6"/>
        <v>115.74074074074075</v>
      </c>
      <c r="Q78">
        <f t="shared" si="7"/>
        <v>27.777777777777779</v>
      </c>
    </row>
    <row r="79" spans="1:17" x14ac:dyDescent="0.25">
      <c r="A79" s="20">
        <v>22199</v>
      </c>
      <c r="B79" s="21">
        <v>1.45</v>
      </c>
      <c r="C79" s="22">
        <v>35.4</v>
      </c>
      <c r="D79" s="25">
        <v>2.0833333333333332E-2</v>
      </c>
      <c r="E79" s="28">
        <f t="shared" si="4"/>
        <v>0.49583333333333335</v>
      </c>
      <c r="F79" s="23">
        <v>629</v>
      </c>
      <c r="G79" s="20">
        <v>5</v>
      </c>
      <c r="H79" s="24">
        <v>44022</v>
      </c>
      <c r="I79" s="25">
        <v>0.47500000000000003</v>
      </c>
      <c r="J79" s="26" t="s">
        <v>10</v>
      </c>
      <c r="K79">
        <v>22199</v>
      </c>
      <c r="L79" s="42">
        <v>1.45</v>
      </c>
      <c r="M79" s="43">
        <v>27</v>
      </c>
      <c r="N79" s="43">
        <v>25</v>
      </c>
      <c r="O79">
        <f t="shared" si="5"/>
        <v>0.25</v>
      </c>
      <c r="P79" s="36">
        <f t="shared" si="6"/>
        <v>92.8</v>
      </c>
      <c r="Q79">
        <f t="shared" si="7"/>
        <v>23.2</v>
      </c>
    </row>
    <row r="80" spans="1:17" x14ac:dyDescent="0.25">
      <c r="A80" s="20">
        <v>22200</v>
      </c>
      <c r="B80" s="21">
        <v>1.5</v>
      </c>
      <c r="C80" s="22">
        <v>35.9</v>
      </c>
      <c r="D80" s="25">
        <v>2.0833333333333332E-2</v>
      </c>
      <c r="E80" s="28">
        <f t="shared" si="4"/>
        <v>0.50069444444444444</v>
      </c>
      <c r="F80" s="23">
        <v>629</v>
      </c>
      <c r="G80" s="20">
        <v>5</v>
      </c>
      <c r="H80" s="24">
        <v>44022</v>
      </c>
      <c r="I80" s="25">
        <v>0.47986111111111113</v>
      </c>
      <c r="J80" s="26" t="s">
        <v>9</v>
      </c>
      <c r="K80">
        <v>22200</v>
      </c>
      <c r="L80" s="42">
        <v>1.5</v>
      </c>
      <c r="M80" s="43">
        <v>27</v>
      </c>
      <c r="N80" s="43">
        <v>25</v>
      </c>
      <c r="O80">
        <f t="shared" si="5"/>
        <v>0.25</v>
      </c>
      <c r="P80" s="36">
        <f t="shared" si="6"/>
        <v>96</v>
      </c>
      <c r="Q80">
        <f t="shared" si="7"/>
        <v>24</v>
      </c>
    </row>
    <row r="81" spans="1:17" x14ac:dyDescent="0.25">
      <c r="A81" s="20">
        <v>22201</v>
      </c>
      <c r="B81" s="21">
        <v>1.5</v>
      </c>
      <c r="C81" s="22">
        <v>36.9</v>
      </c>
      <c r="D81" s="25">
        <v>2.0833333333333332E-2</v>
      </c>
      <c r="E81" s="28">
        <f t="shared" si="4"/>
        <v>0.51250000000000007</v>
      </c>
      <c r="F81" s="23">
        <v>629</v>
      </c>
      <c r="G81" s="20">
        <v>5</v>
      </c>
      <c r="H81" s="24">
        <v>44022</v>
      </c>
      <c r="I81" s="25">
        <v>0.4916666666666667</v>
      </c>
      <c r="J81" s="26" t="s">
        <v>9</v>
      </c>
      <c r="K81">
        <v>22201</v>
      </c>
      <c r="L81" s="42">
        <v>1.5</v>
      </c>
      <c r="M81" s="43">
        <v>27</v>
      </c>
      <c r="N81" s="43">
        <v>25</v>
      </c>
      <c r="O81">
        <f t="shared" si="5"/>
        <v>0.25</v>
      </c>
      <c r="P81" s="36">
        <f t="shared" si="6"/>
        <v>96</v>
      </c>
      <c r="Q81">
        <f t="shared" si="7"/>
        <v>24</v>
      </c>
    </row>
    <row r="82" spans="1:17" x14ac:dyDescent="0.25">
      <c r="A82" s="20">
        <v>22202</v>
      </c>
      <c r="B82" s="21">
        <v>1.4</v>
      </c>
      <c r="C82" s="22">
        <v>34.9</v>
      </c>
      <c r="D82" s="25">
        <v>2.0833333333333332E-2</v>
      </c>
      <c r="E82" s="28">
        <f t="shared" si="4"/>
        <v>0.53819444444444442</v>
      </c>
      <c r="F82" s="23">
        <v>629</v>
      </c>
      <c r="G82" s="20">
        <v>5</v>
      </c>
      <c r="H82" s="24">
        <v>44022</v>
      </c>
      <c r="I82" s="25">
        <v>0.51736111111111105</v>
      </c>
      <c r="J82" s="26" t="s">
        <v>10</v>
      </c>
      <c r="K82">
        <v>22202</v>
      </c>
      <c r="L82" s="42">
        <v>1.4</v>
      </c>
      <c r="M82" s="43">
        <v>26</v>
      </c>
      <c r="N82" s="43">
        <v>24</v>
      </c>
      <c r="O82">
        <f t="shared" si="5"/>
        <v>0.24</v>
      </c>
      <c r="P82" s="36">
        <f t="shared" si="6"/>
        <v>101.27314814814815</v>
      </c>
      <c r="Q82">
        <f t="shared" si="7"/>
        <v>24.305555555555554</v>
      </c>
    </row>
    <row r="83" spans="1:17" x14ac:dyDescent="0.25">
      <c r="A83" s="20">
        <v>22203</v>
      </c>
      <c r="B83" s="21">
        <v>1.7</v>
      </c>
      <c r="C83" s="22">
        <v>36.299999999999997</v>
      </c>
      <c r="D83" s="25">
        <v>2.0833333333333332E-2</v>
      </c>
      <c r="E83" s="28">
        <f t="shared" si="4"/>
        <v>0.54027777777777786</v>
      </c>
      <c r="F83" s="23">
        <v>629</v>
      </c>
      <c r="G83" s="20">
        <v>5</v>
      </c>
      <c r="H83" s="24">
        <v>44022</v>
      </c>
      <c r="I83" s="25">
        <v>0.51944444444444449</v>
      </c>
      <c r="J83" s="26" t="s">
        <v>9</v>
      </c>
      <c r="K83">
        <v>22203</v>
      </c>
      <c r="L83" s="42">
        <v>1.7</v>
      </c>
      <c r="M83" s="43">
        <v>28</v>
      </c>
      <c r="N83" s="43">
        <v>25</v>
      </c>
      <c r="O83">
        <f t="shared" si="5"/>
        <v>0.25</v>
      </c>
      <c r="P83" s="36">
        <f t="shared" si="6"/>
        <v>108.8</v>
      </c>
      <c r="Q83">
        <f t="shared" si="7"/>
        <v>27.2</v>
      </c>
    </row>
    <row r="84" spans="1:17" x14ac:dyDescent="0.25">
      <c r="A84" s="20">
        <v>22204</v>
      </c>
      <c r="B84" s="21">
        <v>1.35</v>
      </c>
      <c r="C84" s="22">
        <v>36.9</v>
      </c>
      <c r="D84" s="25">
        <v>2.0833333333333332E-2</v>
      </c>
      <c r="E84" s="28">
        <f t="shared" si="4"/>
        <v>0.54236111111111118</v>
      </c>
      <c r="F84" s="23">
        <v>629</v>
      </c>
      <c r="G84" s="20">
        <v>5</v>
      </c>
      <c r="H84" s="24">
        <v>44022</v>
      </c>
      <c r="I84" s="25">
        <v>0.52152777777777781</v>
      </c>
      <c r="J84" s="26" t="s">
        <v>10</v>
      </c>
      <c r="K84">
        <v>22204</v>
      </c>
      <c r="L84" s="42">
        <v>1.35</v>
      </c>
      <c r="M84" s="43">
        <v>26</v>
      </c>
      <c r="N84" s="43">
        <v>23</v>
      </c>
      <c r="O84">
        <f t="shared" si="5"/>
        <v>0.23</v>
      </c>
      <c r="P84" s="36">
        <f t="shared" si="6"/>
        <v>110.955864222898</v>
      </c>
      <c r="Q84">
        <f t="shared" si="7"/>
        <v>25.519848771266542</v>
      </c>
    </row>
    <row r="85" spans="1:17" x14ac:dyDescent="0.25">
      <c r="A85" s="20">
        <v>22205</v>
      </c>
      <c r="B85" s="21">
        <v>1.5</v>
      </c>
      <c r="C85" s="22">
        <v>36.4</v>
      </c>
      <c r="D85" s="25">
        <v>2.0833333333333332E-2</v>
      </c>
      <c r="E85" s="28">
        <f t="shared" si="4"/>
        <v>0.54444444444444451</v>
      </c>
      <c r="F85" s="23">
        <v>629</v>
      </c>
      <c r="G85" s="20">
        <v>5</v>
      </c>
      <c r="H85" s="24">
        <v>44022</v>
      </c>
      <c r="I85" s="25">
        <v>0.52361111111111114</v>
      </c>
      <c r="J85" s="26" t="s">
        <v>9</v>
      </c>
      <c r="K85">
        <v>22205</v>
      </c>
      <c r="L85" s="42">
        <v>1.5</v>
      </c>
      <c r="M85" s="43">
        <v>27</v>
      </c>
      <c r="N85" s="43">
        <v>24</v>
      </c>
      <c r="O85">
        <f t="shared" si="5"/>
        <v>0.24</v>
      </c>
      <c r="P85" s="36">
        <f t="shared" si="6"/>
        <v>108.50694444444444</v>
      </c>
      <c r="Q85">
        <f t="shared" si="7"/>
        <v>26.041666666666668</v>
      </c>
    </row>
    <row r="86" spans="1:17" x14ac:dyDescent="0.25">
      <c r="A86" s="20">
        <v>22206</v>
      </c>
      <c r="B86" s="21">
        <v>0.65</v>
      </c>
      <c r="C86" s="22">
        <v>32</v>
      </c>
      <c r="D86" s="25">
        <v>2.0833333333333332E-2</v>
      </c>
      <c r="E86" s="28">
        <f t="shared" si="4"/>
        <v>0.56458333333333344</v>
      </c>
      <c r="F86" s="23">
        <v>629</v>
      </c>
      <c r="G86" s="20">
        <v>5</v>
      </c>
      <c r="H86" s="24">
        <v>44022</v>
      </c>
      <c r="I86" s="25">
        <v>0.54375000000000007</v>
      </c>
      <c r="J86" s="26" t="s">
        <v>9</v>
      </c>
      <c r="K86">
        <v>22206</v>
      </c>
      <c r="L86" s="42">
        <v>0.65</v>
      </c>
      <c r="M86" s="43">
        <v>20</v>
      </c>
      <c r="N86" s="43">
        <v>17</v>
      </c>
      <c r="O86">
        <f t="shared" si="5"/>
        <v>0.17</v>
      </c>
      <c r="P86" s="36">
        <f t="shared" si="6"/>
        <v>132.30205577040502</v>
      </c>
      <c r="Q86">
        <f t="shared" si="7"/>
        <v>22.491349480968854</v>
      </c>
    </row>
    <row r="87" spans="1:17" x14ac:dyDescent="0.25">
      <c r="A87" s="20">
        <v>22207</v>
      </c>
      <c r="B87" s="21">
        <v>1.5</v>
      </c>
      <c r="C87" s="22">
        <v>37.299999999999997</v>
      </c>
      <c r="D87" s="25">
        <v>2.0833333333333332E-2</v>
      </c>
      <c r="E87" s="28">
        <f t="shared" si="4"/>
        <v>0.57708333333333339</v>
      </c>
      <c r="F87" s="23">
        <v>629</v>
      </c>
      <c r="G87" s="20">
        <v>5</v>
      </c>
      <c r="H87" s="24">
        <v>44022</v>
      </c>
      <c r="I87" s="25">
        <v>0.55625000000000002</v>
      </c>
      <c r="J87" s="26" t="s">
        <v>9</v>
      </c>
      <c r="K87">
        <v>22207</v>
      </c>
      <c r="L87" s="42">
        <v>1.5</v>
      </c>
      <c r="M87" s="43">
        <v>27</v>
      </c>
      <c r="N87" s="43">
        <v>25</v>
      </c>
      <c r="O87">
        <f t="shared" si="5"/>
        <v>0.25</v>
      </c>
      <c r="P87" s="36">
        <f t="shared" si="6"/>
        <v>96</v>
      </c>
      <c r="Q87">
        <f t="shared" si="7"/>
        <v>24</v>
      </c>
    </row>
    <row r="89" spans="1:17" x14ac:dyDescent="0.25">
      <c r="M89" s="39"/>
      <c r="N89" s="39"/>
    </row>
    <row r="90" spans="1:17" x14ac:dyDescent="0.25">
      <c r="M90" s="39"/>
      <c r="N90" s="39"/>
    </row>
    <row r="91" spans="1:17" x14ac:dyDescent="0.25">
      <c r="M91" s="39"/>
      <c r="N91" s="39"/>
    </row>
    <row r="92" spans="1:17" x14ac:dyDescent="0.25">
      <c r="M92" s="39"/>
      <c r="N92" s="39"/>
    </row>
    <row r="98" spans="12:14" x14ac:dyDescent="0.25">
      <c r="L98" s="34"/>
      <c r="M98" s="35"/>
      <c r="N98" s="35"/>
    </row>
  </sheetData>
  <conditionalFormatting sqref="B16">
    <cfRule type="beginsWith" dxfId="25" priority="18" operator="beginsWith" text="NA">
      <formula>LEFT(B16,LEN("NA"))="NA"</formula>
    </cfRule>
  </conditionalFormatting>
  <conditionalFormatting sqref="B7 B4">
    <cfRule type="beginsWith" dxfId="24" priority="20" operator="beginsWith" text="NA">
      <formula>LEFT(B4,LEN("NA"))="NA"</formula>
    </cfRule>
  </conditionalFormatting>
  <conditionalFormatting sqref="B23">
    <cfRule type="beginsWith" dxfId="23" priority="17" operator="beginsWith" text="NA">
      <formula>LEFT(B23,LEN("NA"))="NA"</formula>
    </cfRule>
  </conditionalFormatting>
  <conditionalFormatting sqref="I13 I16">
    <cfRule type="beginsWith" dxfId="22" priority="16" operator="beginsWith" text="NA">
      <formula>LEFT(I13,LEN("NA"))="NA"</formula>
    </cfRule>
  </conditionalFormatting>
  <conditionalFormatting sqref="J4">
    <cfRule type="beginsWith" dxfId="21" priority="15" operator="beginsWith" text="NA">
      <formula>LEFT(J4,LEN("NA"))="NA"</formula>
    </cfRule>
  </conditionalFormatting>
  <conditionalFormatting sqref="I4">
    <cfRule type="beginsWith" dxfId="20" priority="14" operator="beginsWith" text="NA">
      <formula>LEFT(I4,LEN("NA"))="NA"</formula>
    </cfRule>
  </conditionalFormatting>
  <conditionalFormatting sqref="I20">
    <cfRule type="beginsWith" dxfId="19" priority="12" operator="beginsWith" text="NA">
      <formula>LEFT(I20,LEN("NA"))="NA"</formula>
    </cfRule>
  </conditionalFormatting>
  <conditionalFormatting sqref="J20">
    <cfRule type="beginsWith" dxfId="18" priority="11" operator="beginsWith" text="NA">
      <formula>LEFT(J20,LEN("NA"))="NA"</formula>
    </cfRule>
  </conditionalFormatting>
  <conditionalFormatting sqref="A16">
    <cfRule type="beginsWith" dxfId="17" priority="24" operator="beginsWith" text="NA">
      <formula>LEFT(A16,LEN("NA"))="NA"</formula>
    </cfRule>
  </conditionalFormatting>
  <conditionalFormatting sqref="A4 A7">
    <cfRule type="beginsWith" dxfId="16" priority="26" operator="beginsWith" text="NA">
      <formula>LEFT(A4,LEN("NA"))="NA"</formula>
    </cfRule>
  </conditionalFormatting>
  <conditionalFormatting sqref="A11">
    <cfRule type="beginsWith" dxfId="15" priority="25" operator="beginsWith" text="NA">
      <formula>LEFT(A11,LEN("NA"))="NA"</formula>
    </cfRule>
  </conditionalFormatting>
  <conditionalFormatting sqref="C7 C4:D4">
    <cfRule type="beginsWith" dxfId="14" priority="23" operator="beginsWith" text="NA">
      <formula>LEFT(C4,LEN("NA"))="NA"</formula>
    </cfRule>
  </conditionalFormatting>
  <conditionalFormatting sqref="C11">
    <cfRule type="beginsWith" dxfId="13" priority="22" operator="beginsWith" text="NA">
      <formula>LEFT(C11,LEN("NA"))="NA"</formula>
    </cfRule>
  </conditionalFormatting>
  <conditionalFormatting sqref="C16:D16">
    <cfRule type="beginsWith" dxfId="12" priority="21" operator="beginsWith" text="NA">
      <formula>LEFT(C16,LEN("NA"))="NA"</formula>
    </cfRule>
  </conditionalFormatting>
  <conditionalFormatting sqref="B7">
    <cfRule type="beginsWith" dxfId="11" priority="19" operator="beginsWith" text="vid">
      <formula>LEFT(B7,LEN("vid"))="vid"</formula>
    </cfRule>
  </conditionalFormatting>
  <conditionalFormatting sqref="J13 J16">
    <cfRule type="beginsWith" dxfId="10" priority="13" operator="beginsWith" text="NA">
      <formula>LEFT(J13,LEN("NA"))="NA"</formula>
    </cfRule>
  </conditionalFormatting>
  <conditionalFormatting sqref="D13">
    <cfRule type="beginsWith" dxfId="9" priority="10" operator="beginsWith" text="NA">
      <formula>LEFT(D13,LEN("NA"))="NA"</formula>
    </cfRule>
  </conditionalFormatting>
  <conditionalFormatting sqref="D15">
    <cfRule type="beginsWith" dxfId="8" priority="9" operator="beginsWith" text="NA">
      <formula>LEFT(D15,LEN("NA"))="NA"</formula>
    </cfRule>
  </conditionalFormatting>
  <conditionalFormatting sqref="L7 L4">
    <cfRule type="beginsWith" dxfId="7" priority="8" operator="beginsWith" text="NA">
      <formula>LEFT(L4,LEN("NA"))="NA"</formula>
    </cfRule>
  </conditionalFormatting>
  <conditionalFormatting sqref="L7">
    <cfRule type="beginsWith" dxfId="6" priority="7" operator="beginsWith" text="vid">
      <formula>LEFT(L7,LEN("vid"))="vid"</formula>
    </cfRule>
  </conditionalFormatting>
  <conditionalFormatting sqref="L15">
    <cfRule type="beginsWith" dxfId="5" priority="6" operator="beginsWith" text="NA">
      <formula>LEFT(L15,LEN("NA"))="NA"</formula>
    </cfRule>
  </conditionalFormatting>
  <conditionalFormatting sqref="L23">
    <cfRule type="beginsWith" dxfId="4" priority="5" operator="beginsWith" text="NA">
      <formula>LEFT(L23,LEN("NA"))="NA"</formula>
    </cfRule>
  </conditionalFormatting>
  <conditionalFormatting sqref="M7:N7 M4:N4">
    <cfRule type="beginsWith" dxfId="3" priority="4" operator="beginsWith" text="NA">
      <formula>LEFT(M4,LEN("NA"))="NA"</formula>
    </cfRule>
  </conditionalFormatting>
  <conditionalFormatting sqref="M98:N98">
    <cfRule type="beginsWith" dxfId="2" priority="3" operator="beginsWith" text="NA">
      <formula>LEFT(M98,LEN("NA"))="NA"</formula>
    </cfRule>
  </conditionalFormatting>
  <conditionalFormatting sqref="M15:N15">
    <cfRule type="beginsWith" dxfId="1" priority="2" operator="beginsWith" text="NA">
      <formula>LEFT(M15,LEN("NA"))="NA"</formula>
    </cfRule>
  </conditionalFormatting>
  <conditionalFormatting sqref="M22:N23">
    <cfRule type="beginsWith" dxfId="0" priority="1" operator="beginsWith" text="NA">
      <formula>LEFT(M22,LEN("NA"))="NA"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</dc:creator>
  <cp:lastModifiedBy>Lion Haverkamp</cp:lastModifiedBy>
  <dcterms:created xsi:type="dcterms:W3CDTF">2020-09-11T07:21:52Z</dcterms:created>
  <dcterms:modified xsi:type="dcterms:W3CDTF">2021-07-12T14:12:47Z</dcterms:modified>
</cp:coreProperties>
</file>