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Data Analysis\excel course june 2022\"/>
    </mc:Choice>
  </mc:AlternateContent>
  <xr:revisionPtr revIDLastSave="0" documentId="13_ncr:1_{1786F1F2-386B-4A0F-8EEA-AA33A4C145DB}" xr6:coauthVersionLast="47" xr6:coauthVersionMax="47" xr10:uidLastSave="{00000000-0000-0000-0000-000000000000}"/>
  <bookViews>
    <workbookView xWindow="3820" yWindow="600" windowWidth="17710" windowHeight="11190" xr2:uid="{4E8741C3-AE95-4CB5-8574-71E1D4A8BFA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7" i="1"/>
  <c r="F15" i="1"/>
  <c r="F38" i="1"/>
  <c r="G53" i="1"/>
  <c r="F3" i="1"/>
  <c r="F4" i="1"/>
  <c r="F5" i="1"/>
  <c r="F6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2" i="1"/>
  <c r="E21" i="1"/>
  <c r="E3" i="1"/>
  <c r="E4" i="1"/>
  <c r="E5" i="1"/>
  <c r="E6" i="1"/>
  <c r="D7" i="1"/>
  <c r="E7" i="1"/>
  <c r="E8" i="1"/>
  <c r="E9" i="1"/>
  <c r="E10" i="1"/>
  <c r="E11" i="1"/>
  <c r="E12" i="1"/>
  <c r="E13" i="1"/>
  <c r="E14" i="1"/>
  <c r="D15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8" i="1"/>
  <c r="E38" i="1"/>
  <c r="E39" i="1"/>
  <c r="E40" i="1"/>
  <c r="D41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C5704E-6616-4BC2-8CEF-A59A79220544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BDEB3565-171E-495F-840C-9390D593C373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<sst xmlns="http://schemas.openxmlformats.org/spreadsheetml/2006/main" count="256" uniqueCount="122">
  <si>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</si>
  <si>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</si>
  <si>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</si>
  <si>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</si>
  <si>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</si>
  <si>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</si>
  <si>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</si>
  <si>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</si>
  <si>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</si>
  <si>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</si>
  <si>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</si>
  <si>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</si>
  <si>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</si>
  <si>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</si>
  <si>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</si>
  <si>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</si>
  <si>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</si>
  <si>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</si>
  <si>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</si>
  <si>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</si>
  <si>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</si>
  <si>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</si>
  <si>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</si>
  <si>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</si>
  <si>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</si>
  <si>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</si>
  <si>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</si>
  <si>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</si>
  <si>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</si>
  <si>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</si>
  <si>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</si>
  <si>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</si>
  <si>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</si>
  <si>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</si>
  <si>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</si>
  <si>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</si>
  <si>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</si>
  <si>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</si>
  <si>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</si>
  <si>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</si>
  <si>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</si>
  <si>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</si>
  <si>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</si>
  <si>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</si>
  <si>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</si>
  <si>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</si>
  <si>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</si>
  <si>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</si>
  <si>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</si>
  <si>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</si>
  <si>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</si>
  <si>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</si>
  <si>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</si>
  <si>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</si>
  <si>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</si>
  <si>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</si>
  <si>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</si>
  <si>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</si>
  <si>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</si>
  <si>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</si>
  <si>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</si>
  <si>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</si>
  <si>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</si>
  <si>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</si>
  <si>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</si>
  <si>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</si>
  <si>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</si>
  <si>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</si>
  <si>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</si>
  <si>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</si>
  <si>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</si>
  <si>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</si>
  <si>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</si>
  <si>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</si>
  <si>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</si>
  <si>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</si>
  <si>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</si>
  <si>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</si>
  <si>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</si>
  <si>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</si>
  <si>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</si>
  <si>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</si>
  <si>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</si>
  <si>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</si>
  <si>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</si>
  <si>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</si>
  <si>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</si>
  <si>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</si>
  <si>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</si>
  <si>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</si>
  <si>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</si>
  <si>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</si>
  <si>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</si>
  <si>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</si>
  <si>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</si>
  <si>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</si>
  <si>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</si>
  <si>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</si>
  <si>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</si>
  <si>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</si>
  <si>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</si>
  <si>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</si>
  <si>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</si>
  <si>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</si>
  <si>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OCY</t>
  </si>
  <si>
    <t>PTC</t>
  </si>
  <si>
    <t>SLV</t>
  </si>
  <si>
    <t>Camry</t>
  </si>
  <si>
    <t>Elantra</t>
  </si>
  <si>
    <t>Focus</t>
  </si>
  <si>
    <t>Camero</t>
  </si>
  <si>
    <t>Corolla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</si>
  <si>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</si>
  <si>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</si>
  <si>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</si>
  <si>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</si>
  <si>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</si>
  <si>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</si>
  <si>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</si>
  <si>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</si>
  <si>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GM09CMR014</t>
  </si>
  <si>
    <t>FD06FCS006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</si>
</sst>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29E8-D1A8-414D-A305-386D7248AECE}">
  <dimension ref="A1:N66"/>
  <sheetViews>
    <sheetView tabSelected="1" topLeftCell="A26" workbookViewId="0">
      <selection activeCell="C2" sqref="C2"/>
    </sheetView>
  </sheetViews>
  <sheetFormatPr defaultRowHeight="14.5" x14ac:dyDescent="0.35"/>
  <cols>
    <col min="1" max="1" width="13.1796875" bestFit="1" customWidth="1"/>
    <col min="2" max="2" width="6.26953125" customWidth="1"/>
    <col min="3" max="3" width="15.54296875" bestFit="1" customWidth="1"/>
    <col min="8" max="8" width="11.08984375" style="3" bestFit="1" customWidth="1"/>
    <col min="9" max="9" width="9.08984375" style="3" bestFit="1" customWidth="1"/>
    <col min="13" max="13" width="11.1796875" bestFit="1" customWidth="1"/>
    <col min="14" max="14" width="16.453125" bestFit="1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">
        <v>84</v>
      </c>
      <c r="C2" t="str">
        <f>VLOOKUP(B2, B$56:C$61, 2)</f>
        <v>Ford</v>
      </c>
      <c r="D2" t="str">
        <f>MID(A2, 5, 3)</f>
        <v>MTG</v>
      </c>
      <c r="E2" t="str">
        <f>VLOOKUP(D2, D$56:E$66, 2)</f>
        <v>Mustang</v>
      </c>
      <c r="F2" t="str">
        <f>MID(A2, 3, 2)</f>
        <v>06</v>
      </c>
      <c r="G2">
        <f>IF(14-F2&lt;0, 100-F2+22, 22-F2)</f>
        <v>16</v>
      </c>
      <c r="H2" s="3">
        <v>40326.800000000003</v>
      </c>
      <c r="I2" s="3">
        <f>H2/G2</f>
        <v>2520.4250000000002</v>
      </c>
      <c r="J2" t="s">
        <v>15</v>
      </c>
      <c r="K2" t="s">
        <v>16</v>
      </c>
      <c r="L2">
        <v>50000</v>
      </c>
      <c r="M2" t="str">
        <f>IF(H2&lt;=L2, "Covered", "Not Covered")</f>
        <v>Covered</v>
      </c>
      <c r="N2" t="str">
        <f>CONCATENATE(B2,F2,D2,UPPER(LEFT(J2,3)),RIGHT(A2,3))</f>
        <v>FD06MTGBLA001</v>
      </c>
    </row>
    <row r="3" spans="1:14" x14ac:dyDescent="0.35">
      <c r="A3" t="s">
        <v>17</v>
      </c>
      <c r="B3" t="s">
        <v>84</v>
      </c>
      <c r="C3" t="str">
        <f t="shared" ref="C3:C53" si="0">VLOOKUP(B3, B$56:C$61, 2)</f>
        <v>Ford</v>
      </c>
      <c r="D3" t="str">
        <f t="shared" ref="D3:D53" si="1">MID(A3, 5, 3)</f>
        <v>MTG</v>
      </c>
      <c r="E3" t="str">
        <f t="shared" ref="E3:E53" si="2">VLOOKUP(D3, D$56:E$66, 2)</f>
        <v>Mustang</v>
      </c>
      <c r="F3" t="str">
        <f t="shared" ref="F3:F53" si="3">MID(A3, 3, 2)</f>
        <v>06</v>
      </c>
      <c r="G3">
        <f t="shared" ref="G3:G52" si="4">IF(14-F3&lt;0, 100-F3+22, 22-F3)</f>
        <v>16</v>
      </c>
      <c r="H3" s="3">
        <v>44974.8</v>
      </c>
      <c r="I3" s="3">
        <f t="shared" ref="I3:I53" si="5">H3/G3</f>
        <v>2810.9250000000002</v>
      </c>
      <c r="J3" t="s">
        <v>18</v>
      </c>
      <c r="K3" t="s">
        <v>19</v>
      </c>
      <c r="L3">
        <v>50000</v>
      </c>
      <c r="M3" t="str">
        <f t="shared" ref="M3:M53" si="6">IF(H3&lt;=L3, "Covered", "Not Covered")</f>
        <v>Covered</v>
      </c>
      <c r="N3" t="str">
        <f t="shared" ref="N3:N53" si="7">CONCATENATE(B3,F3,D3,UPPER(LEFT(J3,3)),RIGHT(A3,3))</f>
        <v>FD06MTGWHI002</v>
      </c>
    </row>
    <row r="4" spans="1:14" x14ac:dyDescent="0.35">
      <c r="A4" t="s">
        <v>20</v>
      </c>
      <c r="B4" t="s">
        <v>84</v>
      </c>
      <c r="C4" t="str">
        <f t="shared" si="0"/>
        <v>Ford</v>
      </c>
      <c r="D4" t="str">
        <f t="shared" si="1"/>
        <v>MTG</v>
      </c>
      <c r="E4" t="str">
        <f t="shared" si="2"/>
        <v>Mustang</v>
      </c>
      <c r="F4" t="str">
        <f t="shared" si="3"/>
        <v>08</v>
      </c>
      <c r="G4">
        <f t="shared" si="4"/>
        <v>14</v>
      </c>
      <c r="H4" s="3">
        <v>44946.5</v>
      </c>
      <c r="I4" s="3">
        <f t="shared" si="5"/>
        <v>3210.4642857142858</v>
      </c>
      <c r="J4" t="s">
        <v>21</v>
      </c>
      <c r="K4" t="s">
        <v>22</v>
      </c>
      <c r="L4">
        <v>50000</v>
      </c>
      <c r="M4" t="str">
        <f t="shared" si="6"/>
        <v>Covered</v>
      </c>
      <c r="N4" t="str">
        <f t="shared" si="7"/>
        <v>FD08MTGGRE003</v>
      </c>
    </row>
    <row r="5" spans="1:14" x14ac:dyDescent="0.35">
      <c r="A5" t="s">
        <v>23</v>
      </c>
      <c r="B5" t="s">
        <v>84</v>
      </c>
      <c r="C5" t="str">
        <f t="shared" si="0"/>
        <v>Ford</v>
      </c>
      <c r="D5" t="str">
        <f t="shared" si="1"/>
        <v>MTG</v>
      </c>
      <c r="E5" t="str">
        <f t="shared" si="2"/>
        <v>Mustang</v>
      </c>
      <c r="F5" t="str">
        <f t="shared" si="3"/>
        <v>08</v>
      </c>
      <c r="G5">
        <f t="shared" si="4"/>
        <v>14</v>
      </c>
      <c r="H5" s="3">
        <v>37558.800000000003</v>
      </c>
      <c r="I5" s="3">
        <f t="shared" si="5"/>
        <v>2682.7714285714287</v>
      </c>
      <c r="J5" t="s">
        <v>15</v>
      </c>
      <c r="K5" t="s">
        <v>24</v>
      </c>
      <c r="L5">
        <v>50000</v>
      </c>
      <c r="M5" t="str">
        <f t="shared" si="6"/>
        <v>Covered</v>
      </c>
      <c r="N5" t="str">
        <f t="shared" si="7"/>
        <v>FD08MTGBLA004</v>
      </c>
    </row>
    <row r="6" spans="1:14" x14ac:dyDescent="0.35">
      <c r="A6" t="s">
        <v>25</v>
      </c>
      <c r="B6" t="s">
        <v>84</v>
      </c>
      <c r="C6" t="str">
        <f t="shared" si="0"/>
        <v>Ford</v>
      </c>
      <c r="D6" t="str">
        <f t="shared" si="1"/>
        <v>MTG</v>
      </c>
      <c r="E6" t="str">
        <f t="shared" si="2"/>
        <v>Mustang</v>
      </c>
      <c r="F6" t="str">
        <f t="shared" si="3"/>
        <v>08</v>
      </c>
      <c r="G6">
        <f t="shared" si="4"/>
        <v>14</v>
      </c>
      <c r="H6" s="3">
        <v>36438.5</v>
      </c>
      <c r="I6" s="3">
        <f t="shared" si="5"/>
        <v>2602.75</v>
      </c>
      <c r="J6" t="s">
        <v>18</v>
      </c>
      <c r="K6" t="s">
        <v>16</v>
      </c>
      <c r="L6">
        <v>50000</v>
      </c>
      <c r="M6" t="str">
        <f t="shared" si="6"/>
        <v>Covered</v>
      </c>
      <c r="N6" t="str">
        <f t="shared" si="7"/>
        <v>FD08MTGWHI005</v>
      </c>
    </row>
    <row r="7" spans="1:14" x14ac:dyDescent="0.35">
      <c r="A7" t="s">
        <v>121</v>
      </c>
      <c r="B7" t="s">
        <v>84</v>
      </c>
      <c r="C7" t="str">
        <f t="shared" si="0"/>
        <v>Ford</v>
      </c>
      <c r="D7" t="str">
        <f t="shared" si="1"/>
        <v>FCS</v>
      </c>
      <c r="E7" t="str">
        <f t="shared" si="2"/>
        <v>Focus</v>
      </c>
      <c r="F7" t="str">
        <f t="shared" si="3"/>
        <v>06</v>
      </c>
      <c r="G7">
        <f t="shared" si="4"/>
        <v>16</v>
      </c>
      <c r="H7" s="3">
        <v>46311.4</v>
      </c>
      <c r="I7" s="3">
        <f t="shared" si="5"/>
        <v>2894.4625000000001</v>
      </c>
      <c r="J7" t="s">
        <v>21</v>
      </c>
      <c r="K7" t="s">
        <v>26</v>
      </c>
      <c r="L7">
        <v>75000</v>
      </c>
      <c r="M7" t="str">
        <f t="shared" si="6"/>
        <v>Covered</v>
      </c>
      <c r="N7" t="str">
        <f t="shared" si="7"/>
        <v>FD06FCSGRE006</v>
      </c>
    </row>
    <row r="8" spans="1:14" x14ac:dyDescent="0.35">
      <c r="A8" t="s">
        <v>27</v>
      </c>
      <c r="B8" t="s">
        <v>84</v>
      </c>
      <c r="C8" t="str">
        <f t="shared" si="0"/>
        <v>Ford</v>
      </c>
      <c r="D8" t="str">
        <f t="shared" si="1"/>
        <v>FCS</v>
      </c>
      <c r="E8" t="str">
        <f t="shared" si="2"/>
        <v>Focus</v>
      </c>
      <c r="F8" t="str">
        <f t="shared" si="3"/>
        <v>06</v>
      </c>
      <c r="G8">
        <f t="shared" si="4"/>
        <v>16</v>
      </c>
      <c r="H8" s="3">
        <v>52229.5</v>
      </c>
      <c r="I8" s="3">
        <f t="shared" si="5"/>
        <v>3264.34375</v>
      </c>
      <c r="J8" t="s">
        <v>21</v>
      </c>
      <c r="K8" t="s">
        <v>22</v>
      </c>
      <c r="L8">
        <v>75000</v>
      </c>
      <c r="M8" t="str">
        <f t="shared" si="6"/>
        <v>Covered</v>
      </c>
      <c r="N8" t="str">
        <f t="shared" si="7"/>
        <v>FD06FCSGRE007</v>
      </c>
    </row>
    <row r="9" spans="1:14" x14ac:dyDescent="0.35">
      <c r="A9" t="s">
        <v>28</v>
      </c>
      <c r="B9" t="s">
        <v>84</v>
      </c>
      <c r="C9" t="str">
        <f t="shared" si="0"/>
        <v>Ford</v>
      </c>
      <c r="D9" t="str">
        <f t="shared" si="1"/>
        <v>FCS</v>
      </c>
      <c r="E9" t="str">
        <f t="shared" si="2"/>
        <v>Focus</v>
      </c>
      <c r="F9" t="str">
        <f t="shared" si="3"/>
        <v>09</v>
      </c>
      <c r="G9">
        <f t="shared" si="4"/>
        <v>13</v>
      </c>
      <c r="H9" s="3">
        <v>35137</v>
      </c>
      <c r="I9" s="3">
        <f t="shared" si="5"/>
        <v>2702.8461538461538</v>
      </c>
      <c r="J9" t="s">
        <v>15</v>
      </c>
      <c r="K9" t="s">
        <v>29</v>
      </c>
      <c r="L9">
        <v>75000</v>
      </c>
      <c r="M9" t="str">
        <f t="shared" si="6"/>
        <v>Covered</v>
      </c>
      <c r="N9" t="str">
        <f t="shared" si="7"/>
        <v>FD09FCSBLA008</v>
      </c>
    </row>
    <row r="10" spans="1:14" x14ac:dyDescent="0.35">
      <c r="A10" t="s">
        <v>30</v>
      </c>
      <c r="B10" t="s">
        <v>84</v>
      </c>
      <c r="C10" t="str">
        <f t="shared" si="0"/>
        <v>Ford</v>
      </c>
      <c r="D10" t="str">
        <f t="shared" si="1"/>
        <v>FCS</v>
      </c>
      <c r="E10" t="str">
        <f t="shared" si="2"/>
        <v>Focus</v>
      </c>
      <c r="F10" t="str">
        <f t="shared" si="3"/>
        <v>13</v>
      </c>
      <c r="G10">
        <f t="shared" si="4"/>
        <v>9</v>
      </c>
      <c r="H10" s="3">
        <v>27637.1</v>
      </c>
      <c r="I10" s="3">
        <f t="shared" si="5"/>
        <v>3070.7888888888888</v>
      </c>
      <c r="J10" t="s">
        <v>15</v>
      </c>
      <c r="K10" t="s">
        <v>16</v>
      </c>
      <c r="L10">
        <v>75000</v>
      </c>
      <c r="M10" t="str">
        <f t="shared" si="6"/>
        <v>Covered</v>
      </c>
      <c r="N10" t="str">
        <f t="shared" si="7"/>
        <v>FD13FCSBLA009</v>
      </c>
    </row>
    <row r="11" spans="1:14" x14ac:dyDescent="0.35">
      <c r="A11" t="s">
        <v>31</v>
      </c>
      <c r="B11" t="s">
        <v>84</v>
      </c>
      <c r="C11" t="str">
        <f t="shared" si="0"/>
        <v>Ford</v>
      </c>
      <c r="D11" t="str">
        <f t="shared" si="1"/>
        <v>FCS</v>
      </c>
      <c r="E11" t="str">
        <f t="shared" si="2"/>
        <v>Focus</v>
      </c>
      <c r="F11" t="str">
        <f t="shared" si="3"/>
        <v>13</v>
      </c>
      <c r="G11">
        <f t="shared" si="4"/>
        <v>9</v>
      </c>
      <c r="H11" s="3">
        <v>27534.799999999999</v>
      </c>
      <c r="I11" s="3">
        <f t="shared" si="5"/>
        <v>3059.422222222222</v>
      </c>
      <c r="J11" t="s">
        <v>18</v>
      </c>
      <c r="K11" t="s">
        <v>32</v>
      </c>
      <c r="L11">
        <v>75000</v>
      </c>
      <c r="M11" t="str">
        <f t="shared" si="6"/>
        <v>Covered</v>
      </c>
      <c r="N11" t="str">
        <f t="shared" si="7"/>
        <v>FD13FCSWHI010</v>
      </c>
    </row>
    <row r="12" spans="1:14" x14ac:dyDescent="0.35">
      <c r="A12" t="s">
        <v>33</v>
      </c>
      <c r="B12" t="s">
        <v>84</v>
      </c>
      <c r="C12" t="str">
        <f t="shared" si="0"/>
        <v>Ford</v>
      </c>
      <c r="D12" t="str">
        <f t="shared" si="1"/>
        <v>FCS</v>
      </c>
      <c r="E12" t="str">
        <f t="shared" si="2"/>
        <v>Focus</v>
      </c>
      <c r="F12" t="str">
        <f t="shared" si="3"/>
        <v>12</v>
      </c>
      <c r="G12">
        <f t="shared" si="4"/>
        <v>10</v>
      </c>
      <c r="H12" s="3">
        <v>19341.7</v>
      </c>
      <c r="I12" s="3">
        <f t="shared" si="5"/>
        <v>1934.17</v>
      </c>
      <c r="J12" t="s">
        <v>18</v>
      </c>
      <c r="K12" t="s">
        <v>34</v>
      </c>
      <c r="L12">
        <v>75000</v>
      </c>
      <c r="M12" t="str">
        <f t="shared" si="6"/>
        <v>Covered</v>
      </c>
      <c r="N12" t="str">
        <f t="shared" si="7"/>
        <v>FD12FCSWHI011</v>
      </c>
    </row>
    <row r="13" spans="1:14" x14ac:dyDescent="0.35">
      <c r="A13" t="s">
        <v>35</v>
      </c>
      <c r="B13" t="s">
        <v>84</v>
      </c>
      <c r="C13" t="str">
        <f t="shared" si="0"/>
        <v>Ford</v>
      </c>
      <c r="D13" t="str">
        <f t="shared" si="1"/>
        <v>FCS</v>
      </c>
      <c r="E13" t="str">
        <f t="shared" si="2"/>
        <v>Focus</v>
      </c>
      <c r="F13" t="str">
        <f t="shared" si="3"/>
        <v>13</v>
      </c>
      <c r="G13">
        <f t="shared" si="4"/>
        <v>9</v>
      </c>
      <c r="H13" s="3">
        <v>22521.599999999999</v>
      </c>
      <c r="I13" s="3">
        <f t="shared" si="5"/>
        <v>2502.3999999999996</v>
      </c>
      <c r="J13" t="s">
        <v>15</v>
      </c>
      <c r="K13" t="s">
        <v>36</v>
      </c>
      <c r="L13">
        <v>75000</v>
      </c>
      <c r="M13" t="str">
        <f t="shared" si="6"/>
        <v>Covered</v>
      </c>
      <c r="N13" t="str">
        <f t="shared" si="7"/>
        <v>FD13FCSBLA012</v>
      </c>
    </row>
    <row r="14" spans="1:14" x14ac:dyDescent="0.35">
      <c r="A14" t="s">
        <v>37</v>
      </c>
      <c r="B14" t="s">
        <v>84</v>
      </c>
      <c r="C14" t="str">
        <f t="shared" si="0"/>
        <v>Ford</v>
      </c>
      <c r="D14" t="str">
        <f t="shared" si="1"/>
        <v>FCS</v>
      </c>
      <c r="E14" t="str">
        <f t="shared" si="2"/>
        <v>Focus</v>
      </c>
      <c r="F14" t="str">
        <f t="shared" si="3"/>
        <v>13</v>
      </c>
      <c r="G14">
        <f t="shared" si="4"/>
        <v>9</v>
      </c>
      <c r="H14" s="3">
        <v>13682.9</v>
      </c>
      <c r="I14" s="3">
        <f t="shared" si="5"/>
        <v>1520.3222222222221</v>
      </c>
      <c r="J14" t="s">
        <v>15</v>
      </c>
      <c r="K14" t="s">
        <v>38</v>
      </c>
      <c r="L14">
        <v>75000</v>
      </c>
      <c r="M14" t="str">
        <f t="shared" si="6"/>
        <v>Covered</v>
      </c>
      <c r="N14" t="str">
        <f t="shared" si="7"/>
        <v>FD13FCSBLA013</v>
      </c>
    </row>
    <row r="15" spans="1:14" x14ac:dyDescent="0.35">
      <c r="A15" t="s">
        <v>120</v>
      </c>
      <c r="B15" t="s">
        <v>85</v>
      </c>
      <c r="C15" t="str">
        <f t="shared" si="0"/>
        <v>General Motors</v>
      </c>
      <c r="D15" t="str">
        <f t="shared" si="1"/>
        <v>CMR</v>
      </c>
      <c r="E15" t="str">
        <f t="shared" si="2"/>
        <v>Camero</v>
      </c>
      <c r="F15" t="str">
        <f t="shared" si="3"/>
        <v>09</v>
      </c>
      <c r="G15">
        <f t="shared" si="4"/>
        <v>13</v>
      </c>
      <c r="H15" s="3">
        <v>28464.799999999999</v>
      </c>
      <c r="I15" s="3">
        <f t="shared" si="5"/>
        <v>2189.6</v>
      </c>
      <c r="J15" t="s">
        <v>18</v>
      </c>
      <c r="K15" t="s">
        <v>39</v>
      </c>
      <c r="L15">
        <v>100000</v>
      </c>
      <c r="M15" t="str">
        <f t="shared" si="6"/>
        <v>Covered</v>
      </c>
      <c r="N15" t="str">
        <f t="shared" si="7"/>
        <v>GM09CMRWHI014</v>
      </c>
    </row>
    <row r="16" spans="1:14" x14ac:dyDescent="0.35">
      <c r="A16" t="s">
        <v>40</v>
      </c>
      <c r="B16" t="s">
        <v>85</v>
      </c>
      <c r="C16" t="str">
        <f t="shared" si="0"/>
        <v>General Motors</v>
      </c>
      <c r="D16" t="str">
        <f t="shared" si="1"/>
        <v>CMR</v>
      </c>
      <c r="E16" t="str">
        <f t="shared" si="2"/>
        <v>Camero</v>
      </c>
      <c r="F16" t="str">
        <f t="shared" si="3"/>
        <v>12</v>
      </c>
      <c r="G16">
        <f t="shared" si="4"/>
        <v>10</v>
      </c>
      <c r="H16" s="3">
        <v>19421.099999999999</v>
      </c>
      <c r="I16" s="3">
        <f t="shared" si="5"/>
        <v>1942.11</v>
      </c>
      <c r="J16" t="s">
        <v>15</v>
      </c>
      <c r="K16" t="s">
        <v>41</v>
      </c>
      <c r="L16">
        <v>100000</v>
      </c>
      <c r="M16" t="str">
        <f t="shared" si="6"/>
        <v>Covered</v>
      </c>
      <c r="N16" t="str">
        <f t="shared" si="7"/>
        <v>GM12CMRBLA015</v>
      </c>
    </row>
    <row r="17" spans="1:14" x14ac:dyDescent="0.35">
      <c r="A17" t="s">
        <v>42</v>
      </c>
      <c r="B17" t="s">
        <v>85</v>
      </c>
      <c r="C17" t="str">
        <f t="shared" si="0"/>
        <v>General Motors</v>
      </c>
      <c r="D17" t="str">
        <f t="shared" si="1"/>
        <v>CMR</v>
      </c>
      <c r="E17" t="str">
        <f t="shared" si="2"/>
        <v>Camero</v>
      </c>
      <c r="F17" t="str">
        <f t="shared" si="3"/>
        <v>14</v>
      </c>
      <c r="G17">
        <f t="shared" si="4"/>
        <v>8</v>
      </c>
      <c r="H17" s="3">
        <v>14289.6</v>
      </c>
      <c r="I17" s="3">
        <f t="shared" si="5"/>
        <v>1786.2</v>
      </c>
      <c r="J17" t="s">
        <v>18</v>
      </c>
      <c r="K17" t="s">
        <v>43</v>
      </c>
      <c r="L17">
        <v>100000</v>
      </c>
      <c r="M17" t="str">
        <f t="shared" si="6"/>
        <v>Covered</v>
      </c>
      <c r="N17" t="str">
        <f t="shared" si="7"/>
        <v>GM14CMRWHI016</v>
      </c>
    </row>
    <row r="18" spans="1:14" x14ac:dyDescent="0.35">
      <c r="A18" t="s">
        <v>44</v>
      </c>
      <c r="B18" t="s">
        <v>85</v>
      </c>
      <c r="C18" t="str">
        <f t="shared" si="0"/>
        <v>General Motors</v>
      </c>
      <c r="D18" t="str">
        <f t="shared" si="1"/>
        <v>SLV</v>
      </c>
      <c r="E18" t="str">
        <f t="shared" si="2"/>
        <v>Silverado</v>
      </c>
      <c r="F18" t="str">
        <f t="shared" si="3"/>
        <v>10</v>
      </c>
      <c r="G18">
        <f t="shared" si="4"/>
        <v>12</v>
      </c>
      <c r="H18" s="3">
        <v>31144.400000000001</v>
      </c>
      <c r="I18" s="3">
        <f t="shared" si="5"/>
        <v>2595.3666666666668</v>
      </c>
      <c r="J18" t="s">
        <v>15</v>
      </c>
      <c r="K18" t="s">
        <v>45</v>
      </c>
      <c r="L18">
        <v>100000</v>
      </c>
      <c r="M18" t="str">
        <f t="shared" si="6"/>
        <v>Covered</v>
      </c>
      <c r="N18" t="str">
        <f t="shared" si="7"/>
        <v>GM10SLVBLA017</v>
      </c>
    </row>
    <row r="19" spans="1:14" x14ac:dyDescent="0.35">
      <c r="A19" t="s">
        <v>46</v>
      </c>
      <c r="B19" t="s">
        <v>85</v>
      </c>
      <c r="C19" t="str">
        <f t="shared" si="0"/>
        <v>General Motors</v>
      </c>
      <c r="D19" t="str">
        <f t="shared" si="1"/>
        <v>SLV</v>
      </c>
      <c r="E19" t="str">
        <f t="shared" si="2"/>
        <v>Silverado</v>
      </c>
      <c r="F19" t="str">
        <f t="shared" si="3"/>
        <v>98</v>
      </c>
      <c r="G19">
        <f t="shared" si="4"/>
        <v>24</v>
      </c>
      <c r="H19" s="3">
        <v>83162.7</v>
      </c>
      <c r="I19" s="3">
        <f t="shared" si="5"/>
        <v>3465.1124999999997</v>
      </c>
      <c r="J19" t="s">
        <v>15</v>
      </c>
      <c r="K19" t="s">
        <v>39</v>
      </c>
      <c r="L19">
        <v>100000</v>
      </c>
      <c r="M19" t="str">
        <f t="shared" si="6"/>
        <v>Covered</v>
      </c>
      <c r="N19" t="str">
        <f t="shared" si="7"/>
        <v>GM98SLVBLA018</v>
      </c>
    </row>
    <row r="20" spans="1:14" x14ac:dyDescent="0.35">
      <c r="A20" t="s">
        <v>47</v>
      </c>
      <c r="B20" t="s">
        <v>85</v>
      </c>
      <c r="C20" t="str">
        <f t="shared" si="0"/>
        <v>General Motors</v>
      </c>
      <c r="D20" t="str">
        <f t="shared" si="1"/>
        <v>SLV</v>
      </c>
      <c r="E20" t="str">
        <f t="shared" si="2"/>
        <v>Silverado</v>
      </c>
      <c r="F20" t="str">
        <f t="shared" si="3"/>
        <v>00</v>
      </c>
      <c r="G20">
        <f t="shared" si="4"/>
        <v>22</v>
      </c>
      <c r="H20" s="3">
        <v>80685.8</v>
      </c>
      <c r="I20" s="3">
        <f t="shared" si="5"/>
        <v>3667.5363636363636</v>
      </c>
      <c r="J20" t="s">
        <v>48</v>
      </c>
      <c r="K20" t="s">
        <v>36</v>
      </c>
      <c r="L20">
        <v>100000</v>
      </c>
      <c r="M20" t="str">
        <f t="shared" si="6"/>
        <v>Covered</v>
      </c>
      <c r="N20" t="str">
        <f t="shared" si="7"/>
        <v>GM00SLVBLU019</v>
      </c>
    </row>
    <row r="21" spans="1:14" x14ac:dyDescent="0.35">
      <c r="A21" t="s">
        <v>49</v>
      </c>
      <c r="B21" t="s">
        <v>86</v>
      </c>
      <c r="C21" t="str">
        <f t="shared" si="0"/>
        <v>Toyota</v>
      </c>
      <c r="D21" t="str">
        <f t="shared" si="1"/>
        <v>CAM</v>
      </c>
      <c r="E21" t="str">
        <f>VLOOKUP(D21, D$56:E$66, 2)</f>
        <v>Camry</v>
      </c>
      <c r="F21" t="str">
        <f t="shared" si="3"/>
        <v>96</v>
      </c>
      <c r="G21">
        <f t="shared" si="4"/>
        <v>26</v>
      </c>
      <c r="H21" s="3">
        <v>114660.6</v>
      </c>
      <c r="I21" s="3">
        <f t="shared" si="5"/>
        <v>4410.0230769230775</v>
      </c>
      <c r="J21" t="s">
        <v>21</v>
      </c>
      <c r="K21" t="s">
        <v>50</v>
      </c>
      <c r="L21">
        <v>100000</v>
      </c>
      <c r="M21" t="str">
        <f t="shared" si="6"/>
        <v>Not Covered</v>
      </c>
      <c r="N21" t="str">
        <f t="shared" si="7"/>
        <v>TY96CAMGRE020</v>
      </c>
    </row>
    <row r="22" spans="1:14" x14ac:dyDescent="0.35">
      <c r="A22" t="s">
        <v>51</v>
      </c>
      <c r="B22" t="s">
        <v>86</v>
      </c>
      <c r="C22" t="str">
        <f t="shared" si="0"/>
        <v>Toyota</v>
      </c>
      <c r="D22" t="str">
        <f t="shared" si="1"/>
        <v>CAM</v>
      </c>
      <c r="E22" t="str">
        <f t="shared" si="2"/>
        <v>Camry</v>
      </c>
      <c r="F22" t="str">
        <f t="shared" si="3"/>
        <v>98</v>
      </c>
      <c r="G22">
        <f t="shared" si="4"/>
        <v>24</v>
      </c>
      <c r="H22" s="3">
        <v>93382.6</v>
      </c>
      <c r="I22" s="3">
        <f t="shared" si="5"/>
        <v>3890.9416666666671</v>
      </c>
      <c r="J22" t="s">
        <v>15</v>
      </c>
      <c r="K22" t="s">
        <v>52</v>
      </c>
      <c r="L22">
        <v>100000</v>
      </c>
      <c r="M22" t="str">
        <f t="shared" si="6"/>
        <v>Covered</v>
      </c>
      <c r="N22" t="str">
        <f t="shared" si="7"/>
        <v>TY98CAMBLA021</v>
      </c>
    </row>
    <row r="23" spans="1:14" x14ac:dyDescent="0.35">
      <c r="A23" t="s">
        <v>53</v>
      </c>
      <c r="B23" t="s">
        <v>86</v>
      </c>
      <c r="C23" t="str">
        <f t="shared" si="0"/>
        <v>Toyota</v>
      </c>
      <c r="D23" t="str">
        <f t="shared" si="1"/>
        <v>CAM</v>
      </c>
      <c r="E23" t="str">
        <f t="shared" si="2"/>
        <v>Camry</v>
      </c>
      <c r="F23" t="str">
        <f t="shared" si="3"/>
        <v>00</v>
      </c>
      <c r="G23">
        <f t="shared" si="4"/>
        <v>22</v>
      </c>
      <c r="H23" s="3">
        <v>85928</v>
      </c>
      <c r="I23" s="3">
        <f t="shared" si="5"/>
        <v>3905.818181818182</v>
      </c>
      <c r="J23" t="s">
        <v>21</v>
      </c>
      <c r="K23" t="s">
        <v>26</v>
      </c>
      <c r="L23">
        <v>100000</v>
      </c>
      <c r="M23" t="str">
        <f t="shared" si="6"/>
        <v>Covered</v>
      </c>
      <c r="N23" t="str">
        <f t="shared" si="7"/>
        <v>TY00CAMGRE022</v>
      </c>
    </row>
    <row r="24" spans="1:14" x14ac:dyDescent="0.35">
      <c r="A24" t="s">
        <v>54</v>
      </c>
      <c r="B24" t="s">
        <v>86</v>
      </c>
      <c r="C24" t="str">
        <f t="shared" si="0"/>
        <v>Toyota</v>
      </c>
      <c r="D24" t="str">
        <f t="shared" si="1"/>
        <v>CAM</v>
      </c>
      <c r="E24" t="str">
        <f t="shared" si="2"/>
        <v>Camry</v>
      </c>
      <c r="F24" t="str">
        <f t="shared" si="3"/>
        <v>02</v>
      </c>
      <c r="G24">
        <f t="shared" si="4"/>
        <v>20</v>
      </c>
      <c r="H24" s="3">
        <v>67829.100000000006</v>
      </c>
      <c r="I24" s="3">
        <f t="shared" si="5"/>
        <v>3391.4550000000004</v>
      </c>
      <c r="J24" t="s">
        <v>15</v>
      </c>
      <c r="K24" t="s">
        <v>16</v>
      </c>
      <c r="L24">
        <v>100000</v>
      </c>
      <c r="M24" t="str">
        <f t="shared" si="6"/>
        <v>Covered</v>
      </c>
      <c r="N24" t="str">
        <f t="shared" si="7"/>
        <v>TY02CAMBLA023</v>
      </c>
    </row>
    <row r="25" spans="1:14" x14ac:dyDescent="0.35">
      <c r="A25" t="s">
        <v>55</v>
      </c>
      <c r="B25" t="s">
        <v>86</v>
      </c>
      <c r="C25" t="str">
        <f t="shared" si="0"/>
        <v>Toyota</v>
      </c>
      <c r="D25" t="str">
        <f t="shared" si="1"/>
        <v>CAM</v>
      </c>
      <c r="E25" t="str">
        <f t="shared" si="2"/>
        <v>Camry</v>
      </c>
      <c r="F25" t="str">
        <f t="shared" si="3"/>
        <v>09</v>
      </c>
      <c r="G25">
        <f t="shared" si="4"/>
        <v>13</v>
      </c>
      <c r="H25" s="3">
        <v>48114.2</v>
      </c>
      <c r="I25" s="3">
        <f t="shared" si="5"/>
        <v>3701.0923076923073</v>
      </c>
      <c r="J25" t="s">
        <v>18</v>
      </c>
      <c r="K25" t="s">
        <v>29</v>
      </c>
      <c r="L25">
        <v>100000</v>
      </c>
      <c r="M25" t="str">
        <f t="shared" si="6"/>
        <v>Covered</v>
      </c>
      <c r="N25" t="str">
        <f t="shared" si="7"/>
        <v>TY09CAMWHI024</v>
      </c>
    </row>
    <row r="26" spans="1:14" x14ac:dyDescent="0.35">
      <c r="A26" t="s">
        <v>56</v>
      </c>
      <c r="B26" t="s">
        <v>86</v>
      </c>
      <c r="C26" t="str">
        <f t="shared" si="0"/>
        <v>Toyota</v>
      </c>
      <c r="D26" t="str">
        <f t="shared" si="1"/>
        <v>COR</v>
      </c>
      <c r="E26" t="str">
        <f t="shared" si="2"/>
        <v>Corolla</v>
      </c>
      <c r="F26" t="str">
        <f t="shared" si="3"/>
        <v>02</v>
      </c>
      <c r="G26">
        <f t="shared" si="4"/>
        <v>20</v>
      </c>
      <c r="H26" s="3">
        <v>64467.4</v>
      </c>
      <c r="I26" s="3">
        <f t="shared" si="5"/>
        <v>3223.37</v>
      </c>
      <c r="J26" t="s">
        <v>57</v>
      </c>
      <c r="K26" t="s">
        <v>58</v>
      </c>
      <c r="L26">
        <v>100000</v>
      </c>
      <c r="M26" t="str">
        <f t="shared" si="6"/>
        <v>Covered</v>
      </c>
      <c r="N26" t="str">
        <f t="shared" si="7"/>
        <v>TY02CORRED025</v>
      </c>
    </row>
    <row r="27" spans="1:14" x14ac:dyDescent="0.35">
      <c r="A27" t="s">
        <v>59</v>
      </c>
      <c r="B27" t="s">
        <v>86</v>
      </c>
      <c r="C27" t="str">
        <f t="shared" si="0"/>
        <v>Toyota</v>
      </c>
      <c r="D27" t="str">
        <f t="shared" si="1"/>
        <v>COR</v>
      </c>
      <c r="E27" t="str">
        <f t="shared" si="2"/>
        <v>Corolla</v>
      </c>
      <c r="F27" t="str">
        <f t="shared" si="3"/>
        <v>03</v>
      </c>
      <c r="G27">
        <f t="shared" si="4"/>
        <v>19</v>
      </c>
      <c r="H27" s="3">
        <v>73444.399999999994</v>
      </c>
      <c r="I27" s="3">
        <f t="shared" si="5"/>
        <v>3865.4947368421049</v>
      </c>
      <c r="J27" t="s">
        <v>15</v>
      </c>
      <c r="K27" t="s">
        <v>58</v>
      </c>
      <c r="L27">
        <v>100000</v>
      </c>
      <c r="M27" t="str">
        <f t="shared" si="6"/>
        <v>Covered</v>
      </c>
      <c r="N27" t="str">
        <f t="shared" si="7"/>
        <v>TY03CORBLA026</v>
      </c>
    </row>
    <row r="28" spans="1:14" x14ac:dyDescent="0.35">
      <c r="A28" t="s">
        <v>60</v>
      </c>
      <c r="B28" t="s">
        <v>86</v>
      </c>
      <c r="C28" t="str">
        <f t="shared" si="0"/>
        <v>Toyota</v>
      </c>
      <c r="D28" t="str">
        <f t="shared" si="1"/>
        <v>COR</v>
      </c>
      <c r="E28" t="str">
        <f t="shared" si="2"/>
        <v>Corolla</v>
      </c>
      <c r="F28" t="str">
        <f t="shared" si="3"/>
        <v>14</v>
      </c>
      <c r="G28">
        <f t="shared" si="4"/>
        <v>8</v>
      </c>
      <c r="H28" s="3">
        <v>17556.3</v>
      </c>
      <c r="I28" s="3">
        <f t="shared" si="5"/>
        <v>2194.5374999999999</v>
      </c>
      <c r="J28" t="s">
        <v>48</v>
      </c>
      <c r="K28" t="s">
        <v>32</v>
      </c>
      <c r="L28">
        <v>100000</v>
      </c>
      <c r="M28" t="str">
        <f t="shared" si="6"/>
        <v>Covered</v>
      </c>
      <c r="N28" t="str">
        <f t="shared" si="7"/>
        <v>TY14CORBLU027</v>
      </c>
    </row>
    <row r="29" spans="1:14" x14ac:dyDescent="0.35">
      <c r="A29" t="s">
        <v>61</v>
      </c>
      <c r="B29" t="s">
        <v>86</v>
      </c>
      <c r="C29" t="str">
        <f t="shared" si="0"/>
        <v>Toyota</v>
      </c>
      <c r="D29" t="str">
        <f t="shared" si="1"/>
        <v>COR</v>
      </c>
      <c r="E29" t="str">
        <f t="shared" si="2"/>
        <v>Corolla</v>
      </c>
      <c r="F29" t="str">
        <f t="shared" si="3"/>
        <v>12</v>
      </c>
      <c r="G29">
        <f t="shared" si="4"/>
        <v>10</v>
      </c>
      <c r="H29" s="3">
        <v>29601.9</v>
      </c>
      <c r="I29" s="3">
        <f t="shared" si="5"/>
        <v>2960.19</v>
      </c>
      <c r="J29" t="s">
        <v>15</v>
      </c>
      <c r="K29" t="s">
        <v>39</v>
      </c>
      <c r="L29">
        <v>100000</v>
      </c>
      <c r="M29" t="str">
        <f t="shared" si="6"/>
        <v>Covered</v>
      </c>
      <c r="N29" t="str">
        <f t="shared" si="7"/>
        <v>TY12CORBLA028</v>
      </c>
    </row>
    <row r="30" spans="1:14" x14ac:dyDescent="0.35">
      <c r="A30" t="s">
        <v>62</v>
      </c>
      <c r="B30" t="s">
        <v>86</v>
      </c>
      <c r="C30" t="str">
        <f t="shared" si="0"/>
        <v>Toyota</v>
      </c>
      <c r="D30" t="str">
        <f t="shared" si="1"/>
        <v>CAM</v>
      </c>
      <c r="E30" t="str">
        <f t="shared" si="2"/>
        <v>Camry</v>
      </c>
      <c r="F30" t="str">
        <f t="shared" si="3"/>
        <v>12</v>
      </c>
      <c r="G30">
        <f t="shared" si="4"/>
        <v>10</v>
      </c>
      <c r="H30" s="3">
        <v>22128.2</v>
      </c>
      <c r="I30" s="3">
        <f t="shared" si="5"/>
        <v>2212.8200000000002</v>
      </c>
      <c r="J30" t="s">
        <v>48</v>
      </c>
      <c r="K30" t="s">
        <v>50</v>
      </c>
      <c r="L30">
        <v>100000</v>
      </c>
      <c r="M30" t="str">
        <f t="shared" si="6"/>
        <v>Covered</v>
      </c>
      <c r="N30" t="str">
        <f t="shared" si="7"/>
        <v>TY12CAMBLU029</v>
      </c>
    </row>
    <row r="31" spans="1:14" x14ac:dyDescent="0.35">
      <c r="A31" t="s">
        <v>63</v>
      </c>
      <c r="B31" t="s">
        <v>87</v>
      </c>
      <c r="C31" t="str">
        <f t="shared" si="0"/>
        <v>Honda</v>
      </c>
      <c r="D31" t="str">
        <f t="shared" si="1"/>
        <v>CIV</v>
      </c>
      <c r="E31" t="str">
        <f t="shared" si="2"/>
        <v>Civic</v>
      </c>
      <c r="F31" t="str">
        <f t="shared" si="3"/>
        <v>99</v>
      </c>
      <c r="G31">
        <f t="shared" si="4"/>
        <v>23</v>
      </c>
      <c r="H31" s="3">
        <v>82374</v>
      </c>
      <c r="I31" s="3">
        <f t="shared" si="5"/>
        <v>3581.478260869565</v>
      </c>
      <c r="J31" t="s">
        <v>18</v>
      </c>
      <c r="K31" t="s">
        <v>38</v>
      </c>
      <c r="L31">
        <v>75000</v>
      </c>
      <c r="M31" t="str">
        <f t="shared" si="6"/>
        <v>Not Covered</v>
      </c>
      <c r="N31" t="str">
        <f t="shared" si="7"/>
        <v>HO99CIVWHI030</v>
      </c>
    </row>
    <row r="32" spans="1:14" x14ac:dyDescent="0.35">
      <c r="A32" t="s">
        <v>64</v>
      </c>
      <c r="B32" t="s">
        <v>87</v>
      </c>
      <c r="C32" t="str">
        <f t="shared" si="0"/>
        <v>Honda</v>
      </c>
      <c r="D32" t="str">
        <f t="shared" si="1"/>
        <v>CIV</v>
      </c>
      <c r="E32" t="str">
        <f t="shared" si="2"/>
        <v>Civic</v>
      </c>
      <c r="F32" t="str">
        <f t="shared" si="3"/>
        <v>01</v>
      </c>
      <c r="G32">
        <f t="shared" si="4"/>
        <v>21</v>
      </c>
      <c r="H32" s="3">
        <v>69891.899999999994</v>
      </c>
      <c r="I32" s="3">
        <f t="shared" si="5"/>
        <v>3328.1857142857139</v>
      </c>
      <c r="J32" t="s">
        <v>48</v>
      </c>
      <c r="K32" t="s">
        <v>24</v>
      </c>
      <c r="L32">
        <v>75000</v>
      </c>
      <c r="M32" t="str">
        <f t="shared" si="6"/>
        <v>Covered</v>
      </c>
      <c r="N32" t="str">
        <f t="shared" si="7"/>
        <v>HO01CIVBLU031</v>
      </c>
    </row>
    <row r="33" spans="1:14" x14ac:dyDescent="0.35">
      <c r="A33" t="s">
        <v>65</v>
      </c>
      <c r="B33" t="s">
        <v>87</v>
      </c>
      <c r="C33" t="str">
        <f t="shared" si="0"/>
        <v>Honda</v>
      </c>
      <c r="D33" t="str">
        <f t="shared" si="1"/>
        <v>CIV</v>
      </c>
      <c r="E33" t="str">
        <f t="shared" si="2"/>
        <v>Civic</v>
      </c>
      <c r="F33" t="str">
        <f t="shared" si="3"/>
        <v>10</v>
      </c>
      <c r="G33">
        <f t="shared" si="4"/>
        <v>12</v>
      </c>
      <c r="H33" s="3">
        <v>22573</v>
      </c>
      <c r="I33" s="3">
        <f t="shared" si="5"/>
        <v>1881.0833333333333</v>
      </c>
      <c r="J33" t="s">
        <v>48</v>
      </c>
      <c r="K33" t="s">
        <v>43</v>
      </c>
      <c r="L33">
        <v>75000</v>
      </c>
      <c r="M33" t="str">
        <f t="shared" si="6"/>
        <v>Covered</v>
      </c>
      <c r="N33" t="str">
        <f t="shared" si="7"/>
        <v>HO10CIVBLU032</v>
      </c>
    </row>
    <row r="34" spans="1:14" x14ac:dyDescent="0.35">
      <c r="A34" t="s">
        <v>66</v>
      </c>
      <c r="B34" t="s">
        <v>87</v>
      </c>
      <c r="C34" t="str">
        <f t="shared" si="0"/>
        <v>Honda</v>
      </c>
      <c r="D34" t="str">
        <f t="shared" si="1"/>
        <v>CIV</v>
      </c>
      <c r="E34" t="str">
        <f t="shared" si="2"/>
        <v>Civic</v>
      </c>
      <c r="F34" t="str">
        <f t="shared" si="3"/>
        <v>10</v>
      </c>
      <c r="G34">
        <f t="shared" si="4"/>
        <v>12</v>
      </c>
      <c r="H34" s="3">
        <v>33477.199999999997</v>
      </c>
      <c r="I34" s="3">
        <f t="shared" si="5"/>
        <v>2789.7666666666664</v>
      </c>
      <c r="J34" t="s">
        <v>15</v>
      </c>
      <c r="K34" t="s">
        <v>52</v>
      </c>
      <c r="L34">
        <v>75000</v>
      </c>
      <c r="M34" t="str">
        <f t="shared" si="6"/>
        <v>Covered</v>
      </c>
      <c r="N34" t="str">
        <f t="shared" si="7"/>
        <v>HO10CIVBLA033</v>
      </c>
    </row>
    <row r="35" spans="1:14" x14ac:dyDescent="0.35">
      <c r="A35" t="s">
        <v>67</v>
      </c>
      <c r="B35" t="s">
        <v>87</v>
      </c>
      <c r="C35" t="str">
        <f t="shared" si="0"/>
        <v>Honda</v>
      </c>
      <c r="D35" t="str">
        <f t="shared" si="1"/>
        <v>CIV</v>
      </c>
      <c r="E35" t="str">
        <f t="shared" si="2"/>
        <v>Civic</v>
      </c>
      <c r="F35" t="str">
        <f t="shared" si="3"/>
        <v>11</v>
      </c>
      <c r="G35">
        <f t="shared" si="4"/>
        <v>11</v>
      </c>
      <c r="H35" s="3">
        <v>30555.3</v>
      </c>
      <c r="I35" s="3">
        <f t="shared" si="5"/>
        <v>2777.7545454545452</v>
      </c>
      <c r="J35" t="s">
        <v>15</v>
      </c>
      <c r="K35" t="s">
        <v>22</v>
      </c>
      <c r="L35">
        <v>75000</v>
      </c>
      <c r="M35" t="str">
        <f t="shared" si="6"/>
        <v>Covered</v>
      </c>
      <c r="N35" t="str">
        <f t="shared" si="7"/>
        <v>HO11CIVBLA034</v>
      </c>
    </row>
    <row r="36" spans="1:14" x14ac:dyDescent="0.35">
      <c r="A36" t="s">
        <v>68</v>
      </c>
      <c r="B36" t="s">
        <v>87</v>
      </c>
      <c r="C36" t="str">
        <f t="shared" si="0"/>
        <v>Honda</v>
      </c>
      <c r="D36" t="str">
        <f t="shared" si="1"/>
        <v>CIV</v>
      </c>
      <c r="E36" t="str">
        <f t="shared" si="2"/>
        <v>Civic</v>
      </c>
      <c r="F36" t="str">
        <f t="shared" si="3"/>
        <v>12</v>
      </c>
      <c r="G36">
        <f t="shared" si="4"/>
        <v>10</v>
      </c>
      <c r="H36" s="3">
        <v>24513.200000000001</v>
      </c>
      <c r="I36" s="3">
        <f t="shared" si="5"/>
        <v>2451.3200000000002</v>
      </c>
      <c r="J36" t="s">
        <v>15</v>
      </c>
      <c r="K36" t="s">
        <v>45</v>
      </c>
      <c r="L36">
        <v>75000</v>
      </c>
      <c r="M36" t="str">
        <f t="shared" si="6"/>
        <v>Covered</v>
      </c>
      <c r="N36" t="str">
        <f t="shared" si="7"/>
        <v>HO12CIVBLA035</v>
      </c>
    </row>
    <row r="37" spans="1:14" x14ac:dyDescent="0.35">
      <c r="A37" t="s">
        <v>69</v>
      </c>
      <c r="B37" t="s">
        <v>87</v>
      </c>
      <c r="C37" t="str">
        <f t="shared" si="0"/>
        <v>Honda</v>
      </c>
      <c r="D37" t="str">
        <f t="shared" si="1"/>
        <v>CIV</v>
      </c>
      <c r="E37" t="str">
        <f t="shared" si="2"/>
        <v>Civic</v>
      </c>
      <c r="F37" t="str">
        <f t="shared" si="3"/>
        <v>13</v>
      </c>
      <c r="G37">
        <f t="shared" si="4"/>
        <v>9</v>
      </c>
      <c r="H37" s="3">
        <v>13867.6</v>
      </c>
      <c r="I37" s="3">
        <f t="shared" si="5"/>
        <v>1540.8444444444444</v>
      </c>
      <c r="J37" t="s">
        <v>15</v>
      </c>
      <c r="K37" t="s">
        <v>50</v>
      </c>
      <c r="L37">
        <v>75000</v>
      </c>
      <c r="M37" t="str">
        <f t="shared" si="6"/>
        <v>Covered</v>
      </c>
      <c r="N37" t="str">
        <f t="shared" si="7"/>
        <v>HO13CIVBLA036</v>
      </c>
    </row>
    <row r="38" spans="1:14" x14ac:dyDescent="0.35">
      <c r="A38" t="s">
        <v>119</v>
      </c>
      <c r="B38" t="s">
        <v>87</v>
      </c>
      <c r="C38" t="str">
        <f t="shared" si="0"/>
        <v>Honda</v>
      </c>
      <c r="D38" t="str">
        <f t="shared" si="1"/>
        <v>ODY</v>
      </c>
      <c r="E38" t="str">
        <f t="shared" si="2"/>
        <v>Odyssey</v>
      </c>
      <c r="F38" t="str">
        <f t="shared" si="3"/>
        <v>05</v>
      </c>
      <c r="G38">
        <f t="shared" si="4"/>
        <v>17</v>
      </c>
      <c r="H38" s="3">
        <v>60389.5</v>
      </c>
      <c r="I38" s="3">
        <f t="shared" si="5"/>
        <v>3552.3235294117649</v>
      </c>
      <c r="J38" t="s">
        <v>18</v>
      </c>
      <c r="K38" t="s">
        <v>29</v>
      </c>
      <c r="L38">
        <v>100000</v>
      </c>
      <c r="M38" t="str">
        <f t="shared" si="6"/>
        <v>Covered</v>
      </c>
      <c r="N38" t="str">
        <f t="shared" si="7"/>
        <v>HO05ODYWHI037</v>
      </c>
    </row>
    <row r="39" spans="1:14" x14ac:dyDescent="0.35">
      <c r="A39" t="s">
        <v>70</v>
      </c>
      <c r="B39" t="s">
        <v>87</v>
      </c>
      <c r="C39" t="str">
        <f t="shared" si="0"/>
        <v>Honda</v>
      </c>
      <c r="D39" t="str">
        <f t="shared" si="1"/>
        <v>ODY</v>
      </c>
      <c r="E39" t="str">
        <f t="shared" si="2"/>
        <v>Odyssey</v>
      </c>
      <c r="F39" t="str">
        <f t="shared" si="3"/>
        <v>07</v>
      </c>
      <c r="G39">
        <f t="shared" si="4"/>
        <v>15</v>
      </c>
      <c r="H39" s="3">
        <v>50854.1</v>
      </c>
      <c r="I39" s="3">
        <f t="shared" si="5"/>
        <v>3390.2733333333331</v>
      </c>
      <c r="J39" t="s">
        <v>15</v>
      </c>
      <c r="K39" t="s">
        <v>52</v>
      </c>
      <c r="L39">
        <v>100000</v>
      </c>
      <c r="M39" t="str">
        <f t="shared" si="6"/>
        <v>Covered</v>
      </c>
      <c r="N39" t="str">
        <f t="shared" si="7"/>
        <v>HO07ODYBLA038</v>
      </c>
    </row>
    <row r="40" spans="1:14" x14ac:dyDescent="0.35">
      <c r="A40" t="s">
        <v>71</v>
      </c>
      <c r="B40" t="s">
        <v>87</v>
      </c>
      <c r="C40" t="str">
        <f t="shared" si="0"/>
        <v>Honda</v>
      </c>
      <c r="D40" t="str">
        <f t="shared" si="1"/>
        <v>ODY</v>
      </c>
      <c r="E40" t="str">
        <f t="shared" si="2"/>
        <v>Odyssey</v>
      </c>
      <c r="F40" t="str">
        <f t="shared" si="3"/>
        <v>08</v>
      </c>
      <c r="G40">
        <f t="shared" si="4"/>
        <v>14</v>
      </c>
      <c r="H40" s="3">
        <v>42504.6</v>
      </c>
      <c r="I40" s="3">
        <f t="shared" si="5"/>
        <v>3036.042857142857</v>
      </c>
      <c r="J40" t="s">
        <v>18</v>
      </c>
      <c r="K40" t="s">
        <v>38</v>
      </c>
      <c r="L40">
        <v>100000</v>
      </c>
      <c r="M40" t="str">
        <f t="shared" si="6"/>
        <v>Covered</v>
      </c>
      <c r="N40" t="str">
        <f t="shared" si="7"/>
        <v>HO08ODYWHI039</v>
      </c>
    </row>
    <row r="41" spans="1:14" x14ac:dyDescent="0.35">
      <c r="A41" t="s">
        <v>118</v>
      </c>
      <c r="B41" t="s">
        <v>87</v>
      </c>
      <c r="C41" t="str">
        <f t="shared" si="0"/>
        <v>Honda</v>
      </c>
      <c r="D41" t="str">
        <f t="shared" si="1"/>
        <v>ODY</v>
      </c>
      <c r="E41" t="str">
        <f t="shared" si="2"/>
        <v>Odyssey</v>
      </c>
      <c r="F41" t="str">
        <f t="shared" si="3"/>
        <v>01</v>
      </c>
      <c r="G41">
        <f t="shared" si="4"/>
        <v>21</v>
      </c>
      <c r="H41" s="3">
        <v>68658.899999999994</v>
      </c>
      <c r="I41" s="3">
        <f t="shared" si="5"/>
        <v>3269.4714285714281</v>
      </c>
      <c r="J41" t="s">
        <v>15</v>
      </c>
      <c r="K41" t="s">
        <v>16</v>
      </c>
      <c r="L41">
        <v>100000</v>
      </c>
      <c r="M41" t="str">
        <f t="shared" si="6"/>
        <v>Covered</v>
      </c>
      <c r="N41" t="str">
        <f t="shared" si="7"/>
        <v>HO01ODYBLA040</v>
      </c>
    </row>
    <row r="42" spans="1:14" x14ac:dyDescent="0.35">
      <c r="A42" t="s">
        <v>72</v>
      </c>
      <c r="B42" t="s">
        <v>87</v>
      </c>
      <c r="C42" t="str">
        <f t="shared" si="0"/>
        <v>Honda</v>
      </c>
      <c r="D42" t="str">
        <f t="shared" si="1"/>
        <v>ODY</v>
      </c>
      <c r="E42" t="str">
        <f t="shared" si="2"/>
        <v>Odyssey</v>
      </c>
      <c r="F42" t="str">
        <f t="shared" si="3"/>
        <v>14</v>
      </c>
      <c r="G42">
        <f t="shared" si="4"/>
        <v>8</v>
      </c>
      <c r="H42" s="3">
        <v>3708.1</v>
      </c>
      <c r="I42" s="3">
        <f t="shared" si="5"/>
        <v>463.51249999999999</v>
      </c>
      <c r="J42" t="s">
        <v>15</v>
      </c>
      <c r="K42" t="s">
        <v>19</v>
      </c>
      <c r="L42">
        <v>100000</v>
      </c>
      <c r="M42" t="str">
        <f t="shared" si="6"/>
        <v>Covered</v>
      </c>
      <c r="N42" t="str">
        <f t="shared" si="7"/>
        <v>HO14ODYBLA041</v>
      </c>
    </row>
    <row r="43" spans="1:14" x14ac:dyDescent="0.35">
      <c r="A43" t="s">
        <v>73</v>
      </c>
      <c r="B43" t="s">
        <v>88</v>
      </c>
      <c r="C43" t="str">
        <f t="shared" si="0"/>
        <v>Chrysler</v>
      </c>
      <c r="D43" t="str">
        <f t="shared" si="1"/>
        <v>PTC</v>
      </c>
      <c r="E43" t="str">
        <f t="shared" si="2"/>
        <v>PT Cruiser</v>
      </c>
      <c r="F43" t="str">
        <f t="shared" si="3"/>
        <v>04</v>
      </c>
      <c r="G43">
        <f t="shared" si="4"/>
        <v>18</v>
      </c>
      <c r="H43" s="3">
        <v>64542</v>
      </c>
      <c r="I43" s="3">
        <f t="shared" si="5"/>
        <v>3585.6666666666665</v>
      </c>
      <c r="J43" t="s">
        <v>48</v>
      </c>
      <c r="K43" t="s">
        <v>16</v>
      </c>
      <c r="L43">
        <v>75000</v>
      </c>
      <c r="M43" t="str">
        <f t="shared" si="6"/>
        <v>Covered</v>
      </c>
      <c r="N43" t="str">
        <f t="shared" si="7"/>
        <v>CR04PTCBLU042</v>
      </c>
    </row>
    <row r="44" spans="1:14" x14ac:dyDescent="0.35">
      <c r="A44" t="s">
        <v>74</v>
      </c>
      <c r="B44" t="s">
        <v>88</v>
      </c>
      <c r="C44" t="str">
        <f t="shared" si="0"/>
        <v>Chrysler</v>
      </c>
      <c r="D44" t="str">
        <f t="shared" si="1"/>
        <v>PTC</v>
      </c>
      <c r="E44" t="str">
        <f t="shared" si="2"/>
        <v>PT Cruiser</v>
      </c>
      <c r="F44" t="str">
        <f t="shared" si="3"/>
        <v>07</v>
      </c>
      <c r="G44">
        <f t="shared" si="4"/>
        <v>15</v>
      </c>
      <c r="H44" s="3">
        <v>42074.2</v>
      </c>
      <c r="I44" s="3">
        <f t="shared" si="5"/>
        <v>2804.9466666666663</v>
      </c>
      <c r="J44" t="s">
        <v>21</v>
      </c>
      <c r="K44" t="s">
        <v>58</v>
      </c>
      <c r="L44">
        <v>75000</v>
      </c>
      <c r="M44" t="str">
        <f t="shared" si="6"/>
        <v>Covered</v>
      </c>
      <c r="N44" t="str">
        <f t="shared" si="7"/>
        <v>CR07PTCGRE043</v>
      </c>
    </row>
    <row r="45" spans="1:14" x14ac:dyDescent="0.35">
      <c r="A45" t="s">
        <v>75</v>
      </c>
      <c r="B45" t="s">
        <v>88</v>
      </c>
      <c r="C45" t="str">
        <f t="shared" si="0"/>
        <v>Chrysler</v>
      </c>
      <c r="D45" t="str">
        <f t="shared" si="1"/>
        <v>PTC</v>
      </c>
      <c r="E45" t="str">
        <f t="shared" si="2"/>
        <v>PT Cruiser</v>
      </c>
      <c r="F45" t="str">
        <f t="shared" si="3"/>
        <v>11</v>
      </c>
      <c r="G45">
        <f t="shared" si="4"/>
        <v>11</v>
      </c>
      <c r="H45" s="3">
        <v>27394.2</v>
      </c>
      <c r="I45" s="3">
        <f t="shared" si="5"/>
        <v>2490.3818181818183</v>
      </c>
      <c r="J45" t="s">
        <v>15</v>
      </c>
      <c r="K45" t="s">
        <v>36</v>
      </c>
      <c r="L45">
        <v>75000</v>
      </c>
      <c r="M45" t="str">
        <f t="shared" si="6"/>
        <v>Covered</v>
      </c>
      <c r="N45" t="str">
        <f t="shared" si="7"/>
        <v>CR11PTCBLA044</v>
      </c>
    </row>
    <row r="46" spans="1:14" x14ac:dyDescent="0.35">
      <c r="A46" t="s">
        <v>76</v>
      </c>
      <c r="B46" t="s">
        <v>88</v>
      </c>
      <c r="C46" t="str">
        <f t="shared" si="0"/>
        <v>Chrysler</v>
      </c>
      <c r="D46" t="str">
        <f t="shared" si="1"/>
        <v>CAR</v>
      </c>
      <c r="E46" t="str">
        <f t="shared" si="2"/>
        <v>Caravan</v>
      </c>
      <c r="F46" t="str">
        <f t="shared" si="3"/>
        <v>99</v>
      </c>
      <c r="G46">
        <f t="shared" si="4"/>
        <v>23</v>
      </c>
      <c r="H46" s="3">
        <v>79420.600000000006</v>
      </c>
      <c r="I46" s="3">
        <f t="shared" si="5"/>
        <v>3453.0695652173918</v>
      </c>
      <c r="J46" t="s">
        <v>21</v>
      </c>
      <c r="K46" t="s">
        <v>45</v>
      </c>
      <c r="L46">
        <v>75000</v>
      </c>
      <c r="M46" t="str">
        <f t="shared" si="6"/>
        <v>Not Covered</v>
      </c>
      <c r="N46" t="str">
        <f t="shared" si="7"/>
        <v>CR99CARGRE045</v>
      </c>
    </row>
    <row r="47" spans="1:14" x14ac:dyDescent="0.35">
      <c r="A47" t="s">
        <v>77</v>
      </c>
      <c r="B47" t="s">
        <v>88</v>
      </c>
      <c r="C47" t="str">
        <f t="shared" si="0"/>
        <v>Chrysler</v>
      </c>
      <c r="D47" t="str">
        <f t="shared" si="1"/>
        <v>CAR</v>
      </c>
      <c r="E47" t="str">
        <f t="shared" si="2"/>
        <v>Caravan</v>
      </c>
      <c r="F47" t="str">
        <f t="shared" si="3"/>
        <v>00</v>
      </c>
      <c r="G47">
        <f t="shared" si="4"/>
        <v>22</v>
      </c>
      <c r="H47" s="3">
        <v>77243.100000000006</v>
      </c>
      <c r="I47" s="3">
        <f t="shared" si="5"/>
        <v>3511.05</v>
      </c>
      <c r="J47" t="s">
        <v>15</v>
      </c>
      <c r="K47" t="s">
        <v>24</v>
      </c>
      <c r="L47">
        <v>75000</v>
      </c>
      <c r="M47" t="str">
        <f t="shared" si="6"/>
        <v>Not Covered</v>
      </c>
      <c r="N47" t="str">
        <f t="shared" si="7"/>
        <v>CR00CARBLA046</v>
      </c>
    </row>
    <row r="48" spans="1:14" x14ac:dyDescent="0.35">
      <c r="A48" t="s">
        <v>78</v>
      </c>
      <c r="B48" t="s">
        <v>88</v>
      </c>
      <c r="C48" t="str">
        <f t="shared" si="0"/>
        <v>Chrysler</v>
      </c>
      <c r="D48" t="str">
        <f t="shared" si="1"/>
        <v>CAR</v>
      </c>
      <c r="E48" t="str">
        <f t="shared" si="2"/>
        <v>Caravan</v>
      </c>
      <c r="F48" t="str">
        <f t="shared" si="3"/>
        <v>04</v>
      </c>
      <c r="G48">
        <f t="shared" si="4"/>
        <v>18</v>
      </c>
      <c r="H48" s="3">
        <v>72527.199999999997</v>
      </c>
      <c r="I48" s="3">
        <f t="shared" si="5"/>
        <v>4029.2888888888888</v>
      </c>
      <c r="J48" t="s">
        <v>18</v>
      </c>
      <c r="K48" t="s">
        <v>41</v>
      </c>
      <c r="L48">
        <v>75000</v>
      </c>
      <c r="M48" t="str">
        <f t="shared" si="6"/>
        <v>Covered</v>
      </c>
      <c r="N48" t="str">
        <f t="shared" si="7"/>
        <v>CR04CARWHI047</v>
      </c>
    </row>
    <row r="49" spans="1:14" x14ac:dyDescent="0.35">
      <c r="A49" t="s">
        <v>79</v>
      </c>
      <c r="B49" t="s">
        <v>88</v>
      </c>
      <c r="C49" t="str">
        <f t="shared" si="0"/>
        <v>Chrysler</v>
      </c>
      <c r="D49" t="str">
        <f t="shared" si="1"/>
        <v>CAR</v>
      </c>
      <c r="E49" t="str">
        <f t="shared" si="2"/>
        <v>Caravan</v>
      </c>
      <c r="F49" t="str">
        <f t="shared" si="3"/>
        <v>04</v>
      </c>
      <c r="G49">
        <f t="shared" si="4"/>
        <v>18</v>
      </c>
      <c r="H49" s="3">
        <v>52699.4</v>
      </c>
      <c r="I49" s="3">
        <f t="shared" si="5"/>
        <v>2927.7444444444445</v>
      </c>
      <c r="J49" t="s">
        <v>57</v>
      </c>
      <c r="K49" t="s">
        <v>41</v>
      </c>
      <c r="L49">
        <v>75000</v>
      </c>
      <c r="M49" t="str">
        <f t="shared" si="6"/>
        <v>Covered</v>
      </c>
      <c r="N49" t="str">
        <f t="shared" si="7"/>
        <v>CR04CARRED048</v>
      </c>
    </row>
    <row r="50" spans="1:14" x14ac:dyDescent="0.35">
      <c r="A50" t="s">
        <v>80</v>
      </c>
      <c r="B50" t="s">
        <v>89</v>
      </c>
      <c r="C50" t="str">
        <f t="shared" si="0"/>
        <v>Hyundai</v>
      </c>
      <c r="D50" t="str">
        <f t="shared" si="1"/>
        <v>ELA</v>
      </c>
      <c r="E50" t="str">
        <f t="shared" si="2"/>
        <v>Elantra</v>
      </c>
      <c r="F50" t="str">
        <f t="shared" si="3"/>
        <v>11</v>
      </c>
      <c r="G50">
        <f t="shared" si="4"/>
        <v>11</v>
      </c>
      <c r="H50" s="3">
        <v>29102.3</v>
      </c>
      <c r="I50" s="3">
        <f t="shared" si="5"/>
        <v>2645.6636363636362</v>
      </c>
      <c r="J50" t="s">
        <v>15</v>
      </c>
      <c r="K50" t="s">
        <v>43</v>
      </c>
      <c r="L50">
        <v>100000</v>
      </c>
      <c r="M50" t="str">
        <f t="shared" si="6"/>
        <v>Covered</v>
      </c>
      <c r="N50" t="str">
        <f t="shared" si="7"/>
        <v>HY11ELABLA049</v>
      </c>
    </row>
    <row r="51" spans="1:14" x14ac:dyDescent="0.35">
      <c r="A51" t="s">
        <v>81</v>
      </c>
      <c r="B51" t="s">
        <v>89</v>
      </c>
      <c r="C51" t="str">
        <f t="shared" si="0"/>
        <v>Hyundai</v>
      </c>
      <c r="D51" t="str">
        <f t="shared" si="1"/>
        <v>ELA</v>
      </c>
      <c r="E51" t="str">
        <f t="shared" si="2"/>
        <v>Elantra</v>
      </c>
      <c r="F51" t="str">
        <f t="shared" si="3"/>
        <v>12</v>
      </c>
      <c r="G51">
        <f t="shared" si="4"/>
        <v>10</v>
      </c>
      <c r="H51" s="3">
        <v>22282</v>
      </c>
      <c r="I51" s="3">
        <f t="shared" si="5"/>
        <v>2228.1999999999998</v>
      </c>
      <c r="J51" t="s">
        <v>48</v>
      </c>
      <c r="K51" t="s">
        <v>19</v>
      </c>
      <c r="L51">
        <v>100000</v>
      </c>
      <c r="M51" t="str">
        <f t="shared" si="6"/>
        <v>Covered</v>
      </c>
      <c r="N51" t="str">
        <f t="shared" si="7"/>
        <v>HY12ELABLU050</v>
      </c>
    </row>
    <row r="52" spans="1:14" x14ac:dyDescent="0.35">
      <c r="A52" t="s">
        <v>82</v>
      </c>
      <c r="B52" t="s">
        <v>89</v>
      </c>
      <c r="C52" t="str">
        <f t="shared" si="0"/>
        <v>Hyundai</v>
      </c>
      <c r="D52" t="str">
        <f t="shared" si="1"/>
        <v>ELA</v>
      </c>
      <c r="E52" t="str">
        <f t="shared" si="2"/>
        <v>Elantra</v>
      </c>
      <c r="F52" t="str">
        <f t="shared" si="3"/>
        <v>13</v>
      </c>
      <c r="G52">
        <f t="shared" si="4"/>
        <v>9</v>
      </c>
      <c r="H52" s="3">
        <v>20223.900000000001</v>
      </c>
      <c r="I52" s="3">
        <f t="shared" si="5"/>
        <v>2247.1000000000004</v>
      </c>
      <c r="J52" t="s">
        <v>15</v>
      </c>
      <c r="K52" t="s">
        <v>32</v>
      </c>
      <c r="L52">
        <v>100000</v>
      </c>
      <c r="M52" t="str">
        <f t="shared" si="6"/>
        <v>Covered</v>
      </c>
      <c r="N52" t="str">
        <f t="shared" si="7"/>
        <v>HY13ELABLA051</v>
      </c>
    </row>
    <row r="53" spans="1:14" x14ac:dyDescent="0.35">
      <c r="A53" t="s">
        <v>83</v>
      </c>
      <c r="B53" t="s">
        <v>89</v>
      </c>
      <c r="C53" t="str">
        <f t="shared" si="0"/>
        <v>Hyundai</v>
      </c>
      <c r="D53" t="str">
        <f t="shared" si="1"/>
        <v>ELA</v>
      </c>
      <c r="E53" t="str">
        <f t="shared" si="2"/>
        <v>Elantra</v>
      </c>
      <c r="F53" t="str">
        <f t="shared" si="3"/>
        <v>13</v>
      </c>
      <c r="G53">
        <f t="shared" ref="G53" si="8">22-F53</f>
        <v>9</v>
      </c>
      <c r="H53" s="3">
        <v>22188.5</v>
      </c>
      <c r="I53" s="3">
        <f t="shared" si="5"/>
        <v>2465.3888888888887</v>
      </c>
      <c r="J53" t="s">
        <v>48</v>
      </c>
      <c r="K53" t="s">
        <v>26</v>
      </c>
      <c r="L53">
        <v>100000</v>
      </c>
      <c r="M53" t="str">
        <f t="shared" si="6"/>
        <v>Covered</v>
      </c>
      <c r="N53" t="str">
        <f t="shared" si="7"/>
        <v>HY13ELABLU052</v>
      </c>
    </row>
    <row r="56" spans="1:14" x14ac:dyDescent="0.35">
      <c r="B56" t="s">
        <v>88</v>
      </c>
      <c r="C56" t="s">
        <v>90</v>
      </c>
      <c r="D56" t="s">
        <v>96</v>
      </c>
      <c r="E56" t="s">
        <v>107</v>
      </c>
    </row>
    <row r="57" spans="1:14" x14ac:dyDescent="0.35">
      <c r="B57" t="s">
        <v>84</v>
      </c>
      <c r="C57" t="s">
        <v>95</v>
      </c>
      <c r="D57" t="s">
        <v>101</v>
      </c>
      <c r="E57" t="s">
        <v>112</v>
      </c>
    </row>
    <row r="58" spans="1:14" x14ac:dyDescent="0.35">
      <c r="B58" t="s">
        <v>85</v>
      </c>
      <c r="C58" t="s">
        <v>94</v>
      </c>
      <c r="D58" t="s">
        <v>102</v>
      </c>
      <c r="E58" t="s">
        <v>113</v>
      </c>
    </row>
    <row r="59" spans="1:14" x14ac:dyDescent="0.35">
      <c r="B59" t="s">
        <v>87</v>
      </c>
      <c r="C59" t="s">
        <v>93</v>
      </c>
      <c r="D59" t="s">
        <v>99</v>
      </c>
      <c r="E59" t="s">
        <v>110</v>
      </c>
    </row>
    <row r="60" spans="1:14" x14ac:dyDescent="0.35">
      <c r="B60" t="s">
        <v>89</v>
      </c>
      <c r="C60" t="s">
        <v>91</v>
      </c>
      <c r="D60" t="s">
        <v>100</v>
      </c>
      <c r="E60" t="s">
        <v>111</v>
      </c>
    </row>
    <row r="61" spans="1:14" x14ac:dyDescent="0.35">
      <c r="B61" t="s">
        <v>86</v>
      </c>
      <c r="C61" t="s">
        <v>92</v>
      </c>
      <c r="D61" t="s">
        <v>97</v>
      </c>
      <c r="E61" t="s">
        <v>108</v>
      </c>
    </row>
    <row r="62" spans="1:14" x14ac:dyDescent="0.35">
      <c r="D62" t="s">
        <v>98</v>
      </c>
      <c r="E62" t="s">
        <v>109</v>
      </c>
    </row>
    <row r="63" spans="1:14" x14ac:dyDescent="0.35">
      <c r="D63" t="s">
        <v>103</v>
      </c>
      <c r="E63" t="s">
        <v>114</v>
      </c>
    </row>
    <row r="64" spans="1:14" x14ac:dyDescent="0.35">
      <c r="D64" t="s">
        <v>104</v>
      </c>
      <c r="E64" t="s">
        <v>115</v>
      </c>
    </row>
    <row r="65" spans="4:5" x14ac:dyDescent="0.35">
      <c r="D65" t="s">
        <v>105</v>
      </c>
      <c r="E65" t="s">
        <v>116</v>
      </c>
    </row>
    <row r="66" spans="4:5" x14ac:dyDescent="0.35">
      <c r="D66" t="s">
        <v>106</v>
      </c>
      <c r="E66" t="s">
        <v>117</v>
      </c>
    </row>
  </sheetData>
  <sortState xmlns:xlrd2="http://schemas.microsoft.com/office/spreadsheetml/2017/richdata2" ref="D56:E66">
    <sortCondition ref="D56:D66"/>
  </sortState>
  <conditionalFormatting sqref="M1: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$M$21</formula>
    </cfRule>
    <cfRule type="cellIs" dxfId="0" priority="1" operator="equal">
      <formula>$M$2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Y 3 X E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3 X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1 x F S H 8 7 h e 9 g A A A A A C A A A T A B w A R m 9 y b X V s Y X M v U 2 V j d G l v b j E u b S C i G A A o o B Q A A A A A A A A A A A A A A A A A A A A A A A A A A A D N k M 1 q w z A Q h O 8 G v 4 N Q K N h g L D v H h p 6 c 3 A M x 9 F B 6 k J S t b d C P k d b B w f j d K 8 c p S f s E 3 Y u W m W X m Q x 4 k d t a Q 0 / q W u z i K I 9 9 y B 2 e y t 3 L Q Y J C 8 E Q U Y R y T M y Q 5 O Q l D e Q e R H 3 k C y L J U 1 G A 5 9 Q l v E 3 r 8 y 1 n T Y D i K X V r O Q d v Z q 6 B A c O 4 w S 1 G H k u l f g m V B W M M 3 9 4 k j u X r Z F Z y 4 h x 7 p r j i P S N M 3 W 1 j 1 H X o b S t X 0 q 5 4 9 F + Y y j z j w d P L N v a M 2 F A l L Q / 0 F f P O i L O / 3 d 3 d C q 5 a Y J z P W 1 h w X 3 R p 7 X j h v / Z Z 2 u r B q 0 W U y f 3 K K y a a K r W N K M Y D A I w o h z R n 7 0 7 S 9 9 T h 8 f 9 a d t 9 w 1 Q S w E C L Q A U A A I A C A B j d c R U I D g f Z 6 Q A A A D 1 A A A A E g A A A A A A A A A A A A A A A A A A A A A A Q 2 9 u Z m l n L 1 B h Y 2 t h Z 2 U u e G 1 s U E s B A i 0 A F A A C A A g A Y 3 X E V A / K 6 a u k A A A A 6 Q A A A B M A A A A A A A A A A A A A A A A A 8 A A A A F t D b 2 5 0 Z W 5 0 X 1 R 5 c G V z X S 5 4 b W x Q S w E C L Q A U A A I A C A B j d c R U h / O 4 X v Y A A A A A A g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D w A A A A A A A M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5 O j E 0 O j U y L j U z N z I 2 N z d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P S I g L z 4 8 R W 5 0 c n k g V H l w Z T 0 i R m l s b E x h c 3 R V c G R h d G V k I i B W Y W x 1 Z T 0 i Z D I w M j I t M D Y t M D R U M T k 6 M T Y 6 M D k u O D Q 1 M T M 5 M F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2 N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s d W 1 u M S w w f S Z x d W 9 0 O y w m c X V v d D t T Z W N 0 a W 9 u M S 9 U Y W J s Z S A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L 0 N o Y W 5 n Z W Q g V H l w Z S 5 7 Q 2 9 s d W 1 u M S w w f S Z x d W 9 0 O y w m c X V v d D t T Z W N 0 a W 9 u M S 9 U Y W J s Z S A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J l O t 3 4 U i T a C g G B r k l O n 0 A A A A A A I A A A A A A B B m A A A A A Q A A I A A A A P q 2 x v H x F d B V 0 H 6 + d N X S p l + 3 e I V 6 J P Q 6 y s M 4 N 6 y a A + d G A A A A A A 6 A A A A A A g A A I A A A A G Y V s 4 A C Y 4 b 8 Y F l i x e F G K I D b w k P f C L d z 7 8 6 H J Q P p R v 2 6 U A A A A B 4 9 Z k k X S 7 q v 3 x / g X c h c L b u G s Z / P x R X 8 v 0 d s K c h Z m 2 k G S 7 t g / U 3 y A r W X o x T d 1 a N n b H q h x U l r 2 o Y v R x A h p 1 3 k S 6 L + 8 J 9 J X m X 2 B r r B H g T / i q 5 7 Q A A A A A i a C j 6 6 z o f c P b o z k D g K m L d q h M B K T 7 v N r 5 i T Y R 0 u h W 9 N a Z I N 7 E i 5 C u g U h Z b k / L W c L c q j n Z l D N / C S H / E P a e g R q 4 A = < / D a t a M a s h u p > 
</file>

<file path=customXml/itemProps1.xml><?xml version="1.0" encoding="utf-8"?>
<ds:datastoreItem xmlns:ds="http://schemas.openxmlformats.org/officeDocument/2006/customXml" ds:itemID="{1D6612FB-E587-485F-8964-BB5D797A3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2022-06-04T18:58:08Z</dcterms:created>
  <dcterms:modified xsi:type="dcterms:W3CDTF">2022-06-06T02:51:15Z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09227c3a-63da-4ad0-be69-38e69f61d62f</vt:lpwstr>
  </property>
</Properties>
</file>