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nhopp\Desktop\"/>
    </mc:Choice>
  </mc:AlternateContent>
  <xr:revisionPtr revIDLastSave="0" documentId="13_ncr:1_{B51C9871-5A92-4FAD-A17F-CD4C38834273}" xr6:coauthVersionLast="47" xr6:coauthVersionMax="47" xr10:uidLastSave="{00000000-0000-0000-0000-000000000000}"/>
  <bookViews>
    <workbookView xWindow="28680" yWindow="-1125" windowWidth="29040" windowHeight="17640" activeTab="1" xr2:uid="{1DA3ED02-A9E0-4FD6-AC1E-CBF7B9D71D2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J3" i="2"/>
  <c r="J4" i="2"/>
  <c r="J5" i="2"/>
  <c r="J6" i="2"/>
  <c r="J7" i="2"/>
  <c r="J8" i="2"/>
  <c r="J9" i="2"/>
  <c r="J10" i="2"/>
  <c r="J11" i="2"/>
  <c r="J12" i="2"/>
  <c r="J13" i="2"/>
  <c r="J14" i="2"/>
  <c r="J2" i="2"/>
  <c r="E7" i="3"/>
  <c r="D27" i="2"/>
  <c r="D28" i="2"/>
  <c r="D29" i="2"/>
  <c r="D30" i="2"/>
  <c r="D31" i="2"/>
  <c r="D32" i="2"/>
  <c r="D33" i="2"/>
  <c r="D34" i="2"/>
  <c r="D35" i="2"/>
  <c r="D36" i="2"/>
  <c r="D37" i="2"/>
  <c r="D38" i="2"/>
  <c r="D26" i="2"/>
  <c r="F16" i="2"/>
  <c r="I3" i="2"/>
  <c r="H4" i="2"/>
  <c r="I5" i="2"/>
  <c r="H6" i="2"/>
  <c r="H7" i="2"/>
  <c r="H8" i="2"/>
  <c r="H9" i="2"/>
  <c r="H10" i="2"/>
  <c r="H11" i="2"/>
  <c r="H12" i="2"/>
  <c r="I13" i="2"/>
  <c r="H14" i="2"/>
  <c r="G16" i="2"/>
  <c r="I2" i="2"/>
  <c r="K3" i="1"/>
  <c r="K4" i="1"/>
  <c r="K5" i="1"/>
  <c r="K6" i="1"/>
  <c r="K7" i="1"/>
  <c r="K8" i="1"/>
  <c r="K9" i="1"/>
  <c r="K10" i="1"/>
  <c r="K11" i="1"/>
  <c r="K12" i="1"/>
  <c r="K13" i="1"/>
  <c r="K14" i="1"/>
  <c r="K2" i="1"/>
  <c r="J3" i="1"/>
  <c r="J5" i="1"/>
  <c r="J13" i="1"/>
  <c r="J2" i="1"/>
  <c r="I2" i="1"/>
  <c r="I3" i="1"/>
  <c r="H4" i="1"/>
  <c r="I5" i="1"/>
  <c r="H6" i="1"/>
  <c r="H7" i="1"/>
  <c r="H8" i="1"/>
  <c r="H9" i="1"/>
  <c r="H10" i="1"/>
  <c r="H11" i="1"/>
  <c r="H12" i="1"/>
  <c r="I13" i="1"/>
  <c r="H14" i="1"/>
  <c r="G16" i="1"/>
  <c r="F16" i="1"/>
</calcChain>
</file>

<file path=xl/sharedStrings.xml><?xml version="1.0" encoding="utf-8"?>
<sst xmlns="http://schemas.openxmlformats.org/spreadsheetml/2006/main" count="77" uniqueCount="19">
  <si>
    <t>L</t>
  </si>
  <si>
    <t>(A)</t>
  </si>
  <si>
    <t>(H)</t>
  </si>
  <si>
    <t>W</t>
  </si>
  <si>
    <t>Iowa</t>
  </si>
  <si>
    <t>Neb</t>
  </si>
  <si>
    <t>Date</t>
  </si>
  <si>
    <t>W/L</t>
  </si>
  <si>
    <t>H/A</t>
  </si>
  <si>
    <t>Diff1</t>
  </si>
  <si>
    <t>Diff2</t>
  </si>
  <si>
    <t>Diff3</t>
  </si>
  <si>
    <t>Diff4</t>
  </si>
  <si>
    <t>Cumulative Average Differential</t>
  </si>
  <si>
    <t>+0.7</t>
  </si>
  <si>
    <t>+7.2</t>
  </si>
  <si>
    <t>-9.5</t>
  </si>
  <si>
    <t>-13.0</t>
  </si>
  <si>
    <t>+42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</si>
</sst>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[Red]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5CC"/>
      <color rgb="FFFFC3C3"/>
      <color rgb="FFFFCD00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72247090420773E-2"/>
          <c:y val="2.5309172283177209E-2"/>
          <c:w val="0.91286183228886897"/>
          <c:h val="0.879384401813988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Diff1</c:v>
                </c:pt>
              </c:strCache>
            </c:strRef>
          </c:tx>
          <c:spPr>
            <a:solidFill>
              <a:srgbClr val="FFCD00"/>
            </a:solidFill>
            <a:ln>
              <a:noFill/>
            </a:ln>
            <a:effectLst/>
          </c:spPr>
          <c:invertIfNegative val="0"/>
          <c:cat>
            <c:numRef>
              <c:f>Sheet1!$C$2:$C$14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Sheet1!$H$2:$H$14</c:f>
              <c:numCache>
                <c:formatCode>General</c:formatCode>
                <c:ptCount val="13"/>
                <c:pt idx="2">
                  <c:v>21</c:v>
                </c:pt>
                <c:pt idx="4">
                  <c:v>8</c:v>
                </c:pt>
                <c:pt idx="5">
                  <c:v>30</c:v>
                </c:pt>
                <c:pt idx="6">
                  <c:v>42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B-44FF-B558-B350A56A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83819896"/>
        <c:axId val="783820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Iowa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7</c:v>
                      </c:pt>
                      <c:pt idx="2">
                        <c:v>38</c:v>
                      </c:pt>
                      <c:pt idx="3">
                        <c:v>34</c:v>
                      </c:pt>
                      <c:pt idx="4">
                        <c:v>28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31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17</c:v>
                      </c:pt>
                      <c:pt idx="1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E4B-44FF-B558-B350A56A41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Neb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37</c:v>
                      </c:pt>
                      <c:pt idx="4">
                        <c:v>20</c:v>
                      </c:pt>
                      <c:pt idx="5">
                        <c:v>10</c:v>
                      </c:pt>
                      <c:pt idx="6">
                        <c:v>14</c:v>
                      </c:pt>
                      <c:pt idx="7">
                        <c:v>28</c:v>
                      </c:pt>
                      <c:pt idx="8">
                        <c:v>24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24</c:v>
                      </c:pt>
                      <c:pt idx="1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4B-44FF-B558-B350A56A412F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3"/>
          <c:order val="3"/>
          <c:tx>
            <c:strRef>
              <c:f>Sheet1!$I$1</c:f>
              <c:strCache>
                <c:ptCount val="1"/>
                <c:pt idx="0">
                  <c:v>Diff2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cat>
            <c:numRef>
              <c:f>Sheet1!$C$2:$C$14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Sheet1!$I$2:$I$14</c:f>
              <c:numCache>
                <c:formatCode>General</c:formatCode>
                <c:ptCount val="13"/>
                <c:pt idx="0">
                  <c:v>-13</c:v>
                </c:pt>
                <c:pt idx="1">
                  <c:v>-6</c:v>
                </c:pt>
                <c:pt idx="3">
                  <c:v>-3</c:v>
                </c:pt>
                <c:pt idx="1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4B-44FF-B558-B350A56A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604650848"/>
        <c:axId val="60465048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Diff3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</c:v>
                      </c:pt>
                      <c:pt idx="1">
                        <c:v>6</c:v>
                      </c:pt>
                      <c:pt idx="3">
                        <c:v>3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E1E-4B84-9610-8879033CB94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Diff4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Sheet1!$K$2:$K$14</c15:sqref>
                        </c15:formulaRef>
                      </c:ext>
                    </c:extLst>
                    <c:numCache>
                      <c:formatCode>0;[Red]0</c:formatCode>
                      <c:ptCount val="13"/>
                      <c:pt idx="0">
                        <c:v>-13</c:v>
                      </c:pt>
                      <c:pt idx="1">
                        <c:v>-6</c:v>
                      </c:pt>
                      <c:pt idx="2">
                        <c:v>21</c:v>
                      </c:pt>
                      <c:pt idx="3">
                        <c:v>-3</c:v>
                      </c:pt>
                      <c:pt idx="4">
                        <c:v>8</c:v>
                      </c:pt>
                      <c:pt idx="5">
                        <c:v>30</c:v>
                      </c:pt>
                      <c:pt idx="6">
                        <c:v>42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-7</c:v>
                      </c:pt>
                      <c:pt idx="1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1E-4B84-9610-8879033CB940}"/>
                  </c:ext>
                </c:extLst>
              </c15:ser>
            </c15:filteredBarSeries>
          </c:ext>
        </c:extLst>
      </c:barChart>
      <c:catAx>
        <c:axId val="783819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783820616"/>
        <c:crosses val="autoZero"/>
        <c:auto val="0"/>
        <c:lblAlgn val="ctr"/>
        <c:lblOffset val="100"/>
        <c:tickLblSkip val="1"/>
        <c:noMultiLvlLbl val="0"/>
      </c:catAx>
      <c:valAx>
        <c:axId val="783820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3819896"/>
        <c:crosses val="autoZero"/>
        <c:crossBetween val="between"/>
      </c:valAx>
      <c:valAx>
        <c:axId val="6046504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604650848"/>
        <c:crosses val="max"/>
        <c:crossBetween val="between"/>
      </c:valAx>
      <c:dateAx>
        <c:axId val="6046508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046504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>
              <a:lumMod val="50000"/>
              <a:lumOff val="50000"/>
            </a:schemeClr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sz="1400" b="1" i="0" u="none" strike="noStrike">
                <a:effectLst/>
              </a:rPr>
              <a:t>Iowa vs. Nebraska Point Differentials (2011–Present)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32403724171757E-2"/>
          <c:y val="9.7617303035626601E-2"/>
          <c:w val="0.93447339123187378"/>
          <c:h val="0.7316323521113966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Sheet2!$H$1</c:f>
              <c:strCache>
                <c:ptCount val="1"/>
                <c:pt idx="0">
                  <c:v>Diff1</c:v>
                </c:pt>
              </c:strCache>
            </c:strRef>
          </c:tx>
          <c:spPr>
            <a:solidFill>
              <a:srgbClr val="FFCD00"/>
            </a:solidFill>
            <a:ln>
              <a:noFill/>
            </a:ln>
            <a:effectLst/>
          </c:spPr>
          <c:invertIfNegative val="0"/>
          <c:dLbls>
            <c:dLbl>
              <c:idx val="6"/>
              <c:tx>
                <c:rich>
                  <a:bodyPr/>
                  <a:lstStyle/>
                  <a:p>
                    <a:fld id="{1F217852-8752-437F-841C-79019484653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{1F217852-8752-437F-841C-790194846535}</c15:txfldGUID>
                      <c15:f>Sheet2!$L$8</c15:f>
                      <c15:dlblFieldTableCache>
                        <c:ptCount val="1"/>
                        <c:pt idx="0">
                          <c:v>+42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A78-4B93-936C-56A9CCC26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Sheet2!$H$2:$H$14</c:f>
              <c:numCache>
                <c:formatCode>General</c:formatCode>
                <c:ptCount val="13"/>
                <c:pt idx="2">
                  <c:v>21</c:v>
                </c:pt>
                <c:pt idx="4">
                  <c:v>8</c:v>
                </c:pt>
                <c:pt idx="5">
                  <c:v>30</c:v>
                </c:pt>
                <c:pt idx="6">
                  <c:v>42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B-445E-A57A-8B1578035B54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Diff2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cat>
            <c:numRef>
              <c:f>Sheet2!$C$2:$C$14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Sheet2!$I$2:$I$14</c:f>
              <c:numCache>
                <c:formatCode>General</c:formatCode>
                <c:ptCount val="13"/>
                <c:pt idx="0">
                  <c:v>-13</c:v>
                </c:pt>
                <c:pt idx="1">
                  <c:v>-6</c:v>
                </c:pt>
                <c:pt idx="3">
                  <c:v>-3</c:v>
                </c:pt>
                <c:pt idx="1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B-445E-A57A-8B1578035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9258640"/>
        <c:axId val="369262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Iowa</c:v>
                      </c:pt>
                    </c:strCache>
                  </c:strRef>
                </c:tx>
                <c:spPr>
                  <a:solidFill>
                    <a:srgbClr val="156082"/>
                  </a:solidFill>
                  <a:ln>
                    <a:noFill/>
                  </a:ln>
                  <a:effectLst/>
                </c:spPr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7</c:v>
                      </c:pt>
                      <c:pt idx="2">
                        <c:v>38</c:v>
                      </c:pt>
                      <c:pt idx="3">
                        <c:v>34</c:v>
                      </c:pt>
                      <c:pt idx="4">
                        <c:v>28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31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17</c:v>
                      </c:pt>
                      <c:pt idx="12">
                        <c:v>13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0-360B-445E-A57A-8B1578035B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Neb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Sheet2!$G$2:$G$14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37</c:v>
                      </c:pt>
                      <c:pt idx="4">
                        <c:v>20</c:v>
                      </c:pt>
                      <c:pt idx="5">
                        <c:v>10</c:v>
                      </c:pt>
                      <c:pt idx="6">
                        <c:v>14</c:v>
                      </c:pt>
                      <c:pt idx="7">
                        <c:v>28</c:v>
                      </c:pt>
                      <c:pt idx="8">
                        <c:v>24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24</c:v>
                      </c:pt>
                      <c:pt idx="1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0B-445E-A57A-8B1578035B5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4"/>
          <c:tx>
            <c:strRef>
              <c:f>Sheet2!$K$1</c:f>
              <c:strCache>
                <c:ptCount val="1"/>
                <c:pt idx="0">
                  <c:v>Cumulative Average Differential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  <a:tailEnd w="med" len="med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12"/>
              <c:tx>
                <c:rich>
                  <a:bodyPr/>
                  <a:lstStyle/>
                  <a:p>
                    <a:fld id="{5BDE9A44-8BF7-43F6-9AA6-5F118A4AF1B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{5BDE9A44-8BF7-43F6-9AA6-5F118A4AF1B9}</c15:txfldGUID>
                      <c15:f>Sheet2!$L$14</c15:f>
                      <c15:dlblFieldTableCache>
                        <c:ptCount val="1"/>
                        <c:pt idx="0">
                          <c:v>+7.2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A78-4B93-936C-56A9CCC26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Sheet2!$K$2:$K$14</c:f>
              <c:numCache>
                <c:formatCode>0.0</c:formatCode>
                <c:ptCount val="13"/>
                <c:pt idx="0">
                  <c:v>-13</c:v>
                </c:pt>
                <c:pt idx="1">
                  <c:v>-9.5</c:v>
                </c:pt>
                <c:pt idx="2">
                  <c:v>0.66666666666666663</c:v>
                </c:pt>
                <c:pt idx="3">
                  <c:v>-0.25</c:v>
                </c:pt>
                <c:pt idx="4">
                  <c:v>1.4</c:v>
                </c:pt>
                <c:pt idx="5">
                  <c:v>6.166666666666667</c:v>
                </c:pt>
                <c:pt idx="6">
                  <c:v>11.285714285714286</c:v>
                </c:pt>
                <c:pt idx="7">
                  <c:v>10.25</c:v>
                </c:pt>
                <c:pt idx="8">
                  <c:v>9.4444444444444446</c:v>
                </c:pt>
                <c:pt idx="9">
                  <c:v>9.1</c:v>
                </c:pt>
                <c:pt idx="10">
                  <c:v>8.9090909090909083</c:v>
                </c:pt>
                <c:pt idx="11">
                  <c:v>7.583333333333333</c:v>
                </c:pt>
                <c:pt idx="12">
                  <c:v>7.2307692307692308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A78-4B93-936C-56A9CCC2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635336"/>
        <c:axId val="827633176"/>
      </c:lineChart>
      <c:catAx>
        <c:axId val="369258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9262960"/>
        <c:crosses val="autoZero"/>
        <c:auto val="0"/>
        <c:lblAlgn val="ctr"/>
        <c:lblOffset val="100"/>
        <c:noMultiLvlLbl val="0"/>
      </c:catAx>
      <c:valAx>
        <c:axId val="3692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9258640"/>
        <c:crosses val="autoZero"/>
        <c:crossBetween val="between"/>
      </c:valAx>
      <c:valAx>
        <c:axId val="82763317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827635336"/>
        <c:crosses val="max"/>
        <c:crossBetween val="between"/>
      </c:valAx>
      <c:dateAx>
        <c:axId val="827635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7633176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868596531115112"/>
          <c:y val="0.12646329911948936"/>
          <c:w val="0.25916938637230325"/>
          <c:h val="4.601860598208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>
              <a:lumMod val="50000"/>
              <a:lumOff val="50000"/>
            </a:schemeClr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sz="1400" b="1" i="0" u="none" strike="noStrike">
                <a:effectLst/>
              </a:rPr>
              <a:t>Iowa vs. Nebraska Cumulative Average Differential (2011–Present)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32403724171757E-2"/>
          <c:y val="9.7617303035626601E-2"/>
          <c:w val="0.93447339123187378"/>
          <c:h val="0.73163235211139666"/>
        </c:manualLayout>
      </c:layout>
      <c:lineChart>
        <c:grouping val="standard"/>
        <c:varyColors val="0"/>
        <c:ser>
          <c:idx val="5"/>
          <c:order val="4"/>
          <c:tx>
            <c:strRef>
              <c:f>Sheet2!$K$1</c:f>
              <c:strCache>
                <c:ptCount val="1"/>
                <c:pt idx="0">
                  <c:v>Cumulative Average Differential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  <a:tailEnd w="med" len="med"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90-40CB-B063-1E19E022C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Sheet2!$K$2:$K$14</c:f>
              <c:numCache>
                <c:formatCode>0.0</c:formatCode>
                <c:ptCount val="13"/>
                <c:pt idx="0">
                  <c:v>-13</c:v>
                </c:pt>
                <c:pt idx="1">
                  <c:v>-9.5</c:v>
                </c:pt>
                <c:pt idx="2">
                  <c:v>0.66666666666666663</c:v>
                </c:pt>
                <c:pt idx="3">
                  <c:v>-0.25</c:v>
                </c:pt>
                <c:pt idx="4">
                  <c:v>1.4</c:v>
                </c:pt>
                <c:pt idx="5">
                  <c:v>6.166666666666667</c:v>
                </c:pt>
                <c:pt idx="6">
                  <c:v>11.285714285714286</c:v>
                </c:pt>
                <c:pt idx="7">
                  <c:v>10.25</c:v>
                </c:pt>
                <c:pt idx="8">
                  <c:v>9.4444444444444446</c:v>
                </c:pt>
                <c:pt idx="9">
                  <c:v>9.1</c:v>
                </c:pt>
                <c:pt idx="10">
                  <c:v>8.9090909090909083</c:v>
                </c:pt>
                <c:pt idx="11">
                  <c:v>7.583333333333333</c:v>
                </c:pt>
                <c:pt idx="12">
                  <c:v>7.2307692307692308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90-40CB-B063-1E19E022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258640"/>
        <c:axId val="369262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Iowa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7</c:v>
                      </c:pt>
                      <c:pt idx="2">
                        <c:v>38</c:v>
                      </c:pt>
                      <c:pt idx="3">
                        <c:v>34</c:v>
                      </c:pt>
                      <c:pt idx="4">
                        <c:v>28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31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17</c:v>
                      </c:pt>
                      <c:pt idx="12">
                        <c:v>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690-40CB-B063-1E19E022C85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Neb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Sheet2!$G$2:$G$14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37</c:v>
                      </c:pt>
                      <c:pt idx="4">
                        <c:v>20</c:v>
                      </c:pt>
                      <c:pt idx="5">
                        <c:v>10</c:v>
                      </c:pt>
                      <c:pt idx="6">
                        <c:v>14</c:v>
                      </c:pt>
                      <c:pt idx="7">
                        <c:v>28</c:v>
                      </c:pt>
                      <c:pt idx="8">
                        <c:v>24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24</c:v>
                      </c:pt>
                      <c:pt idx="12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690-40CB-B063-1E19E022C85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Diff1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Sheet2!$H$2:$H$14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2">
                        <c:v>21</c:v>
                      </c:pt>
                      <c:pt idx="4">
                        <c:v>8</c:v>
                      </c:pt>
                      <c:pt idx="5">
                        <c:v>30</c:v>
                      </c:pt>
                      <c:pt idx="6">
                        <c:v>42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2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90-40CB-B063-1E19E022C8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Sheet2!$I$1</c15:sqref>
                        </c15:formulaRef>
                      </c:ext>
                    </c:extLst>
                    <c:strCache>
                      <c:ptCount val="1"/>
                      <c:pt idx="0">
                        <c:v>Diff2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Sheet2!$I$2:$I$14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-13</c:v>
                      </c:pt>
                      <c:pt idx="1">
                        <c:v>-6</c:v>
                      </c:pt>
                      <c:pt idx="3">
                        <c:v>-3</c:v>
                      </c:pt>
                      <c:pt idx="11">
                        <c:v>-7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90-40CB-B063-1E19E022C850}"/>
                  </c:ext>
                </c:extLst>
              </c15:ser>
            </c15:filteredLineSeries>
          </c:ext>
        </c:extLst>
      </c:lineChart>
      <c:catAx>
        <c:axId val="369258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9262960"/>
        <c:crosses val="autoZero"/>
        <c:auto val="0"/>
        <c:lblAlgn val="ctr"/>
        <c:lblOffset val="100"/>
        <c:noMultiLvlLbl val="0"/>
      </c:catAx>
      <c:valAx>
        <c:axId val="369262960"/>
        <c:scaling>
          <c:orientation val="minMax"/>
          <c:max val="20"/>
          <c:min val="-20"/>
        </c:scaling>
        <c:delete val="0"/>
        <c:axPos val="l"/>
        <c:majorGridlines>
          <c:spPr>
            <a:ln w="6350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9258640"/>
        <c:crosses val="autoZero"/>
        <c:crossBetween val="between"/>
      </c:valAx>
      <c:spPr>
        <a:gradFill>
          <a:gsLst>
            <a:gs pos="70000">
              <a:srgbClr val="FFC3C3"/>
            </a:gs>
            <a:gs pos="50000">
              <a:schemeClr val="bg1"/>
            </a:gs>
            <a:gs pos="30000">
              <a:srgbClr val="FFF5CC"/>
            </a:gs>
            <a:gs pos="0">
              <a:srgbClr val="FFCD00"/>
            </a:gs>
            <a:gs pos="100000">
              <a:srgbClr val="D00000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>
              <a:lumMod val="50000"/>
              <a:lumOff val="50000"/>
            </a:schemeClr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sz="1400" b="1" i="0" u="none" strike="noStrike">
                <a:effectLst/>
              </a:rPr>
              <a:t>Iowa vs. Nebraska Point Differentials (2011–Present)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932403724171757E-2"/>
          <c:y val="9.7617303035626601E-2"/>
          <c:w val="0.93447339123187378"/>
          <c:h val="0.7316323521113966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Sheet2!$H$1</c:f>
              <c:strCache>
                <c:ptCount val="1"/>
                <c:pt idx="0">
                  <c:v>Diff1</c:v>
                </c:pt>
              </c:strCache>
            </c:strRef>
          </c:tx>
          <c:spPr>
            <a:solidFill>
              <a:srgbClr val="FFCD00"/>
            </a:solidFill>
            <a:ln>
              <a:noFill/>
            </a:ln>
            <a:effectLst/>
          </c:spPr>
          <c:invertIfNegative val="0"/>
          <c:cat>
            <c:numRef>
              <c:f>Sheet2!$C$2:$C$14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Sheet2!$H$2:$H$14</c:f>
              <c:numCache>
                <c:formatCode>General</c:formatCode>
                <c:ptCount val="13"/>
                <c:pt idx="2">
                  <c:v>21</c:v>
                </c:pt>
                <c:pt idx="4">
                  <c:v>8</c:v>
                </c:pt>
                <c:pt idx="5">
                  <c:v>30</c:v>
                </c:pt>
                <c:pt idx="6">
                  <c:v>42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7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6-49AE-BE6F-A8698E0E7F5B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Diff2</c:v>
                </c:pt>
              </c:strCache>
            </c:strRef>
          </c:tx>
          <c:spPr>
            <a:solidFill>
              <a:srgbClr val="D00000"/>
            </a:solidFill>
            <a:ln>
              <a:noFill/>
            </a:ln>
            <a:effectLst/>
          </c:spPr>
          <c:invertIfNegative val="0"/>
          <c:cat>
            <c:numRef>
              <c:f>Sheet2!$C$2:$C$14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Sheet2!$I$2:$I$14</c:f>
              <c:numCache>
                <c:formatCode>General</c:formatCode>
                <c:ptCount val="13"/>
                <c:pt idx="0">
                  <c:v>-13</c:v>
                </c:pt>
                <c:pt idx="1">
                  <c:v>-6</c:v>
                </c:pt>
                <c:pt idx="3">
                  <c:v>-3</c:v>
                </c:pt>
                <c:pt idx="1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6-49AE-BE6F-A8698E0E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9258640"/>
        <c:axId val="3692629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Sheet2!$F$1</c15:sqref>
                        </c15:formulaRef>
                      </c:ext>
                    </c:extLst>
                    <c:strCache>
                      <c:ptCount val="1"/>
                      <c:pt idx="0">
                        <c:v>Iowa</c:v>
                      </c:pt>
                    </c:strCache>
                  </c:strRef>
                </c:tx>
                <c:spPr>
                  <a:solidFill>
                    <a:srgbClr val="156082"/>
                  </a:solidFill>
                  <a:ln>
                    <a:noFill/>
                  </a:ln>
                  <a:effectLst/>
                </c:spPr>
                <c:invertIfNegative val="1"/>
                <c:cat>
                  <c:numRef>
                    <c:extLst>
                      <c:ext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Sheet2!$F$2:$F$14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</c:v>
                      </c:pt>
                      <c:pt idx="1">
                        <c:v>7</c:v>
                      </c:pt>
                      <c:pt idx="2">
                        <c:v>38</c:v>
                      </c:pt>
                      <c:pt idx="3">
                        <c:v>34</c:v>
                      </c:pt>
                      <c:pt idx="4">
                        <c:v>28</c:v>
                      </c:pt>
                      <c:pt idx="5">
                        <c:v>40</c:v>
                      </c:pt>
                      <c:pt idx="6">
                        <c:v>56</c:v>
                      </c:pt>
                      <c:pt idx="7">
                        <c:v>31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28</c:v>
                      </c:pt>
                      <c:pt idx="11">
                        <c:v>17</c:v>
                      </c:pt>
                      <c:pt idx="12">
                        <c:v>13</c:v>
                      </c:pt>
                    </c:numCache>
                  </c:numRef>
                </c:val>
                <c:extLst>
                  <c:ext xmlns:c14="http://schemas.microsoft.com/office/drawing/2007/8/2/chart" uri="{6F2FDCE9-48DA-4B69-8628-5D25D57E5C99}">
                    <c14:invertSolidFillFmt>
                      <c14:spPr xmlns:c14="http://schemas.microsoft.com/office/drawing/2007/8/2/chart">
                        <a:solidFill>
                          <a:srgbClr val="FFFFFF"/>
                        </a:solidFill>
                        <a:ln>
                          <a:noFill/>
                        </a:ln>
                        <a:effectLst/>
                      </c14:spPr>
                    </c14:invertSolidFillFmt>
                  </c:ext>
                  <c:ext xmlns:c16="http://schemas.microsoft.com/office/drawing/2014/chart" uri="{C3380CC4-5D6E-409C-BE32-E72D297353CC}">
                    <c16:uniqueId val="{00000003-4376-49AE-BE6F-A8698E0E7F5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Sheet2!$G$1</c15:sqref>
                        </c15:formulaRef>
                      </c:ext>
                    </c:extLst>
                    <c:strCache>
                      <c:ptCount val="1"/>
                      <c:pt idx="0">
                        <c:v>Neb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Sheet2!$G$2:$G$14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37</c:v>
                      </c:pt>
                      <c:pt idx="4">
                        <c:v>20</c:v>
                      </c:pt>
                      <c:pt idx="5">
                        <c:v>10</c:v>
                      </c:pt>
                      <c:pt idx="6">
                        <c:v>14</c:v>
                      </c:pt>
                      <c:pt idx="7">
                        <c:v>28</c:v>
                      </c:pt>
                      <c:pt idx="8">
                        <c:v>24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24</c:v>
                      </c:pt>
                      <c:pt idx="1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76-49AE-BE6F-A8698E0E7F5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Sheet2!$J$1</c15:sqref>
                        </c15:formulaRef>
                      </c:ext>
                    </c:extLst>
                    <c:strCache>
                      <c:ptCount val="1"/>
                      <c:pt idx="0">
                        <c:v>Diff3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Sheet2!$C$2:$C$14</c15:sqref>
                        </c15:formulaRef>
                      </c:ext>
                    </c:extLst>
                    <c:numCache>
                      <c:formatCode>m/d/yyyy</c:formatCode>
                      <c:ptCount val="13"/>
                      <c:pt idx="0">
                        <c:v>40872</c:v>
                      </c:pt>
                      <c:pt idx="1">
                        <c:v>41236</c:v>
                      </c:pt>
                      <c:pt idx="2">
                        <c:v>41607</c:v>
                      </c:pt>
                      <c:pt idx="3">
                        <c:v>41971</c:v>
                      </c:pt>
                      <c:pt idx="4">
                        <c:v>42335</c:v>
                      </c:pt>
                      <c:pt idx="5">
                        <c:v>42699</c:v>
                      </c:pt>
                      <c:pt idx="6">
                        <c:v>43063</c:v>
                      </c:pt>
                      <c:pt idx="7">
                        <c:v>43427</c:v>
                      </c:pt>
                      <c:pt idx="8">
                        <c:v>43798</c:v>
                      </c:pt>
                      <c:pt idx="9">
                        <c:v>44162</c:v>
                      </c:pt>
                      <c:pt idx="10">
                        <c:v>44526</c:v>
                      </c:pt>
                      <c:pt idx="11">
                        <c:v>44890</c:v>
                      </c:pt>
                      <c:pt idx="12">
                        <c:v>45254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Sheet2!$J$2:$J$14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7.2307692307692299</c:v>
                      </c:pt>
                      <c:pt idx="1">
                        <c:v>7.2307692307692299</c:v>
                      </c:pt>
                      <c:pt idx="2">
                        <c:v>7.2307692307692299</c:v>
                      </c:pt>
                      <c:pt idx="3">
                        <c:v>7.2307692307692299</c:v>
                      </c:pt>
                      <c:pt idx="4">
                        <c:v>7.2307692307692299</c:v>
                      </c:pt>
                      <c:pt idx="5">
                        <c:v>7.2307692307692299</c:v>
                      </c:pt>
                      <c:pt idx="6">
                        <c:v>7.2307692307692299</c:v>
                      </c:pt>
                      <c:pt idx="7">
                        <c:v>7.2307692307692299</c:v>
                      </c:pt>
                      <c:pt idx="8">
                        <c:v>7.2307692307692299</c:v>
                      </c:pt>
                      <c:pt idx="9">
                        <c:v>7.2307692307692299</c:v>
                      </c:pt>
                      <c:pt idx="10">
                        <c:v>7.2307692307692299</c:v>
                      </c:pt>
                      <c:pt idx="11">
                        <c:v>7.2307692307692299</c:v>
                      </c:pt>
                      <c:pt idx="12">
                        <c:v>7.2307692307692299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376-49AE-BE6F-A8698E0E7F5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Sheet2!$K$1</c:f>
              <c:strCache>
                <c:ptCount val="1"/>
                <c:pt idx="0">
                  <c:v>Cumulative Average Differential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  <a:tailEnd w="med" len="med"/>
            </a:ln>
            <a:effectLst/>
          </c:spPr>
          <c:marker>
            <c:symbol val="none"/>
          </c:marker>
          <c:dLbls>
            <c:dLbl>
              <c:idx val="12"/>
              <c:tx>
                <c:rich>
                  <a:bodyPr/>
                  <a:lstStyle/>
                  <a:p>
                    <a:fld id="{51D629BE-BEF8-44BE-81A8-27FB1D03640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{51D629BE-BEF8-44BE-81A8-27FB1D036402}</c15:txfldGUID>
                      <c15:f>Sheet2!$L$14</c15:f>
                      <c15:dlblFieldTableCache>
                        <c:ptCount val="1"/>
                        <c:pt idx="0">
                          <c:v>+7.2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376-49AE-BE6F-A8698E0E7F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Sheet2!$C$2:$C$14</c:f>
              <c:numCache>
                <c:formatCode>m/d/yyyy</c:formatCode>
                <c:ptCount val="13"/>
                <c:pt idx="0">
                  <c:v>40872</c:v>
                </c:pt>
                <c:pt idx="1">
                  <c:v>41236</c:v>
                </c:pt>
                <c:pt idx="2">
                  <c:v>41607</c:v>
                </c:pt>
                <c:pt idx="3">
                  <c:v>41971</c:v>
                </c:pt>
                <c:pt idx="4">
                  <c:v>42335</c:v>
                </c:pt>
                <c:pt idx="5">
                  <c:v>42699</c:v>
                </c:pt>
                <c:pt idx="6">
                  <c:v>43063</c:v>
                </c:pt>
                <c:pt idx="7">
                  <c:v>43427</c:v>
                </c:pt>
                <c:pt idx="8">
                  <c:v>43798</c:v>
                </c:pt>
                <c:pt idx="9">
                  <c:v>44162</c:v>
                </c:pt>
                <c:pt idx="10">
                  <c:v>44526</c:v>
                </c:pt>
                <c:pt idx="11">
                  <c:v>44890</c:v>
                </c:pt>
                <c:pt idx="12">
                  <c:v>45254</c:v>
                </c:pt>
              </c:numCache>
            </c:numRef>
          </c:cat>
          <c:val>
            <c:numRef>
              <c:f>Sheet2!$K$2:$K$14</c:f>
              <c:numCache>
                <c:formatCode>0.0</c:formatCode>
                <c:ptCount val="13"/>
                <c:pt idx="0">
                  <c:v>-13</c:v>
                </c:pt>
                <c:pt idx="1">
                  <c:v>-9.5</c:v>
                </c:pt>
                <c:pt idx="2">
                  <c:v>0.66666666666666663</c:v>
                </c:pt>
                <c:pt idx="3">
                  <c:v>-0.25</c:v>
                </c:pt>
                <c:pt idx="4">
                  <c:v>1.4</c:v>
                </c:pt>
                <c:pt idx="5">
                  <c:v>6.166666666666667</c:v>
                </c:pt>
                <c:pt idx="6">
                  <c:v>11.285714285714286</c:v>
                </c:pt>
                <c:pt idx="7">
                  <c:v>10.25</c:v>
                </c:pt>
                <c:pt idx="8">
                  <c:v>9.4444444444444446</c:v>
                </c:pt>
                <c:pt idx="9">
                  <c:v>9.1</c:v>
                </c:pt>
                <c:pt idx="10">
                  <c:v>8.9090909090909083</c:v>
                </c:pt>
                <c:pt idx="11">
                  <c:v>7.583333333333333</c:v>
                </c:pt>
                <c:pt idx="12">
                  <c:v>7.2307692307692308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4376-49AE-BE6F-A8698E0E7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258640"/>
        <c:axId val="369262960"/>
      </c:lineChart>
      <c:catAx>
        <c:axId val="369258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9262960"/>
        <c:crosses val="autoZero"/>
        <c:auto val="0"/>
        <c:lblAlgn val="ctr"/>
        <c:lblOffset val="100"/>
        <c:noMultiLvlLbl val="0"/>
      </c:catAx>
      <c:valAx>
        <c:axId val="3692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3692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2236827486683797"/>
          <c:y val="0.1290071418355643"/>
          <c:w val="0.25959752722063389"/>
          <c:h val="4.6001681798715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tx1">
              <a:lumMod val="50000"/>
              <a:lumOff val="50000"/>
            </a:schemeClr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561974</xdr:colOff>
      <xdr:row>1</xdr:row>
      <xdr:rowOff>80961</xdr:rowOff>
    </xdr:from>
    <xdr:to>
      <xdr:col>32</xdr:col>
      <xdr:colOff>9525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1C97D-7713-6D56-51DD-F85B0B33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332447</xdr:colOff>
      <xdr:row>1</xdr:row>
      <xdr:rowOff>169596</xdr:rowOff>
    </xdr:from>
    <xdr:to>
      <xdr:col>27</xdr:col>
      <xdr:colOff>358641</xdr:colOff>
      <xdr:row>30</xdr:row>
      <xdr:rowOff>129592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83A4A28-1822-DF00-B20B-4A8F2F5648FC}"/>
            </a:ext>
          </a:extLst>
        </xdr:cNvPr>
        <xdr:cNvGrpSpPr/>
      </xdr:nvGrpSpPr>
      <xdr:grpSpPr>
        <a:xfrm>
          <a:off x="7865875" y="353323"/>
          <a:ext cx="9239409" cy="5177579"/>
          <a:chOff x="7120719" y="369794"/>
          <a:chExt cx="11326714" cy="758952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7DB3871-AA6F-4416-6002-E8E142856076}"/>
              </a:ext>
            </a:extLst>
          </xdr:cNvPr>
          <xdr:cNvSpPr/>
        </xdr:nvSpPr>
        <xdr:spPr>
          <a:xfrm>
            <a:off x="7120719" y="369794"/>
            <a:ext cx="11326714" cy="7589520"/>
          </a:xfrm>
          <a:prstGeom prst="roundRect">
            <a:avLst>
              <a:gd name="adj" fmla="val 3571"/>
            </a:avLst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AC9C664E-99D6-BAD6-4841-5FBFE41A6417}"/>
              </a:ext>
            </a:extLst>
          </xdr:cNvPr>
          <xdr:cNvGraphicFramePr/>
        </xdr:nvGraphicFramePr>
        <xdr:xfrm>
          <a:off x="7295424" y="515330"/>
          <a:ext cx="10975064" cy="73152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12</xdr:col>
      <xdr:colOff>444501</xdr:colOff>
      <xdr:row>32</xdr:row>
      <xdr:rowOff>137583</xdr:rowOff>
    </xdr:from>
    <xdr:to>
      <xdr:col>27</xdr:col>
      <xdr:colOff>470482</xdr:colOff>
      <xdr:row>61</xdr:row>
      <xdr:rowOff>91178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35D8822-7CBE-49EE-BFCA-F0A8690CD77F}"/>
            </a:ext>
          </a:extLst>
        </xdr:cNvPr>
        <xdr:cNvGrpSpPr/>
      </xdr:nvGrpSpPr>
      <xdr:grpSpPr>
        <a:xfrm>
          <a:off x="7976024" y="5891106"/>
          <a:ext cx="9241101" cy="5178799"/>
          <a:chOff x="7120719" y="369794"/>
          <a:chExt cx="11326714" cy="7589520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AE1F6C98-712B-17CC-4429-7E40D04DA9B9}"/>
              </a:ext>
            </a:extLst>
          </xdr:cNvPr>
          <xdr:cNvSpPr/>
        </xdr:nvSpPr>
        <xdr:spPr>
          <a:xfrm>
            <a:off x="7120719" y="369794"/>
            <a:ext cx="11326714" cy="7589520"/>
          </a:xfrm>
          <a:prstGeom prst="roundRect">
            <a:avLst>
              <a:gd name="adj" fmla="val 3571"/>
            </a:avLst>
          </a:prstGeom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00"/>
          </a:p>
        </xdr:txBody>
      </xdr:sp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705C915D-E9E7-3B69-ED24-EC98EB1DA9A1}"/>
              </a:ext>
            </a:extLst>
          </xdr:cNvPr>
          <xdr:cNvGraphicFramePr/>
        </xdr:nvGraphicFramePr>
        <xdr:xfrm>
          <a:off x="7293020" y="509711"/>
          <a:ext cx="10970789" cy="7313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13</xdr:col>
      <xdr:colOff>535942</xdr:colOff>
      <xdr:row>53</xdr:row>
      <xdr:rowOff>63777</xdr:rowOff>
    </xdr:from>
    <xdr:to>
      <xdr:col>14</xdr:col>
      <xdr:colOff>361035</xdr:colOff>
      <xdr:row>55</xdr:row>
      <xdr:rowOff>168763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AC05DE2-0E99-6F3C-F51F-3EFB83F7C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109" y="9599360"/>
          <a:ext cx="438926" cy="455295"/>
        </a:xfrm>
        <a:prstGeom prst="rect">
          <a:avLst/>
        </a:prstGeom>
      </xdr:spPr>
    </xdr:pic>
    <xdr:clientData/>
  </xdr:twoCellAnchor>
  <xdr:twoCellAnchor editAs="oneCell">
    <xdr:from>
      <xdr:col>13</xdr:col>
      <xdr:colOff>512867</xdr:colOff>
      <xdr:row>36</xdr:row>
      <xdr:rowOff>56018</xdr:rowOff>
    </xdr:from>
    <xdr:to>
      <xdr:col>14</xdr:col>
      <xdr:colOff>606388</xdr:colOff>
      <xdr:row>38</xdr:row>
      <xdr:rowOff>153385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2303D4E-1C1F-44FE-9BC8-8A1B6110A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662034" y="6533018"/>
          <a:ext cx="707354" cy="457200"/>
        </a:xfrm>
        <a:prstGeom prst="rect">
          <a:avLst/>
        </a:prstGeom>
      </xdr:spPr>
    </xdr:pic>
    <xdr:clientData/>
  </xdr:twoCellAnchor>
  <xdr:twoCellAnchor>
    <xdr:from>
      <xdr:col>28</xdr:col>
      <xdr:colOff>465667</xdr:colOff>
      <xdr:row>2</xdr:row>
      <xdr:rowOff>82761</xdr:rowOff>
    </xdr:from>
    <xdr:to>
      <xdr:col>43</xdr:col>
      <xdr:colOff>488051</xdr:colOff>
      <xdr:row>31</xdr:row>
      <xdr:rowOff>44661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8194741-02BE-4B88-9D8B-ED580350D536}"/>
            </a:ext>
          </a:extLst>
        </xdr:cNvPr>
        <xdr:cNvGrpSpPr/>
      </xdr:nvGrpSpPr>
      <xdr:grpSpPr>
        <a:xfrm>
          <a:off x="17824239" y="444499"/>
          <a:ext cx="9226074" cy="5179484"/>
          <a:chOff x="7120719" y="369794"/>
          <a:chExt cx="11326714" cy="7589520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A8D7707F-EE92-58A1-9043-6ABB364276D8}"/>
              </a:ext>
            </a:extLst>
          </xdr:cNvPr>
          <xdr:cNvSpPr/>
        </xdr:nvSpPr>
        <xdr:spPr>
          <a:xfrm>
            <a:off x="7120719" y="369794"/>
            <a:ext cx="11326714" cy="7589520"/>
          </a:xfrm>
          <a:prstGeom prst="roundRect">
            <a:avLst>
              <a:gd name="adj" fmla="val 3571"/>
            </a:avLst>
          </a:prstGeom>
          <a:solidFill>
            <a:schemeClr val="bg1">
              <a:lumMod val="95000"/>
            </a:schemeClr>
          </a:solidFill>
          <a:ln w="381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000"/>
          </a:p>
        </xdr:txBody>
      </xdr:sp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8CD5E110-1197-0B9B-223F-25B5F2D75C8A}"/>
              </a:ext>
            </a:extLst>
          </xdr:cNvPr>
          <xdr:cNvGraphicFramePr/>
        </xdr:nvGraphicFramePr>
        <xdr:xfrm>
          <a:off x="7293052" y="509745"/>
          <a:ext cx="10972800" cy="7315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31</xdr:col>
      <xdr:colOff>570443</xdr:colOff>
      <xdr:row>36</xdr:row>
      <xdr:rowOff>158749</xdr:rowOff>
    </xdr:from>
    <xdr:to>
      <xdr:col>32</xdr:col>
      <xdr:colOff>340288</xdr:colOff>
      <xdr:row>39</xdr:row>
      <xdr:rowOff>76199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1D13FD-87DA-4CA4-9AA6-3136B0D82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8610" y="6635749"/>
          <a:ext cx="383678" cy="457200"/>
        </a:xfrm>
        <a:prstGeom prst="rect">
          <a:avLst/>
        </a:prstGeom>
      </xdr:spPr>
    </xdr:pic>
    <xdr:clientData/>
  </xdr:twoCellAnchor>
  <xdr:twoCellAnchor editAs="oneCell">
    <xdr:from>
      <xdr:col>29</xdr:col>
      <xdr:colOff>529165</xdr:colOff>
      <xdr:row>37</xdr:row>
      <xdr:rowOff>51012</xdr:rowOff>
    </xdr:from>
    <xdr:to>
      <xdr:col>31</xdr:col>
      <xdr:colOff>12662</xdr:colOff>
      <xdr:row>39</xdr:row>
      <xdr:rowOff>146474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75BE3D-E160-4B8C-997F-478B01F0A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8499665" y="6707929"/>
          <a:ext cx="711164" cy="45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7AFC3-5253-4FED-9EA8-346EED8CE902}">
  <dimension ref="C1:K16"/>
  <sheetViews>
    <sheetView showGridLines="0" workbookViewId="0">
      <selection activeCell="G26" sqref="G26"/>
    </sheetView>
  </sheetViews>
  <sheetFormatPr defaultRowHeight="14.4" x14ac:dyDescent="0.3"/>
  <cols>
    <col min="3" max="3" width="10.44140625" bestFit="1" customWidth="1"/>
  </cols>
  <sheetData>
    <row r="1" spans="3:11" x14ac:dyDescent="0.3">
      <c r="C1" t="s">
        <v>6</v>
      </c>
      <c r="D1" t="s">
        <v>7</v>
      </c>
      <c r="E1" t="s">
        <v>8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12</v>
      </c>
    </row>
    <row r="2" spans="3:11" x14ac:dyDescent="0.3">
      <c r="C2" s="1">
        <v>40872</v>
      </c>
      <c r="D2" t="s">
        <v>0</v>
      </c>
      <c r="E2" t="s">
        <v>1</v>
      </c>
      <c r="F2">
        <v>7</v>
      </c>
      <c r="G2">
        <v>20</v>
      </c>
      <c r="I2">
        <f>F2-G2</f>
        <v>-13</v>
      </c>
      <c r="J2">
        <f>ABS(I2)</f>
        <v>13</v>
      </c>
      <c r="K2" s="3">
        <f>F2-G2</f>
        <v>-13</v>
      </c>
    </row>
    <row r="3" spans="3:11" x14ac:dyDescent="0.3">
      <c r="C3" s="1">
        <v>41236</v>
      </c>
      <c r="D3" t="s">
        <v>0</v>
      </c>
      <c r="E3" t="s">
        <v>2</v>
      </c>
      <c r="F3">
        <v>7</v>
      </c>
      <c r="G3">
        <v>13</v>
      </c>
      <c r="I3">
        <f>F3-G3</f>
        <v>-6</v>
      </c>
      <c r="J3">
        <f t="shared" ref="J3:J13" si="0">ABS(I3)</f>
        <v>6</v>
      </c>
      <c r="K3" s="3">
        <f t="shared" ref="K3:K14" si="1">F3-G3</f>
        <v>-6</v>
      </c>
    </row>
    <row r="4" spans="3:11" x14ac:dyDescent="0.3">
      <c r="C4" s="1">
        <v>41607</v>
      </c>
      <c r="D4" t="s">
        <v>3</v>
      </c>
      <c r="E4" t="s">
        <v>1</v>
      </c>
      <c r="F4">
        <v>38</v>
      </c>
      <c r="G4">
        <v>17</v>
      </c>
      <c r="H4">
        <f t="shared" ref="H4:H14" si="2">F4-G4</f>
        <v>21</v>
      </c>
      <c r="K4" s="3">
        <f t="shared" si="1"/>
        <v>21</v>
      </c>
    </row>
    <row r="5" spans="3:11" x14ac:dyDescent="0.3">
      <c r="C5" s="1">
        <v>41971</v>
      </c>
      <c r="D5" t="s">
        <v>0</v>
      </c>
      <c r="E5" t="s">
        <v>2</v>
      </c>
      <c r="F5">
        <v>34</v>
      </c>
      <c r="G5">
        <v>37</v>
      </c>
      <c r="I5">
        <f>F5-G5</f>
        <v>-3</v>
      </c>
      <c r="J5">
        <f t="shared" si="0"/>
        <v>3</v>
      </c>
      <c r="K5" s="3">
        <f t="shared" si="1"/>
        <v>-3</v>
      </c>
    </row>
    <row r="6" spans="3:11" x14ac:dyDescent="0.3">
      <c r="C6" s="1">
        <v>42335</v>
      </c>
      <c r="D6" t="s">
        <v>3</v>
      </c>
      <c r="E6" t="s">
        <v>1</v>
      </c>
      <c r="F6">
        <v>28</v>
      </c>
      <c r="G6">
        <v>20</v>
      </c>
      <c r="H6">
        <f t="shared" si="2"/>
        <v>8</v>
      </c>
      <c r="K6" s="3">
        <f t="shared" si="1"/>
        <v>8</v>
      </c>
    </row>
    <row r="7" spans="3:11" x14ac:dyDescent="0.3">
      <c r="C7" s="1">
        <v>42699</v>
      </c>
      <c r="D7" t="s">
        <v>3</v>
      </c>
      <c r="E7" t="s">
        <v>2</v>
      </c>
      <c r="F7">
        <v>40</v>
      </c>
      <c r="G7">
        <v>10</v>
      </c>
      <c r="H7">
        <f t="shared" si="2"/>
        <v>30</v>
      </c>
      <c r="K7" s="3">
        <f t="shared" si="1"/>
        <v>30</v>
      </c>
    </row>
    <row r="8" spans="3:11" x14ac:dyDescent="0.3">
      <c r="C8" s="1">
        <v>43063</v>
      </c>
      <c r="D8" t="s">
        <v>3</v>
      </c>
      <c r="E8" t="s">
        <v>1</v>
      </c>
      <c r="F8">
        <v>56</v>
      </c>
      <c r="G8">
        <v>14</v>
      </c>
      <c r="H8">
        <f t="shared" si="2"/>
        <v>42</v>
      </c>
      <c r="K8" s="3">
        <f t="shared" si="1"/>
        <v>42</v>
      </c>
    </row>
    <row r="9" spans="3:11" x14ac:dyDescent="0.3">
      <c r="C9" s="1">
        <v>43427</v>
      </c>
      <c r="D9" t="s">
        <v>3</v>
      </c>
      <c r="E9" t="s">
        <v>2</v>
      </c>
      <c r="F9">
        <v>31</v>
      </c>
      <c r="G9">
        <v>28</v>
      </c>
      <c r="H9">
        <f t="shared" si="2"/>
        <v>3</v>
      </c>
      <c r="K9" s="3">
        <f t="shared" si="1"/>
        <v>3</v>
      </c>
    </row>
    <row r="10" spans="3:11" x14ac:dyDescent="0.3">
      <c r="C10" s="1">
        <v>43798</v>
      </c>
      <c r="D10" t="s">
        <v>3</v>
      </c>
      <c r="E10" t="s">
        <v>1</v>
      </c>
      <c r="F10">
        <v>27</v>
      </c>
      <c r="G10">
        <v>24</v>
      </c>
      <c r="H10">
        <f t="shared" si="2"/>
        <v>3</v>
      </c>
      <c r="K10" s="3">
        <f t="shared" si="1"/>
        <v>3</v>
      </c>
    </row>
    <row r="11" spans="3:11" x14ac:dyDescent="0.3">
      <c r="C11" s="1">
        <v>44162</v>
      </c>
      <c r="D11" t="s">
        <v>3</v>
      </c>
      <c r="E11" t="s">
        <v>2</v>
      </c>
      <c r="F11">
        <v>26</v>
      </c>
      <c r="G11">
        <v>20</v>
      </c>
      <c r="H11">
        <f t="shared" si="2"/>
        <v>6</v>
      </c>
      <c r="K11" s="3">
        <f t="shared" si="1"/>
        <v>6</v>
      </c>
    </row>
    <row r="12" spans="3:11" x14ac:dyDescent="0.3">
      <c r="C12" s="1">
        <v>44526</v>
      </c>
      <c r="D12" t="s">
        <v>3</v>
      </c>
      <c r="E12" t="s">
        <v>1</v>
      </c>
      <c r="F12">
        <v>28</v>
      </c>
      <c r="G12">
        <v>21</v>
      </c>
      <c r="H12">
        <f t="shared" si="2"/>
        <v>7</v>
      </c>
      <c r="K12" s="3">
        <f t="shared" si="1"/>
        <v>7</v>
      </c>
    </row>
    <row r="13" spans="3:11" x14ac:dyDescent="0.3">
      <c r="C13" s="1">
        <v>44890</v>
      </c>
      <c r="D13" t="s">
        <v>0</v>
      </c>
      <c r="E13" t="s">
        <v>2</v>
      </c>
      <c r="F13">
        <v>17</v>
      </c>
      <c r="G13">
        <v>24</v>
      </c>
      <c r="I13">
        <f>F13-G13</f>
        <v>-7</v>
      </c>
      <c r="J13">
        <f t="shared" si="0"/>
        <v>7</v>
      </c>
      <c r="K13" s="3">
        <f t="shared" si="1"/>
        <v>-7</v>
      </c>
    </row>
    <row r="14" spans="3:11" x14ac:dyDescent="0.3">
      <c r="C14" s="1">
        <v>45254</v>
      </c>
      <c r="D14" t="s">
        <v>3</v>
      </c>
      <c r="E14" t="s">
        <v>1</v>
      </c>
      <c r="F14">
        <v>13</v>
      </c>
      <c r="G14">
        <v>10</v>
      </c>
      <c r="H14">
        <f t="shared" si="2"/>
        <v>3</v>
      </c>
      <c r="K14" s="3">
        <f t="shared" si="1"/>
        <v>3</v>
      </c>
    </row>
    <row r="16" spans="3:11" x14ac:dyDescent="0.3">
      <c r="F16" s="2">
        <f>AVERAGE(F2:F14)</f>
        <v>27.076923076923077</v>
      </c>
      <c r="G16" s="2">
        <f>AVERAGE(G2:G14)</f>
        <v>19.846153846153847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84B9-E005-4644-95AE-28A5481912BC}">
  <dimension ref="C1:L38"/>
  <sheetViews>
    <sheetView showGridLines="0" tabSelected="1" topLeftCell="S1" zoomScale="90" zoomScaleNormal="90" workbookViewId="0">
      <selection activeCell="AC3" sqref="AC3"/>
    </sheetView>
  </sheetViews>
  <sheetFormatPr defaultRowHeight="14.4" x14ac:dyDescent="0.3"/>
  <cols>
    <col min="3" max="3" width="11.33203125" bestFit="1" customWidth="1"/>
  </cols>
  <sheetData>
    <row r="1" spans="3:12" x14ac:dyDescent="0.3">
      <c r="C1" t="s">
        <v>6</v>
      </c>
      <c r="D1" t="s">
        <v>7</v>
      </c>
      <c r="E1" t="s">
        <v>8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13</v>
      </c>
    </row>
    <row r="2" spans="3:12" x14ac:dyDescent="0.3">
      <c r="C2" s="1">
        <v>40872</v>
      </c>
      <c r="D2" t="s">
        <v>0</v>
      </c>
      <c r="E2" t="s">
        <v>1</v>
      </c>
      <c r="F2">
        <v>7</v>
      </c>
      <c r="G2">
        <v>20</v>
      </c>
      <c r="I2">
        <f>F2-G2</f>
        <v>-13</v>
      </c>
      <c r="J2" s="2">
        <f>$F$16-$G$16</f>
        <v>7.2307692307692299</v>
      </c>
      <c r="K2" s="2">
        <f>AVERAGE($H$2:I2)</f>
        <v>-13</v>
      </c>
      <c r="L2" s="4" t="s">
        <v>17</v>
      </c>
    </row>
    <row r="3" spans="3:12" x14ac:dyDescent="0.3">
      <c r="C3" s="1">
        <v>41236</v>
      </c>
      <c r="D3" t="s">
        <v>0</v>
      </c>
      <c r="E3" t="s">
        <v>2</v>
      </c>
      <c r="F3">
        <v>7</v>
      </c>
      <c r="G3">
        <v>13</v>
      </c>
      <c r="I3">
        <f>F3-G3</f>
        <v>-6</v>
      </c>
      <c r="J3" s="2">
        <f t="shared" ref="J3:J14" si="0">$F$16-$G$16</f>
        <v>7.2307692307692299</v>
      </c>
      <c r="K3" s="2">
        <f>AVERAGE($H$2:I3)</f>
        <v>-9.5</v>
      </c>
      <c r="L3" s="4" t="s">
        <v>16</v>
      </c>
    </row>
    <row r="4" spans="3:12" x14ac:dyDescent="0.3">
      <c r="C4" s="1">
        <v>41607</v>
      </c>
      <c r="D4" t="s">
        <v>3</v>
      </c>
      <c r="E4" t="s">
        <v>1</v>
      </c>
      <c r="F4">
        <v>38</v>
      </c>
      <c r="G4">
        <v>17</v>
      </c>
      <c r="H4">
        <f t="shared" ref="H4:H14" si="1">F4-G4</f>
        <v>21</v>
      </c>
      <c r="J4" s="2">
        <f t="shared" si="0"/>
        <v>7.2307692307692299</v>
      </c>
      <c r="K4" s="2">
        <f>AVERAGE($H$2:I4)</f>
        <v>0.66666666666666663</v>
      </c>
      <c r="L4" s="4" t="s">
        <v>14</v>
      </c>
    </row>
    <row r="5" spans="3:12" x14ac:dyDescent="0.3">
      <c r="C5" s="1">
        <v>41971</v>
      </c>
      <c r="D5" t="s">
        <v>0</v>
      </c>
      <c r="E5" t="s">
        <v>2</v>
      </c>
      <c r="F5">
        <v>34</v>
      </c>
      <c r="G5">
        <v>37</v>
      </c>
      <c r="I5">
        <f>F5-G5</f>
        <v>-3</v>
      </c>
      <c r="J5" s="2">
        <f t="shared" si="0"/>
        <v>7.2307692307692299</v>
      </c>
      <c r="K5" s="2">
        <f>AVERAGE($H$2:I5)</f>
        <v>-0.25</v>
      </c>
    </row>
    <row r="6" spans="3:12" x14ac:dyDescent="0.3">
      <c r="C6" s="1">
        <v>42335</v>
      </c>
      <c r="D6" t="s">
        <v>3</v>
      </c>
      <c r="E6" t="s">
        <v>1</v>
      </c>
      <c r="F6">
        <v>28</v>
      </c>
      <c r="G6">
        <v>20</v>
      </c>
      <c r="H6">
        <f t="shared" si="1"/>
        <v>8</v>
      </c>
      <c r="J6" s="2">
        <f t="shared" si="0"/>
        <v>7.2307692307692299</v>
      </c>
      <c r="K6" s="2">
        <f>AVERAGE($H$2:I6)</f>
        <v>1.4</v>
      </c>
    </row>
    <row r="7" spans="3:12" x14ac:dyDescent="0.3">
      <c r="C7" s="1">
        <v>42699</v>
      </c>
      <c r="D7" t="s">
        <v>3</v>
      </c>
      <c r="E7" t="s">
        <v>2</v>
      </c>
      <c r="F7">
        <v>40</v>
      </c>
      <c r="G7">
        <v>10</v>
      </c>
      <c r="H7">
        <f t="shared" si="1"/>
        <v>30</v>
      </c>
      <c r="J7" s="2">
        <f t="shared" si="0"/>
        <v>7.2307692307692299</v>
      </c>
      <c r="K7" s="2">
        <f>AVERAGE($H$2:I7)</f>
        <v>6.166666666666667</v>
      </c>
    </row>
    <row r="8" spans="3:12" x14ac:dyDescent="0.3">
      <c r="C8" s="1">
        <v>43063</v>
      </c>
      <c r="D8" t="s">
        <v>3</v>
      </c>
      <c r="E8" t="s">
        <v>1</v>
      </c>
      <c r="F8">
        <v>56</v>
      </c>
      <c r="G8">
        <v>14</v>
      </c>
      <c r="H8">
        <f t="shared" si="1"/>
        <v>42</v>
      </c>
      <c r="J8" s="2">
        <f t="shared" si="0"/>
        <v>7.2307692307692299</v>
      </c>
      <c r="K8" s="2">
        <f>AVERAGE($H$2:I8)</f>
        <v>11.285714285714286</v>
      </c>
      <c r="L8" s="4" t="s">
        <v>18</v>
      </c>
    </row>
    <row r="9" spans="3:12" x14ac:dyDescent="0.3">
      <c r="C9" s="1">
        <v>43427</v>
      </c>
      <c r="D9" t="s">
        <v>3</v>
      </c>
      <c r="E9" t="s">
        <v>2</v>
      </c>
      <c r="F9">
        <v>31</v>
      </c>
      <c r="G9">
        <v>28</v>
      </c>
      <c r="H9">
        <f t="shared" si="1"/>
        <v>3</v>
      </c>
      <c r="J9" s="2">
        <f t="shared" si="0"/>
        <v>7.2307692307692299</v>
      </c>
      <c r="K9" s="2">
        <f>AVERAGE($H$2:I9)</f>
        <v>10.25</v>
      </c>
    </row>
    <row r="10" spans="3:12" x14ac:dyDescent="0.3">
      <c r="C10" s="1">
        <v>43798</v>
      </c>
      <c r="D10" t="s">
        <v>3</v>
      </c>
      <c r="E10" t="s">
        <v>1</v>
      </c>
      <c r="F10">
        <v>27</v>
      </c>
      <c r="G10">
        <v>24</v>
      </c>
      <c r="H10">
        <f t="shared" si="1"/>
        <v>3</v>
      </c>
      <c r="J10" s="2">
        <f t="shared" si="0"/>
        <v>7.2307692307692299</v>
      </c>
      <c r="K10" s="2">
        <f>AVERAGE($H$2:I10)</f>
        <v>9.4444444444444446</v>
      </c>
    </row>
    <row r="11" spans="3:12" x14ac:dyDescent="0.3">
      <c r="C11" s="1">
        <v>44162</v>
      </c>
      <c r="D11" t="s">
        <v>3</v>
      </c>
      <c r="E11" t="s">
        <v>2</v>
      </c>
      <c r="F11">
        <v>26</v>
      </c>
      <c r="G11">
        <v>20</v>
      </c>
      <c r="H11">
        <f t="shared" si="1"/>
        <v>6</v>
      </c>
      <c r="J11" s="2">
        <f t="shared" si="0"/>
        <v>7.2307692307692299</v>
      </c>
      <c r="K11" s="2">
        <f>AVERAGE($H$2:I11)</f>
        <v>9.1</v>
      </c>
    </row>
    <row r="12" spans="3:12" x14ac:dyDescent="0.3">
      <c r="C12" s="1">
        <v>44526</v>
      </c>
      <c r="D12" t="s">
        <v>3</v>
      </c>
      <c r="E12" t="s">
        <v>1</v>
      </c>
      <c r="F12">
        <v>28</v>
      </c>
      <c r="G12">
        <v>21</v>
      </c>
      <c r="H12">
        <f t="shared" si="1"/>
        <v>7</v>
      </c>
      <c r="J12" s="2">
        <f t="shared" si="0"/>
        <v>7.2307692307692299</v>
      </c>
      <c r="K12" s="2">
        <f>AVERAGE($H$2:I12)</f>
        <v>8.9090909090909083</v>
      </c>
    </row>
    <row r="13" spans="3:12" x14ac:dyDescent="0.3">
      <c r="C13" s="1">
        <v>44890</v>
      </c>
      <c r="D13" t="s">
        <v>0</v>
      </c>
      <c r="E13" t="s">
        <v>2</v>
      </c>
      <c r="F13">
        <v>17</v>
      </c>
      <c r="G13">
        <v>24</v>
      </c>
      <c r="I13">
        <f>F13-G13</f>
        <v>-7</v>
      </c>
      <c r="J13" s="2">
        <f t="shared" si="0"/>
        <v>7.2307692307692299</v>
      </c>
      <c r="K13" s="2">
        <f>AVERAGE($H$2:I13)</f>
        <v>7.583333333333333</v>
      </c>
    </row>
    <row r="14" spans="3:12" x14ac:dyDescent="0.3">
      <c r="C14" s="1">
        <v>45254</v>
      </c>
      <c r="D14" t="s">
        <v>3</v>
      </c>
      <c r="E14" t="s">
        <v>1</v>
      </c>
      <c r="F14">
        <v>13</v>
      </c>
      <c r="G14">
        <v>10</v>
      </c>
      <c r="H14">
        <f t="shared" si="1"/>
        <v>3</v>
      </c>
      <c r="J14" s="2">
        <f t="shared" si="0"/>
        <v>7.2307692307692299</v>
      </c>
      <c r="K14" s="2">
        <f>AVERAGE($H$2:I14)</f>
        <v>7.2307692307692308</v>
      </c>
      <c r="L14" s="4" t="s">
        <v>15</v>
      </c>
    </row>
    <row r="16" spans="3:12" x14ac:dyDescent="0.3">
      <c r="F16" s="2">
        <f>AVERAGE(F2:F14)</f>
        <v>27.076923076923077</v>
      </c>
      <c r="G16" s="2">
        <f>AVERAGE(G2:G14)</f>
        <v>19.846153846153847</v>
      </c>
    </row>
    <row r="19" spans="3:6" x14ac:dyDescent="0.3">
      <c r="F19" s="2"/>
    </row>
    <row r="25" spans="3:6" x14ac:dyDescent="0.3">
      <c r="C25" t="s">
        <v>6</v>
      </c>
      <c r="D25" t="s">
        <v>10</v>
      </c>
    </row>
    <row r="26" spans="3:6" x14ac:dyDescent="0.3">
      <c r="C26" s="1">
        <v>40872</v>
      </c>
      <c r="D26">
        <f>F2-G2</f>
        <v>-13</v>
      </c>
    </row>
    <row r="27" spans="3:6" x14ac:dyDescent="0.3">
      <c r="C27" s="1">
        <v>41236</v>
      </c>
      <c r="D27">
        <f t="shared" ref="D27:D38" si="2">F3-G3</f>
        <v>-6</v>
      </c>
    </row>
    <row r="28" spans="3:6" x14ac:dyDescent="0.3">
      <c r="C28" s="1">
        <v>41607</v>
      </c>
      <c r="D28">
        <f t="shared" si="2"/>
        <v>21</v>
      </c>
    </row>
    <row r="29" spans="3:6" x14ac:dyDescent="0.3">
      <c r="C29" s="1">
        <v>41971</v>
      </c>
      <c r="D29">
        <f t="shared" si="2"/>
        <v>-3</v>
      </c>
    </row>
    <row r="30" spans="3:6" x14ac:dyDescent="0.3">
      <c r="C30" s="1">
        <v>42335</v>
      </c>
      <c r="D30">
        <f t="shared" si="2"/>
        <v>8</v>
      </c>
    </row>
    <row r="31" spans="3:6" x14ac:dyDescent="0.3">
      <c r="C31" s="1">
        <v>42699</v>
      </c>
      <c r="D31">
        <f t="shared" si="2"/>
        <v>30</v>
      </c>
    </row>
    <row r="32" spans="3:6" x14ac:dyDescent="0.3">
      <c r="C32" s="1">
        <v>43063</v>
      </c>
      <c r="D32">
        <f t="shared" si="2"/>
        <v>42</v>
      </c>
    </row>
    <row r="33" spans="3:4" x14ac:dyDescent="0.3">
      <c r="C33" s="1">
        <v>43427</v>
      </c>
      <c r="D33">
        <f t="shared" si="2"/>
        <v>3</v>
      </c>
    </row>
    <row r="34" spans="3:4" x14ac:dyDescent="0.3">
      <c r="C34" s="1">
        <v>43798</v>
      </c>
      <c r="D34">
        <f t="shared" si="2"/>
        <v>3</v>
      </c>
    </row>
    <row r="35" spans="3:4" x14ac:dyDescent="0.3">
      <c r="C35" s="1">
        <v>44162</v>
      </c>
      <c r="D35">
        <f t="shared" si="2"/>
        <v>6</v>
      </c>
    </row>
    <row r="36" spans="3:4" x14ac:dyDescent="0.3">
      <c r="C36" s="1">
        <v>44526</v>
      </c>
      <c r="D36">
        <f t="shared" si="2"/>
        <v>7</v>
      </c>
    </row>
    <row r="37" spans="3:4" x14ac:dyDescent="0.3">
      <c r="C37" s="1">
        <v>44890</v>
      </c>
      <c r="D37">
        <f t="shared" si="2"/>
        <v>-7</v>
      </c>
    </row>
    <row r="38" spans="3:4" x14ac:dyDescent="0.3">
      <c r="C38" s="1">
        <v>45254</v>
      </c>
      <c r="D38">
        <f t="shared" si="2"/>
        <v>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0B1B-D4A4-4A05-B611-353D78897B40}">
  <dimension ref="E4:E7"/>
  <sheetViews>
    <sheetView workbookViewId="0">
      <selection activeCell="I10" sqref="I10"/>
    </sheetView>
  </sheetViews>
  <sheetFormatPr defaultRowHeight="14.4" x14ac:dyDescent="0.3"/>
  <sheetData>
    <row r="4" spans="5:5" x14ac:dyDescent="0.3">
      <c r="E4">
        <v>84.6</v>
      </c>
    </row>
    <row r="5" spans="5:5" x14ac:dyDescent="0.3">
      <c r="E5">
        <v>47.9</v>
      </c>
    </row>
    <row r="7" spans="5:5" x14ac:dyDescent="0.3">
      <c r="E7" s="2">
        <f>AVERAGE(E4,E5)</f>
        <v>66.25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Fort Collins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Uhlenhopp</dc:creator>
  <cp:lastModifiedBy>Kyle Uhlenhopp</cp:lastModifiedBy>
  <dcterms:created xsi:type="dcterms:W3CDTF">2024-11-26T17:43:33Z</dcterms:created>
  <dcterms:modified xsi:type="dcterms:W3CDTF">2024-11-27T22:22:00Z</dcterms:modified>
</cp:coreProperties>
</file>