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10.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sheetId="2" r:id="rId2"/>
    <sheet name="3 Por Sem" sheetId="3" r:id="rId3"/>
    <sheet name="2 Por Sem" sheetId="4" r:id="rId4"/>
    <sheet name="1 Por Sem" sheetId="5" r:id="rId5"/>
    <sheet name="14 Dias" sheetId="6" r:id="rId6"/>
    <sheet name="ReDiarioFert" sheetId="7" r:id="rId7"/>
    <sheet name="ReSemanalFert" sheetId="8" r:id="rId8"/>
    <sheet name="Req. Diario" sheetId="9" r:id="rId9"/>
    <sheet name="Fertilizantes" sheetId="10" r:id="rId10"/>
  </sheets>
  <definedNames>
    <definedName name="Baselist">Base!$A$3:$E$250</definedName>
    <definedName name="Boro">Fertilizantes!$A$36:$A$39</definedName>
    <definedName name="Calcio">Fertilizantes!$A$31:$A$34</definedName>
    <definedName name="Fertilizante1">Fertilizantes!$A$3:$I$34</definedName>
    <definedName name="Fertilizante2">Fertilizantes!$A$3:$M$46</definedName>
    <definedName name="Fosforo">Fertilizantes!$A$3:$A$9</definedName>
    <definedName name="Magnecio">Fertilizantes!$A$25:$A$29</definedName>
    <definedName name="Materiaprima" localSheetId="9">Fertilizantes!$A$3:$I$38</definedName>
    <definedName name="materiaprima">Main!$D$25</definedName>
    <definedName name="MateriaPrima1" localSheetId="9">Fertilizantes!$B$3:$B$38</definedName>
    <definedName name="Nitrogeno">Fertilizantes!$A$11:$A$16</definedName>
    <definedName name="Potacio">Fertilizantes!$A$18:$A$23</definedName>
    <definedName name="_xlnm.Print_Area" localSheetId="4">'1 Por Sem'!$A$1:$S$79</definedName>
    <definedName name="_xlnm.Print_Area" localSheetId="5">'14 Dias'!$A$1:$S$54</definedName>
    <definedName name="_xlnm.Print_Area" localSheetId="3">'2 Por Sem'!$A$1:$S$132</definedName>
    <definedName name="_xlnm.Print_Area" localSheetId="2">'3 Por Sem'!$A$1:$S$184</definedName>
    <definedName name="_xlnm.Print_Area" localSheetId="1">'Cal-Diario'!$A$1:$S$391</definedName>
    <definedName name="_xlnm.Print_Titles" localSheetId="4">'1 Por Sem'!$1:$11</definedName>
    <definedName name="_xlnm.Print_Titles" localSheetId="3">'2 Por Sem'!$1:$11</definedName>
    <definedName name="_xlnm.Print_Titles" localSheetId="2">'3 Por Sem'!$1:$11</definedName>
    <definedName name="_xlnm.Print_Titles" localSheetId="1">'Cal-Diario'!$1:$11</definedName>
  </definedNames>
</workbook>
</file>

<file path=xl/comments1.xml><?xml version="1.0" encoding="utf-8"?>
<comments xmlns="http://schemas.openxmlformats.org/spreadsheetml/2006/main">
  <authors>
    <author>LFINTRAC4</author>
    <author>RACA</author>
  </authors>
  <commentList>
    <comment ref="E18" authorId="0">
      <text>
        <t xml:space="preserve">Mes/Día/Año
</t>
      </text>
    </comment>
    <comment ref="D26" authorId="1">
      <text>
        <t xml:space="preserve">RACA:
La ultima Pagina de fertilizantes tiene para actualizar el precio de su zona y agregar los que no estén en el listado</t>
      </text>
    </comment>
    <comment ref="D31" authorId="1">
      <text>
        <t xml:space="preserve">RACA:
La ultima Pagina de fertilizantes tiene para actualizar el precio de su zona y agregar los que no estén en el listado</t>
      </text>
    </comment>
    <comment ref="D36" authorId="1">
      <text>
        <t xml:space="preserve">RACA:
La ultima Pagina de fertilizantes tiene para actualizar el precio de su zona y agregar los que no estén en el listado</t>
      </text>
    </comment>
    <comment ref="D41" authorId="1">
      <text>
        <t xml:space="preserve">RACA:
La ultima Pagina de fertilizantes tiene para actualizar el precio de su zona y agregar los que no estén en el listado</t>
      </text>
    </comment>
    <comment ref="D46" authorId="1">
      <text>
        <t xml:space="preserve">RACA:
La ultima Pagina de fertilizantes tiene para actualizar el precio de su zona y agregar los que no estén en el listado</t>
      </text>
    </comment>
    <comment ref="D51" authorId="1">
      <text>
        <t xml:space="preserve">RACA:
La ultima Pagina de fertilizantes tiene para actualizar el precio de su zona y agregar los que no estén en el listado</t>
      </text>
    </comment>
    <comment ref="D55" authorId="1">
      <text>
        <t xml:space="preserve">RACA:
La ultima Pagina de fertilizantes tiene para actualizar el precio de su zona y agregar los que no estén en el listado</t>
      </text>
    </comment>
  </commentList>
</comments>
</file>

<file path=xl/comments2.xml><?xml version="1.0" encoding="utf-8"?>
<comments xmlns="http://schemas.openxmlformats.org/spreadsheetml/2006/main">
  <authors>
    <author>RACA</author>
  </authors>
  <commentList>
    <comment ref="M10" authorId="0">
      <text>
        <t>APLICARLO SOLO O EN TANQUE SEPARADO AL SISTEMA YA QUE TIENDE A REACCIONAR CON LOS OTROS ELEMENTOS ESPECIALMENTE FÓSFORO NO REACCIONA CON NITRÓGENO. Tampoco Reacciona ya en dilución dentro del sistema de riego.</t>
      </text>
    </comment>
  </commentList>
</comments>
</file>

<file path=xl/comments3.xml><?xml version="1.0" encoding="utf-8"?>
<comments xmlns="http://schemas.openxmlformats.org/spreadsheetml/2006/main">
  <authors>
    <author>RACA</author>
  </authors>
  <commentList>
    <comment ref="M10" authorId="0">
      <text>
        <t>APLICARLO SOLO O EN TANQUE SEPARADO AL SISTEMA YA QUE TIENDE A REACCIONAR CON LOS OTROS ELEMENTOS ESPECIALMENTE FÓSFORO NO REACCIONA CON NITRÓGENO. Tampoco Reacciona ya en dilución dentro del sistema de riego.</t>
      </text>
    </comment>
  </commentList>
</comments>
</file>

<file path=xl/comments4.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List>
</comments>
</file>

<file path=xl/comments10.xml><?xml version="1.0" encoding="utf-8"?>
<comments xmlns="http://schemas.openxmlformats.org/spreadsheetml/2006/main">
  <authors>
    <author>RACA</author>
  </authors>
  <commentList>
    <comment ref="L2" authorId="0">
      <text>
        <t xml:space="preserve">RACA:
Poner el signo del costo de fertilizantes. Ejemplo US $/qq, Jamaican $/qq, Cordovas, etc._x0000_D_x0000_8_x0000__x0017__x0000__x0005__x0000_C_x0000_Ñ_x0002__x0017__x0000___x0000__x0003__x0000_
_x0000__x0000__x0000_</t>
      </text>
    </comment>
    <comment ref="N2" authorId="0">
      <text>
        <t xml:space="preserve">RACA:
Poner el signo del valor del fertilizante. Ejemplo US $, Jamaican $, Cordovas, etc.</t>
      </text>
    </comment>
    <comment ref="C3" authorId="0">
      <text>
        <t xml:space="preserve">RACA:
Actualizar precio de acuerdo a su zona.</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t>
      </text>
    </comment>
    <comment ref="K4" authorId="0">
      <text>
        <t xml:space="preserve">RACA:
Ver explicación en la columna lateral. Se debe de poner la unidad en que se va trabajar si es litro, libra, kilo, gramo, etc.</t>
      </text>
    </comment>
    <comment ref="C6" authorId="0">
      <text>
        <t xml:space="preserve">RACA:
Actualizar precio de acuerdo a su zona.</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t>
      </text>
    </comment>
    <comment ref="K9" authorId="0">
      <text>
        <t xml:space="preserve">RACA:
Ver explicación en la columna lateral. Se debe de poner la unidad en que se va trabajar si es litro, libra, kilo, gramo, etc.</t>
      </text>
    </comment>
    <comment ref="C11" authorId="0">
      <text>
        <t xml:space="preserve">RACA:
Actualizar precio de acuerdo a su zona.</t>
      </text>
    </comment>
    <comment ref="K11" authorId="0">
      <text>
        <t xml:space="preserve">RACA:
Ver explicación en la columna lateral. Se debe de poner la unidad en que se va trabajar si es litro, libra, kilo, gramo, etc.</t>
      </text>
    </comment>
    <comment ref="C12" authorId="0">
      <text>
        <t xml:space="preserve">RACA:
Actualizar precio de acuerdo a su zona.</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t>
      </text>
    </comment>
    <comment ref="K16" authorId="0">
      <text>
        <t xml:space="preserve">RACA:
Ver explicación en la columna lateral. Se debe de poner la unidad en que se va trabajar si es litro, libra, kilo, gramo, etc.</t>
      </text>
    </comment>
    <comment ref="C18" authorId="0">
      <text>
        <t xml:space="preserve">RACA:
Actualizar precio de acuerdo a su zona.</t>
      </text>
    </comment>
    <comment ref="K18" authorId="0">
      <text>
        <t xml:space="preserve">RACA:
Ver explicación en la columna lateral. Se debe de poner la unidad en que se va trabajar si es litro, libra, kilo, gramo, etc.</t>
      </text>
    </comment>
    <comment ref="C19" authorId="0">
      <text>
        <t xml:space="preserve">RACA:
Actualizar precio de acuerdo a su zona.</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t>
      </text>
    </comment>
    <comment ref="K23" authorId="0">
      <text>
        <t xml:space="preserve">RACA:
Ver explicación en la columna lateral. Se debe de poner la unidad en que se va trabajar si es litro, libra, kilo, gramo, etc.</t>
      </text>
    </comment>
    <comment ref="C25" authorId="0">
      <text>
        <t xml:space="preserve">RACA:
Actualizar precio de acuerdo a su zona.</t>
      </text>
    </comment>
    <comment ref="K25" authorId="0">
      <text>
        <t xml:space="preserve">RACA:
Ver explicación en la columna lateral. Se debe de poner la unidad en que se va trabajar si es litro, libra, kilo, gramo, etc.</t>
      </text>
    </comment>
    <comment ref="C26" authorId="0">
      <text>
        <t xml:space="preserve">RACA:
Actualizar precio de acuerdo a su zona.</t>
      </text>
    </comment>
    <comment ref="K26" authorId="0">
      <text>
        <t xml:space="preserve">RACA:
Ver explicación en la columna lateral. Se debe de poner la unidad en que se va trabajar si es litro, libra, kilo, gramo, etc.</t>
      </text>
    </comment>
    <comment ref="C27" authorId="0">
      <text>
        <t xml:space="preserve">RACA:
Actualizar precio de acuerdo a su zona.</t>
      </text>
    </comment>
    <comment ref="K27" authorId="0">
      <text>
        <t xml:space="preserve">RACA:
Ver explicación en la columna lateral. Se debe de poner la unidad en que se va trabajar si es litro, libra, kilo, gramo, etc.</t>
      </text>
    </comment>
    <comment ref="C28" authorId="0">
      <text>
        <t xml:space="preserve">RACA:
Actualizar precio de acuerdo a su zona.</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t>
      </text>
    </comment>
    <comment ref="K29" authorId="0">
      <text>
        <t xml:space="preserve">RACA:
Ver explicación en la columna lateral. Se debe de poner la unidad en que se va trabajar si es litro, libra, kilo, gramo, etc.</t>
      </text>
    </comment>
    <comment ref="C31" authorId="0">
      <text>
        <t xml:space="preserve">RACA:
Actualizar precio de acuerdo a su zona.</t>
      </text>
    </comment>
    <comment ref="K31" authorId="0">
      <text>
        <t xml:space="preserve">RACA:
Ver explicación en la columna lateral. Se debe de poner la unidad en que se va trabajar si es litro, libra, kilo, gramo, etc.</t>
      </text>
    </comment>
    <comment ref="C32" authorId="0">
      <text>
        <t xml:space="preserve">RACA:
Actualizar precio de acuerdo a su zona.</t>
      </text>
    </comment>
    <comment ref="K32" authorId="0">
      <text>
        <t xml:space="preserve">RACA:
Ver explicación en la columna lateral. Se debe de poner la unidad en que se va trabajar si es litro, libra, kilo, gramo, etc.</t>
      </text>
    </comment>
    <comment ref="C33" authorId="0">
      <text>
        <t xml:space="preserve">RACA:
Actualizar precio de acuerdo a su zona.</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zona._x0000_C_x0000_x_x0001__x0017__x0000_-_x0000__x0000__x0000__x0000__x0000_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zona._x0000_C_x0000_x_x0001__x0017__x0000_-_x0000__x0000__x0000__x0000__x0000_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zona._x0000_C_x0000_x_x0001__x0017__x0000_-_x0000__x0000__x0000__x0000__x0000_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zona._x0000_C_x0000_x_x0001__x0017__x0000_-_x0000__x0000__x0000__x0000__x0000_
_x0000_</t>
      </text>
    </comment>
    <comment ref="K38" authorId="0">
      <text>
        <t xml:space="preserve">RACA:
Ver explicación en la columna lateral. Se debe de poner la unidad en que se va trabajar si es litro, libra, kilo, gramo, etc.</t>
      </text>
    </comment>
    <comment ref="C39" authorId="0">
      <text>
        <t xml:space="preserve">RACA:
Actualizar precio de acuerdo a su zona._x0000_C_x0000_x_x0001__x0017__x0000_-_x0000__x0000__x0000__x0000__x0000_
_x0000_</t>
      </text>
    </comment>
    <comment ref="K39"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2">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quot;Q&quot;#,##0_);\(&quot;Q&quot;#,##0\)"/>
    <numFmt numFmtId="165" formatCode="&quot;Q&quot;#,##0_);[Red]\(&quot;Q&quot;#,##0\)"/>
    <numFmt numFmtId="166" formatCode="&quot;Q&quot;#,##0.00_);\(&quot;Q&quot;#,##0.00\)"/>
    <numFmt numFmtId="167" formatCode="&quot;Q&quot;#,##0.00_);[Red]\(&quot;Q&quot;#,##0.00\)"/>
    <numFmt numFmtId="168" formatCode="_(&quot;Q&quot;* #,##0_);_(&quot;Q&quot;* \(#,##0\);_(&quot;Q&quot;* &quot;-&quot;_);_(@_)"/>
    <numFmt numFmtId="169" formatCode="_(&quot;Q&quot;* #,##0.00_);_(&quot;Q&quot;* \(#,##0.00\);_(&quot;Q&quot;* &quot;-&quot;??_);_(@_)"/>
    <numFmt numFmtId="170" formatCode="d/m/yy"/>
    <numFmt numFmtId="171" formatCode="#,##0.0"/>
    <numFmt numFmtId="172" formatCode="0.000"/>
    <numFmt numFmtId="173" formatCode="&quot;Yes&quot;;&quot;Yes&quot;;&quot;No&quot;"/>
    <numFmt numFmtId="174" formatCode="&quot;True&quot;;&quot;True&quot;;&quot;False&quot;"/>
    <numFmt numFmtId="175" formatCode="&quot;On&quot;;&quot;On&quot;;&quot;Off&quot;"/>
    <numFmt numFmtId="176" formatCode="[$€-2]\ #,##0.00_);[Red]\([$€-2]\ #,##0.00\)"/>
    <numFmt numFmtId="177" formatCode="0.0"/>
    <numFmt numFmtId="178" formatCode="0.0000"/>
    <numFmt numFmtId="179" formatCode="[$-409]dddd\,\ mmmm\ dd\,\ yyyy"/>
    <numFmt numFmtId="180" formatCode="[$-409]d\-mmm\-yy;@"/>
    <numFmt numFmtId="181" formatCode="dd/mm/yyyy;@"/>
    <numFmt numFmtId="182" formatCode="m/d/yy;@"/>
    <numFmt numFmtId="183" formatCode="mm/dd/yy;@"/>
    <numFmt numFmtId="184" formatCode="0.00000"/>
    <numFmt numFmtId="185" formatCode="#\ &quot;Lbs/Ha&quot;"/>
    <numFmt numFmtId="186" formatCode="#\ &quot;Lbs&quot;"/>
    <numFmt numFmtId="187" formatCode="#,##0.000"/>
    <numFmt numFmtId="188" formatCode="_(* #,##0.0_);_(* \(#,##0.0\);_(* &quot;-&quot;??_);_(@_)"/>
    <numFmt numFmtId="189" formatCode="_(* #,##0_);_(* \(#,##0\);_(* &quot;-&quot;??_);_(@_)"/>
    <numFmt numFmtId="190" formatCode="#,##0.0_);\(#,##0.0\)"/>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ts&quot;"/>
    <numFmt numFmtId="206" formatCode="##\ &quot;Qintale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dimension ref="A2:U92"/>
  <sheetViews>
    <sheetView workbookViewId="0" rightToLeft="0"/>
  </sheetViews>
  <sheetData>
    <row r="8" ht="22.8" customHeight="1">
      <c r="C8" t="str">
        <v>"Sin Fertilización Base"</v>
      </c>
    </row>
    <row r="9" ht="21" customHeight="1">
      <c r="C9" t="str">
        <v>SEGUIR LOS 4 PASOS EN ESTA PAGINA EN LAS ÁREAS GRISES</v>
      </c>
    </row>
    <row r="10">
      <c r="C10" t="str">
        <v>Paso 1. Completar los datos básicos</v>
      </c>
    </row>
    <row r="12" ht="18" customHeight="1">
      <c r="C12" t="str">
        <v>Nombre de Productor:</v>
      </c>
      <c r="E12" t="str">
        <v>Pancho Pérez</v>
      </c>
    </row>
    <row r="13" ht="18" customHeight="1">
      <c r="C13" t="str">
        <v>Zona:</v>
      </c>
      <c r="E13" t="str">
        <v>La Flecha</v>
      </c>
    </row>
    <row r="14" ht="18" customHeight="1">
      <c r="C14" t="str">
        <v>Parcela #:</v>
      </c>
      <c r="E14" t="str">
        <v>La Frondosa</v>
      </c>
    </row>
    <row r="15" ht="18" customHeight="1">
      <c r="C15" t="str">
        <v>Nombre del Técnico:</v>
      </c>
      <c r="E15" t="str">
        <v>Luis Torres</v>
      </c>
    </row>
    <row r="16" ht="33" customHeight="1">
      <c r="C16" t="str">
        <v>Nombre del Cultivo y Variedad</v>
      </c>
      <c r="E16" t="str">
        <v>Fresa / Sweet Charly</v>
      </c>
    </row>
    <row r="17" ht="18" customHeight="1">
      <c r="C17" t="str">
        <v>Área en Manzanas</v>
      </c>
      <c r="E17">
        <v>1.43</v>
      </c>
      <c r="F17" t="str">
        <v>Área en Hectáreas</v>
      </c>
      <c r="I17">
        <f>E17*0.7</f>
        <v>1.001</v>
      </c>
    </row>
    <row r="18" ht="18" customHeight="1">
      <c r="C18" t="str">
        <v>Fecha de Siembra:</v>
      </c>
      <c r="E18">
        <v>38519</v>
      </c>
    </row>
    <row r="19">
      <c r="C19" t="str">
        <v>Cosecha - Días DDT:</v>
      </c>
      <c r="E19">
        <v>90</v>
      </c>
    </row>
    <row r="22">
      <c r="C22" t="str">
        <v>Paso 2. Completar la información de los fertilizantes para usar y los precios en la ultima pagina</v>
      </c>
    </row>
    <row r="24">
      <c r="C24" t="str">
        <v>Fósforo</v>
      </c>
      <c r="E24" t="str">
        <v>N</v>
      </c>
      <c r="F24" t="str">
        <v>P2O5</v>
      </c>
      <c r="G24" t="str">
        <v>K2O</v>
      </c>
      <c r="H24" t="str">
        <v>Este cuadro es para el fertilizante usado como fuente de fósforo</v>
      </c>
    </row>
    <row r="25" ht="12.75" customHeight="1">
      <c r="C25" t="str">
        <v>Formula:</v>
      </c>
      <c r="D25" t="str">
        <f>VLOOKUP(D26,Fertilizante1,2,FALSE)</f>
        <v>12-61-0</v>
      </c>
      <c r="E25">
        <f>IF(+$D$26&lt;&gt;0,VLOOKUP(+$D$26,Fertilizante1,4,FALSE),"")</f>
        <v>12</v>
      </c>
      <c r="F25">
        <f>IF(+$D$26&lt;&gt;0,VLOOKUP(+$D$26,Fertilizante1,5,FALSE),"")</f>
        <v>61</v>
      </c>
      <c r="G25">
        <f>IF(+$D$26&lt;&gt;0,VLOOKUP(+$D$26,Fertilizante1,6,FALSE),"")</f>
        <v>0</v>
      </c>
    </row>
    <row r="26">
      <c r="C26" t="str">
        <v>Nombre:</v>
      </c>
      <c r="D26" t="str">
        <v>MAP 12-61-0</v>
      </c>
      <c r="E26" t="str">
        <f>VLOOKUP(D26,Fertilizante2,11,FALSE)</f>
        <v>Lbs</v>
      </c>
    </row>
    <row r="27">
      <c r="C27" t="str">
        <f>Fertilizantes!N2</f>
        <v>Lempiras</v>
      </c>
      <c r="D27">
        <f>IF(+D26&lt;&gt;0,VLOOKUP(+D26,Fertilizante1,3,FALSE),"")</f>
        <v>1200</v>
      </c>
    </row>
    <row r="29">
      <c r="C29" t="str">
        <v>Potasio</v>
      </c>
      <c r="E29" t="str">
        <v>N</v>
      </c>
      <c r="F29" t="str">
        <v>P2O5</v>
      </c>
      <c r="G29" t="str">
        <v>K2O</v>
      </c>
      <c r="H29" t="str">
        <v>Este cuadro es para el fertilizante usado como fuente de potasio</v>
      </c>
    </row>
    <row r="30">
      <c r="C30" t="str">
        <v>Formula:</v>
      </c>
      <c r="D30" t="str">
        <f>IF(+$D$31&lt;&gt;0,VLOOKUP(+$D$31,Fertilizante1,2,FALSE),"")</f>
        <v>0-0-50</v>
      </c>
      <c r="E30">
        <f>IF(+$D$31&lt;&gt;0,VLOOKUP(+$D$31,Fertilizante1,4,FALSE),"")</f>
        <v>0</v>
      </c>
      <c r="F30">
        <f>IF(+$D$31&lt;&gt;0,VLOOKUP(+$D$31,Fertilizante1,5,FALSE),"")</f>
        <v>0</v>
      </c>
      <c r="G30">
        <f>IF(+$D$31&lt;&gt;0,VLOOKUP(+$D$31,Fertilizante1,6,FALSE),"")</f>
        <v>52</v>
      </c>
    </row>
    <row r="31">
      <c r="C31" t="str">
        <v>Nombre:</v>
      </c>
      <c r="D31" t="str">
        <v>Sulfato de Potasio</v>
      </c>
      <c r="E31" t="str">
        <f>VLOOKUP(D31,Fertilizante2,11,FALSE)</f>
        <v>Lbs</v>
      </c>
    </row>
    <row r="32">
      <c r="C32" t="str">
        <f>Fertilizantes!N2</f>
        <v>Lempiras</v>
      </c>
      <c r="D32">
        <f>IF(+$D$31&lt;&gt;0,VLOOKUP(+$D$31,Fertilizante1,3,FALSE),"")</f>
        <v>365</v>
      </c>
    </row>
    <row r="34">
      <c r="C34" t="str">
        <v>Nitrógeno</v>
      </c>
      <c r="E34" t="str">
        <v>N</v>
      </c>
      <c r="F34" t="str">
        <v>P2O5</v>
      </c>
      <c r="G34" t="str">
        <v>K2O</v>
      </c>
      <c r="H34" t="str">
        <v>Este cuadro es para el fertilizante usado como fuente de nitrógeno</v>
      </c>
    </row>
    <row r="35">
      <c r="C35" t="str">
        <v>Formula:</v>
      </c>
      <c r="D35" t="str">
        <f>IF(+$D$36&lt;&gt;0,VLOOKUP(+$D$36,Fertilizante1,2,FALSE),"")</f>
        <v>33.5-0-0</v>
      </c>
      <c r="E35">
        <f>IF(+$D$36&lt;&gt;0,VLOOKUP(+$D$36,Fertilizante1,4,FALSE),"")</f>
        <v>33.5</v>
      </c>
      <c r="F35">
        <f>IF(+$D$36&lt;&gt;0,VLOOKUP(+$D$36,Fertilizante1,5,FALSE),"")</f>
        <v>0</v>
      </c>
      <c r="G35">
        <f>IF(+$D$36&lt;&gt;0,VLOOKUP(+$D$36,Fertilizante1,6,FALSE),"")</f>
        <v>0</v>
      </c>
    </row>
    <row r="36">
      <c r="C36" t="str">
        <v>Nombre:</v>
      </c>
      <c r="D36" t="str">
        <v>Nitrato de Amonio</v>
      </c>
      <c r="E36" t="str">
        <f>VLOOKUP(D36,Fertilizante2,11,FALSE)</f>
        <v>Lbs</v>
      </c>
    </row>
    <row r="37">
      <c r="C37" t="str">
        <f>Fertilizantes!N2</f>
        <v>Lempiras</v>
      </c>
      <c r="D37">
        <f>IF(+$D$36&lt;&gt;0,VLOOKUP(+$D$36,Fertilizante1,3,FALSE),"")</f>
        <v>320</v>
      </c>
    </row>
    <row r="39" ht="15.75" customHeight="1">
      <c r="C39" t="str">
        <v>Magnesio</v>
      </c>
      <c r="E39" t="str">
        <v>N</v>
      </c>
      <c r="F39" t="str">
        <v>P2O5</v>
      </c>
      <c r="G39" t="str">
        <v>K2O</v>
      </c>
      <c r="H39" t="str">
        <v>S</v>
      </c>
      <c r="I39" t="str">
        <v>MgO</v>
      </c>
      <c r="J39" t="str">
        <v>Este cuadro es para el fertilizante usado como fuente de magnesio</v>
      </c>
    </row>
    <row r="40">
      <c r="C40" t="str">
        <v>Formula:</v>
      </c>
      <c r="D40" t="str">
        <f>IF(+$D$41&lt;&gt;0,VLOOKUP(+$D$41,Fertilizante1,2,FALSE),"")</f>
        <v>0-0-0-31.7-16</v>
      </c>
      <c r="E40">
        <f>IF(+$D$41&lt;&gt;0,VLOOKUP(+$D$41,Fertilizante1,4,FALSE),"")</f>
        <v>0</v>
      </c>
      <c r="F40">
        <f>IF(+$D$41&lt;&gt;0,VLOOKUP(+$D$41,Fertilizante1,5,FALSE),"")</f>
        <v>0</v>
      </c>
      <c r="G40">
        <f>IF(+$D$41&lt;&gt;0,VLOOKUP(+$D$41,Fertilizante1,6,FALSE),"")</f>
        <v>0</v>
      </c>
      <c r="H40">
        <f>IF(+$D$41&lt;&gt;0,VLOOKUP(+$D$41,Fertilizante1,9,FALSE),"")</f>
        <v>31.7</v>
      </c>
      <c r="I40">
        <f>IF(+$D$41&lt;&gt;0,VLOOKUP(+$D$41,Fertilizante1,7,FALSE),"")</f>
        <v>16</v>
      </c>
    </row>
    <row r="41">
      <c r="C41" t="str">
        <v>Nombre:</v>
      </c>
      <c r="D41" t="str">
        <v>Sulfato de Magnesio</v>
      </c>
      <c r="E41" t="str">
        <f>VLOOKUP(D41,Fertilizante2,11,FALSE)</f>
        <v>Lbs</v>
      </c>
    </row>
    <row r="42">
      <c r="C42" t="str">
        <f>Fertilizantes!N2</f>
        <v>Lempiras</v>
      </c>
      <c r="D42">
        <f>IF(+$D$41&lt;&gt;0,VLOOKUP(+$D$41,Fertilizante1,3,FALSE),"")</f>
        <v>370</v>
      </c>
    </row>
    <row r="44">
      <c r="C44" t="str">
        <v>Calcio</v>
      </c>
      <c r="E44" t="str">
        <v>N</v>
      </c>
      <c r="F44" t="str">
        <v>P2O5</v>
      </c>
      <c r="G44" t="str">
        <v>K2O</v>
      </c>
      <c r="H44" t="str">
        <v>Ca</v>
      </c>
      <c r="I44" t="str">
        <v>Este cuadro es para el fertilizante usado como fuente de calcio</v>
      </c>
    </row>
    <row r="45">
      <c r="C45" t="str">
        <v>Formula:</v>
      </c>
      <c r="D45" t="str">
        <f>IF(+$D$46&lt;&gt;0,VLOOKUP(+$D$46,Fertilizante1,2,FALSE),"")</f>
        <v>15.5-0-0-27</v>
      </c>
      <c r="E45">
        <f>IF(+$D$46&lt;&gt;0,VLOOKUP(+$D$46,Fertilizante1,4,FALSE),"")</f>
        <v>15.5</v>
      </c>
      <c r="F45">
        <f>IF(+$D$46&lt;&gt;0,VLOOKUP(+$D$46,Fertilizante1,5,FALSE),"")</f>
        <v>0</v>
      </c>
      <c r="G45">
        <f>IF(+$D$46&lt;&gt;0,VLOOKUP(+$D$46,Fertilizante1,6,FALSE),"")</f>
        <v>0</v>
      </c>
      <c r="H45">
        <f>IF(+$D$46&lt;&gt;0,VLOOKUP(+$D$46,Fertilizante1,8,FALSE),"")</f>
        <v>27</v>
      </c>
    </row>
    <row r="46">
      <c r="C46" t="str">
        <v>Nombre:</v>
      </c>
      <c r="D46" t="str">
        <v>Nitrato de Calcio</v>
      </c>
      <c r="E46" t="str">
        <f>VLOOKUP(D46,Fertilizante2,11,FALSE)</f>
        <v>Lbs</v>
      </c>
    </row>
    <row r="47">
      <c r="C47" t="str">
        <f>Fertilizantes!N2</f>
        <v>Lempiras</v>
      </c>
      <c r="D47">
        <f>IF(+$D$46&lt;&gt;0,VLOOKUP(+$D$46,Fertilizante1,3,FALSE),"")</f>
        <v>520</v>
      </c>
    </row>
    <row r="49">
      <c r="C49" t="str">
        <v>Boro</v>
      </c>
      <c r="E49" t="str">
        <v>N</v>
      </c>
      <c r="F49" t="str">
        <v>P2O5</v>
      </c>
      <c r="G49" t="str">
        <v>K2O</v>
      </c>
      <c r="H49" t="str">
        <v>Ca</v>
      </c>
      <c r="I49" t="str">
        <v>S</v>
      </c>
      <c r="J49" t="str">
        <v>MgO</v>
      </c>
      <c r="K49" t="str">
        <v>B</v>
      </c>
    </row>
    <row r="50">
      <c r="C50" t="str">
        <v>Formula:</v>
      </c>
      <c r="D50" t="str">
        <f>VLOOKUP(D51,Fertilizante2,2,FALSE)</f>
        <v>0-0-0-0-0-0-20.5</v>
      </c>
      <c r="E50">
        <f>VLOOKUP(D51,Fertilizante2,4,FALSE)</f>
        <v>0</v>
      </c>
      <c r="F50">
        <f>VLOOKUP(D51,Fertilizante2,5,FALSE)</f>
        <v>0</v>
      </c>
      <c r="G50">
        <f>VLOOKUP(D51,Fertilizante2,6,FALSE)</f>
        <v>0</v>
      </c>
      <c r="H50">
        <f>VLOOKUP(D51,Fertilizante2,7,FALSE)</f>
        <v>0</v>
      </c>
      <c r="I50">
        <f>VLOOKUP(D51,Fertilizante2,8,FALSE)</f>
        <v>0</v>
      </c>
      <c r="J50">
        <f>VLOOKUP(D51,Fertilizante2,9,FALSE)</f>
        <v>0</v>
      </c>
      <c r="K50">
        <f>VLOOKUP(D51,Fertilizante2,10,FALSE)</f>
        <v>20.5</v>
      </c>
    </row>
    <row r="51">
      <c r="C51" t="str">
        <v>Nombre:</v>
      </c>
      <c r="D51" t="str">
        <v>Solubor</v>
      </c>
      <c r="E51" t="str">
        <f>VLOOKUP(D51,Fertilizante2,11,FALSE)</f>
        <v>Gramos</v>
      </c>
    </row>
    <row r="52">
      <c r="C52" t="str">
        <f>Fertilizantes!N2</f>
        <v>Lempiras</v>
      </c>
      <c r="D52">
        <f>VLOOKUP(D51,Fertilizante2,3,FALSE)</f>
        <v>0.0316</v>
      </c>
    </row>
    <row r="54">
      <c r="C54" t="str">
        <v>Melaza</v>
      </c>
    </row>
    <row r="55">
      <c r="C55" t="str">
        <f>Fertilizantes!N2</f>
        <v>Lempiras</v>
      </c>
      <c r="D55">
        <v>1.45</v>
      </c>
    </row>
    <row r="56">
      <c r="E56" t="str">
        <v>Lts</v>
      </c>
    </row>
    <row r="61" ht="36" customHeight="1">
      <c r="C61" t="str">
        <v>Paso 3. Completar la información de los análisis de suelos (Si no tiene análisis dejarlo en muy bajo)</v>
      </c>
    </row>
    <row r="63">
      <c r="C63" t="str">
        <v>Mehlich-1 (doble ácido)</v>
      </c>
    </row>
    <row r="64">
      <c r="C64" t="str">
        <v>Elemento</v>
      </c>
      <c r="D64" t="str">
        <v>Resultado Análisis ppm</v>
      </c>
      <c r="E64" t="str">
        <v>Estatus del Elemento</v>
      </c>
      <c r="F64" t="str">
        <v>Tipo de Fertilización a Usar</v>
      </c>
    </row>
    <row r="65">
      <c r="C65" t="str">
        <v>P</v>
      </c>
      <c r="D65">
        <v>13</v>
      </c>
      <c r="E65" t="str">
        <f>IF($D$65&lt;14,"Muy Bajo",IF($D$65&lt;28,"Bajo",IF($D$65&lt;46,"Medio",IF($D$65&lt;91,"Alto",IF($D$65&gt;=91,"Muy Alto")))))</f>
        <v>Muy Bajo</v>
      </c>
      <c r="F65" t="str">
        <f>IF(D65&lt;14,"100%",IF(D65&lt;28,"85%",IF(D65&lt;46,"65%",IF(D65&lt;91,"45%",IF(D65&gt;=91,"25%")))))</f>
        <v>100%</v>
      </c>
    </row>
    <row r="66">
      <c r="C66" t="str">
        <v>K</v>
      </c>
      <c r="D66">
        <v>29</v>
      </c>
      <c r="E66" t="str">
        <f>IF($D$66&lt;30,"Muy Bajo",IF($D$66&lt;71,"Bajo",IF($D$66&lt;135,"Medio",IF($D$66&lt;268,"Alto",IF($D$66&gt;=268,"Muy Alto")))))</f>
        <v>Muy Bajo</v>
      </c>
      <c r="F66" t="str">
        <f>IF(D66&lt;30,"100%",IF(D66&lt;71,"85%",IF(D66&lt;135,"65%",IF(D66&lt;268,"45%",IF(D66&gt;=268,"25%")))))</f>
        <v>100%</v>
      </c>
    </row>
    <row r="67">
      <c r="C67" t="str">
        <v>Mg</v>
      </c>
      <c r="D67">
        <v>35</v>
      </c>
      <c r="E67" t="str">
        <f>IF($D$67&lt;36,"Muy Bajo",IF($D$67&lt;71,"Bajo",IF($D$67&lt;125,"Medio",IF($D$67&lt;265,"Alto",IF($D$67&gt;=265,"Muy Alto")))))</f>
        <v>Muy Bajo</v>
      </c>
      <c r="F67" t="str">
        <f>IF(D67&lt;36,"100%",IF(D67&lt;71,"85%",IF(D67&lt;125,"65%",IF(D67&lt;265,"45%",IF(D67&gt;=265,"25%")))))</f>
        <v>100%</v>
      </c>
    </row>
    <row r="68">
      <c r="C68" t="str">
        <v>Ca</v>
      </c>
      <c r="D68">
        <v>400</v>
      </c>
      <c r="E68" t="str">
        <f>IF($D$68&lt;401,"Muy Bajo",IF($D$68&lt;801,"Bajo",IF($D$68&lt;1201,"Medio",IF($D$68&lt;1600,"Alto",IF($D$68&gt;=1600,"Muy Alto")))))</f>
        <v>Muy Bajo</v>
      </c>
      <c r="F68" t="str">
        <f>IF(D68&lt;401,"100%",IF(D68&lt;801,"85%",IF(D68&lt;1201,"65%",IF(D68&lt;1600,"45%",IF(D68&gt;=1600,"25%")))))</f>
        <v>100%</v>
      </c>
    </row>
    <row r="71" ht="18" customHeight="1"/>
    <row r="72">
      <c r="C72" t="str">
        <v>Paso 4. Imprimir el Calendario Requerido</v>
      </c>
    </row>
    <row r="73" ht="20.1" customHeight="1"/>
    <row r="74" ht="20.1" customHeight="1"/>
    <row r="75" ht="20.1" customHeight="1">
      <c r="C75" t="str">
        <v>Imprimir Calendario de Fertilización por Goteo Diario</v>
      </c>
    </row>
    <row r="76" ht="20.1" customHeight="1"/>
    <row r="77" ht="20.1" customHeight="1"/>
    <row r="78" ht="20.1" customHeight="1">
      <c r="C78" t="str">
        <v>Imprimir Calendario de Fertilización por Goteo 3 Veces Por Semana</v>
      </c>
    </row>
    <row r="79" ht="20.1" customHeight="1"/>
    <row r="80" ht="20.1" customHeight="1"/>
    <row r="81" ht="20.1" customHeight="1">
      <c r="C81" t="str">
        <v>Imprimir Calendario de Fertilización por Goteo 2 Veces Por Semana</v>
      </c>
    </row>
    <row r="82" ht="20.1" customHeight="1"/>
    <row r="83" ht="20.1" customHeight="1"/>
    <row r="84" ht="20.1" customHeight="1">
      <c r="C84" t="str">
        <v>Imprimir Calendario de Fertilización por Goteo 1 Vez Por Semana</v>
      </c>
    </row>
    <row r="85" ht="20.1" customHeight="1"/>
    <row r="86" ht="20.1" customHeight="1"/>
    <row r="87" ht="20.1" customHeight="1">
      <c r="C87" t="str">
        <v>Imprimir Calendario de Fertilización Cada 14 Días o a Mano</v>
      </c>
    </row>
    <row r="88" ht="20.1" customHeight="1"/>
    <row r="89" ht="20.1" customHeight="1"/>
    <row r="90" ht="20.1" customHeight="1"/>
    <row r="91" ht="20.1" customHeight="1"/>
    <row r="92" ht="20.1" customHeight="1"/>
  </sheetData>
  <sheetProtection sheet="1"/>
  <mergeCells count="44">
    <mergeCell ref="C8:J8"/>
    <mergeCell ref="C10:M10"/>
    <mergeCell ref="E12:I12"/>
    <mergeCell ref="E13:I13"/>
    <mergeCell ref="E14:I14"/>
    <mergeCell ref="C13:D13"/>
    <mergeCell ref="C12:D12"/>
    <mergeCell ref="F17:H17"/>
    <mergeCell ref="C14:D14"/>
    <mergeCell ref="E16:I16"/>
    <mergeCell ref="E18:I18"/>
    <mergeCell ref="E15:I15"/>
    <mergeCell ref="C15:D15"/>
    <mergeCell ref="C16:D16"/>
    <mergeCell ref="C17:D17"/>
    <mergeCell ref="C18:D18"/>
    <mergeCell ref="C19:D19"/>
    <mergeCell ref="C22:M22"/>
    <mergeCell ref="C34:D34"/>
    <mergeCell ref="H34:M35"/>
    <mergeCell ref="C78:I78"/>
    <mergeCell ref="C81:I81"/>
    <mergeCell ref="C84:I84"/>
    <mergeCell ref="C87:I87"/>
    <mergeCell ref="C49:D49"/>
    <mergeCell ref="C61:M61"/>
    <mergeCell ref="C9:J9"/>
    <mergeCell ref="E19:I19"/>
    <mergeCell ref="H24:M25"/>
    <mergeCell ref="H29:M30"/>
    <mergeCell ref="C39:D39"/>
    <mergeCell ref="C29:D29"/>
    <mergeCell ref="C24:D24"/>
    <mergeCell ref="J39:M40"/>
    <mergeCell ref="I44:M45"/>
    <mergeCell ref="C72:M72"/>
    <mergeCell ref="C75:I75"/>
    <mergeCell ref="F67:G67"/>
    <mergeCell ref="F68:G68"/>
    <mergeCell ref="F65:G65"/>
    <mergeCell ref="F66:G66"/>
    <mergeCell ref="C54:D54"/>
    <mergeCell ref="C44:D44"/>
    <mergeCell ref="F64:G64"/>
  </mergeCells>
  <pageMargins left="0.7" right="0.7" top="0.75" bottom="0.75" header="0.5" footer="0.5"/>
  <ignoredErrors>
    <ignoredError numberStoredAsText="1" sqref="A2:U92"/>
  </ignoredErrors>
  <legacyDrawing r:id="rId1"/>
</worksheet>
</file>

<file path=xl/worksheets/sheet2.xml><?xml version="1.0" encoding="utf-8"?>
<worksheet xmlns="http://schemas.openxmlformats.org/spreadsheetml/2006/main" xmlns:r="http://schemas.openxmlformats.org/officeDocument/2006/relationships">
  <dimension ref="A1:V392"/>
  <sheetViews>
    <sheetView workbookViewId="0" rightToLeft="0"/>
  </sheetViews>
  <sheetData>
    <row r="1">
      <c r="A1" t="str">
        <v>Calendario de Fertilización para Goteo Diario</v>
      </c>
    </row>
    <row r="2" ht="29.25" customHeight="1">
      <c r="A2" t="str">
        <f>Main!E16</f>
        <v>Fresa / Sweet Charly</v>
      </c>
    </row>
    <row r="3" ht="26.25" customHeight="1">
      <c r="A3" t="str">
        <f>Main!C8</f>
        <v>"Sin Fertilización Base"</v>
      </c>
    </row>
    <row r="4" ht="14.25" customHeight="1"/>
    <row r="5" ht="20.1" customHeight="1">
      <c r="A5" t="str">
        <v>Productor</v>
      </c>
      <c r="C5" t="str">
        <f>Main!E12</f>
        <v>Pancho Pérez</v>
      </c>
      <c r="F5" t="str">
        <v>Parcela</v>
      </c>
      <c r="I5" t="str">
        <f>Main!E14</f>
        <v>La Frondosa</v>
      </c>
    </row>
    <row r="6" ht="20.1" customHeight="1">
      <c r="A6" t="str">
        <v>Zona</v>
      </c>
      <c r="C6" t="str">
        <f>Main!E13</f>
        <v>La Flecha</v>
      </c>
      <c r="F6" t="str">
        <v>Técnico</v>
      </c>
      <c r="I6" t="str">
        <f>Main!E15</f>
        <v>Luis Torres</v>
      </c>
    </row>
    <row r="7" ht="20.1" customHeight="1">
      <c r="A7" t="str">
        <v>Área Mz.</v>
      </c>
      <c r="C7">
        <f>Main!E17</f>
        <v>1.43</v>
      </c>
      <c r="F7" t="str">
        <v>Fecha:</v>
      </c>
      <c r="I7">
        <f>Main!E18</f>
        <v>38519</v>
      </c>
    </row>
    <row r="8" ht="20.1" customHeight="1">
      <c r="A8" t="str">
        <v>Área Ha.</v>
      </c>
      <c r="C8">
        <f>Main!I17</f>
        <v>1.001</v>
      </c>
      <c r="F8" t="str">
        <v>Fecha de Cosecha:</v>
      </c>
      <c r="I8">
        <f>I7+Main!E19</f>
        <v>38609</v>
      </c>
    </row>
    <row r="9" ht="19.5" customHeight="1"/>
    <row r="10" ht="28.5" customHeight="1">
      <c r="A10" t="str">
        <v>Semana</v>
      </c>
      <c r="B10" t="str">
        <v>DDT</v>
      </c>
      <c r="C10" t="str">
        <v>FECHA</v>
      </c>
      <c r="E10" t="str">
        <f>ReSemanalFert!C4</f>
        <v>Nitrato de Amonio</v>
      </c>
      <c r="G10" t="str">
        <f>ReSemanalFert!E4</f>
        <v>MAP 12-61-0</v>
      </c>
      <c r="I10" t="str">
        <f>ReSemanalFert!G4</f>
        <v>Sulfato de Potasio</v>
      </c>
      <c r="K10" t="str">
        <f>ReSemanalFert!I4</f>
        <v>Sulfato de Magnesio</v>
      </c>
      <c r="M10" t="str">
        <f>ReSemanalFert!K4</f>
        <v>Nitrato de Calcio</v>
      </c>
      <c r="O10" t="str">
        <f>ReSemanalFert!M4</f>
        <v>Solubor</v>
      </c>
      <c r="Q10" t="str">
        <v>,@ Melaza</v>
      </c>
      <c r="S10" t="str">
        <v>Costo / Aplicación</v>
      </c>
    </row>
    <row r="11">
      <c r="D11" t="str">
        <v>Cambios</v>
      </c>
      <c r="E11" t="str">
        <f>Main!E36</f>
        <v>Lbs</v>
      </c>
      <c r="F11" t="str">
        <v>Cambios</v>
      </c>
      <c r="G11" t="str">
        <f>Main!E26</f>
        <v>Lbs</v>
      </c>
      <c r="H11" t="str">
        <v>Cambios</v>
      </c>
      <c r="I11" t="str">
        <f>Main!E31</f>
        <v>Lbs</v>
      </c>
      <c r="J11" t="str">
        <v>Cambios</v>
      </c>
      <c r="K11" t="str">
        <f>Main!E41</f>
        <v>Lbs</v>
      </c>
      <c r="L11" t="str">
        <v>Cambios</v>
      </c>
      <c r="M11" t="str">
        <f>Main!E46</f>
        <v>Lbs</v>
      </c>
      <c r="N11" t="str">
        <v>Cambios</v>
      </c>
      <c r="O11" t="str">
        <f>Main!E51</f>
        <v>Gramos</v>
      </c>
      <c r="P11" t="str">
        <v>Cambios</v>
      </c>
      <c r="Q11" t="str">
        <f>Main!E56</f>
        <v>Lts</v>
      </c>
      <c r="R11" t="str">
        <v>Cambios</v>
      </c>
    </row>
    <row r="12" ht="18.75" customHeight="1">
      <c r="A12">
        <v>1</v>
      </c>
      <c r="B12">
        <v>1</v>
      </c>
      <c r="C12">
        <f>$I$7+B12</f>
        <v>38520</v>
      </c>
      <c r="E12">
        <f>IF($C$8*ReDiarioFert!C7&lt;=0,"0",$C$8*ReDiarioFert!C7)</f>
        <v>1.3113373285836165</v>
      </c>
      <c r="G12">
        <f>$C$8*ReDiarioFert!E7</f>
        <v>1.8344071030531146</v>
      </c>
      <c r="I12">
        <f>$C$8*ReDiarioFert!G7</f>
        <v>2.37406968789375</v>
      </c>
      <c r="K12">
        <f>$C$8*ReDiarioFert!I7</f>
        <v>1.6486595054817708</v>
      </c>
      <c r="M12">
        <f>$C$8*ReDiarioFert!K7</f>
        <v>0.9605635214011435</v>
      </c>
      <c r="O12">
        <f>$C$8*ReDiarioFert!M7</f>
        <v>24.866793170731707</v>
      </c>
      <c r="Q12">
        <f>20*$C$8</f>
        <v>20.019999999999996</v>
      </c>
      <c r="S12">
        <f>((E12/100)*$G$379+(G12/100)*$G$380+(I12/100)*$G$381+(K12/100)*$G$382+(M12/100)*$G$383+(O12)*$G$384+(Q12*$G$385))</f>
        <v>75.78428019468075</v>
      </c>
    </row>
    <row r="13" ht="18.75" customHeight="1">
      <c r="B13">
        <v>2</v>
      </c>
      <c r="C13">
        <f>$I$7+B13</f>
        <v>38521</v>
      </c>
      <c r="E13">
        <f>IF($C$8*ReDiarioFert!C8&lt;=0,"0",$C$8*ReDiarioFert!C8)</f>
        <v>1.3113373285836165</v>
      </c>
      <c r="G13">
        <f>$C$8*ReDiarioFert!E8</f>
        <v>1.8344071030531146</v>
      </c>
      <c r="I13">
        <f>$C$8*ReDiarioFert!G8</f>
        <v>2.37406968789375</v>
      </c>
      <c r="K13">
        <f>$C$8*ReDiarioFert!I8</f>
        <v>1.6486595054817708</v>
      </c>
      <c r="M13">
        <f>$C$8*ReDiarioFert!K8</f>
        <v>0.9605635214011435</v>
      </c>
      <c r="O13">
        <f>$C$8*ReDiarioFert!M8</f>
        <v>24.866793170731707</v>
      </c>
      <c r="S13">
        <f>((E13/100)*$G$379+(G13/100)*$G$380+(I13/100)*$G$381+(K13/100)*$G$382+(M13/100)*$G$383+(O13)*$G$384+(Q13*$G$385))</f>
        <v>46.75528019468076</v>
      </c>
    </row>
    <row r="14" ht="18.75" customHeight="1">
      <c r="B14">
        <v>3</v>
      </c>
      <c r="C14">
        <f>$I$7+B14</f>
        <v>38522</v>
      </c>
      <c r="E14">
        <f>IF($C$8*ReDiarioFert!C9&lt;=0,"0",$C$8*ReDiarioFert!C9)</f>
        <v>1.3113373285836165</v>
      </c>
      <c r="G14">
        <f>$C$8*ReDiarioFert!E9</f>
        <v>1.8344071030531146</v>
      </c>
      <c r="I14">
        <f>$C$8*ReDiarioFert!G9</f>
        <v>2.37406968789375</v>
      </c>
      <c r="K14">
        <f>$C$8*ReDiarioFert!I9</f>
        <v>1.6486595054817708</v>
      </c>
      <c r="M14">
        <f>$C$8*ReDiarioFert!K9</f>
        <v>0.9605635214011435</v>
      </c>
      <c r="O14">
        <f>$C$8*ReDiarioFert!M9</f>
        <v>24.866793170731707</v>
      </c>
      <c r="S14">
        <f>((E14/100)*$G$379+(G14/100)*$G$380+(I14/100)*$G$381+(K14/100)*$G$382+(M14/100)*$G$383+(O14)*$G$384+(Q14*$G$385))</f>
        <v>46.75528019468076</v>
      </c>
    </row>
    <row r="15" ht="18.75" customHeight="1">
      <c r="B15">
        <v>4</v>
      </c>
      <c r="C15">
        <f>$I$7+B15</f>
        <v>38523</v>
      </c>
      <c r="E15">
        <f>IF($C$8*ReDiarioFert!C10&lt;=0,"0",$C$8*ReDiarioFert!C10)</f>
        <v>1.3113373285836165</v>
      </c>
      <c r="G15">
        <f>$C$8*ReDiarioFert!E10</f>
        <v>1.8344071030531146</v>
      </c>
      <c r="I15">
        <f>$C$8*ReDiarioFert!G10</f>
        <v>2.37406968789375</v>
      </c>
      <c r="K15">
        <f>$C$8*ReDiarioFert!I10</f>
        <v>1.6486595054817708</v>
      </c>
      <c r="M15">
        <f>$C$8*ReDiarioFert!K10</f>
        <v>0.9605635214011435</v>
      </c>
      <c r="O15">
        <f>$C$8*ReDiarioFert!M10</f>
        <v>24.866793170731707</v>
      </c>
      <c r="S15">
        <f>((E15/100)*$G$379+(G15/100)*$G$380+(I15/100)*$G$381+(K15/100)*$G$382+(M15/100)*$G$383+(O15)*$G$384+(Q15*$G$385))</f>
        <v>46.75528019468076</v>
      </c>
    </row>
    <row r="16" ht="18.75" customHeight="1">
      <c r="B16">
        <v>5</v>
      </c>
      <c r="C16">
        <f>$I$7+B16</f>
        <v>38524</v>
      </c>
      <c r="E16">
        <f>IF($C$8*ReDiarioFert!C11&lt;=0,"0",$C$8*ReDiarioFert!C11)</f>
        <v>1.3113373285836165</v>
      </c>
      <c r="G16">
        <f>$C$8*ReDiarioFert!E11</f>
        <v>1.8344071030531146</v>
      </c>
      <c r="I16">
        <f>$C$8*ReDiarioFert!G11</f>
        <v>2.37406968789375</v>
      </c>
      <c r="K16">
        <f>$C$8*ReDiarioFert!I11</f>
        <v>1.6486595054817708</v>
      </c>
      <c r="M16">
        <f>$C$8*ReDiarioFert!K11</f>
        <v>0.9605635214011435</v>
      </c>
      <c r="O16">
        <f>$C$8*ReDiarioFert!M11</f>
        <v>24.866793170731707</v>
      </c>
      <c r="S16">
        <f>((E16/100)*$G$379+(G16/100)*$G$380+(I16/100)*$G$381+(K16/100)*$G$382+(M16/100)*$G$383+(O16)*$G$384+(Q16*$G$385))</f>
        <v>46.75528019468076</v>
      </c>
    </row>
    <row r="17" ht="18.75" customHeight="1">
      <c r="B17">
        <v>6</v>
      </c>
      <c r="C17">
        <f>$I$7+B17</f>
        <v>38525</v>
      </c>
      <c r="E17">
        <f>IF($C$8*ReDiarioFert!C12&lt;=0,"0",$C$8*ReDiarioFert!C12)</f>
        <v>1.3113373285836165</v>
      </c>
      <c r="G17">
        <f>$C$8*ReDiarioFert!E12</f>
        <v>1.8344071030531146</v>
      </c>
      <c r="I17">
        <f>$C$8*ReDiarioFert!G12</f>
        <v>2.37406968789375</v>
      </c>
      <c r="K17">
        <f>$C$8*ReDiarioFert!I12</f>
        <v>1.6486595054817708</v>
      </c>
      <c r="M17">
        <f>$C$8*ReDiarioFert!K12</f>
        <v>0.9605635214011435</v>
      </c>
      <c r="O17">
        <f>$C$8*ReDiarioFert!M12</f>
        <v>24.866793170731707</v>
      </c>
      <c r="S17">
        <f>((E17/100)*$G$379+(G17/100)*$G$380+(I17/100)*$G$381+(K17/100)*$G$382+(M17/100)*$G$383+(O17)*$G$384+(Q17*$G$385))</f>
        <v>46.75528019468076</v>
      </c>
    </row>
    <row r="18" ht="18.75" customHeight="1">
      <c r="B18">
        <v>7</v>
      </c>
      <c r="C18">
        <f>$I$7+B18</f>
        <v>38526</v>
      </c>
      <c r="E18">
        <f>IF($C$8*ReDiarioFert!C13&lt;=0,"0",$C$8*ReDiarioFert!C13)</f>
        <v>1.3113373285836165</v>
      </c>
      <c r="G18">
        <f>$C$8*ReDiarioFert!E13</f>
        <v>1.8344071030531146</v>
      </c>
      <c r="I18">
        <f>$C$8*ReDiarioFert!G13</f>
        <v>2.37406968789375</v>
      </c>
      <c r="K18">
        <f>$C$8*ReDiarioFert!I13</f>
        <v>1.6486595054817708</v>
      </c>
      <c r="M18">
        <f>$C$8*ReDiarioFert!K13</f>
        <v>0.9605635214011435</v>
      </c>
      <c r="O18">
        <f>$C$8*ReDiarioFert!M13</f>
        <v>24.866793170731707</v>
      </c>
      <c r="S18">
        <f>((E18/100)*$G$379+(G18/100)*$G$380+(I18/100)*$G$381+(K18/100)*$G$382+(M18/100)*$G$383+(O18)*$G$384+(Q18*$G$385))</f>
        <v>46.75528019468076</v>
      </c>
    </row>
    <row r="19">
      <c r="A19">
        <v>2</v>
      </c>
      <c r="B19">
        <v>8</v>
      </c>
      <c r="C19">
        <f>$I$7+B19</f>
        <v>38527</v>
      </c>
      <c r="E19">
        <f>IF($C$8*ReDiarioFert!C14&lt;=0,"0",$C$8*ReDiarioFert!C14)</f>
        <v>1.3113373285836165</v>
      </c>
      <c r="G19">
        <f>$C$8*ReDiarioFert!E14</f>
        <v>1.8344071030531146</v>
      </c>
      <c r="I19">
        <f>$C$8*ReDiarioFert!G14</f>
        <v>2.37406968789375</v>
      </c>
      <c r="K19">
        <f>$C$8*ReDiarioFert!I14</f>
        <v>1.6486595054817708</v>
      </c>
      <c r="M19">
        <f>$C$8*ReDiarioFert!K14</f>
        <v>0.9605635214011435</v>
      </c>
      <c r="O19">
        <f>$C$8*ReDiarioFert!M14</f>
        <v>24.866793170731707</v>
      </c>
      <c r="Q19">
        <f>20*$C$8</f>
        <v>20.019999999999996</v>
      </c>
      <c r="S19">
        <f>((E19/100)*$G$379+(G19/100)*$G$380+(I19/100)*$G$381+(K19/100)*$G$382+(M19/100)*$G$383+(O19)*$G$384+(Q19*$G$385))</f>
        <v>75.78428019468075</v>
      </c>
    </row>
    <row r="20">
      <c r="B20">
        <v>9</v>
      </c>
      <c r="C20">
        <f>$I$7+B20</f>
        <v>38528</v>
      </c>
      <c r="E20">
        <f>IF($C$8*ReDiarioFert!C15&lt;=0,"0",$C$8*ReDiarioFert!C15)</f>
        <v>1.3113373285836165</v>
      </c>
      <c r="G20">
        <f>$C$8*ReDiarioFert!E15</f>
        <v>1.8344071030531146</v>
      </c>
      <c r="I20">
        <f>$C$8*ReDiarioFert!G15</f>
        <v>2.37406968789375</v>
      </c>
      <c r="K20">
        <f>$C$8*ReDiarioFert!I15</f>
        <v>1.6486595054817708</v>
      </c>
      <c r="M20">
        <f>$C$8*ReDiarioFert!K15</f>
        <v>0.9605635214011435</v>
      </c>
      <c r="O20">
        <f>$C$8*ReDiarioFert!M15</f>
        <v>24.866793170731707</v>
      </c>
      <c r="S20">
        <f>((E20/100)*$G$379+(G20/100)*$G$380+(I20/100)*$G$381+(K20/100)*$G$382+(M20/100)*$G$383+(O20)*$G$384+(Q20*$G$385))</f>
        <v>46.75528019468076</v>
      </c>
    </row>
    <row r="21">
      <c r="B21">
        <v>10</v>
      </c>
      <c r="C21">
        <f>$I$7+B21</f>
        <v>38529</v>
      </c>
      <c r="E21">
        <f>IF($C$8*ReDiarioFert!C16&lt;=0,"0",$C$8*ReDiarioFert!C16)</f>
        <v>1.3113373285836165</v>
      </c>
      <c r="G21">
        <f>$C$8*ReDiarioFert!E16</f>
        <v>1.8344071030531146</v>
      </c>
      <c r="I21">
        <f>$C$8*ReDiarioFert!G16</f>
        <v>2.37406968789375</v>
      </c>
      <c r="K21">
        <f>$C$8*ReDiarioFert!I16</f>
        <v>1.6486595054817708</v>
      </c>
      <c r="M21">
        <f>$C$8*ReDiarioFert!K16</f>
        <v>0.9605635214011435</v>
      </c>
      <c r="O21">
        <f>$C$8*ReDiarioFert!M16</f>
        <v>24.866793170731707</v>
      </c>
      <c r="S21">
        <f>((E21/100)*$G$379+(G21/100)*$G$380+(I21/100)*$G$381+(K21/100)*$G$382+(M21/100)*$G$383+(O21)*$G$384+(Q21*$G$385))</f>
        <v>46.75528019468076</v>
      </c>
    </row>
    <row r="22">
      <c r="B22">
        <v>11</v>
      </c>
      <c r="C22">
        <f>$I$7+B22</f>
        <v>38530</v>
      </c>
      <c r="E22">
        <f>IF($C$8*ReDiarioFert!C17&lt;=0,"0",$C$8*ReDiarioFert!C17)</f>
        <v>1.3113373285836165</v>
      </c>
      <c r="G22">
        <f>$C$8*ReDiarioFert!E17</f>
        <v>1.8344071030531146</v>
      </c>
      <c r="I22">
        <f>$C$8*ReDiarioFert!G17</f>
        <v>2.37406968789375</v>
      </c>
      <c r="K22">
        <f>$C$8*ReDiarioFert!I17</f>
        <v>1.6486595054817708</v>
      </c>
      <c r="M22">
        <f>$C$8*ReDiarioFert!K17</f>
        <v>0.9605635214011435</v>
      </c>
      <c r="O22">
        <f>$C$8*ReDiarioFert!M17</f>
        <v>44.76032536585365</v>
      </c>
      <c r="S22">
        <f>((E22/100)*$G$379+(G22/100)*$G$380+(I22/100)*$G$381+(K22/100)*$G$382+(M22/100)*$G$383+(O22)*$G$384+(Q22*$G$385))</f>
        <v>47.38391581204662</v>
      </c>
    </row>
    <row r="23">
      <c r="B23">
        <v>12</v>
      </c>
      <c r="C23">
        <f>$I$7+B23</f>
        <v>38531</v>
      </c>
      <c r="E23">
        <f>IF($C$8*ReDiarioFert!C18&lt;=0,"0",$C$8*ReDiarioFert!C18)</f>
        <v>1.3113373285836165</v>
      </c>
      <c r="G23">
        <f>$C$8*ReDiarioFert!E18</f>
        <v>1.8344071030531146</v>
      </c>
      <c r="I23">
        <f>$C$8*ReDiarioFert!G18</f>
        <v>2.37406968789375</v>
      </c>
      <c r="K23">
        <f>$C$8*ReDiarioFert!I18</f>
        <v>1.6486595054817708</v>
      </c>
      <c r="M23">
        <f>$C$8*ReDiarioFert!K18</f>
        <v>0.9605635214011435</v>
      </c>
      <c r="O23">
        <f>$C$8*ReDiarioFert!M18</f>
        <v>44.76032536585365</v>
      </c>
      <c r="S23">
        <f>((E23/100)*$G$379+(G23/100)*$G$380+(I23/100)*$G$381+(K23/100)*$G$382+(M23/100)*$G$383+(O23)*$G$384+(Q23*$G$385))</f>
        <v>47.38391581204662</v>
      </c>
    </row>
    <row r="24">
      <c r="B24">
        <v>13</v>
      </c>
      <c r="C24">
        <f>$I$7+B24</f>
        <v>38532</v>
      </c>
      <c r="E24">
        <f>IF($C$8*ReDiarioFert!C19&lt;=0,"0",$C$8*ReDiarioFert!C19)</f>
        <v>1.3113373285836165</v>
      </c>
      <c r="G24">
        <f>$C$8*ReDiarioFert!E19</f>
        <v>1.8344071030531146</v>
      </c>
      <c r="I24">
        <f>$C$8*ReDiarioFert!G19</f>
        <v>2.37406968789375</v>
      </c>
      <c r="K24">
        <f>$C$8*ReDiarioFert!I19</f>
        <v>1.6486595054817708</v>
      </c>
      <c r="M24">
        <f>$C$8*ReDiarioFert!K19</f>
        <v>0.9605635214011435</v>
      </c>
      <c r="O24">
        <f>$C$8*ReDiarioFert!M19</f>
        <v>44.76032536585365</v>
      </c>
      <c r="S24">
        <f>((E24/100)*$G$379+(G24/100)*$G$380+(I24/100)*$G$381+(K24/100)*$G$382+(M24/100)*$G$383+(O24)*$G$384+(Q24*$G$385))</f>
        <v>47.38391581204662</v>
      </c>
    </row>
    <row r="25">
      <c r="B25">
        <v>14</v>
      </c>
      <c r="C25">
        <f>$I$7+B25</f>
        <v>38533</v>
      </c>
      <c r="E25">
        <f>IF($C$8*ReDiarioFert!C20&lt;=0,"0",$C$8*ReDiarioFert!C20)</f>
        <v>1.3113373285836165</v>
      </c>
      <c r="G25">
        <f>$C$8*ReDiarioFert!E20</f>
        <v>1.8344071030531146</v>
      </c>
      <c r="I25">
        <f>$C$8*ReDiarioFert!G20</f>
        <v>2.37406968789375</v>
      </c>
      <c r="K25">
        <f>$C$8*ReDiarioFert!I20</f>
        <v>1.6486595054817708</v>
      </c>
      <c r="M25">
        <f>$C$8*ReDiarioFert!K20</f>
        <v>0.9605635214011435</v>
      </c>
      <c r="O25">
        <f>$C$8*ReDiarioFert!M20</f>
        <v>44.76032536585365</v>
      </c>
      <c r="S25">
        <f>((E25/100)*$G$379+(G25/100)*$G$380+(I25/100)*$G$381+(K25/100)*$G$382+(M25/100)*$G$383+(O25)*$G$384+(Q25*$G$385))</f>
        <v>47.38391581204662</v>
      </c>
    </row>
    <row r="26">
      <c r="A26">
        <v>3</v>
      </c>
      <c r="B26">
        <v>15</v>
      </c>
      <c r="C26">
        <f>$I$7+B26</f>
        <v>38534</v>
      </c>
      <c r="E26">
        <f>IF($C$8*ReDiarioFert!C21&lt;=0,"0",$C$8*ReDiarioFert!C21)</f>
        <v>3.282773515136689</v>
      </c>
      <c r="G26">
        <f>$C$8*ReDiarioFert!E21</f>
        <v>4.592215078926885</v>
      </c>
      <c r="I26">
        <f>$C$8*ReDiarioFert!G21</f>
        <v>5.943194725436719</v>
      </c>
      <c r="K26">
        <f>$C$8*ReDiarioFert!I21</f>
        <v>4.127218559331055</v>
      </c>
      <c r="M26">
        <f>$C$8*ReDiarioFert!K21</f>
        <v>2.40465395053462</v>
      </c>
      <c r="O26">
        <f>$C$8*ReDiarioFert!M21</f>
        <v>44.76032536585365</v>
      </c>
      <c r="Q26">
        <f>20*$C$8</f>
        <v>20.019999999999996</v>
      </c>
      <c r="S26">
        <f>((E26/100)*$G$379+(G26/100)*$G$380+(I26/100)*$G$381+(K26/100)*$G$382+(M26/100)*$G$383+(O26)*$G$384+(Q26*$G$385))</f>
        <v>145.52245243726995</v>
      </c>
    </row>
    <row r="27">
      <c r="B27">
        <v>16</v>
      </c>
      <c r="C27">
        <f>$I$7+B27</f>
        <v>38535</v>
      </c>
      <c r="E27">
        <f>IF($C$8*ReDiarioFert!C22&lt;=0,"0",$C$8*ReDiarioFert!C22)</f>
        <v>3.282773515136689</v>
      </c>
      <c r="G27">
        <f>$C$8*ReDiarioFert!E22</f>
        <v>4.592215078926885</v>
      </c>
      <c r="I27">
        <f>$C$8*ReDiarioFert!G22</f>
        <v>5.943194725436719</v>
      </c>
      <c r="K27">
        <f>$C$8*ReDiarioFert!I22</f>
        <v>4.127218559331055</v>
      </c>
      <c r="M27">
        <f>$C$8*ReDiarioFert!K22</f>
        <v>2.40465395053462</v>
      </c>
      <c r="O27">
        <f>$C$8*ReDiarioFert!M22</f>
        <v>44.76032536585365</v>
      </c>
      <c r="S27">
        <f>((E27/100)*$G$379+(G27/100)*$G$380+(I27/100)*$G$381+(K27/100)*$G$382+(M27/100)*$G$383+(O27)*$G$384+(Q27*$G$385))</f>
        <v>116.49345243726995</v>
      </c>
    </row>
    <row r="28">
      <c r="B28">
        <v>17</v>
      </c>
      <c r="C28">
        <f>$I$7+B28</f>
        <v>38536</v>
      </c>
      <c r="E28">
        <f>IF($C$8*ReDiarioFert!C23&lt;=0,"0",$C$8*ReDiarioFert!C23)</f>
        <v>3.282773515136689</v>
      </c>
      <c r="G28">
        <f>$C$8*ReDiarioFert!E23</f>
        <v>4.592215078926885</v>
      </c>
      <c r="I28">
        <f>$C$8*ReDiarioFert!G23</f>
        <v>5.943194725436719</v>
      </c>
      <c r="K28">
        <f>$C$8*ReDiarioFert!I23</f>
        <v>4.127218559331055</v>
      </c>
      <c r="M28">
        <f>$C$8*ReDiarioFert!K23</f>
        <v>2.40465395053462</v>
      </c>
      <c r="O28">
        <f>$C$8*ReDiarioFert!M23</f>
        <v>44.76032536585365</v>
      </c>
      <c r="S28">
        <f>((E28/100)*$G$379+(G28/100)*$G$380+(I28/100)*$G$381+(K28/100)*$G$382+(M28/100)*$G$383+(O28)*$G$384+(Q28*$G$385))</f>
        <v>116.49345243726995</v>
      </c>
    </row>
    <row r="29">
      <c r="B29">
        <v>18</v>
      </c>
      <c r="C29">
        <f>$I$7+B29</f>
        <v>38537</v>
      </c>
      <c r="E29">
        <f>IF($C$8*ReDiarioFert!C24&lt;=0,"0",$C$8*ReDiarioFert!C24)</f>
        <v>3.282773515136689</v>
      </c>
      <c r="G29">
        <f>$C$8*ReDiarioFert!E24</f>
        <v>4.592215078926885</v>
      </c>
      <c r="I29">
        <f>$C$8*ReDiarioFert!G24</f>
        <v>5.943194725436719</v>
      </c>
      <c r="K29">
        <f>$C$8*ReDiarioFert!I24</f>
        <v>4.127218559331055</v>
      </c>
      <c r="M29">
        <f>$C$8*ReDiarioFert!K24</f>
        <v>2.40465395053462</v>
      </c>
      <c r="O29">
        <f>$C$8*ReDiarioFert!M24</f>
        <v>59.680108292682924</v>
      </c>
      <c r="S29">
        <f>((E29/100)*$G$379+(G29/100)*$G$380+(I29/100)*$G$381+(K29/100)*$G$382+(M29/100)*$G$383+(O29)*$G$384+(Q29*$G$385))</f>
        <v>116.96491757775776</v>
      </c>
    </row>
    <row r="30">
      <c r="B30">
        <v>19</v>
      </c>
      <c r="C30">
        <f>$I$7+B30</f>
        <v>38538</v>
      </c>
      <c r="E30">
        <f>IF($C$8*ReDiarioFert!C25&lt;=0,"0",$C$8*ReDiarioFert!C25)</f>
        <v>3.282773515136689</v>
      </c>
      <c r="G30">
        <f>$C$8*ReDiarioFert!E25</f>
        <v>4.592215078926885</v>
      </c>
      <c r="I30">
        <f>$C$8*ReDiarioFert!G25</f>
        <v>5.943194725436719</v>
      </c>
      <c r="K30">
        <f>$C$8*ReDiarioFert!I25</f>
        <v>4.127218559331055</v>
      </c>
      <c r="M30">
        <f>$C$8*ReDiarioFert!K25</f>
        <v>2.40465395053462</v>
      </c>
      <c r="O30">
        <f>$C$8*ReDiarioFert!M25</f>
        <v>59.680108292682924</v>
      </c>
      <c r="S30">
        <f>((E30/100)*$G$379+(G30/100)*$G$380+(I30/100)*$G$381+(K30/100)*$G$382+(M30/100)*$G$383+(O30)*$G$384+(Q30*$G$385))</f>
        <v>116.96491757775776</v>
      </c>
    </row>
    <row r="31">
      <c r="B31">
        <v>20</v>
      </c>
      <c r="C31">
        <f>$I$7+B31</f>
        <v>38539</v>
      </c>
      <c r="E31">
        <f>IF($C$8*ReDiarioFert!C26&lt;=0,"0",$C$8*ReDiarioFert!C26)</f>
        <v>3.282773515136689</v>
      </c>
      <c r="G31">
        <f>$C$8*ReDiarioFert!E26</f>
        <v>4.592215078926885</v>
      </c>
      <c r="I31">
        <f>$C$8*ReDiarioFert!G26</f>
        <v>5.943194725436719</v>
      </c>
      <c r="K31">
        <f>$C$8*ReDiarioFert!I26</f>
        <v>4.127218559331055</v>
      </c>
      <c r="M31">
        <f>$C$8*ReDiarioFert!K26</f>
        <v>2.40465395053462</v>
      </c>
      <c r="O31">
        <f>$C$8*ReDiarioFert!M26</f>
        <v>59.680108292682924</v>
      </c>
      <c r="S31">
        <f>((E31/100)*$G$379+(G31/100)*$G$380+(I31/100)*$G$381+(K31/100)*$G$382+(M31/100)*$G$383+(O31)*$G$384+(Q31*$G$385))</f>
        <v>116.96491757775776</v>
      </c>
    </row>
    <row r="32">
      <c r="B32">
        <v>21</v>
      </c>
      <c r="C32">
        <f>$I$7+B32</f>
        <v>38540</v>
      </c>
      <c r="E32">
        <f>IF($C$8*ReDiarioFert!C27&lt;=0,"0",$C$8*ReDiarioFert!C27)</f>
        <v>3.282773515136689</v>
      </c>
      <c r="G32">
        <f>$C$8*ReDiarioFert!E27</f>
        <v>4.592215078926885</v>
      </c>
      <c r="I32">
        <f>$C$8*ReDiarioFert!G27</f>
        <v>5.943194725436719</v>
      </c>
      <c r="K32">
        <f>$C$8*ReDiarioFert!I27</f>
        <v>4.127218559331055</v>
      </c>
      <c r="M32">
        <f>$C$8*ReDiarioFert!K27</f>
        <v>2.40465395053462</v>
      </c>
      <c r="O32">
        <f>$C$8*ReDiarioFert!M27</f>
        <v>59.680108292682924</v>
      </c>
      <c r="S32">
        <f>((E32/100)*$G$379+(G32/100)*$G$380+(I32/100)*$G$381+(K32/100)*$G$382+(M32/100)*$G$383+(O32)*$G$384+(Q32*$G$385))</f>
        <v>116.96491757775776</v>
      </c>
    </row>
    <row r="33">
      <c r="A33">
        <v>4</v>
      </c>
      <c r="B33">
        <v>22</v>
      </c>
      <c r="C33">
        <f>$I$7+B33</f>
        <v>38541</v>
      </c>
      <c r="E33">
        <f>IF($C$8*ReDiarioFert!C28&lt;=0,"0",$C$8*ReDiarioFert!C28)</f>
        <v>3.282773515136689</v>
      </c>
      <c r="G33">
        <f>$C$8*ReDiarioFert!E28</f>
        <v>4.592215078926885</v>
      </c>
      <c r="I33">
        <f>$C$8*ReDiarioFert!G28</f>
        <v>5.943194725436719</v>
      </c>
      <c r="K33">
        <f>$C$8*ReDiarioFert!I28</f>
        <v>4.127218559331055</v>
      </c>
      <c r="M33">
        <f>$C$8*ReDiarioFert!K28</f>
        <v>2.40465395053462</v>
      </c>
      <c r="O33">
        <f>$C$8*ReDiarioFert!M28</f>
        <v>59.680108292682924</v>
      </c>
      <c r="Q33">
        <f>20*$C$8</f>
        <v>20.019999999999996</v>
      </c>
      <c r="S33">
        <f>((E33/100)*$G$379+(G33/100)*$G$380+(I33/100)*$G$381+(K33/100)*$G$382+(M33/100)*$G$383+(O33)*$G$384+(Q33*$G$385))</f>
        <v>145.99391757775774</v>
      </c>
    </row>
    <row r="34">
      <c r="B34">
        <v>23</v>
      </c>
      <c r="C34">
        <f>$I$7+B34</f>
        <v>38542</v>
      </c>
      <c r="E34">
        <f>IF($C$8*ReDiarioFert!C29&lt;=0,"0",$C$8*ReDiarioFert!C29)</f>
        <v>3.282773515136689</v>
      </c>
      <c r="G34">
        <f>$C$8*ReDiarioFert!E29</f>
        <v>4.592215078926885</v>
      </c>
      <c r="I34">
        <f>$C$8*ReDiarioFert!G29</f>
        <v>5.943194725436719</v>
      </c>
      <c r="K34">
        <f>$C$8*ReDiarioFert!I29</f>
        <v>4.127218559331055</v>
      </c>
      <c r="M34">
        <f>$C$8*ReDiarioFert!K29</f>
        <v>2.40465395053462</v>
      </c>
      <c r="O34">
        <f>$C$8*ReDiarioFert!M29</f>
        <v>59.680108292682924</v>
      </c>
      <c r="S34">
        <f>((E34/100)*$G$379+(G34/100)*$G$380+(I34/100)*$G$381+(K34/100)*$G$382+(M34/100)*$G$383+(O34)*$G$384+(Q34*$G$385))</f>
        <v>116.96491757775776</v>
      </c>
    </row>
    <row r="35">
      <c r="B35">
        <v>24</v>
      </c>
      <c r="C35">
        <f>$I$7+B35</f>
        <v>38543</v>
      </c>
      <c r="E35">
        <f>IF($C$8*ReDiarioFert!C30&lt;=0,"0",$C$8*ReDiarioFert!C30)</f>
        <v>3.282773515136689</v>
      </c>
      <c r="G35">
        <f>$C$8*ReDiarioFert!E30</f>
        <v>4.592215078926885</v>
      </c>
      <c r="I35">
        <f>$C$8*ReDiarioFert!G30</f>
        <v>5.943194725436719</v>
      </c>
      <c r="K35">
        <f>$C$8*ReDiarioFert!I30</f>
        <v>4.127218559331055</v>
      </c>
      <c r="M35">
        <f>$C$8*ReDiarioFert!K30</f>
        <v>2.40465395053462</v>
      </c>
      <c r="O35">
        <f>$C$8*ReDiarioFert!M30</f>
        <v>59.680108292682924</v>
      </c>
      <c r="S35">
        <f>((E35/100)*$G$379+(G35/100)*$G$380+(I35/100)*$G$381+(K35/100)*$G$382+(M35/100)*$G$383+(O35)*$G$384+(Q35*$G$385))</f>
        <v>116.96491757775776</v>
      </c>
    </row>
    <row r="36">
      <c r="B36">
        <v>25</v>
      </c>
      <c r="C36">
        <f>$I$7+B36</f>
        <v>38544</v>
      </c>
      <c r="E36">
        <f>IF($C$8*ReDiarioFert!C31&lt;=0,"0",$C$8*ReDiarioFert!C31)</f>
        <v>3.282773515136689</v>
      </c>
      <c r="G36">
        <f>$C$8*ReDiarioFert!E31</f>
        <v>4.592215078926885</v>
      </c>
      <c r="I36">
        <f>$C$8*ReDiarioFert!G31</f>
        <v>5.943194725436719</v>
      </c>
      <c r="K36">
        <f>$C$8*ReDiarioFert!I31</f>
        <v>4.127218559331055</v>
      </c>
      <c r="M36">
        <f>$C$8*ReDiarioFert!K31</f>
        <v>2.40465395053462</v>
      </c>
      <c r="O36">
        <f>$C$8*ReDiarioFert!M31</f>
        <v>59.680108292682924</v>
      </c>
      <c r="S36">
        <f>((E36/100)*$G$379+(G36/100)*$G$380+(I36/100)*$G$381+(K36/100)*$G$382+(M36/100)*$G$383+(O36)*$G$384+(Q36*$G$385))</f>
        <v>116.96491757775776</v>
      </c>
    </row>
    <row r="37">
      <c r="B37">
        <v>26</v>
      </c>
      <c r="C37">
        <f>$I$7+B37</f>
        <v>38545</v>
      </c>
      <c r="E37">
        <f>IF($C$8*ReDiarioFert!C32&lt;=0,"0",$C$8*ReDiarioFert!C32)</f>
        <v>3.282773515136689</v>
      </c>
      <c r="G37">
        <f>$C$8*ReDiarioFert!E32</f>
        <v>4.592215078926885</v>
      </c>
      <c r="I37">
        <f>$C$8*ReDiarioFert!G32</f>
        <v>5.943194725436719</v>
      </c>
      <c r="K37">
        <f>$C$8*ReDiarioFert!I32</f>
        <v>4.127218559331055</v>
      </c>
      <c r="M37">
        <f>$C$8*ReDiarioFert!K32</f>
        <v>2.40465395053462</v>
      </c>
      <c r="O37">
        <f>$C$8*ReDiarioFert!M32</f>
        <v>59.680108292682924</v>
      </c>
      <c r="S37">
        <f>((E37/100)*$G$379+(G37/100)*$G$380+(I37/100)*$G$381+(K37/100)*$G$382+(M37/100)*$G$383+(O37)*$G$384+(Q37*$G$385))</f>
        <v>116.96491757775776</v>
      </c>
    </row>
    <row r="38">
      <c r="B38">
        <v>27</v>
      </c>
      <c r="C38">
        <f>$I$7+B38</f>
        <v>38546</v>
      </c>
      <c r="E38">
        <f>IF($C$8*ReDiarioFert!C33&lt;=0,"0",$C$8*ReDiarioFert!C33)</f>
        <v>3.282773515136689</v>
      </c>
      <c r="G38">
        <f>$C$8*ReDiarioFert!E33</f>
        <v>4.592215078926885</v>
      </c>
      <c r="I38">
        <f>$C$8*ReDiarioFert!G33</f>
        <v>5.943194725436719</v>
      </c>
      <c r="K38">
        <f>$C$8*ReDiarioFert!I33</f>
        <v>4.127218559331055</v>
      </c>
      <c r="M38">
        <f>$C$8*ReDiarioFert!K33</f>
        <v>2.40465395053462</v>
      </c>
      <c r="O38">
        <f>$C$8*ReDiarioFert!M33</f>
        <v>59.680108292682924</v>
      </c>
      <c r="S38">
        <f>((E38/100)*$G$379+(G38/100)*$G$380+(I38/100)*$G$381+(K38/100)*$G$382+(M38/100)*$G$383+(O38)*$G$384+(Q38*$G$385))</f>
        <v>116.96491757775776</v>
      </c>
    </row>
    <row r="39">
      <c r="B39">
        <v>28</v>
      </c>
      <c r="C39">
        <f>$I$7+B39</f>
        <v>38547</v>
      </c>
      <c r="E39">
        <f>IF($C$8*ReDiarioFert!C34&lt;=0,"0",$C$8*ReDiarioFert!C34)</f>
        <v>3.282773515136689</v>
      </c>
      <c r="G39">
        <f>$C$8*ReDiarioFert!E34</f>
        <v>4.592215078926885</v>
      </c>
      <c r="I39">
        <f>$C$8*ReDiarioFert!G34</f>
        <v>5.943194725436719</v>
      </c>
      <c r="K39">
        <f>$C$8*ReDiarioFert!I34</f>
        <v>4.127218559331055</v>
      </c>
      <c r="M39">
        <f>$C$8*ReDiarioFert!K34</f>
        <v>2.40465395053462</v>
      </c>
      <c r="O39">
        <f>$C$8*ReDiarioFert!M34</f>
        <v>59.680108292682924</v>
      </c>
      <c r="S39">
        <f>((E39/100)*$G$379+(G39/100)*$G$380+(I39/100)*$G$381+(K39/100)*$G$382+(M39/100)*$G$383+(O39)*$G$384+(Q39*$G$385))</f>
        <v>116.96491757775776</v>
      </c>
    </row>
    <row r="40">
      <c r="A40">
        <v>5</v>
      </c>
      <c r="B40">
        <v>29</v>
      </c>
      <c r="C40">
        <f>$I$7+B40</f>
        <v>38548</v>
      </c>
      <c r="E40">
        <f>IF($C$8*ReDiarioFert!C35&lt;=0,"0",$C$8*ReDiarioFert!C35)</f>
        <v>3.282773515136689</v>
      </c>
      <c r="G40">
        <f>$C$8*ReDiarioFert!E35</f>
        <v>4.592215078926885</v>
      </c>
      <c r="I40">
        <f>$C$8*ReDiarioFert!G35</f>
        <v>5.943194725436719</v>
      </c>
      <c r="K40">
        <f>$C$8*ReDiarioFert!I35</f>
        <v>4.127218559331055</v>
      </c>
      <c r="M40">
        <f>$C$8*ReDiarioFert!K35</f>
        <v>2.40465395053462</v>
      </c>
      <c r="O40">
        <f>$C$8*ReDiarioFert!M35</f>
        <v>59.680108292682924</v>
      </c>
      <c r="Q40">
        <f>20*$C$8</f>
        <v>20.019999999999996</v>
      </c>
      <c r="S40">
        <f>((E40/100)*$G$379+(G40/100)*$G$380+(I40/100)*$G$381+(K40/100)*$G$382+(M40/100)*$G$383+(O40)*$G$384+(Q40*$G$385))</f>
        <v>145.99391757775774</v>
      </c>
    </row>
    <row r="41">
      <c r="B41">
        <v>30</v>
      </c>
      <c r="C41">
        <f>$I$7+B41</f>
        <v>38549</v>
      </c>
      <c r="E41">
        <f>IF($C$8*ReDiarioFert!C36&lt;=0,"0",$C$8*ReDiarioFert!C36)</f>
        <v>3.282773515136689</v>
      </c>
      <c r="G41">
        <f>$C$8*ReDiarioFert!E36</f>
        <v>4.592215078926885</v>
      </c>
      <c r="I41">
        <f>$C$8*ReDiarioFert!G36</f>
        <v>5.943194725436719</v>
      </c>
      <c r="K41">
        <f>$C$8*ReDiarioFert!I36</f>
        <v>4.127218559331055</v>
      </c>
      <c r="M41">
        <f>$C$8*ReDiarioFert!K36</f>
        <v>2.40465395053462</v>
      </c>
      <c r="O41">
        <f>$C$8*ReDiarioFert!M36</f>
        <v>59.680108292682924</v>
      </c>
      <c r="S41">
        <f>((E41/100)*$G$379+(G41/100)*$G$380+(I41/100)*$G$381+(K41/100)*$G$382+(M41/100)*$G$383+(O41)*$G$384+(Q41*$G$385))</f>
        <v>116.96491757775776</v>
      </c>
    </row>
    <row r="42">
      <c r="B42">
        <v>31</v>
      </c>
      <c r="C42">
        <f>$I$7+B42</f>
        <v>38550</v>
      </c>
      <c r="E42">
        <f>IF($C$8*ReDiarioFert!C37&lt;=0,"0",$C$8*ReDiarioFert!C37)</f>
        <v>3.282773515136689</v>
      </c>
      <c r="G42">
        <f>$C$8*ReDiarioFert!E37</f>
        <v>4.592215078926885</v>
      </c>
      <c r="I42">
        <f>$C$8*ReDiarioFert!G37</f>
        <v>5.943194725436719</v>
      </c>
      <c r="K42">
        <f>$C$8*ReDiarioFert!I37</f>
        <v>4.127218559331055</v>
      </c>
      <c r="M42">
        <f>$C$8*ReDiarioFert!K37</f>
        <v>2.40465395053462</v>
      </c>
      <c r="O42">
        <f>$C$8*ReDiarioFert!M37</f>
        <v>59.680108292682924</v>
      </c>
      <c r="S42">
        <f>((E42/100)*$G$379+(G42/100)*$G$380+(I42/100)*$G$381+(K42/100)*$G$382+(M42/100)*$G$383+(O42)*$G$384+(Q42*$G$385))</f>
        <v>116.96491757775776</v>
      </c>
    </row>
    <row r="43">
      <c r="B43">
        <v>32</v>
      </c>
      <c r="C43">
        <f>$I$7+B43</f>
        <v>38551</v>
      </c>
      <c r="E43">
        <f>IF($C$8*ReDiarioFert!C38&lt;=0,"0",$C$8*ReDiarioFert!C38)</f>
        <v>3.282773515136689</v>
      </c>
      <c r="G43">
        <f>$C$8*ReDiarioFert!E38</f>
        <v>4.592215078926885</v>
      </c>
      <c r="I43">
        <f>$C$8*ReDiarioFert!G38</f>
        <v>5.943194725436719</v>
      </c>
      <c r="K43">
        <f>$C$8*ReDiarioFert!I38</f>
        <v>4.127218559331055</v>
      </c>
      <c r="M43">
        <f>$C$8*ReDiarioFert!K38</f>
        <v>2.40465395053462</v>
      </c>
      <c r="O43">
        <f>$C$8*ReDiarioFert!M38</f>
        <v>59.680108292682924</v>
      </c>
      <c r="S43">
        <f>((E43/100)*$G$379+(G43/100)*$G$380+(I43/100)*$G$381+(K43/100)*$G$382+(M43/100)*$G$383+(O43)*$G$384+(Q43*$G$385))</f>
        <v>116.96491757775776</v>
      </c>
    </row>
    <row r="44">
      <c r="B44">
        <v>33</v>
      </c>
      <c r="C44">
        <f>$I$7+B44</f>
        <v>38552</v>
      </c>
      <c r="E44">
        <f>IF($C$8*ReDiarioFert!C39&lt;=0,"0",$C$8*ReDiarioFert!C39)</f>
        <v>3.282773515136689</v>
      </c>
      <c r="G44">
        <f>$C$8*ReDiarioFert!E39</f>
        <v>4.592215078926885</v>
      </c>
      <c r="I44">
        <f>$C$8*ReDiarioFert!G39</f>
        <v>5.943194725436719</v>
      </c>
      <c r="K44">
        <f>$C$8*ReDiarioFert!I39</f>
        <v>4.127218559331055</v>
      </c>
      <c r="M44">
        <f>$C$8*ReDiarioFert!K39</f>
        <v>2.40465395053462</v>
      </c>
      <c r="O44">
        <f>$C$8*ReDiarioFert!M39</f>
        <v>84.54738975609757</v>
      </c>
      <c r="S44">
        <f>((E44/100)*$G$379+(G44/100)*$G$380+(I44/100)*$G$381+(K44/100)*$G$382+(M44/100)*$G$383+(O44)*$G$384+(Q44*$G$385))</f>
        <v>117.75072367200166</v>
      </c>
    </row>
    <row r="45">
      <c r="B45">
        <v>34</v>
      </c>
      <c r="C45">
        <f>$I$7+B45</f>
        <v>38553</v>
      </c>
      <c r="E45">
        <f>IF($C$8*ReDiarioFert!C40&lt;=0,"0",$C$8*ReDiarioFert!C40)</f>
        <v>3.282773515136689</v>
      </c>
      <c r="G45">
        <f>$C$8*ReDiarioFert!E40</f>
        <v>4.592215078926885</v>
      </c>
      <c r="I45">
        <f>$C$8*ReDiarioFert!G40</f>
        <v>5.943194725436719</v>
      </c>
      <c r="K45">
        <f>$C$8*ReDiarioFert!I40</f>
        <v>4.127218559331055</v>
      </c>
      <c r="M45">
        <f>$C$8*ReDiarioFert!K40</f>
        <v>2.40465395053462</v>
      </c>
      <c r="O45">
        <f>$C$8*ReDiarioFert!M40</f>
        <v>84.54738975609757</v>
      </c>
      <c r="S45">
        <f>((E45/100)*$G$379+(G45/100)*$G$380+(I45/100)*$G$381+(K45/100)*$G$382+(M45/100)*$G$383+(O45)*$G$384+(Q45*$G$385))</f>
        <v>117.75072367200166</v>
      </c>
    </row>
    <row r="46">
      <c r="B46">
        <v>35</v>
      </c>
      <c r="C46">
        <f>$I$7+B46</f>
        <v>38554</v>
      </c>
      <c r="E46">
        <f>IF($C$8*ReDiarioFert!C41&lt;=0,"0",$C$8*ReDiarioFert!C41)</f>
        <v>3.282773515136689</v>
      </c>
      <c r="G46">
        <f>$C$8*ReDiarioFert!E41</f>
        <v>4.592215078926885</v>
      </c>
      <c r="I46">
        <f>$C$8*ReDiarioFert!G41</f>
        <v>5.943194725436719</v>
      </c>
      <c r="K46">
        <f>$C$8*ReDiarioFert!I41</f>
        <v>4.127218559331055</v>
      </c>
      <c r="M46">
        <f>$C$8*ReDiarioFert!K41</f>
        <v>2.40465395053462</v>
      </c>
      <c r="O46">
        <f>$C$8*ReDiarioFert!M41</f>
        <v>84.54738975609757</v>
      </c>
      <c r="S46">
        <f>((E46/100)*$G$379+(G46/100)*$G$380+(I46/100)*$G$381+(K46/100)*$G$382+(M46/100)*$G$383+(O46)*$G$384+(Q46*$G$385))</f>
        <v>117.75072367200166</v>
      </c>
    </row>
    <row r="47">
      <c r="A47">
        <v>6</v>
      </c>
      <c r="B47">
        <v>36</v>
      </c>
      <c r="C47">
        <f>$I$7+B47</f>
        <v>38555</v>
      </c>
      <c r="E47">
        <f>IF($C$8*ReDiarioFert!C42&lt;=0,"0",$C$8*ReDiarioFert!C42)</f>
        <v>3.282773515136689</v>
      </c>
      <c r="G47">
        <f>$C$8*ReDiarioFert!E42</f>
        <v>4.592215078926885</v>
      </c>
      <c r="I47">
        <f>$C$8*ReDiarioFert!G42</f>
        <v>5.943194725436719</v>
      </c>
      <c r="K47">
        <f>$C$8*ReDiarioFert!I42</f>
        <v>4.127218559331055</v>
      </c>
      <c r="M47">
        <f>$C$8*ReDiarioFert!K42</f>
        <v>2.40465395053462</v>
      </c>
      <c r="O47">
        <f>$C$8*ReDiarioFert!M42</f>
        <v>84.54738975609757</v>
      </c>
      <c r="Q47">
        <f>20*$C$8</f>
        <v>20.019999999999996</v>
      </c>
      <c r="S47">
        <f>((E47/100)*$G$379+(G47/100)*$G$380+(I47/100)*$G$381+(K47/100)*$G$382+(M47/100)*$G$383+(O47)*$G$384+(Q47*$G$385))</f>
        <v>146.77972367200164</v>
      </c>
    </row>
    <row r="48">
      <c r="B48">
        <v>37</v>
      </c>
      <c r="C48">
        <f>$I$7+B48</f>
        <v>38556</v>
      </c>
      <c r="E48">
        <f>IF($C$8*ReDiarioFert!C43&lt;=0,"0",$C$8*ReDiarioFert!C43)</f>
        <v>3.282773515136689</v>
      </c>
      <c r="G48">
        <f>$C$8*ReDiarioFert!E43</f>
        <v>4.592215078926885</v>
      </c>
      <c r="I48">
        <f>$C$8*ReDiarioFert!G43</f>
        <v>5.943194725436719</v>
      </c>
      <c r="K48">
        <f>$C$8*ReDiarioFert!I43</f>
        <v>4.127218559331055</v>
      </c>
      <c r="M48">
        <f>$C$8*ReDiarioFert!K43</f>
        <v>2.40465395053462</v>
      </c>
      <c r="O48">
        <f>$C$8*ReDiarioFert!M43</f>
        <v>84.54738975609757</v>
      </c>
      <c r="S48">
        <f>((E48/100)*$G$379+(G48/100)*$G$380+(I48/100)*$G$381+(K48/100)*$G$382+(M48/100)*$G$383+(O48)*$G$384+(Q48*$G$385))</f>
        <v>117.75072367200166</v>
      </c>
    </row>
    <row r="49">
      <c r="B49">
        <v>38</v>
      </c>
      <c r="C49">
        <f>$I$7+B49</f>
        <v>38557</v>
      </c>
      <c r="E49">
        <f>IF($C$8*ReDiarioFert!C44&lt;=0,"0",$C$8*ReDiarioFert!C44)</f>
        <v>3.282773515136689</v>
      </c>
      <c r="G49">
        <f>$C$8*ReDiarioFert!E44</f>
        <v>4.592215078926885</v>
      </c>
      <c r="I49">
        <f>$C$8*ReDiarioFert!G44</f>
        <v>5.943194725436719</v>
      </c>
      <c r="K49">
        <f>$C$8*ReDiarioFert!I44</f>
        <v>4.127218559331055</v>
      </c>
      <c r="M49">
        <f>$C$8*ReDiarioFert!K44</f>
        <v>2.40465395053462</v>
      </c>
      <c r="O49">
        <f>$C$8*ReDiarioFert!M44</f>
        <v>84.54738975609757</v>
      </c>
      <c r="S49">
        <f>((E49/100)*$G$379+(G49/100)*$G$380+(I49/100)*$G$381+(K49/100)*$G$382+(M49/100)*$G$383+(O49)*$G$384+(Q49*$G$385))</f>
        <v>117.75072367200166</v>
      </c>
    </row>
    <row r="50">
      <c r="B50">
        <v>39</v>
      </c>
      <c r="C50">
        <f>$I$7+B50</f>
        <v>38558</v>
      </c>
      <c r="E50">
        <f>IF($C$8*ReDiarioFert!C45&lt;=0,"0",$C$8*ReDiarioFert!C45)</f>
        <v>3.282773515136689</v>
      </c>
      <c r="G50">
        <f>$C$8*ReDiarioFert!E45</f>
        <v>4.592215078926885</v>
      </c>
      <c r="I50">
        <f>$C$8*ReDiarioFert!G45</f>
        <v>5.943194725436719</v>
      </c>
      <c r="K50">
        <f>$C$8*ReDiarioFert!I45</f>
        <v>4.127218559331055</v>
      </c>
      <c r="M50">
        <f>$C$8*ReDiarioFert!K45</f>
        <v>2.40465395053462</v>
      </c>
      <c r="O50">
        <f>$C$8*ReDiarioFert!M45</f>
        <v>84.54738975609757</v>
      </c>
      <c r="S50">
        <f>((E50/100)*$G$379+(G50/100)*$G$380+(I50/100)*$G$381+(K50/100)*$G$382+(M50/100)*$G$383+(O50)*$G$384+(Q50*$G$385))</f>
        <v>117.75072367200166</v>
      </c>
    </row>
    <row r="51">
      <c r="B51">
        <v>40</v>
      </c>
      <c r="C51">
        <f>$I$7+B51</f>
        <v>38559</v>
      </c>
      <c r="E51">
        <f>IF($C$8*ReDiarioFert!C46&lt;=0,"0",$C$8*ReDiarioFert!C46)</f>
        <v>3.282773515136689</v>
      </c>
      <c r="G51">
        <f>$C$8*ReDiarioFert!E46</f>
        <v>4.592215078926885</v>
      </c>
      <c r="I51">
        <f>$C$8*ReDiarioFert!G46</f>
        <v>5.943194725436719</v>
      </c>
      <c r="K51">
        <f>$C$8*ReDiarioFert!I46</f>
        <v>4.127218559331055</v>
      </c>
      <c r="M51">
        <f>$C$8*ReDiarioFert!K46</f>
        <v>2.40465395053462</v>
      </c>
      <c r="O51">
        <f>$C$8*ReDiarioFert!M46</f>
        <v>84.54738975609757</v>
      </c>
      <c r="S51">
        <f>((E51/100)*$G$379+(G51/100)*$G$380+(I51/100)*$G$381+(K51/100)*$G$382+(M51/100)*$G$383+(O51)*$G$384+(Q51*$G$385))</f>
        <v>117.75072367200166</v>
      </c>
    </row>
    <row r="52">
      <c r="B52">
        <v>41</v>
      </c>
      <c r="C52">
        <f>$I$7+B52</f>
        <v>38560</v>
      </c>
      <c r="E52">
        <f>IF($C$8*ReDiarioFert!C47&lt;=0,"0",$C$8*ReDiarioFert!C47)</f>
        <v>3.282773515136689</v>
      </c>
      <c r="G52">
        <f>$C$8*ReDiarioFert!E47</f>
        <v>4.592215078926885</v>
      </c>
      <c r="I52">
        <f>$C$8*ReDiarioFert!G47</f>
        <v>5.943194725436719</v>
      </c>
      <c r="K52">
        <f>$C$8*ReDiarioFert!I47</f>
        <v>4.127218559331055</v>
      </c>
      <c r="M52">
        <f>$C$8*ReDiarioFert!K47</f>
        <v>2.40465395053462</v>
      </c>
      <c r="O52">
        <f>$C$8*ReDiarioFert!M47</f>
        <v>84.54738975609757</v>
      </c>
      <c r="S52">
        <f>((E52/100)*$G$379+(G52/100)*$G$380+(I52/100)*$G$381+(K52/100)*$G$382+(M52/100)*$G$383+(O52)*$G$384+(Q52*$G$385))</f>
        <v>117.75072367200166</v>
      </c>
    </row>
    <row r="53">
      <c r="B53">
        <v>42</v>
      </c>
      <c r="C53">
        <f>$I$7+B53</f>
        <v>38561</v>
      </c>
      <c r="E53">
        <f>IF($C$8*ReDiarioFert!C48&lt;=0,"0",$C$8*ReDiarioFert!C48)</f>
        <v>3.282773515136689</v>
      </c>
      <c r="G53">
        <f>$C$8*ReDiarioFert!E48</f>
        <v>4.592215078926885</v>
      </c>
      <c r="I53">
        <f>$C$8*ReDiarioFert!G48</f>
        <v>5.943194725436719</v>
      </c>
      <c r="K53">
        <f>$C$8*ReDiarioFert!I48</f>
        <v>4.127218559331055</v>
      </c>
      <c r="M53">
        <f>$C$8*ReDiarioFert!K48</f>
        <v>2.40465395053462</v>
      </c>
      <c r="O53">
        <f>$C$8*ReDiarioFert!M48</f>
        <v>84.54738975609757</v>
      </c>
      <c r="S53">
        <f>((E53/100)*$G$379+(G53/100)*$G$380+(I53/100)*$G$381+(K53/100)*$G$382+(M53/100)*$G$383+(O53)*$G$384+(Q53*$G$385))</f>
        <v>117.75072367200166</v>
      </c>
    </row>
    <row r="54">
      <c r="A54">
        <v>7</v>
      </c>
      <c r="B54">
        <v>43</v>
      </c>
      <c r="C54">
        <f>$I$7+B54</f>
        <v>38562</v>
      </c>
      <c r="E54">
        <f>IF($C$8*ReDiarioFert!C49&lt;=0,"0",$C$8*ReDiarioFert!C49)</f>
        <v>3.282773515136689</v>
      </c>
      <c r="G54">
        <f>$C$8*ReDiarioFert!E49</f>
        <v>4.592215078926885</v>
      </c>
      <c r="I54">
        <f>$C$8*ReDiarioFert!G49</f>
        <v>5.943194725436719</v>
      </c>
      <c r="K54">
        <f>$C$8*ReDiarioFert!I49</f>
        <v>4.127218559331055</v>
      </c>
      <c r="M54">
        <f>$C$8*ReDiarioFert!K49</f>
        <v>2.40465395053462</v>
      </c>
      <c r="O54">
        <f>$C$8*ReDiarioFert!M49</f>
        <v>84.54738975609757</v>
      </c>
      <c r="Q54">
        <f>20*$C$8</f>
        <v>20.019999999999996</v>
      </c>
      <c r="S54">
        <f>((E54/100)*$G$379+(G54/100)*$G$380+(I54/100)*$G$381+(K54/100)*$G$382+(M54/100)*$G$383+(O54)*$G$384+(Q54*$G$385))</f>
        <v>146.77972367200164</v>
      </c>
    </row>
    <row r="55">
      <c r="B55">
        <v>44</v>
      </c>
      <c r="C55">
        <f>$I$7+B55</f>
        <v>38563</v>
      </c>
      <c r="E55">
        <f>IF($C$8*ReDiarioFert!C50&lt;=0,"0",$C$8*ReDiarioFert!C50)</f>
        <v>3.282773515136689</v>
      </c>
      <c r="G55">
        <f>$C$8*ReDiarioFert!E50</f>
        <v>4.592215078926885</v>
      </c>
      <c r="I55">
        <f>$C$8*ReDiarioFert!G50</f>
        <v>5.943194725436719</v>
      </c>
      <c r="K55">
        <f>$C$8*ReDiarioFert!I50</f>
        <v>4.127218559331055</v>
      </c>
      <c r="M55">
        <f>$C$8*ReDiarioFert!K50</f>
        <v>2.40465395053462</v>
      </c>
      <c r="O55">
        <f>$C$8*ReDiarioFert!M50</f>
        <v>84.54738975609757</v>
      </c>
      <c r="S55">
        <f>((E55/100)*$G$379+(G55/100)*$G$380+(I55/100)*$G$381+(K55/100)*$G$382+(M55/100)*$G$383+(O55)*$G$384+(Q55*$G$385))</f>
        <v>117.75072367200166</v>
      </c>
    </row>
    <row r="56">
      <c r="B56">
        <v>45</v>
      </c>
      <c r="C56">
        <f>$I$7+B56</f>
        <v>38564</v>
      </c>
      <c r="E56">
        <f>IF($C$8*ReDiarioFert!C51&lt;=0,"0",$C$8*ReDiarioFert!C51)</f>
        <v>3.282773515136689</v>
      </c>
      <c r="G56">
        <f>$C$8*ReDiarioFert!E51</f>
        <v>4.592215078926885</v>
      </c>
      <c r="I56">
        <f>$C$8*ReDiarioFert!G51</f>
        <v>5.943194725436719</v>
      </c>
      <c r="K56">
        <f>$C$8*ReDiarioFert!I51</f>
        <v>4.127218559331055</v>
      </c>
      <c r="M56">
        <f>$C$8*ReDiarioFert!K51</f>
        <v>2.40465395053462</v>
      </c>
      <c r="O56">
        <f>$C$8*ReDiarioFert!M51</f>
        <v>84.54738975609757</v>
      </c>
      <c r="S56">
        <f>((E56/100)*$G$379+(G56/100)*$G$380+(I56/100)*$G$381+(K56/100)*$G$382+(M56/100)*$G$383+(O56)*$G$384+(Q56*$G$385))</f>
        <v>117.75072367200166</v>
      </c>
    </row>
    <row r="57">
      <c r="B57">
        <v>46</v>
      </c>
      <c r="C57">
        <f>$I$7+B57</f>
        <v>38565</v>
      </c>
      <c r="E57">
        <f>IF($C$8*ReDiarioFert!C52&lt;=0,"0",$C$8*ReDiarioFert!C52)</f>
        <v>3.282773515136689</v>
      </c>
      <c r="G57">
        <f>$C$8*ReDiarioFert!E52</f>
        <v>4.592215078926885</v>
      </c>
      <c r="I57">
        <f>$C$8*ReDiarioFert!G52</f>
        <v>5.943194725436719</v>
      </c>
      <c r="K57">
        <f>$C$8*ReDiarioFert!I52</f>
        <v>4.127218559331055</v>
      </c>
      <c r="M57">
        <f>$C$8*ReDiarioFert!K52</f>
        <v>2.40465395053462</v>
      </c>
      <c r="O57">
        <f>$C$8*ReDiarioFert!M52</f>
        <v>84.54738975609757</v>
      </c>
      <c r="S57">
        <f>((E57/100)*$G$379+(G57/100)*$G$380+(I57/100)*$G$381+(K57/100)*$G$382+(M57/100)*$G$383+(O57)*$G$384+(Q57*$G$385))</f>
        <v>117.75072367200166</v>
      </c>
    </row>
    <row r="58">
      <c r="B58">
        <v>47</v>
      </c>
      <c r="C58">
        <f>$I$7+B58</f>
        <v>38566</v>
      </c>
      <c r="E58">
        <f>IF($C$8*ReDiarioFert!C53&lt;=0,"0",$C$8*ReDiarioFert!C53)</f>
        <v>3.282773515136689</v>
      </c>
      <c r="G58">
        <f>$C$8*ReDiarioFert!E53</f>
        <v>4.592215078926885</v>
      </c>
      <c r="I58">
        <f>$C$8*ReDiarioFert!G53</f>
        <v>5.943194725436719</v>
      </c>
      <c r="K58">
        <f>$C$8*ReDiarioFert!I53</f>
        <v>4.127218559331055</v>
      </c>
      <c r="M58">
        <f>$C$8*ReDiarioFert!K53</f>
        <v>2.40465395053462</v>
      </c>
      <c r="O58">
        <f>$C$8*ReDiarioFert!M53</f>
        <v>84.54738975609757</v>
      </c>
      <c r="S58">
        <f>((E58/100)*$G$379+(G58/100)*$G$380+(I58/100)*$G$381+(K58/100)*$G$382+(M58/100)*$G$383+(O58)*$G$384+(Q58*$G$385))</f>
        <v>117.75072367200166</v>
      </c>
    </row>
    <row r="59">
      <c r="B59">
        <v>48</v>
      </c>
      <c r="C59">
        <f>$I$7+B59</f>
        <v>38567</v>
      </c>
      <c r="E59">
        <f>IF($C$8*ReDiarioFert!C54&lt;=0,"0",$C$8*ReDiarioFert!C54)</f>
        <v>3.282773515136689</v>
      </c>
      <c r="G59">
        <f>$C$8*ReDiarioFert!E54</f>
        <v>4.592215078926885</v>
      </c>
      <c r="I59">
        <f>$C$8*ReDiarioFert!G54</f>
        <v>5.943194725436719</v>
      </c>
      <c r="K59">
        <f>$C$8*ReDiarioFert!I54</f>
        <v>4.127218559331055</v>
      </c>
      <c r="M59">
        <f>$C$8*ReDiarioFert!K54</f>
        <v>2.40465395053462</v>
      </c>
      <c r="O59">
        <f>$C$8*ReDiarioFert!M54</f>
        <v>114.387443902439</v>
      </c>
      <c r="S59">
        <f>((E59/100)*$G$379+(G59/100)*$G$380+(I59/100)*$G$381+(K59/100)*$G$382+(M59/100)*$G$383+(O59)*$G$384+(Q59*$G$385))</f>
        <v>118.69366938302605</v>
      </c>
    </row>
    <row r="60">
      <c r="B60">
        <v>49</v>
      </c>
      <c r="C60">
        <f>$I$7+B60</f>
        <v>38568</v>
      </c>
      <c r="E60">
        <f>IF($C$8*ReDiarioFert!C55&lt;=0,"0",$C$8*ReDiarioFert!C55)</f>
        <v>3.282773515136689</v>
      </c>
      <c r="G60">
        <f>$C$8*ReDiarioFert!E55</f>
        <v>4.592215078926885</v>
      </c>
      <c r="I60">
        <f>$C$8*ReDiarioFert!G55</f>
        <v>5.943194725436719</v>
      </c>
      <c r="K60">
        <f>$C$8*ReDiarioFert!I55</f>
        <v>4.127218559331055</v>
      </c>
      <c r="M60">
        <f>$C$8*ReDiarioFert!K55</f>
        <v>2.40465395053462</v>
      </c>
      <c r="O60">
        <f>$C$8*ReDiarioFert!M55</f>
        <v>114.387443902439</v>
      </c>
      <c r="S60">
        <f>((E60/100)*$G$379+(G60/100)*$G$380+(I60/100)*$G$381+(K60/100)*$G$382+(M60/100)*$G$383+(O60)*$G$384+(Q60*$G$385))</f>
        <v>118.69366938302605</v>
      </c>
    </row>
    <row r="61">
      <c r="A61">
        <v>8</v>
      </c>
      <c r="B61">
        <v>50</v>
      </c>
      <c r="C61">
        <f>$I$7+B61</f>
        <v>38569</v>
      </c>
      <c r="E61">
        <f>IF($C$8*ReDiarioFert!C56&lt;=0,"0",$C$8*ReDiarioFert!C56)</f>
        <v>3.282773515136689</v>
      </c>
      <c r="G61">
        <f>$C$8*ReDiarioFert!E56</f>
        <v>4.592215078926885</v>
      </c>
      <c r="I61">
        <f>$C$8*ReDiarioFert!G56</f>
        <v>5.943194725436719</v>
      </c>
      <c r="K61">
        <f>$C$8*ReDiarioFert!I56</f>
        <v>4.127218559331055</v>
      </c>
      <c r="M61">
        <f>$C$8*ReDiarioFert!K56</f>
        <v>2.40465395053462</v>
      </c>
      <c r="O61">
        <f>$C$8*ReDiarioFert!M56</f>
        <v>114.387443902439</v>
      </c>
      <c r="Q61">
        <f>20*$C$8</f>
        <v>20.019999999999996</v>
      </c>
      <c r="S61">
        <f>((E61/100)*$G$379+(G61/100)*$G$380+(I61/100)*$G$381+(K61/100)*$G$382+(M61/100)*$G$383+(O61)*$G$384+(Q61*$G$385))</f>
        <v>147.72266938302604</v>
      </c>
    </row>
    <row r="62">
      <c r="B62">
        <v>51</v>
      </c>
      <c r="C62">
        <f>$I$7+B62</f>
        <v>38570</v>
      </c>
      <c r="E62">
        <f>IF($C$8*ReDiarioFert!C57&lt;=0,"0",$C$8*ReDiarioFert!C57)</f>
        <v>3.282773515136689</v>
      </c>
      <c r="G62">
        <f>$C$8*ReDiarioFert!E57</f>
        <v>4.592215078926885</v>
      </c>
      <c r="I62">
        <f>$C$8*ReDiarioFert!G57</f>
        <v>5.943194725436719</v>
      </c>
      <c r="K62">
        <f>$C$8*ReDiarioFert!I57</f>
        <v>4.127218559331055</v>
      </c>
      <c r="M62">
        <f>$C$8*ReDiarioFert!K57</f>
        <v>2.40465395053462</v>
      </c>
      <c r="O62">
        <f>$C$8*ReDiarioFert!M57</f>
        <v>114.387443902439</v>
      </c>
      <c r="S62">
        <f>((E62/100)*$G$379+(G62/100)*$G$380+(I62/100)*$G$381+(K62/100)*$G$382+(M62/100)*$G$383+(O62)*$G$384+(Q62*$G$385))</f>
        <v>118.69366938302605</v>
      </c>
    </row>
    <row r="63">
      <c r="B63">
        <v>52</v>
      </c>
      <c r="C63">
        <f>$I$7+B63</f>
        <v>38571</v>
      </c>
      <c r="E63">
        <f>IF($C$8*ReDiarioFert!C58&lt;=0,"0",$C$8*ReDiarioFert!C58)</f>
        <v>3.282773515136689</v>
      </c>
      <c r="G63">
        <f>$C$8*ReDiarioFert!E58</f>
        <v>4.592215078926885</v>
      </c>
      <c r="I63">
        <f>$C$8*ReDiarioFert!G58</f>
        <v>5.943194725436719</v>
      </c>
      <c r="K63">
        <f>$C$8*ReDiarioFert!I58</f>
        <v>4.127218559331055</v>
      </c>
      <c r="M63">
        <f>$C$8*ReDiarioFert!K58</f>
        <v>2.40465395053462</v>
      </c>
      <c r="O63">
        <f>$C$8*ReDiarioFert!M58</f>
        <v>114.387443902439</v>
      </c>
      <c r="S63">
        <f>((E63/100)*$G$379+(G63/100)*$G$380+(I63/100)*$G$381+(K63/100)*$G$382+(M63/100)*$G$383+(O63)*$G$384+(Q63*$G$385))</f>
        <v>118.69366938302605</v>
      </c>
    </row>
    <row r="64">
      <c r="B64">
        <v>53</v>
      </c>
      <c r="C64">
        <f>$I$7+B64</f>
        <v>38572</v>
      </c>
      <c r="E64">
        <f>IF($C$8*ReDiarioFert!C59&lt;=0,"0",$C$8*ReDiarioFert!C59)</f>
        <v>3.282773515136689</v>
      </c>
      <c r="G64">
        <f>$C$8*ReDiarioFert!E59</f>
        <v>4.592215078926885</v>
      </c>
      <c r="I64">
        <f>$C$8*ReDiarioFert!G59</f>
        <v>5.943194725436719</v>
      </c>
      <c r="K64">
        <f>$C$8*ReDiarioFert!I59</f>
        <v>4.127218559331055</v>
      </c>
      <c r="M64">
        <f>$C$8*ReDiarioFert!K59</f>
        <v>2.40465395053462</v>
      </c>
      <c r="O64">
        <f>$C$8*ReDiarioFert!M59</f>
        <v>114.387443902439</v>
      </c>
      <c r="S64">
        <f>((E64/100)*$G$379+(G64/100)*$G$380+(I64/100)*$G$381+(K64/100)*$G$382+(M64/100)*$G$383+(O64)*$G$384+(Q64*$G$385))</f>
        <v>118.69366938302605</v>
      </c>
    </row>
    <row r="65">
      <c r="B65">
        <v>54</v>
      </c>
      <c r="C65">
        <f>$I$7+B65</f>
        <v>38573</v>
      </c>
      <c r="E65">
        <f>IF($C$8*ReDiarioFert!C60&lt;=0,"0",$C$8*ReDiarioFert!C60)</f>
        <v>3.282773515136689</v>
      </c>
      <c r="G65">
        <f>$C$8*ReDiarioFert!E60</f>
        <v>4.592215078926885</v>
      </c>
      <c r="I65">
        <f>$C$8*ReDiarioFert!G60</f>
        <v>5.943194725436719</v>
      </c>
      <c r="K65">
        <f>$C$8*ReDiarioFert!I60</f>
        <v>4.127218559331055</v>
      </c>
      <c r="M65">
        <f>$C$8*ReDiarioFert!K60</f>
        <v>2.40465395053462</v>
      </c>
      <c r="O65">
        <f>$C$8*ReDiarioFert!M60</f>
        <v>114.387443902439</v>
      </c>
      <c r="S65">
        <f>((E65/100)*$G$379+(G65/100)*$G$380+(I65/100)*$G$381+(K65/100)*$G$382+(M65/100)*$G$383+(O65)*$G$384+(Q65*$G$385))</f>
        <v>118.69366938302605</v>
      </c>
    </row>
    <row r="66">
      <c r="B66">
        <v>55</v>
      </c>
      <c r="C66">
        <f>$I$7+B66</f>
        <v>38574</v>
      </c>
      <c r="E66">
        <f>IF($C$8*ReDiarioFert!C61&lt;=0,"0",$C$8*ReDiarioFert!C61)</f>
        <v>3.282773515136689</v>
      </c>
      <c r="G66">
        <f>$C$8*ReDiarioFert!E61</f>
        <v>4.592215078926885</v>
      </c>
      <c r="I66">
        <f>$C$8*ReDiarioFert!G61</f>
        <v>5.943194725436719</v>
      </c>
      <c r="K66">
        <f>$C$8*ReDiarioFert!I61</f>
        <v>4.127218559331055</v>
      </c>
      <c r="M66">
        <f>$C$8*ReDiarioFert!K61</f>
        <v>2.40465395053462</v>
      </c>
      <c r="O66">
        <f>$C$8*ReDiarioFert!M61</f>
        <v>114.387443902439</v>
      </c>
      <c r="S66">
        <f>((E66/100)*$G$379+(G66/100)*$G$380+(I66/100)*$G$381+(K66/100)*$G$382+(M66/100)*$G$383+(O66)*$G$384+(Q66*$G$385))</f>
        <v>118.69366938302605</v>
      </c>
    </row>
    <row r="67">
      <c r="B67">
        <v>56</v>
      </c>
      <c r="C67">
        <f>$I$7+B67</f>
        <v>38575</v>
      </c>
      <c r="E67">
        <f>IF($C$8*ReDiarioFert!C62&lt;=0,"0",$C$8*ReDiarioFert!C62)</f>
        <v>3.282773515136689</v>
      </c>
      <c r="G67">
        <f>$C$8*ReDiarioFert!E62</f>
        <v>4.592215078926885</v>
      </c>
      <c r="I67">
        <f>$C$8*ReDiarioFert!G62</f>
        <v>5.943194725436719</v>
      </c>
      <c r="K67">
        <f>$C$8*ReDiarioFert!I62</f>
        <v>4.127218559331055</v>
      </c>
      <c r="M67">
        <f>$C$8*ReDiarioFert!K62</f>
        <v>2.40465395053462</v>
      </c>
      <c r="O67">
        <f>$C$8*ReDiarioFert!M62</f>
        <v>114.387443902439</v>
      </c>
      <c r="S67">
        <f>((E67/100)*$G$379+(G67/100)*$G$380+(I67/100)*$G$381+(K67/100)*$G$382+(M67/100)*$G$383+(O67)*$G$384+(Q67*$G$385))</f>
        <v>118.69366938302605</v>
      </c>
    </row>
    <row r="68">
      <c r="A68">
        <v>9</v>
      </c>
      <c r="B68">
        <v>57</v>
      </c>
      <c r="C68">
        <f>$I$7+B68</f>
        <v>38576</v>
      </c>
      <c r="E68">
        <f>IF($C$8*ReDiarioFert!C63&lt;=0,"0",$C$8*ReDiarioFert!C63)</f>
        <v>3.282773515136689</v>
      </c>
      <c r="G68">
        <f>$C$8*ReDiarioFert!E63</f>
        <v>4.592215078926885</v>
      </c>
      <c r="I68">
        <f>$C$8*ReDiarioFert!G63</f>
        <v>5.943194725436719</v>
      </c>
      <c r="K68">
        <f>$C$8*ReDiarioFert!I63</f>
        <v>4.127218559331055</v>
      </c>
      <c r="M68">
        <f>$C$8*ReDiarioFert!K63</f>
        <v>2.40465395053462</v>
      </c>
      <c r="O68">
        <f>$C$8*ReDiarioFert!M63</f>
        <v>114.387443902439</v>
      </c>
      <c r="Q68">
        <f>20*$C$8</f>
        <v>20.019999999999996</v>
      </c>
      <c r="S68">
        <f>((E68/100)*$G$379+(G68/100)*$G$380+(I68/100)*$G$381+(K68/100)*$G$382+(M68/100)*$G$383+(O68)*$G$384+(Q68*$G$385))</f>
        <v>147.72266938302604</v>
      </c>
    </row>
    <row r="69">
      <c r="B69">
        <v>58</v>
      </c>
      <c r="C69">
        <f>$I$7+B69</f>
        <v>38577</v>
      </c>
      <c r="E69">
        <f>IF($C$8*ReDiarioFert!C64&lt;=0,"0",$C$8*ReDiarioFert!C64)</f>
        <v>3.282773515136689</v>
      </c>
      <c r="G69">
        <f>$C$8*ReDiarioFert!E64</f>
        <v>4.592215078926885</v>
      </c>
      <c r="I69">
        <f>$C$8*ReDiarioFert!G64</f>
        <v>5.943194725436719</v>
      </c>
      <c r="K69">
        <f>$C$8*ReDiarioFert!I64</f>
        <v>4.127218559331055</v>
      </c>
      <c r="M69">
        <f>$C$8*ReDiarioFert!K64</f>
        <v>2.40465395053462</v>
      </c>
      <c r="O69">
        <f>$C$8*ReDiarioFert!M64</f>
        <v>114.387443902439</v>
      </c>
      <c r="S69">
        <f>((E69/100)*$G$379+(G69/100)*$G$380+(I69/100)*$G$381+(K69/100)*$G$382+(M69/100)*$G$383+(O69)*$G$384+(Q69*$G$385))</f>
        <v>118.69366938302605</v>
      </c>
    </row>
    <row r="70">
      <c r="B70">
        <v>59</v>
      </c>
      <c r="C70">
        <f>$I$7+B70</f>
        <v>38578</v>
      </c>
      <c r="E70">
        <f>IF($C$8*ReDiarioFert!C65&lt;=0,"0",$C$8*ReDiarioFert!C65)</f>
        <v>3.282773515136689</v>
      </c>
      <c r="G70">
        <f>$C$8*ReDiarioFert!E65</f>
        <v>4.592215078926885</v>
      </c>
      <c r="I70">
        <f>$C$8*ReDiarioFert!G65</f>
        <v>5.943194725436719</v>
      </c>
      <c r="K70">
        <f>$C$8*ReDiarioFert!I65</f>
        <v>4.127218559331055</v>
      </c>
      <c r="M70">
        <f>$C$8*ReDiarioFert!K65</f>
        <v>2.40465395053462</v>
      </c>
      <c r="O70">
        <f>$C$8*ReDiarioFert!M65</f>
        <v>114.387443902439</v>
      </c>
      <c r="S70">
        <f>((E70/100)*$G$379+(G70/100)*$G$380+(I70/100)*$G$381+(K70/100)*$G$382+(M70/100)*$G$383+(O70)*$G$384+(Q70*$G$385))</f>
        <v>118.69366938302605</v>
      </c>
    </row>
    <row r="71">
      <c r="B71">
        <v>60</v>
      </c>
      <c r="C71">
        <f>$I$7+B71</f>
        <v>38579</v>
      </c>
      <c r="E71">
        <f>IF($C$8*ReDiarioFert!C66&lt;=0,"0",$C$8*ReDiarioFert!C66)</f>
        <v>3.282773515136689</v>
      </c>
      <c r="G71">
        <f>$C$8*ReDiarioFert!E66</f>
        <v>4.592215078926885</v>
      </c>
      <c r="I71">
        <f>$C$8*ReDiarioFert!G66</f>
        <v>5.943194725436719</v>
      </c>
      <c r="K71">
        <f>$C$8*ReDiarioFert!I66</f>
        <v>4.127218559331055</v>
      </c>
      <c r="M71">
        <f>$C$8*ReDiarioFert!K66</f>
        <v>2.40465395053462</v>
      </c>
      <c r="O71">
        <f>$C$8*ReDiarioFert!M66</f>
        <v>114.387443902439</v>
      </c>
      <c r="S71">
        <f>((E71/100)*$G$379+(G71/100)*$G$380+(I71/100)*$G$381+(K71/100)*$G$382+(M71/100)*$G$383+(O71)*$G$384+(Q71*$G$385))</f>
        <v>118.69366938302605</v>
      </c>
    </row>
    <row r="72">
      <c r="B72">
        <v>61</v>
      </c>
      <c r="C72">
        <f>$I$7+B72</f>
        <v>38580</v>
      </c>
      <c r="E72">
        <f>IF($C$8*ReDiarioFert!C67&lt;=0,"0",$C$8*ReDiarioFert!C67)</f>
        <v>3.282773515136689</v>
      </c>
      <c r="G72">
        <f>$C$8*ReDiarioFert!E67</f>
        <v>4.592215078926885</v>
      </c>
      <c r="I72">
        <f>$C$8*ReDiarioFert!G67</f>
        <v>5.943194725436719</v>
      </c>
      <c r="K72">
        <f>$C$8*ReDiarioFert!I67</f>
        <v>4.127218559331055</v>
      </c>
      <c r="M72">
        <f>$C$8*ReDiarioFert!K67</f>
        <v>2.40465395053462</v>
      </c>
      <c r="O72">
        <f>$C$8*ReDiarioFert!M67</f>
        <v>114.387443902439</v>
      </c>
      <c r="S72">
        <f>((E72/100)*$G$379+(G72/100)*$G$380+(I72/100)*$G$381+(K72/100)*$G$382+(M72/100)*$G$383+(O72)*$G$384+(Q72*$G$385))</f>
        <v>118.69366938302605</v>
      </c>
    </row>
    <row r="73">
      <c r="B73">
        <v>62</v>
      </c>
      <c r="C73">
        <f>$I$7+B73</f>
        <v>38581</v>
      </c>
      <c r="E73">
        <f>IF($C$8*ReDiarioFert!C68&lt;=0,"0",$C$8*ReDiarioFert!C68)</f>
        <v>3.282773515136689</v>
      </c>
      <c r="G73">
        <f>$C$8*ReDiarioFert!E68</f>
        <v>4.592215078926885</v>
      </c>
      <c r="I73">
        <f>$C$8*ReDiarioFert!G68</f>
        <v>5.943194725436719</v>
      </c>
      <c r="K73">
        <f>$C$8*ReDiarioFert!I68</f>
        <v>4.127218559331055</v>
      </c>
      <c r="M73">
        <f>$C$8*ReDiarioFert!K68</f>
        <v>2.40465395053462</v>
      </c>
      <c r="O73">
        <f>$C$8*ReDiarioFert!M68</f>
        <v>114.387443902439</v>
      </c>
      <c r="S73">
        <f>((E73/100)*$G$379+(G73/100)*$G$380+(I73/100)*$G$381+(K73/100)*$G$382+(M73/100)*$G$383+(O73)*$G$384+(Q73*$G$385))</f>
        <v>118.69366938302605</v>
      </c>
    </row>
    <row r="74">
      <c r="B74">
        <v>63</v>
      </c>
      <c r="C74">
        <f>$I$7+B74</f>
        <v>38582</v>
      </c>
      <c r="E74">
        <f>IF($C$8*ReDiarioFert!C69&lt;=0,"0",$C$8*ReDiarioFert!C69)</f>
        <v>3.282773515136689</v>
      </c>
      <c r="G74">
        <f>$C$8*ReDiarioFert!E69</f>
        <v>4.592215078926885</v>
      </c>
      <c r="I74">
        <f>$C$8*ReDiarioFert!G69</f>
        <v>5.943194725436719</v>
      </c>
      <c r="K74">
        <f>$C$8*ReDiarioFert!I69</f>
        <v>4.127218559331055</v>
      </c>
      <c r="M74">
        <f>$C$8*ReDiarioFert!K69</f>
        <v>2.40465395053462</v>
      </c>
      <c r="O74">
        <f>$C$8*ReDiarioFert!M69</f>
        <v>144.2279863414634</v>
      </c>
      <c r="S74">
        <f>((E74/100)*$G$379+(G74/100)*$G$380+(I74/100)*$G$381+(K74/100)*$G$382+(M74/100)*$G$383+(O74)*$G$384+(Q74*$G$385))</f>
        <v>119.63663052409922</v>
      </c>
    </row>
    <row r="75">
      <c r="A75">
        <v>10</v>
      </c>
      <c r="B75">
        <v>64</v>
      </c>
      <c r="C75">
        <f>$I$7+B75</f>
        <v>38583</v>
      </c>
      <c r="E75">
        <f>IF($C$8*ReDiarioFert!C70&lt;=0,"0",$C$8*ReDiarioFert!C70)</f>
        <v>3.282773515136689</v>
      </c>
      <c r="G75">
        <f>$C$8*ReDiarioFert!E70</f>
        <v>4.592215078926885</v>
      </c>
      <c r="I75">
        <f>$C$8*ReDiarioFert!G70</f>
        <v>5.943194725436719</v>
      </c>
      <c r="K75">
        <f>$C$8*ReDiarioFert!I70</f>
        <v>4.127218559331055</v>
      </c>
      <c r="M75">
        <f>$C$8*ReDiarioFert!K70</f>
        <v>2.40465395053462</v>
      </c>
      <c r="O75">
        <f>$C$8*ReDiarioFert!M70</f>
        <v>144.2279863414634</v>
      </c>
      <c r="Q75">
        <f>20*$C$8</f>
        <v>20.019999999999996</v>
      </c>
      <c r="S75">
        <f>((E75/100)*$G$379+(G75/100)*$G$380+(I75/100)*$G$381+(K75/100)*$G$382+(M75/100)*$G$383+(O75)*$G$384+(Q75*$G$385))</f>
        <v>148.6656305240992</v>
      </c>
    </row>
    <row r="76">
      <c r="B76">
        <v>65</v>
      </c>
      <c r="C76">
        <f>$I$7+B76</f>
        <v>38584</v>
      </c>
      <c r="E76">
        <f>IF($C$8*ReDiarioFert!C71&lt;=0,"0",$C$8*ReDiarioFert!C71)</f>
        <v>3.282773515136689</v>
      </c>
      <c r="G76">
        <f>$C$8*ReDiarioFert!E71</f>
        <v>4.592215078926885</v>
      </c>
      <c r="I76">
        <f>$C$8*ReDiarioFert!G71</f>
        <v>5.943194725436719</v>
      </c>
      <c r="K76">
        <f>$C$8*ReDiarioFert!I71</f>
        <v>4.127218559331055</v>
      </c>
      <c r="M76">
        <f>$C$8*ReDiarioFert!K71</f>
        <v>2.40465395053462</v>
      </c>
      <c r="O76">
        <f>$C$8*ReDiarioFert!M71</f>
        <v>144.2279863414634</v>
      </c>
      <c r="S76">
        <f>((E76/100)*$G$379+(G76/100)*$G$380+(I76/100)*$G$381+(K76/100)*$G$382+(M76/100)*$G$383+(O76)*$G$384+(Q76*$G$385))</f>
        <v>119.63663052409922</v>
      </c>
    </row>
    <row r="77">
      <c r="B77">
        <v>66</v>
      </c>
      <c r="C77">
        <f>$I$7+B77</f>
        <v>38585</v>
      </c>
      <c r="E77">
        <f>IF($C$8*ReDiarioFert!C72&lt;=0,"0",$C$8*ReDiarioFert!C72)</f>
        <v>3.282773515136689</v>
      </c>
      <c r="G77">
        <f>$C$8*ReDiarioFert!E72</f>
        <v>4.592215078926885</v>
      </c>
      <c r="I77">
        <f>$C$8*ReDiarioFert!G72</f>
        <v>5.943194725436719</v>
      </c>
      <c r="K77">
        <f>$C$8*ReDiarioFert!I72</f>
        <v>4.127218559331055</v>
      </c>
      <c r="M77">
        <f>$C$8*ReDiarioFert!K72</f>
        <v>2.40465395053462</v>
      </c>
      <c r="O77">
        <f>$C$8*ReDiarioFert!M72</f>
        <v>144.2279863414634</v>
      </c>
      <c r="S77">
        <f>((E77/100)*$G$379+(G77/100)*$G$380+(I77/100)*$G$381+(K77/100)*$G$382+(M77/100)*$G$383+(O77)*$G$384+(Q77*$G$385))</f>
        <v>119.63663052409922</v>
      </c>
    </row>
    <row r="78">
      <c r="B78">
        <v>67</v>
      </c>
      <c r="C78">
        <f>$I$7+B78</f>
        <v>38586</v>
      </c>
      <c r="E78">
        <f>IF($C$8*ReDiarioFert!C73&lt;=0,"0",$C$8*ReDiarioFert!C73)</f>
        <v>3.282773515136689</v>
      </c>
      <c r="G78">
        <f>$C$8*ReDiarioFert!E73</f>
        <v>4.592215078926885</v>
      </c>
      <c r="I78">
        <f>$C$8*ReDiarioFert!G73</f>
        <v>5.943194725436719</v>
      </c>
      <c r="K78">
        <f>$C$8*ReDiarioFert!I73</f>
        <v>4.127218559331055</v>
      </c>
      <c r="M78">
        <f>$C$8*ReDiarioFert!K73</f>
        <v>2.40465395053462</v>
      </c>
      <c r="O78">
        <f>$C$8*ReDiarioFert!M73</f>
        <v>144.2279863414634</v>
      </c>
      <c r="S78">
        <f>((E78/100)*$G$379+(G78/100)*$G$380+(I78/100)*$G$381+(K78/100)*$G$382+(M78/100)*$G$383+(O78)*$G$384+(Q78*$G$385))</f>
        <v>119.63663052409922</v>
      </c>
    </row>
    <row r="79">
      <c r="B79">
        <v>68</v>
      </c>
      <c r="C79">
        <f>$I$7+B79</f>
        <v>38587</v>
      </c>
      <c r="E79">
        <f>IF($C$8*ReDiarioFert!C74&lt;=0,"0",$C$8*ReDiarioFert!C74)</f>
        <v>2.870931663160796</v>
      </c>
      <c r="G79">
        <f>$C$8*ReDiarioFert!E74</f>
        <v>4.592215078926885</v>
      </c>
      <c r="I79">
        <f>$C$8*ReDiarioFert!G74</f>
        <v>5.943194725436719</v>
      </c>
      <c r="K79">
        <f>$C$8*ReDiarioFert!I74</f>
        <v>4.127218559331055</v>
      </c>
      <c r="M79">
        <f>$C$8*ReDiarioFert!K74</f>
        <v>2.40465395053462</v>
      </c>
      <c r="O79">
        <f>$C$8*ReDiarioFert!M74</f>
        <v>144.2279863414634</v>
      </c>
      <c r="S79">
        <f>((E79/100)*$G$379+(G79/100)*$G$380+(I79/100)*$G$381+(K79/100)*$G$382+(M79/100)*$G$383+(O79)*$G$384+(Q79*$G$385))</f>
        <v>118.31873659777636</v>
      </c>
    </row>
    <row r="80">
      <c r="B80">
        <v>69</v>
      </c>
      <c r="C80">
        <f>$I$7+B80</f>
        <v>38588</v>
      </c>
      <c r="E80">
        <f>IF($C$8*ReDiarioFert!C75&lt;=0,"0",$C$8*ReDiarioFert!C75)</f>
        <v>2.870931663160796</v>
      </c>
      <c r="G80">
        <f>$C$8*ReDiarioFert!E75</f>
        <v>4.592215078926885</v>
      </c>
      <c r="I80">
        <f>$C$8*ReDiarioFert!G75</f>
        <v>5.943194725436719</v>
      </c>
      <c r="K80">
        <f>$C$8*ReDiarioFert!I75</f>
        <v>4.127218559331055</v>
      </c>
      <c r="M80">
        <f>$C$8*ReDiarioFert!K75</f>
        <v>2.40465395053462</v>
      </c>
      <c r="O80">
        <f>$C$8*ReDiarioFert!M75</f>
        <v>144.2279863414634</v>
      </c>
      <c r="S80">
        <f>((E80/100)*$G$379+(G80/100)*$G$380+(I80/100)*$G$381+(K80/100)*$G$382+(M80/100)*$G$383+(O80)*$G$384+(Q80*$G$385))</f>
        <v>118.31873659777636</v>
      </c>
    </row>
    <row r="81">
      <c r="B81">
        <v>70</v>
      </c>
      <c r="C81">
        <f>$I$7+B81</f>
        <v>38589</v>
      </c>
      <c r="E81">
        <f>IF($C$8*ReDiarioFert!C76&lt;=0,"0",$C$8*ReDiarioFert!C76)</f>
        <v>2.870931663160796</v>
      </c>
      <c r="G81">
        <f>$C$8*ReDiarioFert!E76</f>
        <v>4.592215078926885</v>
      </c>
      <c r="I81">
        <f>$C$8*ReDiarioFert!G76</f>
        <v>5.943194725436719</v>
      </c>
      <c r="K81">
        <f>$C$8*ReDiarioFert!I76</f>
        <v>4.127218559331055</v>
      </c>
      <c r="M81">
        <f>$C$8*ReDiarioFert!K76</f>
        <v>2.40465395053462</v>
      </c>
      <c r="O81">
        <f>$C$8*ReDiarioFert!M76</f>
        <v>144.2279863414634</v>
      </c>
      <c r="S81">
        <f>((E81/100)*$G$379+(G81/100)*$G$380+(I81/100)*$G$381+(K81/100)*$G$382+(M81/100)*$G$383+(O81)*$G$384+(Q81*$G$385))</f>
        <v>118.31873659777636</v>
      </c>
    </row>
    <row r="82">
      <c r="A82">
        <v>11</v>
      </c>
      <c r="B82">
        <v>71</v>
      </c>
      <c r="C82">
        <f>$I$7+B82</f>
        <v>38590</v>
      </c>
      <c r="E82">
        <f>IF($C$8*ReDiarioFert!C77&lt;=0,"0",$C$8*ReDiarioFert!C77)</f>
        <v>2.870931663160796</v>
      </c>
      <c r="G82">
        <f>$C$8*ReDiarioFert!E77</f>
        <v>4.592215078926885</v>
      </c>
      <c r="I82">
        <f>$C$8*ReDiarioFert!G77</f>
        <v>5.943194725436719</v>
      </c>
      <c r="K82">
        <f>$C$8*ReDiarioFert!I77</f>
        <v>4.127218559331055</v>
      </c>
      <c r="M82">
        <f>$C$8*ReDiarioFert!K77</f>
        <v>2.40465395053462</v>
      </c>
      <c r="O82">
        <f>$C$8*ReDiarioFert!M77</f>
        <v>144.2279863414634</v>
      </c>
      <c r="Q82">
        <f>20*$C$8</f>
        <v>20.019999999999996</v>
      </c>
      <c r="S82">
        <f>((E82/100)*$G$379+(G82/100)*$G$380+(I82/100)*$G$381+(K82/100)*$G$382+(M82/100)*$G$383+(O82)*$G$384+(Q82*$G$385))</f>
        <v>147.34773659777636</v>
      </c>
    </row>
    <row r="83">
      <c r="B83">
        <v>72</v>
      </c>
      <c r="C83">
        <f>$I$7+B83</f>
        <v>38591</v>
      </c>
      <c r="E83">
        <f>IF($C$8*ReDiarioFert!C78&lt;=0,"0",$C$8*ReDiarioFert!C78)</f>
        <v>2.870931663160796</v>
      </c>
      <c r="G83">
        <f>$C$8*ReDiarioFert!E78</f>
        <v>4.592215078926885</v>
      </c>
      <c r="I83">
        <f>$C$8*ReDiarioFert!G78</f>
        <v>5.943194725436719</v>
      </c>
      <c r="K83">
        <f>$C$8*ReDiarioFert!I78</f>
        <v>4.127218559331055</v>
      </c>
      <c r="M83">
        <f>$C$8*ReDiarioFert!K78</f>
        <v>2.40465395053462</v>
      </c>
      <c r="O83">
        <f>$C$8*ReDiarioFert!M78</f>
        <v>144.2279863414634</v>
      </c>
      <c r="S83">
        <f>((E83/100)*$G$379+(G83/100)*$G$380+(I83/100)*$G$381+(K83/100)*$G$382+(M83/100)*$G$383+(O83)*$G$384+(Q83*$G$385))</f>
        <v>118.31873659777636</v>
      </c>
    </row>
    <row r="84">
      <c r="B84">
        <v>73</v>
      </c>
      <c r="C84">
        <f>$I$7+B84</f>
        <v>38592</v>
      </c>
      <c r="E84">
        <f>IF($C$8*ReDiarioFert!C79&lt;=0,"0",$C$8*ReDiarioFert!C79)</f>
        <v>2.870931663160796</v>
      </c>
      <c r="G84">
        <f>$C$8*ReDiarioFert!E79</f>
        <v>4.592215078926885</v>
      </c>
      <c r="I84">
        <f>$C$8*ReDiarioFert!G79</f>
        <v>5.943194725436719</v>
      </c>
      <c r="K84">
        <f>$C$8*ReDiarioFert!I79</f>
        <v>4.127218559331055</v>
      </c>
      <c r="M84">
        <f>$C$8*ReDiarioFert!K79</f>
        <v>2.40465395053462</v>
      </c>
      <c r="O84">
        <f>$C$8*ReDiarioFert!M79</f>
        <v>144.2279863414634</v>
      </c>
      <c r="S84">
        <f>((E84/100)*$G$379+(G84/100)*$G$380+(I84/100)*$G$381+(K84/100)*$G$382+(M84/100)*$G$383+(O84)*$G$384+(Q84*$G$385))</f>
        <v>118.31873659777636</v>
      </c>
    </row>
    <row r="85">
      <c r="B85">
        <v>74</v>
      </c>
      <c r="C85">
        <f>$I$7+B85</f>
        <v>38593</v>
      </c>
      <c r="E85">
        <f>IF($C$8*ReDiarioFert!C80&lt;=0,"0",$C$8*ReDiarioFert!C80)</f>
        <v>2.870931663160796</v>
      </c>
      <c r="G85">
        <f>$C$8*ReDiarioFert!E80</f>
        <v>4.592215078926885</v>
      </c>
      <c r="I85">
        <f>$C$8*ReDiarioFert!G80</f>
        <v>5.943194725436719</v>
      </c>
      <c r="K85">
        <f>$C$8*ReDiarioFert!I80</f>
        <v>4.127218559331055</v>
      </c>
      <c r="M85">
        <f>$C$8*ReDiarioFert!K80</f>
        <v>2.40465395053462</v>
      </c>
      <c r="O85">
        <f>$C$8*ReDiarioFert!M80</f>
        <v>144.2279863414634</v>
      </c>
      <c r="S85">
        <f>((E85/100)*$G$379+(G85/100)*$G$380+(I85/100)*$G$381+(K85/100)*$G$382+(M85/100)*$G$383+(O85)*$G$384+(Q85*$G$385))</f>
        <v>118.31873659777636</v>
      </c>
    </row>
    <row r="86">
      <c r="B86">
        <v>75</v>
      </c>
      <c r="C86">
        <f>$I$7+B86</f>
        <v>38594</v>
      </c>
      <c r="E86">
        <f>IF($C$8*ReDiarioFert!C81&lt;=0,"0",$C$8*ReDiarioFert!C81)</f>
        <v>3.6333622041556457</v>
      </c>
      <c r="G86">
        <f>$C$8*ReDiarioFert!E81</f>
        <v>4.592215078926885</v>
      </c>
      <c r="I86">
        <f>$C$8*ReDiarioFert!G81</f>
        <v>7.64368776171</v>
      </c>
      <c r="K86">
        <f>$C$8*ReDiarioFert!I81</f>
        <v>5.3081165011875</v>
      </c>
      <c r="M86">
        <f>$C$8*ReDiarioFert!K81</f>
        <v>3.0926841239411766</v>
      </c>
      <c r="O86">
        <f>$C$8*ReDiarioFert!M81</f>
        <v>144.2279863414634</v>
      </c>
      <c r="S86">
        <f>((E86/100)*$G$379+(G86/100)*$G$380+(I86/100)*$G$381+(K86/100)*$G$382+(M86/100)*$G$383+(O86)*$G$384+(Q86*$G$385))</f>
        <v>134.91239319794028</v>
      </c>
    </row>
    <row r="87">
      <c r="B87">
        <v>76</v>
      </c>
      <c r="C87">
        <f>$I$7+B87</f>
        <v>38595</v>
      </c>
      <c r="E87">
        <f>IF($C$8*ReDiarioFert!C82&lt;=0,"0",$C$8*ReDiarioFert!C82)</f>
        <v>4.314356501436137</v>
      </c>
      <c r="G87">
        <f>$C$8*ReDiarioFert!E82</f>
        <v>2.5512295665169424</v>
      </c>
      <c r="I87">
        <f>$C$8*ReDiarioFert!G82</f>
        <v>7.64368776171</v>
      </c>
      <c r="K87">
        <f>$C$8*ReDiarioFert!I82</f>
        <v>5.3081165011875</v>
      </c>
      <c r="M87">
        <f>$C$8*ReDiarioFert!K82</f>
        <v>3.2009755555555546</v>
      </c>
      <c r="O87">
        <f>$C$8*ReDiarioFert!M82</f>
        <v>144.2279863414634</v>
      </c>
      <c r="S87">
        <f>((E87/100)*$G$379+(G87/100)*$G$380+(I87/100)*$G$381+(K87/100)*$G$382+(M87/100)*$G$383+(O87)*$G$384+(Q87*$G$385))</f>
        <v>113.1628642447133</v>
      </c>
    </row>
    <row r="88">
      <c r="B88">
        <v>77</v>
      </c>
      <c r="C88">
        <f>$I$7+B88</f>
        <v>38596</v>
      </c>
      <c r="E88">
        <f>IF($C$8*ReDiarioFert!C83&lt;=0,"0",$C$8*ReDiarioFert!C83)</f>
        <v>4.314356501436137</v>
      </c>
      <c r="G88">
        <f>$C$8*ReDiarioFert!E83</f>
        <v>2.5512295665169424</v>
      </c>
      <c r="I88">
        <f>$C$8*ReDiarioFert!G83</f>
        <v>7.64368776171</v>
      </c>
      <c r="K88">
        <f>$C$8*ReDiarioFert!I83</f>
        <v>5.3081165011875</v>
      </c>
      <c r="M88">
        <f>$C$8*ReDiarioFert!K83</f>
        <v>3.2009755555555546</v>
      </c>
      <c r="O88">
        <f>$C$8*ReDiarioFert!M83</f>
        <v>144.2279863414634</v>
      </c>
      <c r="S88">
        <f>((E88/100)*$G$379+(G88/100)*$G$380+(I88/100)*$G$381+(K88/100)*$G$382+(M88/100)*$G$383+(O88)*$G$384+(Q88*$G$385))</f>
        <v>113.1628642447133</v>
      </c>
    </row>
    <row r="89">
      <c r="A89">
        <v>12</v>
      </c>
      <c r="B89">
        <v>78</v>
      </c>
      <c r="C89">
        <f>$I$7+B89</f>
        <v>38597</v>
      </c>
      <c r="E89">
        <f>IF($C$8*ReDiarioFert!C84&lt;=0,"0",$C$8*ReDiarioFert!C84)</f>
        <v>4.314356501436137</v>
      </c>
      <c r="G89">
        <f>$C$8*ReDiarioFert!E84</f>
        <v>2.5512295665169424</v>
      </c>
      <c r="I89">
        <f>$C$8*ReDiarioFert!G84</f>
        <v>7.64368776171</v>
      </c>
      <c r="K89">
        <f>$C$8*ReDiarioFert!I84</f>
        <v>5.3081165011875</v>
      </c>
      <c r="M89">
        <f>$C$8*ReDiarioFert!K84</f>
        <v>3.2009755555555546</v>
      </c>
      <c r="O89">
        <f>$C$8*ReDiarioFert!M84</f>
        <v>144.2279863414634</v>
      </c>
      <c r="Q89">
        <f>20*$C$8</f>
        <v>20.019999999999996</v>
      </c>
      <c r="S89">
        <f>((E89/100)*$G$379+(G89/100)*$G$380+(I89/100)*$G$381+(K89/100)*$G$382+(M89/100)*$G$383+(O89)*$G$384+(Q89*$G$385))</f>
        <v>142.1918642447133</v>
      </c>
    </row>
    <row r="90">
      <c r="B90">
        <v>79</v>
      </c>
      <c r="C90">
        <f>$I$7+B90</f>
        <v>38598</v>
      </c>
      <c r="E90">
        <f>IF($C$8*ReDiarioFert!C85&lt;=0,"0",$C$8*ReDiarioFert!C85)</f>
        <v>4.314356501436137</v>
      </c>
      <c r="G90">
        <f>$C$8*ReDiarioFert!E85</f>
        <v>2.5512295665169424</v>
      </c>
      <c r="I90">
        <f>$C$8*ReDiarioFert!G85</f>
        <v>7.64368776171</v>
      </c>
      <c r="K90">
        <f>$C$8*ReDiarioFert!I85</f>
        <v>5.3081165011875</v>
      </c>
      <c r="M90">
        <f>$C$8*ReDiarioFert!K85</f>
        <v>3.2009755555555546</v>
      </c>
      <c r="O90">
        <f>$C$8*ReDiarioFert!M85</f>
        <v>144.2279863414634</v>
      </c>
      <c r="S90">
        <f>((E90/100)*$G$379+(G90/100)*$G$380+(I90/100)*$G$381+(K90/100)*$G$382+(M90/100)*$G$383+(O90)*$G$384+(Q90*$G$385))</f>
        <v>113.1628642447133</v>
      </c>
    </row>
    <row r="91">
      <c r="B91">
        <v>80</v>
      </c>
      <c r="C91">
        <f>$I$7+B91</f>
        <v>38599</v>
      </c>
      <c r="E91">
        <f>IF($C$8*ReDiarioFert!C86&lt;=0,"0",$C$8*ReDiarioFert!C86)</f>
        <v>4.314356501436137</v>
      </c>
      <c r="G91">
        <f>$C$8*ReDiarioFert!E86</f>
        <v>2.5512295665169424</v>
      </c>
      <c r="I91">
        <f>$C$8*ReDiarioFert!G86</f>
        <v>7.64368776171</v>
      </c>
      <c r="K91">
        <f>$C$8*ReDiarioFert!I86</f>
        <v>5.3081165011875</v>
      </c>
      <c r="M91">
        <f>$C$8*ReDiarioFert!K86</f>
        <v>3.2009755555555546</v>
      </c>
      <c r="O91">
        <f>$C$8*ReDiarioFert!M86</f>
        <v>144.2279863414634</v>
      </c>
      <c r="S91">
        <f>((E91/100)*$G$379+(G91/100)*$G$380+(I91/100)*$G$381+(K91/100)*$G$382+(M91/100)*$G$383+(O91)*$G$384+(Q91*$G$385))</f>
        <v>113.1628642447133</v>
      </c>
    </row>
    <row r="92">
      <c r="B92">
        <v>81</v>
      </c>
      <c r="C92">
        <f>$I$7+B92</f>
        <v>38600</v>
      </c>
      <c r="E92">
        <f>IF($C$8*ReDiarioFert!C87&lt;=0,"0",$C$8*ReDiarioFert!C87)</f>
        <v>4.314356501436137</v>
      </c>
      <c r="G92">
        <f>$C$8*ReDiarioFert!E87</f>
        <v>2.5512295665169424</v>
      </c>
      <c r="I92">
        <f>$C$8*ReDiarioFert!G87</f>
        <v>7.64368776171</v>
      </c>
      <c r="K92">
        <f>$C$8*ReDiarioFert!I87</f>
        <v>5.3081165011875</v>
      </c>
      <c r="M92">
        <f>$C$8*ReDiarioFert!K87</f>
        <v>3.2009755555555546</v>
      </c>
      <c r="O92">
        <f>$C$8*ReDiarioFert!M87</f>
        <v>174.06804048780486</v>
      </c>
      <c r="S92">
        <f>((E92/100)*$G$379+(G92/100)*$G$380+(I92/100)*$G$381+(K92/100)*$G$382+(M92/100)*$G$383+(O92)*$G$384+(Q92*$G$385))</f>
        <v>114.1058099557377</v>
      </c>
    </row>
    <row r="93">
      <c r="B93">
        <v>82</v>
      </c>
      <c r="C93">
        <f>$I$7+B93</f>
        <v>38601</v>
      </c>
      <c r="E93">
        <f>IF($C$8*ReDiarioFert!C88&lt;=0,"0",$C$8*ReDiarioFert!C88)</f>
        <v>4.314356501436137</v>
      </c>
      <c r="G93">
        <f>$C$8*ReDiarioFert!E88</f>
        <v>2.5512295665169424</v>
      </c>
      <c r="I93">
        <f>$C$8*ReDiarioFert!G88</f>
        <v>7.64368776171</v>
      </c>
      <c r="K93">
        <f>$C$8*ReDiarioFert!I88</f>
        <v>5.3081165011875</v>
      </c>
      <c r="M93">
        <f>$C$8*ReDiarioFert!K88</f>
        <v>3.2009755555555546</v>
      </c>
      <c r="O93">
        <f>$C$8*ReDiarioFert!M88</f>
        <v>174.06804048780486</v>
      </c>
      <c r="S93">
        <f>((E93/100)*$G$379+(G93/100)*$G$380+(I93/100)*$G$381+(K93/100)*$G$382+(M93/100)*$G$383+(O93)*$G$384+(Q93*$G$385))</f>
        <v>114.1058099557377</v>
      </c>
    </row>
    <row r="94">
      <c r="B94">
        <v>83</v>
      </c>
      <c r="C94">
        <f>$I$7+B94</f>
        <v>38602</v>
      </c>
      <c r="E94">
        <f>IF($C$8*ReDiarioFert!C89&lt;=0,"0",$C$8*ReDiarioFert!C89)</f>
        <v>4.314356501436137</v>
      </c>
      <c r="G94">
        <f>$C$8*ReDiarioFert!E89</f>
        <v>2.5512295665169424</v>
      </c>
      <c r="I94">
        <f>$C$8*ReDiarioFert!G89</f>
        <v>7.64368776171</v>
      </c>
      <c r="K94">
        <f>$C$8*ReDiarioFert!I89</f>
        <v>5.3081165011875</v>
      </c>
      <c r="M94">
        <f>$C$8*ReDiarioFert!K89</f>
        <v>3.2009755555555546</v>
      </c>
      <c r="O94">
        <f>$C$8*ReDiarioFert!M89</f>
        <v>174.06804048780486</v>
      </c>
      <c r="S94">
        <f>((E94/100)*$G$379+(G94/100)*$G$380+(I94/100)*$G$381+(K94/100)*$G$382+(M94/100)*$G$383+(O94)*$G$384+(Q94*$G$385))</f>
        <v>114.1058099557377</v>
      </c>
    </row>
    <row r="95">
      <c r="B95">
        <v>84</v>
      </c>
      <c r="C95">
        <f>$I$7+B95</f>
        <v>38603</v>
      </c>
      <c r="E95">
        <f>IF($C$8*ReDiarioFert!C90&lt;=0,"0",$C$8*ReDiarioFert!C90)</f>
        <v>4.314356501436137</v>
      </c>
      <c r="G95">
        <f>$C$8*ReDiarioFert!E90</f>
        <v>2.5512295665169424</v>
      </c>
      <c r="I95">
        <f>$C$8*ReDiarioFert!G90</f>
        <v>7.64368776171</v>
      </c>
      <c r="K95">
        <f>$C$8*ReDiarioFert!I90</f>
        <v>5.3081165011875</v>
      </c>
      <c r="M95">
        <f>$C$8*ReDiarioFert!K90</f>
        <v>3.2009755555555546</v>
      </c>
      <c r="O95">
        <f>$C$8*ReDiarioFert!M90</f>
        <v>174.06804048780486</v>
      </c>
      <c r="S95">
        <f>((E95/100)*$G$379+(G95/100)*$G$380+(I95/100)*$G$381+(K95/100)*$G$382+(M95/100)*$G$383+(O95)*$G$384+(Q95*$G$385))</f>
        <v>114.1058099557377</v>
      </c>
    </row>
    <row r="96" ht="18" customHeight="1">
      <c r="A96">
        <v>13</v>
      </c>
      <c r="B96">
        <v>85</v>
      </c>
      <c r="C96">
        <f>$I$7+B96</f>
        <v>38604</v>
      </c>
      <c r="E96">
        <f>IF($C$8*ReDiarioFert!C91&lt;=0,"0",$C$8*ReDiarioFert!C91)</f>
        <v>4.314356501436137</v>
      </c>
      <c r="G96">
        <f>$C$8*ReDiarioFert!E91</f>
        <v>2.5512295665169424</v>
      </c>
      <c r="I96">
        <f>$C$8*ReDiarioFert!G91</f>
        <v>7.64368776171</v>
      </c>
      <c r="K96">
        <f>$C$8*ReDiarioFert!I91</f>
        <v>5.3081165011875</v>
      </c>
      <c r="M96">
        <f>$C$8*ReDiarioFert!K91</f>
        <v>3.2009755555555546</v>
      </c>
      <c r="O96">
        <f>$C$8*ReDiarioFert!M91</f>
        <v>174.06804048780486</v>
      </c>
      <c r="Q96">
        <f>20*$C$8</f>
        <v>20.019999999999996</v>
      </c>
      <c r="S96">
        <f>((E96/100)*$G$379+(G96/100)*$G$380+(I96/100)*$G$381+(K96/100)*$G$382+(M96/100)*$G$383+(O96)*$G$384+(Q96*$G$385))</f>
        <v>143.1348099557377</v>
      </c>
    </row>
    <row r="97" ht="18" customHeight="1">
      <c r="B97">
        <v>86</v>
      </c>
      <c r="C97">
        <f>$I$7+B97</f>
        <v>38605</v>
      </c>
      <c r="E97">
        <f>IF($C$8*ReDiarioFert!C92&lt;=0,"0",$C$8*ReDiarioFert!C92)</f>
        <v>4.314356501436137</v>
      </c>
      <c r="G97">
        <f>$C$8*ReDiarioFert!E92</f>
        <v>2.5512295665169424</v>
      </c>
      <c r="I97">
        <f>$C$8*ReDiarioFert!G92</f>
        <v>7.64368776171</v>
      </c>
      <c r="K97">
        <f>$C$8*ReDiarioFert!I92</f>
        <v>5.3081165011875</v>
      </c>
      <c r="M97">
        <f>$C$8*ReDiarioFert!K92</f>
        <v>3.2009755555555546</v>
      </c>
      <c r="O97">
        <f>$C$8*ReDiarioFert!M92</f>
        <v>174.06804048780486</v>
      </c>
      <c r="S97">
        <f>((E97/100)*$G$379+(G97/100)*$G$380+(I97/100)*$G$381+(K97/100)*$G$382+(M97/100)*$G$383+(O97)*$G$384+(Q97*$G$385))</f>
        <v>114.1058099557377</v>
      </c>
    </row>
    <row r="98" ht="18" customHeight="1">
      <c r="B98">
        <v>87</v>
      </c>
      <c r="C98">
        <f>$I$7+B98</f>
        <v>38606</v>
      </c>
      <c r="E98">
        <f>IF($C$8*ReDiarioFert!C93&lt;=0,"0",$C$8*ReDiarioFert!C93)</f>
        <v>4.314356501436137</v>
      </c>
      <c r="G98">
        <f>$C$8*ReDiarioFert!E93</f>
        <v>2.5512295665169424</v>
      </c>
      <c r="I98">
        <f>$C$8*ReDiarioFert!G93</f>
        <v>7.64368776171</v>
      </c>
      <c r="K98">
        <f>$C$8*ReDiarioFert!I93</f>
        <v>5.3081165011875</v>
      </c>
      <c r="M98">
        <f>$C$8*ReDiarioFert!K93</f>
        <v>3.2009755555555546</v>
      </c>
      <c r="O98">
        <f>$C$8*ReDiarioFert!M93</f>
        <v>174.06804048780486</v>
      </c>
      <c r="S98">
        <f>((E98/100)*$G$379+(G98/100)*$G$380+(I98/100)*$G$381+(K98/100)*$G$382+(M98/100)*$G$383+(O98)*$G$384+(Q98*$G$385))</f>
        <v>114.1058099557377</v>
      </c>
    </row>
    <row r="99" ht="18" customHeight="1">
      <c r="B99">
        <v>88</v>
      </c>
      <c r="C99">
        <f>$I$7+B99</f>
        <v>38607</v>
      </c>
      <c r="E99">
        <f>IF($C$8*ReDiarioFert!C94&lt;=0,"0",$C$8*ReDiarioFert!C94)</f>
        <v>4.314356501436137</v>
      </c>
      <c r="G99">
        <f>$C$8*ReDiarioFert!E94</f>
        <v>2.5512295665169424</v>
      </c>
      <c r="I99">
        <f>$C$8*ReDiarioFert!G94</f>
        <v>7.64368776171</v>
      </c>
      <c r="K99">
        <f>$C$8*ReDiarioFert!I94</f>
        <v>5.3081165011875</v>
      </c>
      <c r="M99">
        <f>$C$8*ReDiarioFert!K94</f>
        <v>3.2009755555555546</v>
      </c>
      <c r="O99">
        <f>$C$8*ReDiarioFert!M94</f>
        <v>174.06804048780486</v>
      </c>
      <c r="S99">
        <f>((E99/100)*$G$379+(G99/100)*$G$380+(I99/100)*$G$381+(K99/100)*$G$382+(M99/100)*$G$383+(O99)*$G$384+(Q99*$G$385))</f>
        <v>114.1058099557377</v>
      </c>
    </row>
    <row r="100" ht="18" customHeight="1">
      <c r="B100">
        <v>89</v>
      </c>
      <c r="C100">
        <f>$I$7+B100</f>
        <v>38608</v>
      </c>
      <c r="E100">
        <f>IF($C$8*ReDiarioFert!C95&lt;=0,"0",$C$8*ReDiarioFert!C95)</f>
        <v>4.314356501436137</v>
      </c>
      <c r="G100">
        <f>$C$8*ReDiarioFert!E95</f>
        <v>2.5512295665169424</v>
      </c>
      <c r="I100">
        <f>$C$8*ReDiarioFert!G95</f>
        <v>7.64368776171</v>
      </c>
      <c r="K100">
        <f>$C$8*ReDiarioFert!I95</f>
        <v>5.3081165011875</v>
      </c>
      <c r="M100">
        <f>$C$8*ReDiarioFert!K95</f>
        <v>3.2009755555555546</v>
      </c>
      <c r="O100">
        <f>$C$8*ReDiarioFert!M95</f>
        <v>174.06804048780486</v>
      </c>
      <c r="S100">
        <f>((E100/100)*$G$379+(G100/100)*$G$380+(I100/100)*$G$381+(K100/100)*$G$382+(M100/100)*$G$383+(O100)*$G$384+(Q100*$G$385))</f>
        <v>114.1058099557377</v>
      </c>
    </row>
    <row r="101" ht="18" customHeight="1">
      <c r="B101">
        <v>90</v>
      </c>
      <c r="C101">
        <f>$I$7+B101</f>
        <v>38609</v>
      </c>
      <c r="E101">
        <f>IF($C$8*ReDiarioFert!C96&lt;=0,"0",$C$8*ReDiarioFert!C96)</f>
        <v>4.314356501436137</v>
      </c>
      <c r="G101">
        <f>$C$8*ReDiarioFert!E96</f>
        <v>2.5512295665169424</v>
      </c>
      <c r="I101">
        <f>$C$8*ReDiarioFert!G96</f>
        <v>7.64368776171</v>
      </c>
      <c r="K101">
        <f>$C$8*ReDiarioFert!I96</f>
        <v>5.3081165011875</v>
      </c>
      <c r="M101">
        <f>$C$8*ReDiarioFert!K96</f>
        <v>3.2009755555555546</v>
      </c>
      <c r="O101">
        <f>$C$8*ReDiarioFert!M96</f>
        <v>174.06804048780486</v>
      </c>
      <c r="S101">
        <f>((E101/100)*$G$379+(G101/100)*$G$380+(I101/100)*$G$381+(K101/100)*$G$382+(M101/100)*$G$383+(O101)*$G$384+(Q101*$G$385))</f>
        <v>114.1058099557377</v>
      </c>
    </row>
    <row r="102" ht="18" customHeight="1">
      <c r="B102">
        <v>91</v>
      </c>
      <c r="C102">
        <f>$I$7+B102</f>
        <v>38610</v>
      </c>
      <c r="E102">
        <f>IF($C$8*ReDiarioFert!C97&lt;=0,"0",$C$8*ReDiarioFert!C97)</f>
        <v>4.314356501436137</v>
      </c>
      <c r="G102">
        <f>$C$8*ReDiarioFert!E97</f>
        <v>2.5512295665169424</v>
      </c>
      <c r="I102">
        <f>$C$8*ReDiarioFert!G97</f>
        <v>7.64368776171</v>
      </c>
      <c r="K102">
        <f>$C$8*ReDiarioFert!I97</f>
        <v>5.3081165011875</v>
      </c>
      <c r="M102">
        <f>$C$8*ReDiarioFert!K97</f>
        <v>3.2009755555555546</v>
      </c>
      <c r="O102">
        <f>$C$8*ReDiarioFert!M97</f>
        <v>174.06804048780486</v>
      </c>
      <c r="S102">
        <f>((E102/100)*$G$379+(G102/100)*$G$380+(I102/100)*$G$381+(K102/100)*$G$382+(M102/100)*$G$383+(O102)*$G$384+(Q102*$G$385))</f>
        <v>114.1058099557377</v>
      </c>
    </row>
    <row r="103">
      <c r="A103">
        <v>14</v>
      </c>
      <c r="B103">
        <v>92</v>
      </c>
      <c r="C103">
        <f>$I$7+B103</f>
        <v>38611</v>
      </c>
      <c r="E103">
        <f>IF($C$8*ReDiarioFert!C98&lt;=0,"0",$C$8*ReDiarioFert!C98)</f>
        <v>4.314356501436137</v>
      </c>
      <c r="G103">
        <f>$C$8*ReDiarioFert!E98</f>
        <v>2.5512295665169424</v>
      </c>
      <c r="I103">
        <f>$C$8*ReDiarioFert!G98</f>
        <v>7.64368776171</v>
      </c>
      <c r="K103">
        <f>$C$8*ReDiarioFert!I98</f>
        <v>5.3081165011875</v>
      </c>
      <c r="M103">
        <f>$C$8*ReDiarioFert!K98</f>
        <v>3.2009755555555546</v>
      </c>
      <c r="O103">
        <f>$C$8*ReDiarioFert!M98</f>
        <v>174.06804048780486</v>
      </c>
      <c r="Q103">
        <f>20*$C$8</f>
        <v>20.019999999999996</v>
      </c>
      <c r="S103">
        <f>((E103/100)*$G$379+(G103/100)*$G$380+(I103/100)*$G$381+(K103/100)*$G$382+(M103/100)*$G$383+(O103)*$G$384+(Q103*$G$385))</f>
        <v>143.1348099557377</v>
      </c>
    </row>
    <row r="104">
      <c r="B104">
        <v>93</v>
      </c>
      <c r="C104">
        <f>$I$7+B104</f>
        <v>38612</v>
      </c>
      <c r="E104">
        <f>IF($C$8*ReDiarioFert!C99&lt;=0,"0",$C$8*ReDiarioFert!C99)</f>
        <v>4.314356501436137</v>
      </c>
      <c r="G104">
        <f>$C$8*ReDiarioFert!E99</f>
        <v>2.5512295665169424</v>
      </c>
      <c r="I104">
        <f>$C$8*ReDiarioFert!G99</f>
        <v>7.64368776171</v>
      </c>
      <c r="K104">
        <f>$C$8*ReDiarioFert!I99</f>
        <v>5.3081165011875</v>
      </c>
      <c r="M104">
        <f>$C$8*ReDiarioFert!K99</f>
        <v>3.2009755555555546</v>
      </c>
      <c r="O104">
        <f>$C$8*ReDiarioFert!M99</f>
        <v>174.06804048780486</v>
      </c>
      <c r="S104">
        <f>((E104/100)*$G$379+(G104/100)*$G$380+(I104/100)*$G$381+(K104/100)*$G$382+(M104/100)*$G$383+(O104)*$G$384+(Q104*$G$385))</f>
        <v>114.1058099557377</v>
      </c>
    </row>
    <row r="105">
      <c r="B105">
        <v>94</v>
      </c>
      <c r="C105">
        <f>$I$7+B105</f>
        <v>38613</v>
      </c>
      <c r="E105">
        <f>IF($C$8*ReDiarioFert!C100&lt;=0,"0",$C$8*ReDiarioFert!C100)</f>
        <v>4.314356501436137</v>
      </c>
      <c r="G105">
        <f>$C$8*ReDiarioFert!E100</f>
        <v>2.5512295665169424</v>
      </c>
      <c r="I105">
        <f>$C$8*ReDiarioFert!G100</f>
        <v>7.64368776171</v>
      </c>
      <c r="K105">
        <f>$C$8*ReDiarioFert!I100</f>
        <v>5.3081165011875</v>
      </c>
      <c r="M105">
        <f>$C$8*ReDiarioFert!K100</f>
        <v>3.2009755555555546</v>
      </c>
      <c r="O105">
        <f>$C$8*ReDiarioFert!M100</f>
        <v>174.06804048780486</v>
      </c>
      <c r="S105">
        <f>((E105/100)*$G$379+(G105/100)*$G$380+(I105/100)*$G$381+(K105/100)*$G$382+(M105/100)*$G$383+(O105)*$G$384+(Q105*$G$385))</f>
        <v>114.1058099557377</v>
      </c>
    </row>
    <row r="106">
      <c r="B106">
        <v>95</v>
      </c>
      <c r="C106">
        <f>$I$7+B106</f>
        <v>38614</v>
      </c>
      <c r="E106">
        <f>IF($C$8*ReDiarioFert!C101&lt;=0,"0",$C$8*ReDiarioFert!C101)</f>
        <v>4.314356501436137</v>
      </c>
      <c r="G106">
        <f>$C$8*ReDiarioFert!E101</f>
        <v>2.5512295665169424</v>
      </c>
      <c r="I106">
        <f>$C$8*ReDiarioFert!G101</f>
        <v>7.64368776171</v>
      </c>
      <c r="K106">
        <f>$C$8*ReDiarioFert!I101</f>
        <v>5.3081165011875</v>
      </c>
      <c r="M106">
        <f>$C$8*ReDiarioFert!K101</f>
        <v>3.2009755555555546</v>
      </c>
      <c r="O106">
        <f>$C$8*ReDiarioFert!M101</f>
        <v>174.06804048780486</v>
      </c>
      <c r="S106">
        <f>((E106/100)*$G$379+(G106/100)*$G$380+(I106/100)*$G$381+(K106/100)*$G$382+(M106/100)*$G$383+(O106)*$G$384+(Q106*$G$385))</f>
        <v>114.1058099557377</v>
      </c>
    </row>
    <row r="107">
      <c r="B107">
        <v>96</v>
      </c>
      <c r="C107">
        <f>$I$7+B107</f>
        <v>38615</v>
      </c>
      <c r="E107">
        <f>IF($C$8*ReDiarioFert!C102&lt;=0,"0",$C$8*ReDiarioFert!C102)</f>
        <v>4.314356501436137</v>
      </c>
      <c r="G107">
        <f>$C$8*ReDiarioFert!E102</f>
        <v>2.5512295665169424</v>
      </c>
      <c r="I107">
        <f>$C$8*ReDiarioFert!G102</f>
        <v>7.64368776171</v>
      </c>
      <c r="K107">
        <f>$C$8*ReDiarioFert!I102</f>
        <v>5.3081165011875</v>
      </c>
      <c r="M107">
        <f>$C$8*ReDiarioFert!K102</f>
        <v>3.2009755555555546</v>
      </c>
      <c r="O107">
        <f>$C$8*ReDiarioFert!M102</f>
        <v>174.06804048780486</v>
      </c>
      <c r="S107">
        <f>((E107/100)*$G$379+(G107/100)*$G$380+(I107/100)*$G$381+(K107/100)*$G$382+(M107/100)*$G$383+(O107)*$G$384+(Q107*$G$385))</f>
        <v>114.1058099557377</v>
      </c>
    </row>
    <row r="108">
      <c r="B108">
        <v>97</v>
      </c>
      <c r="C108">
        <f>$I$7+B108</f>
        <v>38616</v>
      </c>
      <c r="E108">
        <f>IF($C$8*ReDiarioFert!C103&lt;=0,"0",$C$8*ReDiarioFert!C103)</f>
        <v>4.314356501436137</v>
      </c>
      <c r="G108">
        <f>$C$8*ReDiarioFert!E103</f>
        <v>2.5512295665169424</v>
      </c>
      <c r="I108">
        <f>$C$8*ReDiarioFert!G103</f>
        <v>7.64368776171</v>
      </c>
      <c r="K108">
        <f>$C$8*ReDiarioFert!I103</f>
        <v>5.3081165011875</v>
      </c>
      <c r="M108">
        <f>$C$8*ReDiarioFert!K103</f>
        <v>3.2009755555555546</v>
      </c>
      <c r="O108">
        <f>$C$8*ReDiarioFert!M103</f>
        <v>174.06804048780486</v>
      </c>
      <c r="S108">
        <f>((E108/100)*$G$379+(G108/100)*$G$380+(I108/100)*$G$381+(K108/100)*$G$382+(M108/100)*$G$383+(O108)*$G$384+(Q108*$G$385))</f>
        <v>114.1058099557377</v>
      </c>
    </row>
    <row r="109">
      <c r="B109">
        <v>98</v>
      </c>
      <c r="C109">
        <f>$I$7+B109</f>
        <v>38617</v>
      </c>
      <c r="E109">
        <f>IF($C$8*ReDiarioFert!C104&lt;=0,"0",$C$8*ReDiarioFert!C104)</f>
        <v>4.314356501436137</v>
      </c>
      <c r="G109">
        <f>$C$8*ReDiarioFert!E104</f>
        <v>2.5512295665169424</v>
      </c>
      <c r="I109">
        <f>$C$8*ReDiarioFert!G104</f>
        <v>7.64368776171</v>
      </c>
      <c r="K109">
        <f>$C$8*ReDiarioFert!I104</f>
        <v>5.3081165011875</v>
      </c>
      <c r="M109">
        <f>$C$8*ReDiarioFert!K104</f>
        <v>3.2009755555555546</v>
      </c>
      <c r="O109">
        <f>$C$8*ReDiarioFert!M104</f>
        <v>174.06804048780486</v>
      </c>
      <c r="S109">
        <f>((E109/100)*$G$379+(G109/100)*$G$380+(I109/100)*$G$381+(K109/100)*$G$382+(M109/100)*$G$383+(O109)*$G$384+(Q109*$G$385))</f>
        <v>114.1058099557377</v>
      </c>
    </row>
    <row r="110">
      <c r="A110">
        <v>15</v>
      </c>
      <c r="B110">
        <v>99</v>
      </c>
      <c r="C110">
        <f>$I$7+B110</f>
        <v>38618</v>
      </c>
      <c r="E110">
        <f>IF($C$8*ReDiarioFert!C105&lt;=0,"0",$C$8*ReDiarioFert!C105)</f>
        <v>4.314356501436137</v>
      </c>
      <c r="G110">
        <f>$C$8*ReDiarioFert!E105</f>
        <v>2.5512295665169424</v>
      </c>
      <c r="I110">
        <f>$C$8*ReDiarioFert!G105</f>
        <v>7.64368776171</v>
      </c>
      <c r="K110">
        <f>$C$8*ReDiarioFert!I105</f>
        <v>5.3081165011875</v>
      </c>
      <c r="M110">
        <f>$C$8*ReDiarioFert!K105</f>
        <v>3.2009755555555546</v>
      </c>
      <c r="O110">
        <f>$C$8*ReDiarioFert!M105</f>
        <v>174.06804048780486</v>
      </c>
      <c r="Q110">
        <f>20*$C$8</f>
        <v>20.019999999999996</v>
      </c>
      <c r="S110">
        <f>((E110/100)*$G$379+(G110/100)*$G$380+(I110/100)*$G$381+(K110/100)*$G$382+(M110/100)*$G$383+(O110)*$G$384+(Q110*$G$385))</f>
        <v>143.1348099557377</v>
      </c>
    </row>
    <row r="111">
      <c r="B111">
        <v>100</v>
      </c>
      <c r="C111">
        <f>$I$7+B111</f>
        <v>38619</v>
      </c>
      <c r="E111">
        <f>IF($C$8*ReDiarioFert!C106&lt;=0,"0",$C$8*ReDiarioFert!C106)</f>
        <v>4.314356501436137</v>
      </c>
      <c r="G111">
        <f>$C$8*ReDiarioFert!E106</f>
        <v>2.5512295665169424</v>
      </c>
      <c r="I111">
        <f>$C$8*ReDiarioFert!G106</f>
        <v>7.64368776171</v>
      </c>
      <c r="K111">
        <f>$C$8*ReDiarioFert!I106</f>
        <v>5.3081165011875</v>
      </c>
      <c r="M111">
        <f>$C$8*ReDiarioFert!K106</f>
        <v>3.2009755555555546</v>
      </c>
      <c r="O111">
        <f>$C$8*ReDiarioFert!M106</f>
        <v>174.06804048780486</v>
      </c>
      <c r="S111">
        <f>((E111/100)*$G$379+(G111/100)*$G$380+(I111/100)*$G$381+(K111/100)*$G$382+(M111/100)*$G$383+(O111)*$G$384+(Q111*$G$385))</f>
        <v>114.1058099557377</v>
      </c>
    </row>
    <row r="112">
      <c r="B112">
        <v>101</v>
      </c>
      <c r="C112">
        <f>$I$7+B112</f>
        <v>38620</v>
      </c>
      <c r="E112">
        <f>IF($C$8*ReDiarioFert!C107&lt;=0,"0",$C$8*ReDiarioFert!C107)</f>
        <v>4.314356501436137</v>
      </c>
      <c r="G112">
        <f>$C$8*ReDiarioFert!E107</f>
        <v>2.5512295665169424</v>
      </c>
      <c r="I112">
        <f>$C$8*ReDiarioFert!G107</f>
        <v>7.64368776171</v>
      </c>
      <c r="K112">
        <f>$C$8*ReDiarioFert!I107</f>
        <v>5.3081165011875</v>
      </c>
      <c r="M112">
        <f>$C$8*ReDiarioFert!K107</f>
        <v>3.2009755555555546</v>
      </c>
      <c r="O112">
        <f>$C$8*ReDiarioFert!M107</f>
        <v>174.06804048780486</v>
      </c>
      <c r="S112">
        <f>((E112/100)*$G$379+(G112/100)*$G$380+(I112/100)*$G$381+(K112/100)*$G$382+(M112/100)*$G$383+(O112)*$G$384+(Q112*$G$385))</f>
        <v>114.1058099557377</v>
      </c>
    </row>
    <row r="113">
      <c r="B113">
        <v>102</v>
      </c>
      <c r="C113">
        <f>$I$7+B113</f>
        <v>38621</v>
      </c>
      <c r="E113">
        <f>IF($C$8*ReDiarioFert!C108&lt;=0,"0",$C$8*ReDiarioFert!C108)</f>
        <v>4.314356501436137</v>
      </c>
      <c r="G113">
        <f>$C$8*ReDiarioFert!E108</f>
        <v>2.5512295665169424</v>
      </c>
      <c r="I113">
        <f>$C$8*ReDiarioFert!G108</f>
        <v>7.64368776171</v>
      </c>
      <c r="K113">
        <f>$C$8*ReDiarioFert!I108</f>
        <v>5.3081165011875</v>
      </c>
      <c r="M113">
        <f>$C$8*ReDiarioFert!K108</f>
        <v>3.2009755555555546</v>
      </c>
      <c r="O113">
        <f>$C$8*ReDiarioFert!M108</f>
        <v>174.06804048780486</v>
      </c>
      <c r="S113">
        <f>((E113/100)*$G$379+(G113/100)*$G$380+(I113/100)*$G$381+(K113/100)*$G$382+(M113/100)*$G$383+(O113)*$G$384+(Q113*$G$385))</f>
        <v>114.1058099557377</v>
      </c>
    </row>
    <row r="114">
      <c r="B114">
        <v>103</v>
      </c>
      <c r="C114">
        <f>$I$7+B114</f>
        <v>38622</v>
      </c>
      <c r="E114">
        <f>IF($C$8*ReDiarioFert!C109&lt;=0,"0",$C$8*ReDiarioFert!C109)</f>
        <v>4.314356501436137</v>
      </c>
      <c r="G114">
        <f>$C$8*ReDiarioFert!E109</f>
        <v>2.5512295665169424</v>
      </c>
      <c r="I114">
        <f>$C$8*ReDiarioFert!G109</f>
        <v>7.64368776171</v>
      </c>
      <c r="K114">
        <f>$C$8*ReDiarioFert!I109</f>
        <v>5.3081165011875</v>
      </c>
      <c r="M114">
        <f>$C$8*ReDiarioFert!K109</f>
        <v>3.2009755555555546</v>
      </c>
      <c r="O114">
        <f>$C$8*ReDiarioFert!M109</f>
        <v>174.06804048780486</v>
      </c>
      <c r="S114">
        <f>((E114/100)*$G$379+(G114/100)*$G$380+(I114/100)*$G$381+(K114/100)*$G$382+(M114/100)*$G$383+(O114)*$G$384+(Q114*$G$385))</f>
        <v>114.1058099557377</v>
      </c>
    </row>
    <row r="115">
      <c r="B115">
        <v>104</v>
      </c>
      <c r="C115">
        <f>$I$7+B115</f>
        <v>38623</v>
      </c>
      <c r="E115">
        <f>IF($C$8*ReDiarioFert!C110&lt;=0,"0",$C$8*ReDiarioFert!C110)</f>
        <v>4.314356501436137</v>
      </c>
      <c r="G115">
        <f>$C$8*ReDiarioFert!E110</f>
        <v>2.5512295665169424</v>
      </c>
      <c r="I115">
        <f>$C$8*ReDiarioFert!G110</f>
        <v>7.64368776171</v>
      </c>
      <c r="K115">
        <f>$C$8*ReDiarioFert!I110</f>
        <v>5.3081165011875</v>
      </c>
      <c r="M115">
        <f>$C$8*ReDiarioFert!K110</f>
        <v>3.2009755555555546</v>
      </c>
      <c r="O115">
        <f>$C$8*ReDiarioFert!M110</f>
        <v>174.06804048780486</v>
      </c>
      <c r="S115">
        <f>((E115/100)*$G$379+(G115/100)*$G$380+(I115/100)*$G$381+(K115/100)*$G$382+(M115/100)*$G$383+(O115)*$G$384+(Q115*$G$385))</f>
        <v>114.1058099557377</v>
      </c>
    </row>
    <row r="116">
      <c r="B116">
        <v>105</v>
      </c>
      <c r="C116">
        <f>$I$7+B116</f>
        <v>38624</v>
      </c>
      <c r="E116">
        <f>IF($C$8*ReDiarioFert!C111&lt;=0,"0",$C$8*ReDiarioFert!C111)</f>
        <v>4.314356501436137</v>
      </c>
      <c r="G116">
        <f>$C$8*ReDiarioFert!E111</f>
        <v>2.5512295665169424</v>
      </c>
      <c r="I116">
        <f>$C$8*ReDiarioFert!G111</f>
        <v>7.64368776171</v>
      </c>
      <c r="K116">
        <f>$C$8*ReDiarioFert!I111</f>
        <v>5.3081165011875</v>
      </c>
      <c r="M116">
        <f>$C$8*ReDiarioFert!K111</f>
        <v>3.2009755555555546</v>
      </c>
      <c r="O116">
        <f>$C$8*ReDiarioFert!M111</f>
        <v>174.06804048780486</v>
      </c>
      <c r="S116">
        <f>((E116/100)*$G$379+(G116/100)*$G$380+(I116/100)*$G$381+(K116/100)*$G$382+(M116/100)*$G$383+(O116)*$G$384+(Q116*$G$385))</f>
        <v>114.1058099557377</v>
      </c>
    </row>
    <row r="117">
      <c r="A117">
        <v>16</v>
      </c>
      <c r="B117">
        <v>106</v>
      </c>
      <c r="C117">
        <f>$I$7+B117</f>
        <v>38625</v>
      </c>
      <c r="E117">
        <f>IF($C$8*ReDiarioFert!C112&lt;=0,"0",$C$8*ReDiarioFert!C112)</f>
        <v>4.314356501436137</v>
      </c>
      <c r="G117">
        <f>$C$8*ReDiarioFert!E112</f>
        <v>2.5512295665169424</v>
      </c>
      <c r="I117">
        <f>$C$8*ReDiarioFert!G112</f>
        <v>7.64368776171</v>
      </c>
      <c r="K117">
        <f>$C$8*ReDiarioFert!I112</f>
        <v>5.3081165011875</v>
      </c>
      <c r="M117">
        <f>$C$8*ReDiarioFert!K112</f>
        <v>3.2009755555555546</v>
      </c>
      <c r="O117">
        <f>$C$8*ReDiarioFert!M112</f>
        <v>174.06804048780486</v>
      </c>
      <c r="Q117">
        <f>20*$C$8</f>
        <v>20.019999999999996</v>
      </c>
      <c r="S117">
        <f>((E117/100)*$G$379+(G117/100)*$G$380+(I117/100)*$G$381+(K117/100)*$G$382+(M117/100)*$G$383+(O117)*$G$384+(Q117*$G$385))</f>
        <v>143.1348099557377</v>
      </c>
    </row>
    <row r="118">
      <c r="B118">
        <v>107</v>
      </c>
      <c r="C118">
        <f>$I$7+B118</f>
        <v>38626</v>
      </c>
      <c r="E118">
        <f>IF($C$8*ReDiarioFert!C113&lt;=0,"0",$C$8*ReDiarioFert!C113)</f>
        <v>4.314356501436137</v>
      </c>
      <c r="G118">
        <f>$C$8*ReDiarioFert!E113</f>
        <v>2.5512295665169424</v>
      </c>
      <c r="I118">
        <f>$C$8*ReDiarioFert!G113</f>
        <v>7.64368776171</v>
      </c>
      <c r="K118">
        <f>$C$8*ReDiarioFert!I113</f>
        <v>5.3081165011875</v>
      </c>
      <c r="M118">
        <f>$C$8*ReDiarioFert!K113</f>
        <v>3.2009755555555546</v>
      </c>
      <c r="O118">
        <f>$C$8*ReDiarioFert!M113</f>
        <v>174.06804048780486</v>
      </c>
      <c r="S118">
        <f>((E118/100)*$G$379+(G118/100)*$G$380+(I118/100)*$G$381+(K118/100)*$G$382+(M118/100)*$G$383+(O118)*$G$384+(Q118*$G$385))</f>
        <v>114.1058099557377</v>
      </c>
    </row>
    <row r="119">
      <c r="B119">
        <v>108</v>
      </c>
      <c r="C119">
        <f>$I$7+B119</f>
        <v>38627</v>
      </c>
      <c r="E119">
        <f>IF($C$8*ReDiarioFert!C114&lt;=0,"0",$C$8*ReDiarioFert!C114)</f>
        <v>4.314356501436137</v>
      </c>
      <c r="G119">
        <f>$C$8*ReDiarioFert!E114</f>
        <v>2.5512295665169424</v>
      </c>
      <c r="I119">
        <f>$C$8*ReDiarioFert!G114</f>
        <v>7.64368776171</v>
      </c>
      <c r="K119">
        <f>$C$8*ReDiarioFert!I114</f>
        <v>5.3081165011875</v>
      </c>
      <c r="M119">
        <f>$C$8*ReDiarioFert!K114</f>
        <v>3.2009755555555546</v>
      </c>
      <c r="O119">
        <f>$C$8*ReDiarioFert!M114</f>
        <v>174.06804048780486</v>
      </c>
      <c r="S119">
        <f>((E119/100)*$G$379+(G119/100)*$G$380+(I119/100)*$G$381+(K119/100)*$G$382+(M119/100)*$G$383+(O119)*$G$384+(Q119*$G$385))</f>
        <v>114.1058099557377</v>
      </c>
    </row>
    <row r="120">
      <c r="B120">
        <v>109</v>
      </c>
      <c r="C120">
        <f>$I$7+B120</f>
        <v>38628</v>
      </c>
      <c r="E120">
        <f>IF($C$8*ReDiarioFert!C115&lt;=0,"0",$C$8*ReDiarioFert!C115)</f>
        <v>4.314356501436137</v>
      </c>
      <c r="G120">
        <f>$C$8*ReDiarioFert!E115</f>
        <v>2.5512295665169424</v>
      </c>
      <c r="I120">
        <f>$C$8*ReDiarioFert!G115</f>
        <v>7.64368776171</v>
      </c>
      <c r="K120">
        <f>$C$8*ReDiarioFert!I115</f>
        <v>5.3081165011875</v>
      </c>
      <c r="M120">
        <f>$C$8*ReDiarioFert!K115</f>
        <v>3.2009755555555546</v>
      </c>
      <c r="O120">
        <f>$C$8*ReDiarioFert!M115</f>
        <v>174.06804048780486</v>
      </c>
      <c r="S120">
        <f>((E120/100)*$G$379+(G120/100)*$G$380+(I120/100)*$G$381+(K120/100)*$G$382+(M120/100)*$G$383+(O120)*$G$384+(Q120*$G$385))</f>
        <v>114.1058099557377</v>
      </c>
    </row>
    <row r="121">
      <c r="B121">
        <v>110</v>
      </c>
      <c r="C121">
        <f>$I$7+B121</f>
        <v>38629</v>
      </c>
      <c r="E121">
        <f>IF($C$8*ReDiarioFert!C116&lt;=0,"0",$C$8*ReDiarioFert!C116)</f>
        <v>4.314356501436137</v>
      </c>
      <c r="G121">
        <f>$C$8*ReDiarioFert!E116</f>
        <v>2.5512295665169424</v>
      </c>
      <c r="I121">
        <f>$C$8*ReDiarioFert!G116</f>
        <v>7.64368776171</v>
      </c>
      <c r="K121">
        <f>$C$8*ReDiarioFert!I116</f>
        <v>5.3081165011875</v>
      </c>
      <c r="M121">
        <f>$C$8*ReDiarioFert!K116</f>
        <v>3.2009755555555546</v>
      </c>
      <c r="O121">
        <f>$C$8*ReDiarioFert!M116</f>
        <v>174.06804048780486</v>
      </c>
      <c r="S121">
        <f>((E121/100)*$G$379+(G121/100)*$G$380+(I121/100)*$G$381+(K121/100)*$G$382+(M121/100)*$G$383+(O121)*$G$384+(Q121*$G$385))</f>
        <v>114.1058099557377</v>
      </c>
    </row>
    <row r="122">
      <c r="B122">
        <v>111</v>
      </c>
      <c r="C122">
        <f>$I$7+B122</f>
        <v>38630</v>
      </c>
      <c r="E122">
        <f>IF($C$8*ReDiarioFert!C117&lt;=0,"0",$C$8*ReDiarioFert!C117)</f>
        <v>4.314356501436137</v>
      </c>
      <c r="G122">
        <f>$C$8*ReDiarioFert!E117</f>
        <v>2.5512295665169424</v>
      </c>
      <c r="I122">
        <f>$C$8*ReDiarioFert!G117</f>
        <v>7.64368776171</v>
      </c>
      <c r="K122">
        <f>$C$8*ReDiarioFert!I117</f>
        <v>5.3081165011875</v>
      </c>
      <c r="M122">
        <f>$C$8*ReDiarioFert!K117</f>
        <v>3.2009755555555546</v>
      </c>
      <c r="O122">
        <f>$C$8*ReDiarioFert!M117</f>
        <v>174.06804048780486</v>
      </c>
      <c r="S122">
        <f>((E122/100)*$G$379+(G122/100)*$G$380+(I122/100)*$G$381+(K122/100)*$G$382+(M122/100)*$G$383+(O122)*$G$384+(Q122*$G$385))</f>
        <v>114.1058099557377</v>
      </c>
    </row>
    <row r="123">
      <c r="B123">
        <v>112</v>
      </c>
      <c r="C123">
        <f>$I$7+B123</f>
        <v>38631</v>
      </c>
      <c r="E123">
        <f>IF($C$8*ReDiarioFert!C118&lt;=0,"0",$C$8*ReDiarioFert!C118)</f>
        <v>4.314356501436137</v>
      </c>
      <c r="G123">
        <f>$C$8*ReDiarioFert!E118</f>
        <v>2.5512295665169424</v>
      </c>
      <c r="I123">
        <f>$C$8*ReDiarioFert!G118</f>
        <v>7.64368776171</v>
      </c>
      <c r="K123">
        <f>$C$8*ReDiarioFert!I118</f>
        <v>5.3081165011875</v>
      </c>
      <c r="M123">
        <f>$C$8*ReDiarioFert!K118</f>
        <v>3.2009755555555546</v>
      </c>
      <c r="O123">
        <f>$C$8*ReDiarioFert!M118</f>
        <v>174.06804048780486</v>
      </c>
      <c r="S123">
        <f>((E123/100)*$G$379+(G123/100)*$G$380+(I123/100)*$G$381+(K123/100)*$G$382+(M123/100)*$G$383+(O123)*$G$384+(Q123*$G$385))</f>
        <v>114.1058099557377</v>
      </c>
    </row>
    <row r="124">
      <c r="A124">
        <v>17</v>
      </c>
      <c r="B124">
        <v>113</v>
      </c>
      <c r="C124">
        <f>$I$7+B124</f>
        <v>38632</v>
      </c>
      <c r="E124">
        <f>IF($C$8*ReDiarioFert!C119&lt;=0,"0",$C$8*ReDiarioFert!C119)</f>
        <v>4.314356501436137</v>
      </c>
      <c r="G124">
        <f>$C$8*ReDiarioFert!E119</f>
        <v>2.5512295665169424</v>
      </c>
      <c r="I124">
        <f>$C$8*ReDiarioFert!G119</f>
        <v>7.64368776171</v>
      </c>
      <c r="K124">
        <f>$C$8*ReDiarioFert!I119</f>
        <v>5.3081165011875</v>
      </c>
      <c r="M124">
        <f>$C$8*ReDiarioFert!K119</f>
        <v>3.2009755555555546</v>
      </c>
      <c r="O124">
        <f>$C$8*ReDiarioFert!M119</f>
        <v>174.06804048780486</v>
      </c>
      <c r="Q124">
        <f>20*$C$8</f>
        <v>20.019999999999996</v>
      </c>
      <c r="S124">
        <f>((E124/100)*$G$379+(G124/100)*$G$380+(I124/100)*$G$381+(K124/100)*$G$382+(M124/100)*$G$383+(O124)*$G$384+(Q124*$G$385))</f>
        <v>143.1348099557377</v>
      </c>
    </row>
    <row r="125">
      <c r="B125">
        <v>114</v>
      </c>
      <c r="C125">
        <f>$I$7+B125</f>
        <v>38633</v>
      </c>
      <c r="E125">
        <f>IF($C$8*ReDiarioFert!C120&lt;=0,"0",$C$8*ReDiarioFert!C120)</f>
        <v>4.314356501436137</v>
      </c>
      <c r="G125">
        <f>$C$8*ReDiarioFert!E120</f>
        <v>2.5512295665169424</v>
      </c>
      <c r="I125">
        <f>$C$8*ReDiarioFert!G120</f>
        <v>7.64368776171</v>
      </c>
      <c r="K125">
        <f>$C$8*ReDiarioFert!I120</f>
        <v>5.3081165011875</v>
      </c>
      <c r="M125">
        <f>$C$8*ReDiarioFert!K120</f>
        <v>3.2009755555555546</v>
      </c>
      <c r="O125">
        <f>$C$8*ReDiarioFert!M120</f>
        <v>174.06804048780486</v>
      </c>
      <c r="S125">
        <f>((E125/100)*$G$379+(G125/100)*$G$380+(I125/100)*$G$381+(K125/100)*$G$382+(M125/100)*$G$383+(O125)*$G$384+(Q125*$G$385))</f>
        <v>114.1058099557377</v>
      </c>
    </row>
    <row r="126">
      <c r="B126">
        <v>115</v>
      </c>
      <c r="C126">
        <f>$I$7+B126</f>
        <v>38634</v>
      </c>
      <c r="E126">
        <f>IF($C$8*ReDiarioFert!C121&lt;=0,"0",$C$8*ReDiarioFert!C121)</f>
        <v>4.314356501436137</v>
      </c>
      <c r="G126">
        <f>$C$8*ReDiarioFert!E121</f>
        <v>2.5512295665169424</v>
      </c>
      <c r="I126">
        <f>$C$8*ReDiarioFert!G121</f>
        <v>7.64368776171</v>
      </c>
      <c r="K126">
        <f>$C$8*ReDiarioFert!I121</f>
        <v>5.3081165011875</v>
      </c>
      <c r="M126">
        <f>$C$8*ReDiarioFert!K121</f>
        <v>3.2009755555555546</v>
      </c>
      <c r="O126">
        <f>$C$8*ReDiarioFert!M121</f>
        <v>174.06804048780486</v>
      </c>
      <c r="S126">
        <f>((E126/100)*$G$379+(G126/100)*$G$380+(I126/100)*$G$381+(K126/100)*$G$382+(M126/100)*$G$383+(O126)*$G$384+(Q126*$G$385))</f>
        <v>114.1058099557377</v>
      </c>
    </row>
    <row r="127">
      <c r="B127">
        <v>116</v>
      </c>
      <c r="C127">
        <f>$I$7+B127</f>
        <v>38635</v>
      </c>
      <c r="E127">
        <f>IF($C$8*ReDiarioFert!C122&lt;=0,"0",$C$8*ReDiarioFert!C122)</f>
        <v>4.314356501436137</v>
      </c>
      <c r="G127">
        <f>$C$8*ReDiarioFert!E122</f>
        <v>2.5512295665169424</v>
      </c>
      <c r="I127">
        <f>$C$8*ReDiarioFert!G122</f>
        <v>7.64368776171</v>
      </c>
      <c r="K127">
        <f>$C$8*ReDiarioFert!I122</f>
        <v>5.3081165011875</v>
      </c>
      <c r="M127">
        <f>$C$8*ReDiarioFert!K122</f>
        <v>3.2009755555555546</v>
      </c>
      <c r="O127">
        <f>$C$8*ReDiarioFert!M122</f>
        <v>174.06804048780486</v>
      </c>
      <c r="S127">
        <f>((E127/100)*$G$379+(G127/100)*$G$380+(I127/100)*$G$381+(K127/100)*$G$382+(M127/100)*$G$383+(O127)*$G$384+(Q127*$G$385))</f>
        <v>114.1058099557377</v>
      </c>
    </row>
    <row r="128">
      <c r="B128">
        <v>117</v>
      </c>
      <c r="C128">
        <f>$I$7+B128</f>
        <v>38636</v>
      </c>
      <c r="E128">
        <f>IF($C$8*ReDiarioFert!C123&lt;=0,"0",$C$8*ReDiarioFert!C123)</f>
        <v>4.314356501436137</v>
      </c>
      <c r="G128">
        <f>$C$8*ReDiarioFert!E123</f>
        <v>2.5512295665169424</v>
      </c>
      <c r="I128">
        <f>$C$8*ReDiarioFert!G123</f>
        <v>7.64368776171</v>
      </c>
      <c r="K128">
        <f>$C$8*ReDiarioFert!I123</f>
        <v>5.3081165011875</v>
      </c>
      <c r="M128">
        <f>$C$8*ReDiarioFert!K123</f>
        <v>3.2009755555555546</v>
      </c>
      <c r="O128">
        <f>$C$8*ReDiarioFert!M123</f>
        <v>174.06804048780486</v>
      </c>
      <c r="S128">
        <f>((E128/100)*$G$379+(G128/100)*$G$380+(I128/100)*$G$381+(K128/100)*$G$382+(M128/100)*$G$383+(O128)*$G$384+(Q128*$G$385))</f>
        <v>114.1058099557377</v>
      </c>
    </row>
    <row r="129">
      <c r="B129">
        <v>118</v>
      </c>
      <c r="C129">
        <f>$I$7+B129</f>
        <v>38637</v>
      </c>
      <c r="E129">
        <f>IF($C$8*ReDiarioFert!C124&lt;=0,"0",$C$8*ReDiarioFert!C124)</f>
        <v>4.314356501436137</v>
      </c>
      <c r="G129">
        <f>$C$8*ReDiarioFert!E124</f>
        <v>2.5512295665169424</v>
      </c>
      <c r="I129">
        <f>$C$8*ReDiarioFert!G124</f>
        <v>7.64368776171</v>
      </c>
      <c r="K129">
        <f>$C$8*ReDiarioFert!I124</f>
        <v>5.3081165011875</v>
      </c>
      <c r="M129">
        <f>$C$8*ReDiarioFert!K124</f>
        <v>3.2009755555555546</v>
      </c>
      <c r="O129">
        <f>$C$8*ReDiarioFert!M124</f>
        <v>174.06804048780486</v>
      </c>
      <c r="S129">
        <f>((E129/100)*$G$379+(G129/100)*$G$380+(I129/100)*$G$381+(K129/100)*$G$382+(M129/100)*$G$383+(O129)*$G$384+(Q129*$G$385))</f>
        <v>114.1058099557377</v>
      </c>
    </row>
    <row r="130">
      <c r="B130">
        <v>119</v>
      </c>
      <c r="C130">
        <f>$I$7+B130</f>
        <v>38638</v>
      </c>
      <c r="E130">
        <f>IF($C$8*ReDiarioFert!C125&lt;=0,"0",$C$8*ReDiarioFert!C125)</f>
        <v>4.314356501436137</v>
      </c>
      <c r="G130">
        <f>$C$8*ReDiarioFert!E125</f>
        <v>2.5512295665169424</v>
      </c>
      <c r="I130">
        <f>$C$8*ReDiarioFert!G125</f>
        <v>7.64368776171</v>
      </c>
      <c r="K130">
        <f>$C$8*ReDiarioFert!I125</f>
        <v>5.3081165011875</v>
      </c>
      <c r="M130">
        <f>$C$8*ReDiarioFert!K125</f>
        <v>3.2009755555555546</v>
      </c>
      <c r="O130">
        <f>$C$8*ReDiarioFert!M125</f>
        <v>174.06804048780486</v>
      </c>
      <c r="S130">
        <f>((E130/100)*$G$379+(G130/100)*$G$380+(I130/100)*$G$381+(K130/100)*$G$382+(M130/100)*$G$383+(O130)*$G$384+(Q130*$G$385))</f>
        <v>114.1058099557377</v>
      </c>
    </row>
    <row r="131">
      <c r="A131">
        <v>18</v>
      </c>
      <c r="B131">
        <v>120</v>
      </c>
      <c r="C131">
        <f>$I$7+B131</f>
        <v>38639</v>
      </c>
      <c r="E131">
        <f>IF($C$8*ReDiarioFert!C126&lt;=0,"0",$C$8*ReDiarioFert!C126)</f>
        <v>4.314356501436137</v>
      </c>
      <c r="G131">
        <f>$C$8*ReDiarioFert!E126</f>
        <v>2.5512295665169424</v>
      </c>
      <c r="I131">
        <f>$C$8*ReDiarioFert!G126</f>
        <v>7.64368776171</v>
      </c>
      <c r="K131">
        <f>$C$8*ReDiarioFert!I126</f>
        <v>5.3081165011875</v>
      </c>
      <c r="M131">
        <f>$C$8*ReDiarioFert!K126</f>
        <v>3.2009755555555546</v>
      </c>
      <c r="O131">
        <f>$C$8*ReDiarioFert!M126</f>
        <v>174.06804048780486</v>
      </c>
      <c r="Q131">
        <f>20*$C$8</f>
        <v>20.019999999999996</v>
      </c>
      <c r="S131">
        <f>((E131/100)*$G$379+(G131/100)*$G$380+(I131/100)*$G$381+(K131/100)*$G$382+(M131/100)*$G$383+(O131)*$G$384+(Q131*$G$385))</f>
        <v>143.1348099557377</v>
      </c>
    </row>
    <row r="132">
      <c r="B132">
        <v>121</v>
      </c>
      <c r="C132">
        <f>$I$7+B132</f>
        <v>38640</v>
      </c>
      <c r="E132">
        <f>IF($C$8*ReDiarioFert!C127&lt;=0,"0",$C$8*ReDiarioFert!C127)</f>
        <v>4.314356501436137</v>
      </c>
      <c r="G132">
        <f>$C$8*ReDiarioFert!E127</f>
        <v>2.5512295665169424</v>
      </c>
      <c r="I132">
        <f>$C$8*ReDiarioFert!G127</f>
        <v>7.64368776171</v>
      </c>
      <c r="K132">
        <f>$C$8*ReDiarioFert!I127</f>
        <v>5.3081165011875</v>
      </c>
      <c r="M132">
        <f>$C$8*ReDiarioFert!K127</f>
        <v>3.2009755555555546</v>
      </c>
      <c r="O132">
        <f>$C$8*ReDiarioFert!M127</f>
        <v>174.06804048780486</v>
      </c>
      <c r="S132">
        <f>((E132/100)*$G$379+(G132/100)*$G$380+(I132/100)*$G$381+(K132/100)*$G$382+(M132/100)*$G$383+(O132)*$G$384+(Q132*$G$385))</f>
        <v>114.1058099557377</v>
      </c>
    </row>
    <row r="133">
      <c r="B133">
        <v>122</v>
      </c>
      <c r="C133">
        <f>$I$7+B133</f>
        <v>38641</v>
      </c>
      <c r="E133">
        <f>IF($C$8*ReDiarioFert!C128&lt;=0,"0",$C$8*ReDiarioFert!C128)</f>
        <v>4.314356501436137</v>
      </c>
      <c r="G133">
        <f>$C$8*ReDiarioFert!E128</f>
        <v>2.5512295665169424</v>
      </c>
      <c r="I133">
        <f>$C$8*ReDiarioFert!G128</f>
        <v>7.64368776171</v>
      </c>
      <c r="K133">
        <f>$C$8*ReDiarioFert!I128</f>
        <v>5.3081165011875</v>
      </c>
      <c r="M133">
        <f>$C$8*ReDiarioFert!K128</f>
        <v>3.2009755555555546</v>
      </c>
      <c r="O133">
        <f>$C$8*ReDiarioFert!M128</f>
        <v>174.06804048780486</v>
      </c>
      <c r="S133">
        <f>((E133/100)*$G$379+(G133/100)*$G$380+(I133/100)*$G$381+(K133/100)*$G$382+(M133/100)*$G$383+(O133)*$G$384+(Q133*$G$385))</f>
        <v>114.1058099557377</v>
      </c>
    </row>
    <row r="134">
      <c r="B134">
        <v>123</v>
      </c>
      <c r="C134">
        <f>$I$7+B134</f>
        <v>38642</v>
      </c>
      <c r="E134">
        <f>IF($C$8*ReDiarioFert!C129&lt;=0,"0",$C$8*ReDiarioFert!C129)</f>
        <v>4.314356501436137</v>
      </c>
      <c r="G134">
        <f>$C$8*ReDiarioFert!E129</f>
        <v>2.5512295665169424</v>
      </c>
      <c r="I134">
        <f>$C$8*ReDiarioFert!G129</f>
        <v>7.64368776171</v>
      </c>
      <c r="K134">
        <f>$C$8*ReDiarioFert!I129</f>
        <v>5.3081165011875</v>
      </c>
      <c r="M134">
        <f>$C$8*ReDiarioFert!K129</f>
        <v>3.2009755555555546</v>
      </c>
      <c r="O134">
        <f>$C$8*ReDiarioFert!M129</f>
        <v>174.06804048780486</v>
      </c>
      <c r="S134">
        <f>((E134/100)*$G$379+(G134/100)*$G$380+(I134/100)*$G$381+(K134/100)*$G$382+(M134/100)*$G$383+(O134)*$G$384+(Q134*$G$385))</f>
        <v>114.1058099557377</v>
      </c>
    </row>
    <row r="135">
      <c r="B135">
        <v>124</v>
      </c>
      <c r="C135">
        <f>$I$7+B135</f>
        <v>38643</v>
      </c>
      <c r="E135">
        <f>IF($C$8*ReDiarioFert!C130&lt;=0,"0",$C$8*ReDiarioFert!C130)</f>
        <v>4.314356501436137</v>
      </c>
      <c r="G135">
        <f>$C$8*ReDiarioFert!E130</f>
        <v>2.5512295665169424</v>
      </c>
      <c r="I135">
        <f>$C$8*ReDiarioFert!G130</f>
        <v>7.64368776171</v>
      </c>
      <c r="K135">
        <f>$C$8*ReDiarioFert!I130</f>
        <v>5.3081165011875</v>
      </c>
      <c r="M135">
        <f>$C$8*ReDiarioFert!K130</f>
        <v>3.2009755555555546</v>
      </c>
      <c r="O135">
        <f>$C$8*ReDiarioFert!M130</f>
        <v>174.06804048780486</v>
      </c>
      <c r="S135">
        <f>((E135/100)*$G$379+(G135/100)*$G$380+(I135/100)*$G$381+(K135/100)*$G$382+(M135/100)*$G$383+(O135)*$G$384+(Q135*$G$385))</f>
        <v>114.1058099557377</v>
      </c>
    </row>
    <row r="136">
      <c r="B136">
        <v>125</v>
      </c>
      <c r="C136">
        <f>$I$7+B136</f>
        <v>38644</v>
      </c>
      <c r="E136">
        <f>IF($C$8*ReDiarioFert!C131&lt;=0,"0",$C$8*ReDiarioFert!C131)</f>
        <v>4.314356501436137</v>
      </c>
      <c r="G136">
        <f>$C$8*ReDiarioFert!E131</f>
        <v>2.5512295665169424</v>
      </c>
      <c r="I136">
        <f>$C$8*ReDiarioFert!G131</f>
        <v>7.64368776171</v>
      </c>
      <c r="K136">
        <f>$C$8*ReDiarioFert!I131</f>
        <v>5.3081165011875</v>
      </c>
      <c r="M136">
        <f>$C$8*ReDiarioFert!K131</f>
        <v>3.2009755555555546</v>
      </c>
      <c r="O136">
        <f>$C$8*ReDiarioFert!M131</f>
        <v>174.06804048780486</v>
      </c>
      <c r="S136">
        <f>((E136/100)*$G$379+(G136/100)*$G$380+(I136/100)*$G$381+(K136/100)*$G$382+(M136/100)*$G$383+(O136)*$G$384+(Q136*$G$385))</f>
        <v>114.1058099557377</v>
      </c>
    </row>
    <row r="137">
      <c r="B137">
        <v>126</v>
      </c>
      <c r="C137">
        <f>$I$7+B137</f>
        <v>38645</v>
      </c>
      <c r="E137">
        <f>IF($C$8*ReDiarioFert!C132&lt;=0,"0",$C$8*ReDiarioFert!C132)</f>
        <v>4.314356501436137</v>
      </c>
      <c r="G137">
        <f>$C$8*ReDiarioFert!E132</f>
        <v>2.5512295665169424</v>
      </c>
      <c r="I137">
        <f>$C$8*ReDiarioFert!G132</f>
        <v>7.64368776171</v>
      </c>
      <c r="K137">
        <f>$C$8*ReDiarioFert!I132</f>
        <v>5.3081165011875</v>
      </c>
      <c r="M137">
        <f>$C$8*ReDiarioFert!K132</f>
        <v>3.2009755555555546</v>
      </c>
      <c r="O137">
        <f>$C$8*ReDiarioFert!M132</f>
        <v>174.06804048780486</v>
      </c>
      <c r="S137">
        <f>((E137/100)*$G$379+(G137/100)*$G$380+(I137/100)*$G$381+(K137/100)*$G$382+(M137/100)*$G$383+(O137)*$G$384+(Q137*$G$385))</f>
        <v>114.1058099557377</v>
      </c>
    </row>
    <row r="138">
      <c r="A138">
        <v>19</v>
      </c>
      <c r="B138">
        <v>127</v>
      </c>
      <c r="C138">
        <f>$I$7+B138</f>
        <v>38646</v>
      </c>
      <c r="E138">
        <f>IF($C$8*ReDiarioFert!C133&lt;=0,"0",$C$8*ReDiarioFert!C133)</f>
        <v>4.314356501436137</v>
      </c>
      <c r="G138">
        <f>$C$8*ReDiarioFert!E133</f>
        <v>2.5512295665169424</v>
      </c>
      <c r="I138">
        <f>$C$8*ReDiarioFert!G133</f>
        <v>7.64368776171</v>
      </c>
      <c r="K138">
        <f>$C$8*ReDiarioFert!I133</f>
        <v>5.3081165011875</v>
      </c>
      <c r="M138">
        <f>$C$8*ReDiarioFert!K133</f>
        <v>3.2009755555555546</v>
      </c>
      <c r="O138">
        <f>$C$8*ReDiarioFert!M133</f>
        <v>174.06804048780486</v>
      </c>
      <c r="Q138">
        <f>20*$C$8</f>
        <v>20.019999999999996</v>
      </c>
      <c r="S138">
        <f>((E138/100)*$G$379+(G138/100)*$G$380+(I138/100)*$G$381+(K138/100)*$G$382+(M138/100)*$G$383+(O138)*$G$384+(Q138*$G$385))</f>
        <v>143.1348099557377</v>
      </c>
    </row>
    <row r="139">
      <c r="B139">
        <v>128</v>
      </c>
      <c r="C139">
        <f>$I$7+B139</f>
        <v>38647</v>
      </c>
      <c r="E139">
        <f>IF($C$8*ReDiarioFert!C134&lt;=0,"0",$C$8*ReDiarioFert!C134)</f>
        <v>4.314356501436137</v>
      </c>
      <c r="G139">
        <f>$C$8*ReDiarioFert!E134</f>
        <v>2.5512295665169424</v>
      </c>
      <c r="I139">
        <f>$C$8*ReDiarioFert!G134</f>
        <v>7.64368776171</v>
      </c>
      <c r="K139">
        <f>$C$8*ReDiarioFert!I134</f>
        <v>5.3081165011875</v>
      </c>
      <c r="M139">
        <f>$C$8*ReDiarioFert!K134</f>
        <v>3.2009755555555546</v>
      </c>
      <c r="O139">
        <f>$C$8*ReDiarioFert!M134</f>
        <v>174.06804048780486</v>
      </c>
      <c r="S139">
        <f>((E139/100)*$G$379+(G139/100)*$G$380+(I139/100)*$G$381+(K139/100)*$G$382+(M139/100)*$G$383+(O139)*$G$384+(Q139*$G$385))</f>
        <v>114.1058099557377</v>
      </c>
    </row>
    <row r="140">
      <c r="B140">
        <v>129</v>
      </c>
      <c r="C140">
        <f>$I$7+B140</f>
        <v>38648</v>
      </c>
      <c r="E140">
        <f>IF($C$8*ReDiarioFert!C135&lt;=0,"0",$C$8*ReDiarioFert!C135)</f>
        <v>4.314356501436137</v>
      </c>
      <c r="G140">
        <f>$C$8*ReDiarioFert!E135</f>
        <v>2.5512295665169424</v>
      </c>
      <c r="I140">
        <f>$C$8*ReDiarioFert!G135</f>
        <v>7.64368776171</v>
      </c>
      <c r="K140">
        <f>$C$8*ReDiarioFert!I135</f>
        <v>5.3081165011875</v>
      </c>
      <c r="M140">
        <f>$C$8*ReDiarioFert!K135</f>
        <v>3.2009755555555546</v>
      </c>
      <c r="O140">
        <f>$C$8*ReDiarioFert!M135</f>
        <v>174.06804048780486</v>
      </c>
      <c r="S140">
        <f>((E140/100)*$G$379+(G140/100)*$G$380+(I140/100)*$G$381+(K140/100)*$G$382+(M140/100)*$G$383+(O140)*$G$384+(Q140*$G$385))</f>
        <v>114.1058099557377</v>
      </c>
    </row>
    <row r="141">
      <c r="B141">
        <v>130</v>
      </c>
      <c r="C141">
        <f>$I$7+B141</f>
        <v>38649</v>
      </c>
      <c r="E141">
        <f>IF($C$8*ReDiarioFert!C136&lt;=0,"0",$C$8*ReDiarioFert!C136)</f>
        <v>4.314356501436137</v>
      </c>
      <c r="G141">
        <f>$C$8*ReDiarioFert!E136</f>
        <v>2.5512295665169424</v>
      </c>
      <c r="I141">
        <f>$C$8*ReDiarioFert!G136</f>
        <v>7.64368776171</v>
      </c>
      <c r="K141">
        <f>$C$8*ReDiarioFert!I136</f>
        <v>5.3081165011875</v>
      </c>
      <c r="M141">
        <f>$C$8*ReDiarioFert!K136</f>
        <v>3.2009755555555546</v>
      </c>
      <c r="O141">
        <f>$C$8*ReDiarioFert!M136</f>
        <v>174.06804048780486</v>
      </c>
      <c r="S141">
        <f>((E141/100)*$G$379+(G141/100)*$G$380+(I141/100)*$G$381+(K141/100)*$G$382+(M141/100)*$G$383+(O141)*$G$384+(Q141*$G$385))</f>
        <v>114.1058099557377</v>
      </c>
    </row>
    <row r="142">
      <c r="B142">
        <v>131</v>
      </c>
      <c r="C142">
        <f>$I$7+B142</f>
        <v>38650</v>
      </c>
      <c r="E142">
        <f>IF($C$8*ReDiarioFert!C137&lt;=0,"0",$C$8*ReDiarioFert!C137)</f>
        <v>4.314356501436137</v>
      </c>
      <c r="G142">
        <f>$C$8*ReDiarioFert!E137</f>
        <v>2.5512295665169424</v>
      </c>
      <c r="I142">
        <f>$C$8*ReDiarioFert!G137</f>
        <v>7.64368776171</v>
      </c>
      <c r="K142">
        <f>$C$8*ReDiarioFert!I137</f>
        <v>5.3081165011875</v>
      </c>
      <c r="M142">
        <f>$C$8*ReDiarioFert!K137</f>
        <v>3.2009755555555546</v>
      </c>
      <c r="O142">
        <f>$C$8*ReDiarioFert!M137</f>
        <v>174.06804048780486</v>
      </c>
      <c r="S142">
        <f>((E142/100)*$G$379+(G142/100)*$G$380+(I142/100)*$G$381+(K142/100)*$G$382+(M142/100)*$G$383+(O142)*$G$384+(Q142*$G$385))</f>
        <v>114.1058099557377</v>
      </c>
    </row>
    <row r="143">
      <c r="B143">
        <v>132</v>
      </c>
      <c r="C143">
        <f>$I$7+B143</f>
        <v>38651</v>
      </c>
      <c r="E143">
        <f>IF($C$8*ReDiarioFert!C138&lt;=0,"0",$C$8*ReDiarioFert!C138)</f>
        <v>4.314356501436137</v>
      </c>
      <c r="G143">
        <f>$C$8*ReDiarioFert!E138</f>
        <v>2.5512295665169424</v>
      </c>
      <c r="I143">
        <f>$C$8*ReDiarioFert!G138</f>
        <v>7.64368776171</v>
      </c>
      <c r="K143">
        <f>$C$8*ReDiarioFert!I138</f>
        <v>5.3081165011875</v>
      </c>
      <c r="M143">
        <f>$C$8*ReDiarioFert!K138</f>
        <v>3.2009755555555546</v>
      </c>
      <c r="O143">
        <f>$C$8*ReDiarioFert!M138</f>
        <v>174.06804048780486</v>
      </c>
      <c r="S143">
        <f>((E143/100)*$G$379+(G143/100)*$G$380+(I143/100)*$G$381+(K143/100)*$G$382+(M143/100)*$G$383+(O143)*$G$384+(Q143*$G$385))</f>
        <v>114.1058099557377</v>
      </c>
    </row>
    <row r="144">
      <c r="B144">
        <v>133</v>
      </c>
      <c r="C144">
        <f>$I$7+B144</f>
        <v>38652</v>
      </c>
      <c r="E144">
        <f>IF($C$8*ReDiarioFert!C139&lt;=0,"0",$C$8*ReDiarioFert!C139)</f>
        <v>4.314356501436137</v>
      </c>
      <c r="G144">
        <f>$C$8*ReDiarioFert!E139</f>
        <v>2.5512295665169424</v>
      </c>
      <c r="I144">
        <f>$C$8*ReDiarioFert!G139</f>
        <v>7.64368776171</v>
      </c>
      <c r="K144">
        <f>$C$8*ReDiarioFert!I139</f>
        <v>5.3081165011875</v>
      </c>
      <c r="M144">
        <f>$C$8*ReDiarioFert!K139</f>
        <v>3.2009755555555546</v>
      </c>
      <c r="O144">
        <f>$C$8*ReDiarioFert!M139</f>
        <v>174.06804048780486</v>
      </c>
      <c r="S144">
        <f>((E144/100)*$G$379+(G144/100)*$G$380+(I144/100)*$G$381+(K144/100)*$G$382+(M144/100)*$G$383+(O144)*$G$384+(Q144*$G$385))</f>
        <v>114.1058099557377</v>
      </c>
    </row>
    <row r="145">
      <c r="A145">
        <v>20</v>
      </c>
      <c r="B145">
        <v>134</v>
      </c>
      <c r="C145">
        <f>$I$7+B145</f>
        <v>38653</v>
      </c>
      <c r="E145">
        <f>IF($C$8*ReDiarioFert!C140&lt;=0,"0",$C$8*ReDiarioFert!C140)</f>
        <v>4.314356501436137</v>
      </c>
      <c r="G145">
        <f>$C$8*ReDiarioFert!E140</f>
        <v>2.5512295665169424</v>
      </c>
      <c r="I145">
        <f>$C$8*ReDiarioFert!G140</f>
        <v>7.64368776171</v>
      </c>
      <c r="K145">
        <f>$C$8*ReDiarioFert!I140</f>
        <v>5.3081165011875</v>
      </c>
      <c r="M145">
        <f>$C$8*ReDiarioFert!K140</f>
        <v>3.2009755555555546</v>
      </c>
      <c r="O145">
        <f>$C$8*ReDiarioFert!M140</f>
        <v>174.06804048780486</v>
      </c>
      <c r="Q145">
        <f>20*$C$8</f>
        <v>20.019999999999996</v>
      </c>
      <c r="S145">
        <f>((E145/100)*$G$379+(G145/100)*$G$380+(I145/100)*$G$381+(K145/100)*$G$382+(M145/100)*$G$383+(O145)*$G$384+(Q145*$G$385))</f>
        <v>143.1348099557377</v>
      </c>
    </row>
    <row r="146">
      <c r="B146">
        <v>135</v>
      </c>
      <c r="C146">
        <f>$I$7+B146</f>
        <v>38654</v>
      </c>
      <c r="E146">
        <f>IF($C$8*ReDiarioFert!C141&lt;=0,"0",$C$8*ReDiarioFert!C141)</f>
        <v>4.314356501436137</v>
      </c>
      <c r="G146">
        <f>$C$8*ReDiarioFert!E141</f>
        <v>2.5512295665169424</v>
      </c>
      <c r="I146">
        <f>$C$8*ReDiarioFert!G141</f>
        <v>7.64368776171</v>
      </c>
      <c r="K146">
        <f>$C$8*ReDiarioFert!I141</f>
        <v>5.3081165011875</v>
      </c>
      <c r="M146">
        <f>$C$8*ReDiarioFert!K141</f>
        <v>3.2009755555555546</v>
      </c>
      <c r="O146">
        <f>$C$8*ReDiarioFert!M141</f>
        <v>174.06804048780486</v>
      </c>
      <c r="S146">
        <f>((E146/100)*$G$379+(G146/100)*$G$380+(I146/100)*$G$381+(K146/100)*$G$382+(M146/100)*$G$383+(O146)*$G$384+(Q146*$G$385))</f>
        <v>114.1058099557377</v>
      </c>
    </row>
    <row r="147">
      <c r="B147">
        <v>136</v>
      </c>
      <c r="C147">
        <f>$I$7+B147</f>
        <v>38655</v>
      </c>
      <c r="E147">
        <f>IF($C$8*ReDiarioFert!C142&lt;=0,"0",$C$8*ReDiarioFert!C142)</f>
        <v>4.314356501436137</v>
      </c>
      <c r="G147">
        <f>$C$8*ReDiarioFert!E142</f>
        <v>2.5512295665169424</v>
      </c>
      <c r="I147">
        <f>$C$8*ReDiarioFert!G142</f>
        <v>7.64368776171</v>
      </c>
      <c r="K147">
        <f>$C$8*ReDiarioFert!I142</f>
        <v>5.3081165011875</v>
      </c>
      <c r="M147">
        <f>$C$8*ReDiarioFert!K142</f>
        <v>3.2009755555555546</v>
      </c>
      <c r="O147">
        <f>$C$8*ReDiarioFert!M142</f>
        <v>174.06804048780486</v>
      </c>
      <c r="S147">
        <f>((E147/100)*$G$379+(G147/100)*$G$380+(I147/100)*$G$381+(K147/100)*$G$382+(M147/100)*$G$383+(O147)*$G$384+(Q147*$G$385))</f>
        <v>114.1058099557377</v>
      </c>
    </row>
    <row r="148">
      <c r="B148">
        <v>137</v>
      </c>
      <c r="C148">
        <f>$I$7+B148</f>
        <v>38656</v>
      </c>
      <c r="E148">
        <f>IF($C$8*ReDiarioFert!C143&lt;=0,"0",$C$8*ReDiarioFert!C143)</f>
        <v>4.314356501436137</v>
      </c>
      <c r="G148">
        <f>$C$8*ReDiarioFert!E143</f>
        <v>2.5512295665169424</v>
      </c>
      <c r="I148">
        <f>$C$8*ReDiarioFert!G143</f>
        <v>7.64368776171</v>
      </c>
      <c r="K148">
        <f>$C$8*ReDiarioFert!I143</f>
        <v>5.3081165011875</v>
      </c>
      <c r="M148">
        <f>$C$8*ReDiarioFert!K143</f>
        <v>3.2009755555555546</v>
      </c>
      <c r="O148">
        <f>$C$8*ReDiarioFert!M143</f>
        <v>174.06804048780486</v>
      </c>
      <c r="S148">
        <f>((E148/100)*$G$379+(G148/100)*$G$380+(I148/100)*$G$381+(K148/100)*$G$382+(M148/100)*$G$383+(O148)*$G$384+(Q148*$G$385))</f>
        <v>114.1058099557377</v>
      </c>
    </row>
    <row r="149">
      <c r="B149">
        <v>138</v>
      </c>
      <c r="C149">
        <f>$I$7+B149</f>
        <v>38657</v>
      </c>
      <c r="E149">
        <f>IF($C$8*ReDiarioFert!C144&lt;=0,"0",$C$8*ReDiarioFert!C144)</f>
        <v>4.314356501436137</v>
      </c>
      <c r="G149">
        <f>$C$8*ReDiarioFert!E144</f>
        <v>2.5512295665169424</v>
      </c>
      <c r="I149">
        <f>$C$8*ReDiarioFert!G144</f>
        <v>7.64368776171</v>
      </c>
      <c r="K149">
        <f>$C$8*ReDiarioFert!I144</f>
        <v>5.3081165011875</v>
      </c>
      <c r="M149">
        <f>$C$8*ReDiarioFert!K144</f>
        <v>3.2009755555555546</v>
      </c>
      <c r="O149">
        <f>$C$8*ReDiarioFert!M144</f>
        <v>174.06804048780486</v>
      </c>
      <c r="S149">
        <f>((E149/100)*$G$379+(G149/100)*$G$380+(I149/100)*$G$381+(K149/100)*$G$382+(M149/100)*$G$383+(O149)*$G$384+(Q149*$G$385))</f>
        <v>114.1058099557377</v>
      </c>
    </row>
    <row r="150">
      <c r="B150">
        <v>139</v>
      </c>
      <c r="C150">
        <f>$I$7+B150</f>
        <v>38658</v>
      </c>
      <c r="E150">
        <f>IF($C$8*ReDiarioFert!C145&lt;=0,"0",$C$8*ReDiarioFert!C145)</f>
        <v>4.314356501436137</v>
      </c>
      <c r="G150">
        <f>$C$8*ReDiarioFert!E145</f>
        <v>2.5512295665169424</v>
      </c>
      <c r="I150">
        <f>$C$8*ReDiarioFert!G145</f>
        <v>7.64368776171</v>
      </c>
      <c r="K150">
        <f>$C$8*ReDiarioFert!I145</f>
        <v>5.3081165011875</v>
      </c>
      <c r="M150">
        <f>$C$8*ReDiarioFert!K145</f>
        <v>3.2009755555555546</v>
      </c>
      <c r="O150">
        <f>$C$8*ReDiarioFert!M145</f>
        <v>174.06804048780486</v>
      </c>
      <c r="S150">
        <f>((E150/100)*$G$379+(G150/100)*$G$380+(I150/100)*$G$381+(K150/100)*$G$382+(M150/100)*$G$383+(O150)*$G$384+(Q150*$G$385))</f>
        <v>114.1058099557377</v>
      </c>
    </row>
    <row r="151">
      <c r="B151">
        <v>140</v>
      </c>
      <c r="C151">
        <f>$I$7+B151</f>
        <v>38659</v>
      </c>
      <c r="E151">
        <f>IF($C$8*ReDiarioFert!C146&lt;=0,"0",$C$8*ReDiarioFert!C146)</f>
        <v>4.314356501436137</v>
      </c>
      <c r="G151">
        <f>$C$8*ReDiarioFert!E146</f>
        <v>2.5512295665169424</v>
      </c>
      <c r="I151">
        <f>$C$8*ReDiarioFert!G146</f>
        <v>7.64368776171</v>
      </c>
      <c r="K151">
        <f>$C$8*ReDiarioFert!I146</f>
        <v>5.3081165011875</v>
      </c>
      <c r="M151">
        <f>$C$8*ReDiarioFert!K146</f>
        <v>3.2009755555555546</v>
      </c>
      <c r="O151">
        <f>$C$8*ReDiarioFert!M146</f>
        <v>174.06804048780486</v>
      </c>
      <c r="S151">
        <f>((E151/100)*$G$379+(G151/100)*$G$380+(I151/100)*$G$381+(K151/100)*$G$382+(M151/100)*$G$383+(O151)*$G$384+(Q151*$G$385))</f>
        <v>114.1058099557377</v>
      </c>
    </row>
    <row r="152">
      <c r="A152">
        <v>21</v>
      </c>
      <c r="B152">
        <v>141</v>
      </c>
      <c r="C152">
        <f>$I$7+B152</f>
        <v>38660</v>
      </c>
      <c r="E152">
        <f>IF($C$8*ReDiarioFert!C147&lt;=0,"0",$C$8*ReDiarioFert!C147)</f>
        <v>4.314356501436137</v>
      </c>
      <c r="G152">
        <f>$C$8*ReDiarioFert!E147</f>
        <v>2.5512295665169424</v>
      </c>
      <c r="I152">
        <f>$C$8*ReDiarioFert!G147</f>
        <v>7.64368776171</v>
      </c>
      <c r="K152">
        <f>$C$8*ReDiarioFert!I147</f>
        <v>5.3081165011875</v>
      </c>
      <c r="M152">
        <f>$C$8*ReDiarioFert!K147</f>
        <v>3.2009755555555546</v>
      </c>
      <c r="O152">
        <f>$C$8*ReDiarioFert!M147</f>
        <v>174.06804048780486</v>
      </c>
      <c r="Q152">
        <f>20*$C$8</f>
        <v>20.019999999999996</v>
      </c>
      <c r="S152">
        <f>((E152/100)*$G$379+(G152/100)*$G$380+(I152/100)*$G$381+(K152/100)*$G$382+(M152/100)*$G$383+(O152)*$G$384+(Q152*$G$385))</f>
        <v>143.1348099557377</v>
      </c>
    </row>
    <row r="153">
      <c r="B153">
        <v>142</v>
      </c>
      <c r="C153">
        <f>$I$7+B153</f>
        <v>38661</v>
      </c>
      <c r="E153">
        <f>IF($C$8*ReDiarioFert!C148&lt;=0,"0",$C$8*ReDiarioFert!C148)</f>
        <v>4.314356501436137</v>
      </c>
      <c r="G153">
        <f>$C$8*ReDiarioFert!E148</f>
        <v>2.5512295665169424</v>
      </c>
      <c r="I153">
        <f>$C$8*ReDiarioFert!G148</f>
        <v>7.64368776171</v>
      </c>
      <c r="K153">
        <f>$C$8*ReDiarioFert!I148</f>
        <v>5.3081165011875</v>
      </c>
      <c r="M153">
        <f>$C$8*ReDiarioFert!K148</f>
        <v>3.2009755555555546</v>
      </c>
      <c r="O153">
        <f>$C$8*ReDiarioFert!M148</f>
        <v>174.06804048780486</v>
      </c>
      <c r="S153">
        <f>((E153/100)*$G$379+(G153/100)*$G$380+(I153/100)*$G$381+(K153/100)*$G$382+(M153/100)*$G$383+(O153)*$G$384+(Q153*$G$385))</f>
        <v>114.1058099557377</v>
      </c>
    </row>
    <row r="154">
      <c r="B154">
        <v>143</v>
      </c>
      <c r="C154">
        <f>$I$7+B154</f>
        <v>38662</v>
      </c>
      <c r="E154">
        <f>IF($C$8*ReDiarioFert!C149&lt;=0,"0",$C$8*ReDiarioFert!C149)</f>
        <v>4.314356501436137</v>
      </c>
      <c r="G154">
        <f>$C$8*ReDiarioFert!E149</f>
        <v>2.5512295665169424</v>
      </c>
      <c r="I154">
        <f>$C$8*ReDiarioFert!G149</f>
        <v>7.64368776171</v>
      </c>
      <c r="K154">
        <f>$C$8*ReDiarioFert!I149</f>
        <v>5.3081165011875</v>
      </c>
      <c r="M154">
        <f>$C$8*ReDiarioFert!K149</f>
        <v>3.2009755555555546</v>
      </c>
      <c r="O154">
        <f>$C$8*ReDiarioFert!M149</f>
        <v>174.06804048780486</v>
      </c>
      <c r="S154">
        <f>((E154/100)*$G$379+(G154/100)*$G$380+(I154/100)*$G$381+(K154/100)*$G$382+(M154/100)*$G$383+(O154)*$G$384+(Q154*$G$385))</f>
        <v>114.1058099557377</v>
      </c>
    </row>
    <row r="155">
      <c r="B155">
        <v>144</v>
      </c>
      <c r="C155">
        <f>$I$7+B155</f>
        <v>38663</v>
      </c>
      <c r="E155">
        <f>IF($C$8*ReDiarioFert!C150&lt;=0,"0",$C$8*ReDiarioFert!C150)</f>
        <v>4.314356501436137</v>
      </c>
      <c r="G155">
        <f>$C$8*ReDiarioFert!E150</f>
        <v>2.5512295665169424</v>
      </c>
      <c r="I155">
        <f>$C$8*ReDiarioFert!G150</f>
        <v>7.64368776171</v>
      </c>
      <c r="K155">
        <f>$C$8*ReDiarioFert!I150</f>
        <v>5.3081165011875</v>
      </c>
      <c r="M155">
        <f>$C$8*ReDiarioFert!K150</f>
        <v>3.2009755555555546</v>
      </c>
      <c r="O155">
        <f>$C$8*ReDiarioFert!M150</f>
        <v>174.06804048780486</v>
      </c>
      <c r="S155">
        <f>((E155/100)*$G$379+(G155/100)*$G$380+(I155/100)*$G$381+(K155/100)*$G$382+(M155/100)*$G$383+(O155)*$G$384+(Q155*$G$385))</f>
        <v>114.1058099557377</v>
      </c>
    </row>
    <row r="156">
      <c r="B156">
        <v>145</v>
      </c>
      <c r="C156">
        <f>$I$7+B156</f>
        <v>38664</v>
      </c>
      <c r="E156">
        <f>IF($C$8*ReDiarioFert!C151&lt;=0,"0",$C$8*ReDiarioFert!C151)</f>
        <v>4.314356501436137</v>
      </c>
      <c r="G156">
        <f>$C$8*ReDiarioFert!E151</f>
        <v>2.5512295665169424</v>
      </c>
      <c r="I156">
        <f>$C$8*ReDiarioFert!G151</f>
        <v>7.64368776171</v>
      </c>
      <c r="K156">
        <f>$C$8*ReDiarioFert!I151</f>
        <v>5.3081165011875</v>
      </c>
      <c r="M156">
        <f>$C$8*ReDiarioFert!K151</f>
        <v>3.2009755555555546</v>
      </c>
      <c r="O156">
        <f>$C$8*ReDiarioFert!M151</f>
        <v>174.06804048780486</v>
      </c>
      <c r="S156">
        <f>((E156/100)*$G$379+(G156/100)*$G$380+(I156/100)*$G$381+(K156/100)*$G$382+(M156/100)*$G$383+(O156)*$G$384+(Q156*$G$385))</f>
        <v>114.1058099557377</v>
      </c>
    </row>
    <row r="157">
      <c r="B157">
        <v>146</v>
      </c>
      <c r="C157">
        <f>$I$7+B157</f>
        <v>38665</v>
      </c>
      <c r="E157">
        <f>IF($C$8*ReDiarioFert!C152&lt;=0,"0",$C$8*ReDiarioFert!C152)</f>
        <v>4.314356501436137</v>
      </c>
      <c r="G157">
        <f>$C$8*ReDiarioFert!E152</f>
        <v>2.5512295665169424</v>
      </c>
      <c r="I157">
        <f>$C$8*ReDiarioFert!G152</f>
        <v>7.64368776171</v>
      </c>
      <c r="K157">
        <f>$C$8*ReDiarioFert!I152</f>
        <v>5.3081165011875</v>
      </c>
      <c r="M157">
        <f>$C$8*ReDiarioFert!K152</f>
        <v>3.2009755555555546</v>
      </c>
      <c r="O157">
        <f>$C$8*ReDiarioFert!M152</f>
        <v>174.06804048780486</v>
      </c>
      <c r="S157">
        <f>((E157/100)*$G$379+(G157/100)*$G$380+(I157/100)*$G$381+(K157/100)*$G$382+(M157/100)*$G$383+(O157)*$G$384+(Q157*$G$385))</f>
        <v>114.1058099557377</v>
      </c>
    </row>
    <row r="158">
      <c r="B158">
        <v>147</v>
      </c>
      <c r="C158">
        <f>$I$7+B158</f>
        <v>38666</v>
      </c>
      <c r="E158">
        <f>IF($C$8*ReDiarioFert!C153&lt;=0,"0",$C$8*ReDiarioFert!C153)</f>
        <v>4.314356501436137</v>
      </c>
      <c r="G158">
        <f>$C$8*ReDiarioFert!E153</f>
        <v>2.5512295665169424</v>
      </c>
      <c r="I158">
        <f>$C$8*ReDiarioFert!G153</f>
        <v>7.64368776171</v>
      </c>
      <c r="K158">
        <f>$C$8*ReDiarioFert!I153</f>
        <v>5.3081165011875</v>
      </c>
      <c r="M158">
        <f>$C$8*ReDiarioFert!K153</f>
        <v>3.2009755555555546</v>
      </c>
      <c r="O158">
        <f>$C$8*ReDiarioFert!M153</f>
        <v>174.06804048780486</v>
      </c>
      <c r="S158">
        <f>((E158/100)*$G$379+(G158/100)*$G$380+(I158/100)*$G$381+(K158/100)*$G$382+(M158/100)*$G$383+(O158)*$G$384+(Q158*$G$385))</f>
        <v>114.1058099557377</v>
      </c>
    </row>
    <row r="159">
      <c r="A159">
        <v>22</v>
      </c>
      <c r="B159">
        <v>148</v>
      </c>
      <c r="C159">
        <f>$I$7+B159</f>
        <v>38667</v>
      </c>
      <c r="E159">
        <f>IF($C$8*ReDiarioFert!C154&lt;=0,"0",$C$8*ReDiarioFert!C154)</f>
        <v>4.314356501436137</v>
      </c>
      <c r="G159">
        <f>$C$8*ReDiarioFert!E154</f>
        <v>2.5512295665169424</v>
      </c>
      <c r="I159">
        <f>$C$8*ReDiarioFert!G154</f>
        <v>7.64368776171</v>
      </c>
      <c r="K159">
        <f>$C$8*ReDiarioFert!I154</f>
        <v>5.3081165011875</v>
      </c>
      <c r="M159">
        <f>$C$8*ReDiarioFert!K154</f>
        <v>3.2009755555555546</v>
      </c>
      <c r="O159">
        <f>$C$8*ReDiarioFert!M154</f>
        <v>174.06804048780486</v>
      </c>
      <c r="Q159">
        <f>20*$C$8</f>
        <v>20.019999999999996</v>
      </c>
      <c r="S159">
        <f>((E159/100)*$G$379+(G159/100)*$G$380+(I159/100)*$G$381+(K159/100)*$G$382+(M159/100)*$G$383+(O159)*$G$384+(Q159*$G$385))</f>
        <v>143.1348099557377</v>
      </c>
    </row>
    <row r="160">
      <c r="B160">
        <v>149</v>
      </c>
      <c r="C160">
        <f>$I$7+B160</f>
        <v>38668</v>
      </c>
      <c r="E160">
        <f>IF($C$8*ReDiarioFert!C155&lt;=0,"0",$C$8*ReDiarioFert!C155)</f>
        <v>4.314356501436137</v>
      </c>
      <c r="G160">
        <f>$C$8*ReDiarioFert!E155</f>
        <v>2.5512295665169424</v>
      </c>
      <c r="I160">
        <f>$C$8*ReDiarioFert!G155</f>
        <v>7.64368776171</v>
      </c>
      <c r="K160">
        <f>$C$8*ReDiarioFert!I155</f>
        <v>5.3081165011875</v>
      </c>
      <c r="M160">
        <f>$C$8*ReDiarioFert!K155</f>
        <v>3.2009755555555546</v>
      </c>
      <c r="O160">
        <f>$C$8*ReDiarioFert!M155</f>
        <v>174.06804048780486</v>
      </c>
      <c r="S160">
        <f>((E160/100)*$G$379+(G160/100)*$G$380+(I160/100)*$G$381+(K160/100)*$G$382+(M160/100)*$G$383+(O160)*$G$384+(Q160*$G$385))</f>
        <v>114.1058099557377</v>
      </c>
    </row>
    <row r="161">
      <c r="B161">
        <v>150</v>
      </c>
      <c r="C161">
        <f>$I$7+B161</f>
        <v>38669</v>
      </c>
      <c r="E161">
        <f>IF($C$8*ReDiarioFert!C156&lt;=0,"0",$C$8*ReDiarioFert!C156)</f>
        <v>4.314356501436137</v>
      </c>
      <c r="G161">
        <f>$C$8*ReDiarioFert!E156</f>
        <v>2.5512295665169424</v>
      </c>
      <c r="I161">
        <f>$C$8*ReDiarioFert!G156</f>
        <v>7.64368776171</v>
      </c>
      <c r="K161">
        <f>$C$8*ReDiarioFert!I156</f>
        <v>5.3081165011875</v>
      </c>
      <c r="M161">
        <f>$C$8*ReDiarioFert!K156</f>
        <v>3.2009755555555546</v>
      </c>
      <c r="O161">
        <f>$C$8*ReDiarioFert!M156</f>
        <v>174.06804048780486</v>
      </c>
      <c r="S161">
        <f>((E161/100)*$G$379+(G161/100)*$G$380+(I161/100)*$G$381+(K161/100)*$G$382+(M161/100)*$G$383+(O161)*$G$384+(Q161*$G$385))</f>
        <v>114.1058099557377</v>
      </c>
    </row>
    <row r="162">
      <c r="B162">
        <v>151</v>
      </c>
      <c r="C162">
        <f>$I$7+B162</f>
        <v>38670</v>
      </c>
      <c r="E162">
        <f>IF($C$8*ReDiarioFert!C157&lt;=0,"0",$C$8*ReDiarioFert!C157)</f>
        <v>4.314356501436137</v>
      </c>
      <c r="G162">
        <f>$C$8*ReDiarioFert!E157</f>
        <v>2.5512295665169424</v>
      </c>
      <c r="I162">
        <f>$C$8*ReDiarioFert!G157</f>
        <v>7.64368776171</v>
      </c>
      <c r="K162">
        <f>$C$8*ReDiarioFert!I157</f>
        <v>5.3081165011875</v>
      </c>
      <c r="M162">
        <f>$C$8*ReDiarioFert!K157</f>
        <v>3.2009755555555546</v>
      </c>
      <c r="O162">
        <f>$C$8*ReDiarioFert!M157</f>
        <v>174.06804048780486</v>
      </c>
      <c r="S162">
        <f>((E162/100)*$G$379+(G162/100)*$G$380+(I162/100)*$G$381+(K162/100)*$G$382+(M162/100)*$G$383+(O162)*$G$384+(Q162*$G$385))</f>
        <v>114.1058099557377</v>
      </c>
    </row>
    <row r="163">
      <c r="B163">
        <v>152</v>
      </c>
      <c r="C163">
        <f>$I$7+B163</f>
        <v>38671</v>
      </c>
      <c r="E163">
        <f>IF($C$8*ReDiarioFert!C158&lt;=0,"0",$C$8*ReDiarioFert!C158)</f>
        <v>4.314356501436137</v>
      </c>
      <c r="G163">
        <f>$C$8*ReDiarioFert!E158</f>
        <v>2.5512295665169424</v>
      </c>
      <c r="I163">
        <f>$C$8*ReDiarioFert!G158</f>
        <v>7.64368776171</v>
      </c>
      <c r="K163">
        <f>$C$8*ReDiarioFert!I158</f>
        <v>5.3081165011875</v>
      </c>
      <c r="M163">
        <f>$C$8*ReDiarioFert!K158</f>
        <v>3.2009755555555546</v>
      </c>
      <c r="O163">
        <f>$C$8*ReDiarioFert!M158</f>
        <v>174.06804048780486</v>
      </c>
      <c r="S163">
        <f>((E163/100)*$G$379+(G163/100)*$G$380+(I163/100)*$G$381+(K163/100)*$G$382+(M163/100)*$G$383+(O163)*$G$384+(Q163*$G$385))</f>
        <v>114.1058099557377</v>
      </c>
    </row>
    <row r="164">
      <c r="B164">
        <v>153</v>
      </c>
      <c r="C164">
        <f>$I$7+B164</f>
        <v>38672</v>
      </c>
      <c r="E164">
        <f>IF($C$8*ReDiarioFert!C159&lt;=0,"0",$C$8*ReDiarioFert!C159)</f>
        <v>4.314356501436137</v>
      </c>
      <c r="G164">
        <f>$C$8*ReDiarioFert!E159</f>
        <v>2.5512295665169424</v>
      </c>
      <c r="I164">
        <f>$C$8*ReDiarioFert!G159</f>
        <v>7.64368776171</v>
      </c>
      <c r="K164">
        <f>$C$8*ReDiarioFert!I159</f>
        <v>5.3081165011875</v>
      </c>
      <c r="M164">
        <f>$C$8*ReDiarioFert!K159</f>
        <v>3.2009755555555546</v>
      </c>
      <c r="O164">
        <f>$C$8*ReDiarioFert!M159</f>
        <v>174.06804048780486</v>
      </c>
      <c r="S164">
        <f>((E164/100)*$G$379+(G164/100)*$G$380+(I164/100)*$G$381+(K164/100)*$G$382+(M164/100)*$G$383+(O164)*$G$384+(Q164*$G$385))</f>
        <v>114.1058099557377</v>
      </c>
    </row>
    <row r="165">
      <c r="B165">
        <v>154</v>
      </c>
      <c r="C165">
        <f>$I$7+B165</f>
        <v>38673</v>
      </c>
      <c r="E165">
        <f>IF($C$8*ReDiarioFert!C160&lt;=0,"0",$C$8*ReDiarioFert!C160)</f>
        <v>4.314356501436137</v>
      </c>
      <c r="G165">
        <f>$C$8*ReDiarioFert!E160</f>
        <v>2.5512295665169424</v>
      </c>
      <c r="I165">
        <f>$C$8*ReDiarioFert!G160</f>
        <v>7.64368776171</v>
      </c>
      <c r="K165">
        <f>$C$8*ReDiarioFert!I160</f>
        <v>5.3081165011875</v>
      </c>
      <c r="M165">
        <f>$C$8*ReDiarioFert!K160</f>
        <v>3.2009755555555546</v>
      </c>
      <c r="O165">
        <f>$C$8*ReDiarioFert!M160</f>
        <v>174.06804048780486</v>
      </c>
      <c r="S165">
        <f>((E165/100)*$G$379+(G165/100)*$G$380+(I165/100)*$G$381+(K165/100)*$G$382+(M165/100)*$G$383+(O165)*$G$384+(Q165*$G$385))</f>
        <v>114.1058099557377</v>
      </c>
    </row>
    <row r="166">
      <c r="A166">
        <v>23</v>
      </c>
      <c r="B166">
        <v>155</v>
      </c>
      <c r="C166">
        <f>$I$7+B166</f>
        <v>38674</v>
      </c>
      <c r="E166">
        <f>IF($C$8*ReDiarioFert!C161&lt;=0,"0",$C$8*ReDiarioFert!C161)</f>
        <v>4.314356501436137</v>
      </c>
      <c r="G166">
        <f>$C$8*ReDiarioFert!E161</f>
        <v>2.5512295665169424</v>
      </c>
      <c r="I166">
        <f>$C$8*ReDiarioFert!G161</f>
        <v>7.64368776171</v>
      </c>
      <c r="K166">
        <f>$C$8*ReDiarioFert!I161</f>
        <v>5.3081165011875</v>
      </c>
      <c r="M166">
        <f>$C$8*ReDiarioFert!K161</f>
        <v>3.2009755555555546</v>
      </c>
      <c r="O166">
        <f>$C$8*ReDiarioFert!M161</f>
        <v>174.06804048780486</v>
      </c>
      <c r="Q166">
        <f>20*$C$8</f>
        <v>20.019999999999996</v>
      </c>
      <c r="S166">
        <f>((E166/100)*$G$379+(G166/100)*$G$380+(I166/100)*$G$381+(K166/100)*$G$382+(M166/100)*$G$383+(O166)*$G$384+(Q166*$G$385))</f>
        <v>143.1348099557377</v>
      </c>
    </row>
    <row r="167">
      <c r="B167">
        <v>156</v>
      </c>
      <c r="C167">
        <f>$I$7+B167</f>
        <v>38675</v>
      </c>
      <c r="E167">
        <f>IF($C$8*ReDiarioFert!C162&lt;=0,"0",$C$8*ReDiarioFert!C162)</f>
        <v>4.314356501436137</v>
      </c>
      <c r="G167">
        <f>$C$8*ReDiarioFert!E162</f>
        <v>2.5512295665169424</v>
      </c>
      <c r="I167">
        <f>$C$8*ReDiarioFert!G162</f>
        <v>7.64368776171</v>
      </c>
      <c r="K167">
        <f>$C$8*ReDiarioFert!I162</f>
        <v>5.3081165011875</v>
      </c>
      <c r="M167">
        <f>$C$8*ReDiarioFert!K162</f>
        <v>3.2009755555555546</v>
      </c>
      <c r="O167">
        <f>$C$8*ReDiarioFert!M162</f>
        <v>174.06804048780486</v>
      </c>
      <c r="S167">
        <f>((E167/100)*$G$379+(G167/100)*$G$380+(I167/100)*$G$381+(K167/100)*$G$382+(M167/100)*$G$383+(O167)*$G$384+(Q167*$G$385))</f>
        <v>114.1058099557377</v>
      </c>
    </row>
    <row r="168">
      <c r="B168">
        <v>157</v>
      </c>
      <c r="C168">
        <f>$I$7+B168</f>
        <v>38676</v>
      </c>
      <c r="E168">
        <f>IF($C$8*ReDiarioFert!C163&lt;=0,"0",$C$8*ReDiarioFert!C163)</f>
        <v>4.314356501436137</v>
      </c>
      <c r="G168">
        <f>$C$8*ReDiarioFert!E163</f>
        <v>2.5512295665169424</v>
      </c>
      <c r="I168">
        <f>$C$8*ReDiarioFert!G163</f>
        <v>7.64368776171</v>
      </c>
      <c r="K168">
        <f>$C$8*ReDiarioFert!I163</f>
        <v>5.3081165011875</v>
      </c>
      <c r="M168">
        <f>$C$8*ReDiarioFert!K163</f>
        <v>3.2009755555555546</v>
      </c>
      <c r="O168">
        <f>$C$8*ReDiarioFert!M163</f>
        <v>174.06804048780486</v>
      </c>
      <c r="S168">
        <f>((E168/100)*$G$379+(G168/100)*$G$380+(I168/100)*$G$381+(K168/100)*$G$382+(M168/100)*$G$383+(O168)*$G$384+(Q168*$G$385))</f>
        <v>114.1058099557377</v>
      </c>
    </row>
    <row r="169">
      <c r="B169">
        <v>158</v>
      </c>
      <c r="C169">
        <f>$I$7+B169</f>
        <v>38677</v>
      </c>
      <c r="E169">
        <f>IF($C$8*ReDiarioFert!C164&lt;=0,"0",$C$8*ReDiarioFert!C164)</f>
        <v>4.314356501436137</v>
      </c>
      <c r="G169">
        <f>$C$8*ReDiarioFert!E164</f>
        <v>2.5512295665169424</v>
      </c>
      <c r="I169">
        <f>$C$8*ReDiarioFert!G164</f>
        <v>7.64368776171</v>
      </c>
      <c r="K169">
        <f>$C$8*ReDiarioFert!I164</f>
        <v>5.3081165011875</v>
      </c>
      <c r="M169">
        <f>$C$8*ReDiarioFert!K164</f>
        <v>3.2009755555555546</v>
      </c>
      <c r="O169">
        <f>$C$8*ReDiarioFert!M164</f>
        <v>174.06804048780486</v>
      </c>
      <c r="S169">
        <f>((E169/100)*$G$379+(G169/100)*$G$380+(I169/100)*$G$381+(K169/100)*$G$382+(M169/100)*$G$383+(O169)*$G$384+(Q169*$G$385))</f>
        <v>114.1058099557377</v>
      </c>
    </row>
    <row r="170">
      <c r="B170">
        <v>159</v>
      </c>
      <c r="C170">
        <f>$I$7+B170</f>
        <v>38678</v>
      </c>
      <c r="E170">
        <f>IF($C$8*ReDiarioFert!C165&lt;=0,"0",$C$8*ReDiarioFert!C165)</f>
        <v>4.314356501436137</v>
      </c>
      <c r="G170">
        <f>$C$8*ReDiarioFert!E165</f>
        <v>2.5512295665169424</v>
      </c>
      <c r="I170">
        <f>$C$8*ReDiarioFert!G165</f>
        <v>7.64368776171</v>
      </c>
      <c r="K170">
        <f>$C$8*ReDiarioFert!I165</f>
        <v>5.3081165011875</v>
      </c>
      <c r="M170">
        <f>$C$8*ReDiarioFert!K165</f>
        <v>3.2009755555555546</v>
      </c>
      <c r="O170">
        <f>$C$8*ReDiarioFert!M165</f>
        <v>174.06804048780486</v>
      </c>
      <c r="S170">
        <f>((E170/100)*$G$379+(G170/100)*$G$380+(I170/100)*$G$381+(K170/100)*$G$382+(M170/100)*$G$383+(O170)*$G$384+(Q170*$G$385))</f>
        <v>114.1058099557377</v>
      </c>
    </row>
    <row r="171">
      <c r="B171">
        <v>160</v>
      </c>
      <c r="C171">
        <f>$I$7+B171</f>
        <v>38679</v>
      </c>
      <c r="E171">
        <f>IF($C$8*ReDiarioFert!C166&lt;=0,"0",$C$8*ReDiarioFert!C166)</f>
        <v>4.314356501436137</v>
      </c>
      <c r="G171">
        <f>$C$8*ReDiarioFert!E166</f>
        <v>2.5512295665169424</v>
      </c>
      <c r="I171">
        <f>$C$8*ReDiarioFert!G166</f>
        <v>7.64368776171</v>
      </c>
      <c r="K171">
        <f>$C$8*ReDiarioFert!I166</f>
        <v>5.3081165011875</v>
      </c>
      <c r="M171">
        <f>$C$8*ReDiarioFert!K166</f>
        <v>3.2009755555555546</v>
      </c>
      <c r="O171">
        <f>$C$8*ReDiarioFert!M166</f>
        <v>174.06804048780486</v>
      </c>
      <c r="S171">
        <f>((E171/100)*$G$379+(G171/100)*$G$380+(I171/100)*$G$381+(K171/100)*$G$382+(M171/100)*$G$383+(O171)*$G$384+(Q171*$G$385))</f>
        <v>114.1058099557377</v>
      </c>
    </row>
    <row r="172">
      <c r="B172">
        <v>161</v>
      </c>
      <c r="C172">
        <f>$I$7+B172</f>
        <v>38680</v>
      </c>
      <c r="E172">
        <f>IF($C$8*ReDiarioFert!C167&lt;=0,"0",$C$8*ReDiarioFert!C167)</f>
        <v>4.314356501436137</v>
      </c>
      <c r="G172">
        <f>$C$8*ReDiarioFert!E167</f>
        <v>2.5512295665169424</v>
      </c>
      <c r="I172">
        <f>$C$8*ReDiarioFert!G167</f>
        <v>7.64368776171</v>
      </c>
      <c r="K172">
        <f>$C$8*ReDiarioFert!I167</f>
        <v>5.3081165011875</v>
      </c>
      <c r="M172">
        <f>$C$8*ReDiarioFert!K167</f>
        <v>3.2009755555555546</v>
      </c>
      <c r="O172">
        <f>$C$8*ReDiarioFert!M167</f>
        <v>174.06804048780486</v>
      </c>
      <c r="S172">
        <f>((E172/100)*$G$379+(G172/100)*$G$380+(I172/100)*$G$381+(K172/100)*$G$382+(M172/100)*$G$383+(O172)*$G$384+(Q172*$G$385))</f>
        <v>114.1058099557377</v>
      </c>
    </row>
    <row r="173">
      <c r="A173">
        <v>24</v>
      </c>
      <c r="B173">
        <v>162</v>
      </c>
      <c r="C173">
        <f>$I$7+B173</f>
        <v>38681</v>
      </c>
      <c r="E173">
        <f>IF($C$8*ReDiarioFert!C168&lt;=0,"0",$C$8*ReDiarioFert!C168)</f>
        <v>4.314356501436137</v>
      </c>
      <c r="G173">
        <f>$C$8*ReDiarioFert!E168</f>
        <v>2.5512295665169424</v>
      </c>
      <c r="I173">
        <f>$C$8*ReDiarioFert!G168</f>
        <v>7.64368776171</v>
      </c>
      <c r="K173">
        <f>$C$8*ReDiarioFert!I168</f>
        <v>5.3081165011875</v>
      </c>
      <c r="M173">
        <f>$C$8*ReDiarioFert!K168</f>
        <v>3.2009755555555546</v>
      </c>
      <c r="O173">
        <f>$C$8*ReDiarioFert!M168</f>
        <v>174.06804048780486</v>
      </c>
      <c r="Q173">
        <f>20*$C$8</f>
        <v>20.019999999999996</v>
      </c>
      <c r="S173">
        <f>((E173/100)*$G$379+(G173/100)*$G$380+(I173/100)*$G$381+(K173/100)*$G$382+(M173/100)*$G$383+(O173)*$G$384+(Q173*$G$385))</f>
        <v>143.1348099557377</v>
      </c>
    </row>
    <row r="174">
      <c r="B174">
        <v>163</v>
      </c>
      <c r="C174">
        <f>$I$7+B174</f>
        <v>38682</v>
      </c>
      <c r="E174">
        <f>IF($C$8*ReDiarioFert!C169&lt;=0,"0",$C$8*ReDiarioFert!C169)</f>
        <v>4.314356501436137</v>
      </c>
      <c r="G174">
        <f>$C$8*ReDiarioFert!E169</f>
        <v>2.5512295665169424</v>
      </c>
      <c r="I174">
        <f>$C$8*ReDiarioFert!G169</f>
        <v>7.64368776171</v>
      </c>
      <c r="K174">
        <f>$C$8*ReDiarioFert!I169</f>
        <v>5.3081165011875</v>
      </c>
      <c r="M174">
        <f>$C$8*ReDiarioFert!K169</f>
        <v>3.2009755555555546</v>
      </c>
      <c r="O174">
        <f>$C$8*ReDiarioFert!M169</f>
        <v>174.06804048780486</v>
      </c>
      <c r="S174">
        <f>((E174/100)*$G$379+(G174/100)*$G$380+(I174/100)*$G$381+(K174/100)*$G$382+(M174/100)*$G$383+(O174)*$G$384+(Q174*$G$385))</f>
        <v>114.1058099557377</v>
      </c>
    </row>
    <row r="175">
      <c r="B175">
        <v>164</v>
      </c>
      <c r="C175">
        <f>$I$7+B175</f>
        <v>38683</v>
      </c>
      <c r="E175">
        <f>IF($C$8*ReDiarioFert!C170&lt;=0,"0",$C$8*ReDiarioFert!C170)</f>
        <v>4.314356501436137</v>
      </c>
      <c r="G175">
        <f>$C$8*ReDiarioFert!E170</f>
        <v>2.5512295665169424</v>
      </c>
      <c r="I175">
        <f>$C$8*ReDiarioFert!G170</f>
        <v>7.64368776171</v>
      </c>
      <c r="K175">
        <f>$C$8*ReDiarioFert!I170</f>
        <v>5.3081165011875</v>
      </c>
      <c r="M175">
        <f>$C$8*ReDiarioFert!K170</f>
        <v>3.2009755555555546</v>
      </c>
      <c r="O175">
        <f>$C$8*ReDiarioFert!M170</f>
        <v>174.06804048780486</v>
      </c>
      <c r="S175">
        <f>((E175/100)*$G$379+(G175/100)*$G$380+(I175/100)*$G$381+(K175/100)*$G$382+(M175/100)*$G$383+(O175)*$G$384+(Q175*$G$385))</f>
        <v>114.1058099557377</v>
      </c>
    </row>
    <row r="176">
      <c r="B176">
        <v>165</v>
      </c>
      <c r="C176">
        <f>$I$7+B176</f>
        <v>38684</v>
      </c>
      <c r="E176">
        <f>IF($C$8*ReDiarioFert!C171&lt;=0,"0",$C$8*ReDiarioFert!C171)</f>
        <v>4.314356501436137</v>
      </c>
      <c r="G176">
        <f>$C$8*ReDiarioFert!E171</f>
        <v>2.5512295665169424</v>
      </c>
      <c r="I176">
        <f>$C$8*ReDiarioFert!G171</f>
        <v>7.64368776171</v>
      </c>
      <c r="K176">
        <f>$C$8*ReDiarioFert!I171</f>
        <v>5.3081165011875</v>
      </c>
      <c r="M176">
        <f>$C$8*ReDiarioFert!K171</f>
        <v>3.2009755555555546</v>
      </c>
      <c r="O176">
        <f>$C$8*ReDiarioFert!M171</f>
        <v>174.06804048780486</v>
      </c>
      <c r="S176">
        <f>((E176/100)*$G$379+(G176/100)*$G$380+(I176/100)*$G$381+(K176/100)*$G$382+(M176/100)*$G$383+(O176)*$G$384+(Q176*$G$385))</f>
        <v>114.1058099557377</v>
      </c>
    </row>
    <row r="177">
      <c r="B177">
        <v>166</v>
      </c>
      <c r="C177">
        <f>$I$7+B177</f>
        <v>38685</v>
      </c>
      <c r="E177">
        <f>IF($C$8*ReDiarioFert!C172&lt;=0,"0",$C$8*ReDiarioFert!C172)</f>
        <v>4.314356501436137</v>
      </c>
      <c r="G177">
        <f>$C$8*ReDiarioFert!E172</f>
        <v>2.5512295665169424</v>
      </c>
      <c r="I177">
        <f>$C$8*ReDiarioFert!G172</f>
        <v>7.64368776171</v>
      </c>
      <c r="K177">
        <f>$C$8*ReDiarioFert!I172</f>
        <v>5.3081165011875</v>
      </c>
      <c r="M177">
        <f>$C$8*ReDiarioFert!K172</f>
        <v>3.2009755555555546</v>
      </c>
      <c r="O177">
        <f>$C$8*ReDiarioFert!M172</f>
        <v>174.06804048780486</v>
      </c>
      <c r="S177">
        <f>((E177/100)*$G$379+(G177/100)*$G$380+(I177/100)*$G$381+(K177/100)*$G$382+(M177/100)*$G$383+(O177)*$G$384+(Q177*$G$385))</f>
        <v>114.1058099557377</v>
      </c>
    </row>
    <row r="178">
      <c r="B178">
        <v>167</v>
      </c>
      <c r="C178">
        <f>$I$7+B178</f>
        <v>38686</v>
      </c>
      <c r="E178">
        <f>IF($C$8*ReDiarioFert!C173&lt;=0,"0",$C$8*ReDiarioFert!C173)</f>
        <v>4.314356501436137</v>
      </c>
      <c r="G178">
        <f>$C$8*ReDiarioFert!E173</f>
        <v>2.5512295665169424</v>
      </c>
      <c r="I178">
        <f>$C$8*ReDiarioFert!G173</f>
        <v>7.64368776171</v>
      </c>
      <c r="K178">
        <f>$C$8*ReDiarioFert!I173</f>
        <v>5.3081165011875</v>
      </c>
      <c r="M178">
        <f>$C$8*ReDiarioFert!K173</f>
        <v>3.2009755555555546</v>
      </c>
      <c r="O178">
        <f>$C$8*ReDiarioFert!M173</f>
        <v>174.06804048780486</v>
      </c>
      <c r="S178">
        <f>((E178/100)*$G$379+(G178/100)*$G$380+(I178/100)*$G$381+(K178/100)*$G$382+(M178/100)*$G$383+(O178)*$G$384+(Q178*$G$385))</f>
        <v>114.1058099557377</v>
      </c>
    </row>
    <row r="179">
      <c r="B179">
        <v>168</v>
      </c>
      <c r="C179">
        <f>$I$7+B179</f>
        <v>38687</v>
      </c>
      <c r="E179">
        <f>IF($C$8*ReDiarioFert!C174&lt;=0,"0",$C$8*ReDiarioFert!C174)</f>
        <v>4.314356501436137</v>
      </c>
      <c r="G179">
        <f>$C$8*ReDiarioFert!E174</f>
        <v>2.5512295665169424</v>
      </c>
      <c r="I179">
        <f>$C$8*ReDiarioFert!G174</f>
        <v>7.64368776171</v>
      </c>
      <c r="K179">
        <f>$C$8*ReDiarioFert!I174</f>
        <v>5.3081165011875</v>
      </c>
      <c r="M179">
        <f>$C$8*ReDiarioFert!K174</f>
        <v>3.2009755555555546</v>
      </c>
      <c r="O179">
        <f>$C$8*ReDiarioFert!M174</f>
        <v>174.06804048780486</v>
      </c>
      <c r="S179">
        <f>((E179/100)*$G$379+(G179/100)*$G$380+(I179/100)*$G$381+(K179/100)*$G$382+(M179/100)*$G$383+(O179)*$G$384+(Q179*$G$385))</f>
        <v>114.1058099557377</v>
      </c>
    </row>
    <row r="180">
      <c r="A180">
        <v>25</v>
      </c>
      <c r="B180">
        <v>169</v>
      </c>
      <c r="C180">
        <f>$I$7+B180</f>
        <v>38688</v>
      </c>
      <c r="E180">
        <f>IF($C$8*ReDiarioFert!C175&lt;=0,"0",$C$8*ReDiarioFert!C175)</f>
        <v>4.314356501436137</v>
      </c>
      <c r="G180">
        <f>$C$8*ReDiarioFert!E175</f>
        <v>2.5512295665169424</v>
      </c>
      <c r="I180">
        <f>$C$8*ReDiarioFert!G175</f>
        <v>7.64368776171</v>
      </c>
      <c r="K180">
        <f>$C$8*ReDiarioFert!I175</f>
        <v>5.3081165011875</v>
      </c>
      <c r="M180">
        <f>$C$8*ReDiarioFert!K175</f>
        <v>3.2009755555555546</v>
      </c>
      <c r="O180">
        <f>$C$8*ReDiarioFert!M175</f>
        <v>174.06804048780486</v>
      </c>
      <c r="Q180">
        <f>20*$C$8</f>
        <v>20.019999999999996</v>
      </c>
      <c r="S180">
        <f>((E180/100)*$G$379+(G180/100)*$G$380+(I180/100)*$G$381+(K180/100)*$G$382+(M180/100)*$G$383+(O180)*$G$384+(Q180*$G$385))</f>
        <v>143.1348099557377</v>
      </c>
    </row>
    <row r="181">
      <c r="B181">
        <v>170</v>
      </c>
      <c r="C181">
        <f>$I$7+B181</f>
        <v>38689</v>
      </c>
      <c r="E181">
        <f>IF($C$8*ReDiarioFert!C176&lt;=0,"0",$C$8*ReDiarioFert!C176)</f>
        <v>4.314356501436137</v>
      </c>
      <c r="G181">
        <f>$C$8*ReDiarioFert!E176</f>
        <v>2.5512295665169424</v>
      </c>
      <c r="I181">
        <f>$C$8*ReDiarioFert!G176</f>
        <v>7.64368776171</v>
      </c>
      <c r="K181">
        <f>$C$8*ReDiarioFert!I176</f>
        <v>5.3081165011875</v>
      </c>
      <c r="M181">
        <f>$C$8*ReDiarioFert!K176</f>
        <v>3.2009755555555546</v>
      </c>
      <c r="O181">
        <f>$C$8*ReDiarioFert!M176</f>
        <v>174.06804048780486</v>
      </c>
      <c r="S181">
        <f>((E181/100)*$G$379+(G181/100)*$G$380+(I181/100)*$G$381+(K181/100)*$G$382+(M181/100)*$G$383+(O181)*$G$384+(Q181*$G$385))</f>
        <v>114.1058099557377</v>
      </c>
    </row>
    <row r="182">
      <c r="B182">
        <v>171</v>
      </c>
      <c r="C182">
        <f>$I$7+B182</f>
        <v>38690</v>
      </c>
      <c r="E182">
        <f>IF($C$8*ReDiarioFert!C177&lt;=0,"0",$C$8*ReDiarioFert!C177)</f>
        <v>4.314356501436137</v>
      </c>
      <c r="G182">
        <f>$C$8*ReDiarioFert!E177</f>
        <v>2.5512295665169424</v>
      </c>
      <c r="I182">
        <f>$C$8*ReDiarioFert!G177</f>
        <v>7.64368776171</v>
      </c>
      <c r="K182">
        <f>$C$8*ReDiarioFert!I177</f>
        <v>5.3081165011875</v>
      </c>
      <c r="M182">
        <f>$C$8*ReDiarioFert!K177</f>
        <v>3.2009755555555546</v>
      </c>
      <c r="O182">
        <f>$C$8*ReDiarioFert!M177</f>
        <v>174.06804048780486</v>
      </c>
      <c r="S182">
        <f>((E182/100)*$G$379+(G182/100)*$G$380+(I182/100)*$G$381+(K182/100)*$G$382+(M182/100)*$G$383+(O182)*$G$384+(Q182*$G$385))</f>
        <v>114.1058099557377</v>
      </c>
    </row>
    <row r="183">
      <c r="B183">
        <v>172</v>
      </c>
      <c r="C183">
        <f>$I$7+B183</f>
        <v>38691</v>
      </c>
      <c r="E183">
        <f>IF($C$8*ReDiarioFert!C178&lt;=0,"0",$C$8*ReDiarioFert!C178)</f>
        <v>4.314356501436137</v>
      </c>
      <c r="G183">
        <f>$C$8*ReDiarioFert!E178</f>
        <v>2.5512295665169424</v>
      </c>
      <c r="I183">
        <f>$C$8*ReDiarioFert!G178</f>
        <v>7.64368776171</v>
      </c>
      <c r="K183">
        <f>$C$8*ReDiarioFert!I178</f>
        <v>5.3081165011875</v>
      </c>
      <c r="M183">
        <f>$C$8*ReDiarioFert!K178</f>
        <v>3.2009755555555546</v>
      </c>
      <c r="O183">
        <f>$C$8*ReDiarioFert!M178</f>
        <v>174.06804048780486</v>
      </c>
      <c r="S183">
        <f>((E183/100)*$G$379+(G183/100)*$G$380+(I183/100)*$G$381+(K183/100)*$G$382+(M183/100)*$G$383+(O183)*$G$384+(Q183*$G$385))</f>
        <v>114.1058099557377</v>
      </c>
    </row>
    <row r="184">
      <c r="B184">
        <v>173</v>
      </c>
      <c r="C184">
        <f>$I$7+B184</f>
        <v>38692</v>
      </c>
      <c r="E184">
        <f>IF($C$8*ReDiarioFert!C179&lt;=0,"0",$C$8*ReDiarioFert!C179)</f>
        <v>4.314356501436137</v>
      </c>
      <c r="G184">
        <f>$C$8*ReDiarioFert!E179</f>
        <v>2.5512295665169424</v>
      </c>
      <c r="I184">
        <f>$C$8*ReDiarioFert!G179</f>
        <v>7.64368776171</v>
      </c>
      <c r="K184">
        <f>$C$8*ReDiarioFert!I179</f>
        <v>5.3081165011875</v>
      </c>
      <c r="M184">
        <f>$C$8*ReDiarioFert!K179</f>
        <v>3.2009755555555546</v>
      </c>
      <c r="O184">
        <f>$C$8*ReDiarioFert!M179</f>
        <v>174.06804048780486</v>
      </c>
      <c r="S184">
        <f>((E184/100)*$G$379+(G184/100)*$G$380+(I184/100)*$G$381+(K184/100)*$G$382+(M184/100)*$G$383+(O184)*$G$384+(Q184*$G$385))</f>
        <v>114.1058099557377</v>
      </c>
    </row>
    <row r="185">
      <c r="B185">
        <v>174</v>
      </c>
      <c r="C185">
        <f>$I$7+B185</f>
        <v>38693</v>
      </c>
      <c r="E185">
        <f>IF($C$8*ReDiarioFert!C180&lt;=0,"0",$C$8*ReDiarioFert!C180)</f>
        <v>4.314356501436137</v>
      </c>
      <c r="G185">
        <f>$C$8*ReDiarioFert!E180</f>
        <v>2.5512295665169424</v>
      </c>
      <c r="I185">
        <f>$C$8*ReDiarioFert!G180</f>
        <v>7.64368776171</v>
      </c>
      <c r="K185">
        <f>$C$8*ReDiarioFert!I180</f>
        <v>5.3081165011875</v>
      </c>
      <c r="M185">
        <f>$C$8*ReDiarioFert!K180</f>
        <v>3.2009755555555546</v>
      </c>
      <c r="O185">
        <f>$C$8*ReDiarioFert!M180</f>
        <v>174.06804048780486</v>
      </c>
      <c r="S185">
        <f>((E185/100)*$G$379+(G185/100)*$G$380+(I185/100)*$G$381+(K185/100)*$G$382+(M185/100)*$G$383+(O185)*$G$384+(Q185*$G$385))</f>
        <v>114.1058099557377</v>
      </c>
    </row>
    <row r="186">
      <c r="B186">
        <v>175</v>
      </c>
      <c r="C186">
        <f>$I$7+B186</f>
        <v>38694</v>
      </c>
      <c r="E186">
        <f>IF($C$8*ReDiarioFert!C181&lt;=0,"0",$C$8*ReDiarioFert!C181)</f>
        <v>4.314356501436137</v>
      </c>
      <c r="G186">
        <f>$C$8*ReDiarioFert!E181</f>
        <v>2.5512295665169424</v>
      </c>
      <c r="I186">
        <f>$C$8*ReDiarioFert!G181</f>
        <v>7.64368776171</v>
      </c>
      <c r="K186">
        <f>$C$8*ReDiarioFert!I181</f>
        <v>5.3081165011875</v>
      </c>
      <c r="M186">
        <f>$C$8*ReDiarioFert!K181</f>
        <v>3.2009755555555546</v>
      </c>
      <c r="O186">
        <f>$C$8*ReDiarioFert!M181</f>
        <v>174.06804048780486</v>
      </c>
      <c r="S186">
        <f>((E186/100)*$G$379+(G186/100)*$G$380+(I186/100)*$G$381+(K186/100)*$G$382+(M186/100)*$G$383+(O186)*$G$384+(Q186*$G$385))</f>
        <v>114.1058099557377</v>
      </c>
    </row>
    <row r="187">
      <c r="A187">
        <v>26</v>
      </c>
      <c r="B187">
        <v>176</v>
      </c>
      <c r="C187">
        <f>$I$7+B187</f>
        <v>38695</v>
      </c>
      <c r="E187">
        <f>IF($C$8*ReDiarioFert!C182&lt;=0,"0",$C$8*ReDiarioFert!C182)</f>
        <v>4.314356501436137</v>
      </c>
      <c r="G187">
        <f>$C$8*ReDiarioFert!E182</f>
        <v>2.5512295665169424</v>
      </c>
      <c r="I187">
        <f>$C$8*ReDiarioFert!G182</f>
        <v>7.64368776171</v>
      </c>
      <c r="K187">
        <f>$C$8*ReDiarioFert!I182</f>
        <v>5.3081165011875</v>
      </c>
      <c r="M187">
        <f>$C$8*ReDiarioFert!K182</f>
        <v>3.2009755555555546</v>
      </c>
      <c r="O187">
        <f>$C$8*ReDiarioFert!M182</f>
        <v>174.06804048780486</v>
      </c>
      <c r="Q187">
        <f>20*$C$8</f>
        <v>20.019999999999996</v>
      </c>
      <c r="S187">
        <f>((E187/100)*$G$379+(G187/100)*$G$380+(I187/100)*$G$381+(K187/100)*$G$382+(M187/100)*$G$383+(O187)*$G$384+(Q187*$G$385))</f>
        <v>143.1348099557377</v>
      </c>
    </row>
    <row r="188">
      <c r="B188">
        <v>177</v>
      </c>
      <c r="C188">
        <f>$I$7+B188</f>
        <v>38696</v>
      </c>
      <c r="E188">
        <f>IF($C$8*ReDiarioFert!C183&lt;=0,"0",$C$8*ReDiarioFert!C183)</f>
        <v>4.314356501436137</v>
      </c>
      <c r="G188">
        <f>$C$8*ReDiarioFert!E183</f>
        <v>2.5512295665169424</v>
      </c>
      <c r="I188">
        <f>$C$8*ReDiarioFert!G183</f>
        <v>7.64368776171</v>
      </c>
      <c r="K188">
        <f>$C$8*ReDiarioFert!I183</f>
        <v>5.3081165011875</v>
      </c>
      <c r="M188">
        <f>$C$8*ReDiarioFert!K183</f>
        <v>3.2009755555555546</v>
      </c>
      <c r="O188">
        <f>$C$8*ReDiarioFert!M183</f>
        <v>174.06804048780486</v>
      </c>
      <c r="S188">
        <f>((E188/100)*$G$379+(G188/100)*$G$380+(I188/100)*$G$381+(K188/100)*$G$382+(M188/100)*$G$383+(O188)*$G$384+(Q188*$G$385))</f>
        <v>114.1058099557377</v>
      </c>
    </row>
    <row r="189">
      <c r="B189">
        <v>178</v>
      </c>
      <c r="C189">
        <f>$I$7+B189</f>
        <v>38697</v>
      </c>
      <c r="E189">
        <f>IF($C$8*ReDiarioFert!C184&lt;=0,"0",$C$8*ReDiarioFert!C184)</f>
        <v>4.314356501436137</v>
      </c>
      <c r="G189">
        <f>$C$8*ReDiarioFert!E184</f>
        <v>2.5512295665169424</v>
      </c>
      <c r="I189">
        <f>$C$8*ReDiarioFert!G184</f>
        <v>7.64368776171</v>
      </c>
      <c r="K189">
        <f>$C$8*ReDiarioFert!I184</f>
        <v>5.3081165011875</v>
      </c>
      <c r="M189">
        <f>$C$8*ReDiarioFert!K184</f>
        <v>3.2009755555555546</v>
      </c>
      <c r="O189">
        <f>$C$8*ReDiarioFert!M184</f>
        <v>174.06804048780486</v>
      </c>
      <c r="S189">
        <f>((E189/100)*$G$379+(G189/100)*$G$380+(I189/100)*$G$381+(K189/100)*$G$382+(M189/100)*$G$383+(O189)*$G$384+(Q189*$G$385))</f>
        <v>114.1058099557377</v>
      </c>
    </row>
    <row r="190">
      <c r="B190">
        <v>179</v>
      </c>
      <c r="C190">
        <f>$I$7+B190</f>
        <v>38698</v>
      </c>
      <c r="E190">
        <f>IF($C$8*ReDiarioFert!C185&lt;=0,"0",$C$8*ReDiarioFert!C185)</f>
        <v>4.314356501436137</v>
      </c>
      <c r="G190">
        <f>$C$8*ReDiarioFert!E185</f>
        <v>2.5512295665169424</v>
      </c>
      <c r="I190">
        <f>$C$8*ReDiarioFert!G185</f>
        <v>7.64368776171</v>
      </c>
      <c r="K190">
        <f>$C$8*ReDiarioFert!I185</f>
        <v>5.3081165011875</v>
      </c>
      <c r="M190">
        <f>$C$8*ReDiarioFert!K185</f>
        <v>3.2009755555555546</v>
      </c>
      <c r="O190">
        <f>$C$8*ReDiarioFert!M185</f>
        <v>174.06804048780486</v>
      </c>
      <c r="S190">
        <f>((E190/100)*$G$379+(G190/100)*$G$380+(I190/100)*$G$381+(K190/100)*$G$382+(M190/100)*$G$383+(O190)*$G$384+(Q190*$G$385))</f>
        <v>114.1058099557377</v>
      </c>
    </row>
    <row r="191">
      <c r="B191">
        <v>180</v>
      </c>
      <c r="C191">
        <f>$I$7+B191</f>
        <v>38699</v>
      </c>
      <c r="E191">
        <f>IF($C$8*ReDiarioFert!C186&lt;=0,"0",$C$8*ReDiarioFert!C186)</f>
        <v>4.314356501436137</v>
      </c>
      <c r="G191">
        <f>$C$8*ReDiarioFert!E186</f>
        <v>2.5512295665169424</v>
      </c>
      <c r="I191">
        <f>$C$8*ReDiarioFert!G186</f>
        <v>7.64368776171</v>
      </c>
      <c r="K191">
        <f>$C$8*ReDiarioFert!I186</f>
        <v>5.3081165011875</v>
      </c>
      <c r="M191">
        <f>$C$8*ReDiarioFert!K186</f>
        <v>3.2009755555555546</v>
      </c>
      <c r="O191">
        <f>$C$8*ReDiarioFert!M186</f>
        <v>174.06804048780486</v>
      </c>
      <c r="S191">
        <f>((E191/100)*$G$379+(G191/100)*$G$380+(I191/100)*$G$381+(K191/100)*$G$382+(M191/100)*$G$383+(O191)*$G$384+(Q191*$G$385))</f>
        <v>114.1058099557377</v>
      </c>
    </row>
    <row r="192">
      <c r="B192">
        <v>181</v>
      </c>
      <c r="C192">
        <f>$I$7+B192</f>
        <v>38700</v>
      </c>
      <c r="E192">
        <f>IF($C$8*ReDiarioFert!C187&lt;=0,"0",$C$8*ReDiarioFert!C187)</f>
        <v>4.314356501436137</v>
      </c>
      <c r="G192">
        <f>$C$8*ReDiarioFert!E187</f>
        <v>2.5512295665169424</v>
      </c>
      <c r="I192">
        <f>$C$8*ReDiarioFert!G187</f>
        <v>7.64368776171</v>
      </c>
      <c r="K192">
        <f>$C$8*ReDiarioFert!I187</f>
        <v>5.3081165011875</v>
      </c>
      <c r="M192">
        <f>$C$8*ReDiarioFert!K187</f>
        <v>3.2009755555555546</v>
      </c>
      <c r="O192">
        <f>$C$8*ReDiarioFert!M187</f>
        <v>174.06804048780486</v>
      </c>
      <c r="S192">
        <f>((E192/100)*$G$379+(G192/100)*$G$380+(I192/100)*$G$381+(K192/100)*$G$382+(M192/100)*$G$383+(O192)*$G$384+(Q192*$G$385))</f>
        <v>114.1058099557377</v>
      </c>
    </row>
    <row r="193">
      <c r="B193">
        <v>182</v>
      </c>
      <c r="C193">
        <f>$I$7+B193</f>
        <v>38701</v>
      </c>
      <c r="E193">
        <f>IF($C$8*ReDiarioFert!C188&lt;=0,"0",$C$8*ReDiarioFert!C188)</f>
        <v>4.314356501436137</v>
      </c>
      <c r="G193">
        <f>$C$8*ReDiarioFert!E188</f>
        <v>2.5512295665169424</v>
      </c>
      <c r="I193">
        <f>$C$8*ReDiarioFert!G188</f>
        <v>7.64368776171</v>
      </c>
      <c r="K193">
        <f>$C$8*ReDiarioFert!I188</f>
        <v>5.3081165011875</v>
      </c>
      <c r="M193">
        <f>$C$8*ReDiarioFert!K188</f>
        <v>3.2009755555555546</v>
      </c>
      <c r="O193">
        <f>$C$8*ReDiarioFert!M188</f>
        <v>174.06804048780486</v>
      </c>
      <c r="S193">
        <f>((E193/100)*$G$379+(G193/100)*$G$380+(I193/100)*$G$381+(K193/100)*$G$382+(M193/100)*$G$383+(O193)*$G$384+(Q193*$G$385))</f>
        <v>114.1058099557377</v>
      </c>
    </row>
    <row r="194">
      <c r="A194">
        <v>27</v>
      </c>
      <c r="B194">
        <v>183</v>
      </c>
      <c r="C194">
        <f>$I$7+B194</f>
        <v>38702</v>
      </c>
      <c r="E194">
        <f>IF($C$8*ReDiarioFert!C189&lt;=0,"0",$C$8*ReDiarioFert!C189)</f>
        <v>4.314356501436137</v>
      </c>
      <c r="G194">
        <f>$C$8*ReDiarioFert!E189</f>
        <v>2.5512295665169424</v>
      </c>
      <c r="I194">
        <f>$C$8*ReDiarioFert!G189</f>
        <v>7.64368776171</v>
      </c>
      <c r="K194">
        <f>$C$8*ReDiarioFert!I189</f>
        <v>5.3081165011875</v>
      </c>
      <c r="M194">
        <f>$C$8*ReDiarioFert!K189</f>
        <v>3.2009755555555546</v>
      </c>
      <c r="O194">
        <f>$C$8*ReDiarioFert!M189</f>
        <v>174.06804048780486</v>
      </c>
      <c r="Q194">
        <f>20*$C$8</f>
        <v>20.019999999999996</v>
      </c>
      <c r="S194">
        <f>((E194/100)*$G$379+(G194/100)*$G$380+(I194/100)*$G$381+(K194/100)*$G$382+(M194/100)*$G$383+(O194)*$G$384+(Q194*$G$385))</f>
        <v>143.1348099557377</v>
      </c>
    </row>
    <row r="195">
      <c r="B195">
        <v>184</v>
      </c>
      <c r="C195">
        <f>$I$7+B195</f>
        <v>38703</v>
      </c>
      <c r="E195">
        <f>IF($C$8*ReDiarioFert!C190&lt;=0,"0",$C$8*ReDiarioFert!C190)</f>
        <v>4.314356501436137</v>
      </c>
      <c r="G195">
        <f>$C$8*ReDiarioFert!E190</f>
        <v>2.5512295665169424</v>
      </c>
      <c r="I195">
        <f>$C$8*ReDiarioFert!G190</f>
        <v>7.64368776171</v>
      </c>
      <c r="K195">
        <f>$C$8*ReDiarioFert!I190</f>
        <v>5.3081165011875</v>
      </c>
      <c r="M195">
        <f>$C$8*ReDiarioFert!K190</f>
        <v>3.2009755555555546</v>
      </c>
      <c r="O195">
        <f>$C$8*ReDiarioFert!M190</f>
        <v>174.06804048780486</v>
      </c>
      <c r="S195">
        <f>((E195/100)*$G$379+(G195/100)*$G$380+(I195/100)*$G$381+(K195/100)*$G$382+(M195/100)*$G$383+(O195)*$G$384+(Q195*$G$385))</f>
        <v>114.1058099557377</v>
      </c>
    </row>
    <row r="196">
      <c r="B196">
        <v>185</v>
      </c>
      <c r="C196">
        <f>$I$7+B196</f>
        <v>38704</v>
      </c>
      <c r="E196">
        <f>IF($C$8*ReDiarioFert!C191&lt;=0,"0",$C$8*ReDiarioFert!C191)</f>
        <v>4.314356501436137</v>
      </c>
      <c r="G196">
        <f>$C$8*ReDiarioFert!E191</f>
        <v>2.5512295665169424</v>
      </c>
      <c r="I196">
        <f>$C$8*ReDiarioFert!G191</f>
        <v>7.64368776171</v>
      </c>
      <c r="K196">
        <f>$C$8*ReDiarioFert!I191</f>
        <v>5.3081165011875</v>
      </c>
      <c r="M196">
        <f>$C$8*ReDiarioFert!K191</f>
        <v>3.2009755555555546</v>
      </c>
      <c r="O196">
        <f>$C$8*ReDiarioFert!M191</f>
        <v>174.06804048780486</v>
      </c>
      <c r="S196">
        <f>((E196/100)*$G$379+(G196/100)*$G$380+(I196/100)*$G$381+(K196/100)*$G$382+(M196/100)*$G$383+(O196)*$G$384+(Q196*$G$385))</f>
        <v>114.1058099557377</v>
      </c>
    </row>
    <row r="197">
      <c r="B197">
        <v>186</v>
      </c>
      <c r="C197">
        <f>$I$7+B197</f>
        <v>38705</v>
      </c>
      <c r="E197">
        <f>IF($C$8*ReDiarioFert!C192&lt;=0,"0",$C$8*ReDiarioFert!C192)</f>
        <v>4.314356501436137</v>
      </c>
      <c r="G197">
        <f>$C$8*ReDiarioFert!E192</f>
        <v>2.5512295665169424</v>
      </c>
      <c r="I197">
        <f>$C$8*ReDiarioFert!G192</f>
        <v>7.64368776171</v>
      </c>
      <c r="K197">
        <f>$C$8*ReDiarioFert!I192</f>
        <v>5.3081165011875</v>
      </c>
      <c r="M197">
        <f>$C$8*ReDiarioFert!K192</f>
        <v>3.2009755555555546</v>
      </c>
      <c r="O197">
        <f>$C$8*ReDiarioFert!M192</f>
        <v>174.06804048780486</v>
      </c>
      <c r="S197">
        <f>((E197/100)*$G$379+(G197/100)*$G$380+(I197/100)*$G$381+(K197/100)*$G$382+(M197/100)*$G$383+(O197)*$G$384+(Q197*$G$385))</f>
        <v>114.1058099557377</v>
      </c>
    </row>
    <row r="198">
      <c r="B198">
        <v>187</v>
      </c>
      <c r="C198">
        <f>$I$7+B198</f>
        <v>38706</v>
      </c>
      <c r="E198">
        <f>IF($C$8*ReDiarioFert!C193&lt;=0,"0",$C$8*ReDiarioFert!C193)</f>
        <v>4.314356501436137</v>
      </c>
      <c r="G198">
        <f>$C$8*ReDiarioFert!E193</f>
        <v>2.5512295665169424</v>
      </c>
      <c r="I198">
        <f>$C$8*ReDiarioFert!G193</f>
        <v>7.64368776171</v>
      </c>
      <c r="K198">
        <f>$C$8*ReDiarioFert!I193</f>
        <v>5.3081165011875</v>
      </c>
      <c r="M198">
        <f>$C$8*ReDiarioFert!K193</f>
        <v>3.2009755555555546</v>
      </c>
      <c r="O198">
        <f>$C$8*ReDiarioFert!M193</f>
        <v>174.06804048780486</v>
      </c>
      <c r="S198">
        <f>((E198/100)*$G$379+(G198/100)*$G$380+(I198/100)*$G$381+(K198/100)*$G$382+(M198/100)*$G$383+(O198)*$G$384+(Q198*$G$385))</f>
        <v>114.1058099557377</v>
      </c>
    </row>
    <row r="199">
      <c r="B199">
        <v>188</v>
      </c>
      <c r="C199">
        <f>$I$7+B199</f>
        <v>38707</v>
      </c>
      <c r="E199">
        <f>IF($C$8*ReDiarioFert!C194&lt;=0,"0",$C$8*ReDiarioFert!C194)</f>
        <v>4.314356501436137</v>
      </c>
      <c r="G199">
        <f>$C$8*ReDiarioFert!E194</f>
        <v>2.5512295665169424</v>
      </c>
      <c r="I199">
        <f>$C$8*ReDiarioFert!G194</f>
        <v>7.64368776171</v>
      </c>
      <c r="K199">
        <f>$C$8*ReDiarioFert!I194</f>
        <v>5.3081165011875</v>
      </c>
      <c r="M199">
        <f>$C$8*ReDiarioFert!K194</f>
        <v>3.2009755555555546</v>
      </c>
      <c r="O199">
        <f>$C$8*ReDiarioFert!M194</f>
        <v>174.06804048780486</v>
      </c>
      <c r="S199">
        <f>((E199/100)*$G$379+(G199/100)*$G$380+(I199/100)*$G$381+(K199/100)*$G$382+(M199/100)*$G$383+(O199)*$G$384+(Q199*$G$385))</f>
        <v>114.1058099557377</v>
      </c>
    </row>
    <row r="200">
      <c r="B200">
        <v>189</v>
      </c>
      <c r="C200">
        <f>$I$7+B200</f>
        <v>38708</v>
      </c>
      <c r="E200">
        <f>IF($C$8*ReDiarioFert!C195&lt;=0,"0",$C$8*ReDiarioFert!C195)</f>
        <v>4.314356501436137</v>
      </c>
      <c r="G200">
        <f>$C$8*ReDiarioFert!E195</f>
        <v>2.5512295665169424</v>
      </c>
      <c r="I200">
        <f>$C$8*ReDiarioFert!G195</f>
        <v>7.64368776171</v>
      </c>
      <c r="K200">
        <f>$C$8*ReDiarioFert!I195</f>
        <v>5.3081165011875</v>
      </c>
      <c r="M200">
        <f>$C$8*ReDiarioFert!K195</f>
        <v>3.2009755555555546</v>
      </c>
      <c r="O200">
        <f>$C$8*ReDiarioFert!M195</f>
        <v>174.06804048780486</v>
      </c>
      <c r="S200">
        <f>((E200/100)*$G$379+(G200/100)*$G$380+(I200/100)*$G$381+(K200/100)*$G$382+(M200/100)*$G$383+(O200)*$G$384+(Q200*$G$385))</f>
        <v>114.1058099557377</v>
      </c>
    </row>
    <row r="201">
      <c r="A201">
        <v>28</v>
      </c>
      <c r="B201">
        <v>190</v>
      </c>
      <c r="C201">
        <f>$I$7+B201</f>
        <v>38709</v>
      </c>
      <c r="E201">
        <f>IF($C$8*ReDiarioFert!C196&lt;=0,"0",$C$8*ReDiarioFert!C196)</f>
        <v>4.314356501436137</v>
      </c>
      <c r="G201">
        <f>$C$8*ReDiarioFert!E196</f>
        <v>2.5512295665169424</v>
      </c>
      <c r="I201">
        <f>$C$8*ReDiarioFert!G196</f>
        <v>7.64368776171</v>
      </c>
      <c r="K201">
        <f>$C$8*ReDiarioFert!I196</f>
        <v>5.3081165011875</v>
      </c>
      <c r="M201">
        <f>$C$8*ReDiarioFert!K196</f>
        <v>3.2009755555555546</v>
      </c>
      <c r="O201">
        <f>$C$8*ReDiarioFert!M196</f>
        <v>174.06804048780486</v>
      </c>
      <c r="Q201">
        <f>20*$C$8</f>
        <v>20.019999999999996</v>
      </c>
      <c r="S201">
        <f>((E201/100)*$G$379+(G201/100)*$G$380+(I201/100)*$G$381+(K201/100)*$G$382+(M201/100)*$G$383+(O201)*$G$384+(Q201*$G$385))</f>
        <v>143.1348099557377</v>
      </c>
    </row>
    <row r="202">
      <c r="B202">
        <v>191</v>
      </c>
      <c r="C202">
        <f>$I$7+B202</f>
        <v>38710</v>
      </c>
      <c r="E202">
        <f>IF($C$8*ReDiarioFert!C197&lt;=0,"0",$C$8*ReDiarioFert!C197)</f>
        <v>4.314356501436137</v>
      </c>
      <c r="G202">
        <f>$C$8*ReDiarioFert!E197</f>
        <v>2.5512295665169424</v>
      </c>
      <c r="I202">
        <f>$C$8*ReDiarioFert!G197</f>
        <v>7.64368776171</v>
      </c>
      <c r="K202">
        <f>$C$8*ReDiarioFert!I197</f>
        <v>5.3081165011875</v>
      </c>
      <c r="M202">
        <f>$C$8*ReDiarioFert!K197</f>
        <v>3.2009755555555546</v>
      </c>
      <c r="O202">
        <f>$C$8*ReDiarioFert!M197</f>
        <v>174.06804048780486</v>
      </c>
      <c r="S202">
        <f>((E202/100)*$G$379+(G202/100)*$G$380+(I202/100)*$G$381+(K202/100)*$G$382+(M202/100)*$G$383+(O202)*$G$384+(Q202*$G$385))</f>
        <v>114.1058099557377</v>
      </c>
    </row>
    <row r="203">
      <c r="B203">
        <v>192</v>
      </c>
      <c r="C203">
        <f>$I$7+B203</f>
        <v>38711</v>
      </c>
      <c r="E203">
        <f>IF($C$8*ReDiarioFert!C198&lt;=0,"0",$C$8*ReDiarioFert!C198)</f>
        <v>4.314356501436137</v>
      </c>
      <c r="G203">
        <f>$C$8*ReDiarioFert!E198</f>
        <v>2.5512295665169424</v>
      </c>
      <c r="I203">
        <f>$C$8*ReDiarioFert!G198</f>
        <v>7.64368776171</v>
      </c>
      <c r="K203">
        <f>$C$8*ReDiarioFert!I198</f>
        <v>5.3081165011875</v>
      </c>
      <c r="M203">
        <f>$C$8*ReDiarioFert!K198</f>
        <v>3.2009755555555546</v>
      </c>
      <c r="O203">
        <f>$C$8*ReDiarioFert!M198</f>
        <v>174.06804048780486</v>
      </c>
      <c r="S203">
        <f>((E203/100)*$G$379+(G203/100)*$G$380+(I203/100)*$G$381+(K203/100)*$G$382+(M203/100)*$G$383+(O203)*$G$384+(Q203*$G$385))</f>
        <v>114.1058099557377</v>
      </c>
    </row>
    <row r="204">
      <c r="B204">
        <v>193</v>
      </c>
      <c r="C204">
        <f>$I$7+B204</f>
        <v>38712</v>
      </c>
      <c r="E204">
        <f>IF($C$8*ReDiarioFert!C199&lt;=0,"0",$C$8*ReDiarioFert!C199)</f>
        <v>4.314356501436137</v>
      </c>
      <c r="G204">
        <f>$C$8*ReDiarioFert!E199</f>
        <v>2.5512295665169424</v>
      </c>
      <c r="I204">
        <f>$C$8*ReDiarioFert!G199</f>
        <v>7.64368776171</v>
      </c>
      <c r="K204">
        <f>$C$8*ReDiarioFert!I199</f>
        <v>5.3081165011875</v>
      </c>
      <c r="M204">
        <f>$C$8*ReDiarioFert!K199</f>
        <v>3.2009755555555546</v>
      </c>
      <c r="O204">
        <f>$C$8*ReDiarioFert!M199</f>
        <v>174.06804048780486</v>
      </c>
      <c r="S204">
        <f>((E204/100)*$G$379+(G204/100)*$G$380+(I204/100)*$G$381+(K204/100)*$G$382+(M204/100)*$G$383+(O204)*$G$384+(Q204*$G$385))</f>
        <v>114.1058099557377</v>
      </c>
    </row>
    <row r="205">
      <c r="B205">
        <v>194</v>
      </c>
      <c r="C205">
        <f>$I$7+B205</f>
        <v>38713</v>
      </c>
      <c r="E205">
        <f>IF($C$8*ReDiarioFert!C200&lt;=0,"0",$C$8*ReDiarioFert!C200)</f>
        <v>4.314356501436137</v>
      </c>
      <c r="G205">
        <f>$C$8*ReDiarioFert!E200</f>
        <v>2.5512295665169424</v>
      </c>
      <c r="I205">
        <f>$C$8*ReDiarioFert!G200</f>
        <v>7.64368776171</v>
      </c>
      <c r="K205">
        <f>$C$8*ReDiarioFert!I200</f>
        <v>5.3081165011875</v>
      </c>
      <c r="M205">
        <f>$C$8*ReDiarioFert!K200</f>
        <v>3.2009755555555546</v>
      </c>
      <c r="O205">
        <f>$C$8*ReDiarioFert!M200</f>
        <v>174.06804048780486</v>
      </c>
      <c r="S205">
        <f>((E205/100)*$G$379+(G205/100)*$G$380+(I205/100)*$G$381+(K205/100)*$G$382+(M205/100)*$G$383+(O205)*$G$384+(Q205*$G$385))</f>
        <v>114.1058099557377</v>
      </c>
    </row>
    <row r="206">
      <c r="B206">
        <v>195</v>
      </c>
      <c r="C206">
        <f>$I$7+B206</f>
        <v>38714</v>
      </c>
      <c r="E206">
        <f>IF($C$8*ReDiarioFert!C201&lt;=0,"0",$C$8*ReDiarioFert!C201)</f>
        <v>4.314356501436137</v>
      </c>
      <c r="G206">
        <f>$C$8*ReDiarioFert!E201</f>
        <v>2.5512295665169424</v>
      </c>
      <c r="I206">
        <f>$C$8*ReDiarioFert!G201</f>
        <v>7.64368776171</v>
      </c>
      <c r="K206">
        <f>$C$8*ReDiarioFert!I201</f>
        <v>5.3081165011875</v>
      </c>
      <c r="M206">
        <f>$C$8*ReDiarioFert!K201</f>
        <v>3.2009755555555546</v>
      </c>
      <c r="O206">
        <f>$C$8*ReDiarioFert!M201</f>
        <v>174.06804048780486</v>
      </c>
      <c r="S206">
        <f>((E206/100)*$G$379+(G206/100)*$G$380+(I206/100)*$G$381+(K206/100)*$G$382+(M206/100)*$G$383+(O206)*$G$384+(Q206*$G$385))</f>
        <v>114.1058099557377</v>
      </c>
    </row>
    <row r="207">
      <c r="B207">
        <v>196</v>
      </c>
      <c r="C207">
        <f>$I$7+B207</f>
        <v>38715</v>
      </c>
      <c r="E207">
        <f>IF($C$8*ReDiarioFert!C202&lt;=0,"0",$C$8*ReDiarioFert!C202)</f>
        <v>4.314356501436137</v>
      </c>
      <c r="G207">
        <f>$C$8*ReDiarioFert!E202</f>
        <v>2.5512295665169424</v>
      </c>
      <c r="I207">
        <f>$C$8*ReDiarioFert!G202</f>
        <v>7.64368776171</v>
      </c>
      <c r="K207">
        <f>$C$8*ReDiarioFert!I202</f>
        <v>5.3081165011875</v>
      </c>
      <c r="M207">
        <f>$C$8*ReDiarioFert!K202</f>
        <v>3.2009755555555546</v>
      </c>
      <c r="O207">
        <f>$C$8*ReDiarioFert!M202</f>
        <v>174.06804048780486</v>
      </c>
      <c r="S207">
        <f>((E207/100)*$G$379+(G207/100)*$G$380+(I207/100)*$G$381+(K207/100)*$G$382+(M207/100)*$G$383+(O207)*$G$384+(Q207*$G$385))</f>
        <v>114.1058099557377</v>
      </c>
    </row>
    <row r="208">
      <c r="A208">
        <v>29</v>
      </c>
      <c r="B208">
        <v>197</v>
      </c>
      <c r="C208">
        <f>$I$7+B208</f>
        <v>38716</v>
      </c>
      <c r="E208">
        <f>IF($C$8*ReDiarioFert!C203&lt;=0,"0",$C$8*ReDiarioFert!C203)</f>
        <v>4.314356501436137</v>
      </c>
      <c r="G208">
        <f>$C$8*ReDiarioFert!E203</f>
        <v>2.5512295665169424</v>
      </c>
      <c r="I208">
        <f>$C$8*ReDiarioFert!G203</f>
        <v>7.64368776171</v>
      </c>
      <c r="K208">
        <f>$C$8*ReDiarioFert!I203</f>
        <v>5.3081165011875</v>
      </c>
      <c r="M208">
        <f>$C$8*ReDiarioFert!K203</f>
        <v>3.2009755555555546</v>
      </c>
      <c r="O208">
        <f>$C$8*ReDiarioFert!M203</f>
        <v>174.06804048780486</v>
      </c>
      <c r="Q208">
        <f>20*$C$8</f>
        <v>20.019999999999996</v>
      </c>
      <c r="S208">
        <f>((E208/100)*$G$379+(G208/100)*$G$380+(I208/100)*$G$381+(K208/100)*$G$382+(M208/100)*$G$383+(O208)*$G$384+(Q208*$G$385))</f>
        <v>143.1348099557377</v>
      </c>
    </row>
    <row r="209">
      <c r="B209">
        <v>198</v>
      </c>
      <c r="C209">
        <f>$I$7+B209</f>
        <v>38717</v>
      </c>
      <c r="E209">
        <f>IF($C$8*ReDiarioFert!C204&lt;=0,"0",$C$8*ReDiarioFert!C204)</f>
        <v>4.314356501436137</v>
      </c>
      <c r="G209">
        <f>$C$8*ReDiarioFert!E204</f>
        <v>2.5512295665169424</v>
      </c>
      <c r="I209">
        <f>$C$8*ReDiarioFert!G204</f>
        <v>7.64368776171</v>
      </c>
      <c r="K209">
        <f>$C$8*ReDiarioFert!I204</f>
        <v>5.3081165011875</v>
      </c>
      <c r="M209">
        <f>$C$8*ReDiarioFert!K204</f>
        <v>3.2009755555555546</v>
      </c>
      <c r="O209">
        <f>$C$8*ReDiarioFert!M204</f>
        <v>174.06804048780486</v>
      </c>
      <c r="S209">
        <f>((E209/100)*$G$379+(G209/100)*$G$380+(I209/100)*$G$381+(K209/100)*$G$382+(M209/100)*$G$383+(O209)*$G$384+(Q209*$G$385))</f>
        <v>114.1058099557377</v>
      </c>
    </row>
    <row r="210">
      <c r="B210">
        <v>199</v>
      </c>
      <c r="C210">
        <f>$I$7+B210</f>
        <v>38718</v>
      </c>
      <c r="E210">
        <f>IF($C$8*ReDiarioFert!C205&lt;=0,"0",$C$8*ReDiarioFert!C205)</f>
        <v>4.314356501436137</v>
      </c>
      <c r="G210">
        <f>$C$8*ReDiarioFert!E205</f>
        <v>2.5512295665169424</v>
      </c>
      <c r="I210">
        <f>$C$8*ReDiarioFert!G205</f>
        <v>7.64368776171</v>
      </c>
      <c r="K210">
        <f>$C$8*ReDiarioFert!I205</f>
        <v>5.3081165011875</v>
      </c>
      <c r="M210">
        <f>$C$8*ReDiarioFert!K205</f>
        <v>3.2009755555555546</v>
      </c>
      <c r="O210">
        <f>$C$8*ReDiarioFert!M205</f>
        <v>174.06804048780486</v>
      </c>
      <c r="S210">
        <f>((E210/100)*$G$379+(G210/100)*$G$380+(I210/100)*$G$381+(K210/100)*$G$382+(M210/100)*$G$383+(O210)*$G$384+(Q210*$G$385))</f>
        <v>114.1058099557377</v>
      </c>
    </row>
    <row r="211">
      <c r="B211">
        <v>200</v>
      </c>
      <c r="C211">
        <f>$I$7+B211</f>
        <v>38719</v>
      </c>
      <c r="E211">
        <f>IF($C$8*ReDiarioFert!C206&lt;=0,"0",$C$8*ReDiarioFert!C206)</f>
        <v>4.314356501436137</v>
      </c>
      <c r="G211">
        <f>$C$8*ReDiarioFert!E206</f>
        <v>2.5512295665169424</v>
      </c>
      <c r="I211">
        <f>$C$8*ReDiarioFert!G206</f>
        <v>7.64368776171</v>
      </c>
      <c r="K211">
        <f>$C$8*ReDiarioFert!I206</f>
        <v>5.3081165011875</v>
      </c>
      <c r="M211">
        <f>$C$8*ReDiarioFert!K206</f>
        <v>3.2009755555555546</v>
      </c>
      <c r="O211">
        <f>$C$8*ReDiarioFert!M206</f>
        <v>174.06804048780486</v>
      </c>
      <c r="S211">
        <f>((E211/100)*$G$379+(G211/100)*$G$380+(I211/100)*$G$381+(K211/100)*$G$382+(M211/100)*$G$383+(O211)*$G$384+(Q211*$G$385))</f>
        <v>114.1058099557377</v>
      </c>
    </row>
    <row r="212">
      <c r="B212">
        <v>201</v>
      </c>
      <c r="C212">
        <f>$I$7+B212</f>
        <v>38720</v>
      </c>
      <c r="E212">
        <f>IF($C$8*ReDiarioFert!C207&lt;=0,"0",$C$8*ReDiarioFert!C207)</f>
        <v>4.314356501436137</v>
      </c>
      <c r="G212">
        <f>$C$8*ReDiarioFert!E207</f>
        <v>2.5512295665169424</v>
      </c>
      <c r="I212">
        <f>$C$8*ReDiarioFert!G207</f>
        <v>7.64368776171</v>
      </c>
      <c r="K212">
        <f>$C$8*ReDiarioFert!I207</f>
        <v>5.3081165011875</v>
      </c>
      <c r="M212">
        <f>$C$8*ReDiarioFert!K207</f>
        <v>3.2009755555555546</v>
      </c>
      <c r="O212">
        <f>$C$8*ReDiarioFert!M207</f>
        <v>174.06804048780486</v>
      </c>
      <c r="S212">
        <f>((E212/100)*$G$379+(G212/100)*$G$380+(I212/100)*$G$381+(K212/100)*$G$382+(M212/100)*$G$383+(O212)*$G$384+(Q212*$G$385))</f>
        <v>114.1058099557377</v>
      </c>
    </row>
    <row r="213">
      <c r="B213">
        <v>202</v>
      </c>
      <c r="C213">
        <f>$I$7+B213</f>
        <v>38721</v>
      </c>
      <c r="E213">
        <f>IF($C$8*ReDiarioFert!C208&lt;=0,"0",$C$8*ReDiarioFert!C208)</f>
        <v>4.314356501436137</v>
      </c>
      <c r="G213">
        <f>$C$8*ReDiarioFert!E208</f>
        <v>2.5512295665169424</v>
      </c>
      <c r="I213">
        <f>$C$8*ReDiarioFert!G208</f>
        <v>7.64368776171</v>
      </c>
      <c r="K213">
        <f>$C$8*ReDiarioFert!I208</f>
        <v>5.3081165011875</v>
      </c>
      <c r="M213">
        <f>$C$8*ReDiarioFert!K208</f>
        <v>3.2009755555555546</v>
      </c>
      <c r="O213">
        <f>$C$8*ReDiarioFert!M208</f>
        <v>174.06804048780486</v>
      </c>
      <c r="S213">
        <f>((E213/100)*$G$379+(G213/100)*$G$380+(I213/100)*$G$381+(K213/100)*$G$382+(M213/100)*$G$383+(O213)*$G$384+(Q213*$G$385))</f>
        <v>114.1058099557377</v>
      </c>
    </row>
    <row r="214">
      <c r="B214">
        <v>203</v>
      </c>
      <c r="C214">
        <f>$I$7+B214</f>
        <v>38722</v>
      </c>
      <c r="E214">
        <f>IF($C$8*ReDiarioFert!C209&lt;=0,"0",$C$8*ReDiarioFert!C209)</f>
        <v>4.314356501436137</v>
      </c>
      <c r="G214">
        <f>$C$8*ReDiarioFert!E209</f>
        <v>2.5512295665169424</v>
      </c>
      <c r="I214">
        <f>$C$8*ReDiarioFert!G209</f>
        <v>7.64368776171</v>
      </c>
      <c r="K214">
        <f>$C$8*ReDiarioFert!I209</f>
        <v>5.3081165011875</v>
      </c>
      <c r="M214">
        <f>$C$8*ReDiarioFert!K209</f>
        <v>3.2009755555555546</v>
      </c>
      <c r="O214">
        <f>$C$8*ReDiarioFert!M209</f>
        <v>174.06804048780486</v>
      </c>
      <c r="S214">
        <f>((E214/100)*$G$379+(G214/100)*$G$380+(I214/100)*$G$381+(K214/100)*$G$382+(M214/100)*$G$383+(O214)*$G$384+(Q214*$G$385))</f>
        <v>114.1058099557377</v>
      </c>
    </row>
    <row r="215">
      <c r="A215">
        <v>30</v>
      </c>
      <c r="B215">
        <v>204</v>
      </c>
      <c r="C215">
        <f>$I$7+B215</f>
        <v>38723</v>
      </c>
      <c r="E215">
        <f>IF($C$8*ReDiarioFert!C210&lt;=0,"0",$C$8*ReDiarioFert!C210)</f>
        <v>4.314356501436137</v>
      </c>
      <c r="G215">
        <f>$C$8*ReDiarioFert!E210</f>
        <v>2.5512295665169424</v>
      </c>
      <c r="I215">
        <f>$C$8*ReDiarioFert!G210</f>
        <v>7.64368776171</v>
      </c>
      <c r="K215">
        <f>$C$8*ReDiarioFert!I210</f>
        <v>5.3081165011875</v>
      </c>
      <c r="M215">
        <f>$C$8*ReDiarioFert!K210</f>
        <v>3.2009755555555546</v>
      </c>
      <c r="O215">
        <f>$C$8*ReDiarioFert!M210</f>
        <v>174.06804048780486</v>
      </c>
      <c r="Q215">
        <f>20*$C$8</f>
        <v>20.019999999999996</v>
      </c>
      <c r="S215">
        <f>((E215/100)*$G$379+(G215/100)*$G$380+(I215/100)*$G$381+(K215/100)*$G$382+(M215/100)*$G$383+(O215)*$G$384+(Q215*$G$385))</f>
        <v>143.1348099557377</v>
      </c>
    </row>
    <row r="216">
      <c r="B216">
        <v>205</v>
      </c>
      <c r="C216">
        <f>$I$7+B216</f>
        <v>38724</v>
      </c>
      <c r="E216">
        <f>IF($C$8*ReDiarioFert!C211&lt;=0,"0",$C$8*ReDiarioFert!C211)</f>
        <v>4.314356501436137</v>
      </c>
      <c r="G216">
        <f>$C$8*ReDiarioFert!E211</f>
        <v>2.5512295665169424</v>
      </c>
      <c r="I216">
        <f>$C$8*ReDiarioFert!G211</f>
        <v>7.64368776171</v>
      </c>
      <c r="K216">
        <f>$C$8*ReDiarioFert!I211</f>
        <v>5.3081165011875</v>
      </c>
      <c r="M216">
        <f>$C$8*ReDiarioFert!K211</f>
        <v>3.2009755555555546</v>
      </c>
      <c r="O216">
        <f>$C$8*ReDiarioFert!M211</f>
        <v>174.06804048780486</v>
      </c>
      <c r="S216">
        <f>((E216/100)*$G$379+(G216/100)*$G$380+(I216/100)*$G$381+(K216/100)*$G$382+(M216/100)*$G$383+(O216)*$G$384+(Q216*$G$385))</f>
        <v>114.1058099557377</v>
      </c>
    </row>
    <row r="217">
      <c r="B217">
        <v>206</v>
      </c>
      <c r="C217">
        <f>$I$7+B217</f>
        <v>38725</v>
      </c>
      <c r="E217">
        <f>IF($C$8*ReDiarioFert!C212&lt;=0,"0",$C$8*ReDiarioFert!C212)</f>
        <v>4.314356501436137</v>
      </c>
      <c r="G217">
        <f>$C$8*ReDiarioFert!E212</f>
        <v>2.5512295665169424</v>
      </c>
      <c r="I217">
        <f>$C$8*ReDiarioFert!G212</f>
        <v>7.64368776171</v>
      </c>
      <c r="K217">
        <f>$C$8*ReDiarioFert!I212</f>
        <v>5.3081165011875</v>
      </c>
      <c r="M217">
        <f>$C$8*ReDiarioFert!K212</f>
        <v>3.2009755555555546</v>
      </c>
      <c r="O217">
        <f>$C$8*ReDiarioFert!M212</f>
        <v>174.06804048780486</v>
      </c>
      <c r="S217">
        <f>((E217/100)*$G$379+(G217/100)*$G$380+(I217/100)*$G$381+(K217/100)*$G$382+(M217/100)*$G$383+(O217)*$G$384+(Q217*$G$385))</f>
        <v>114.1058099557377</v>
      </c>
    </row>
    <row r="218">
      <c r="B218">
        <v>207</v>
      </c>
      <c r="C218">
        <f>$I$7+B218</f>
        <v>38726</v>
      </c>
      <c r="E218">
        <f>IF($C$8*ReDiarioFert!C213&lt;=0,"0",$C$8*ReDiarioFert!C213)</f>
        <v>4.314356501436137</v>
      </c>
      <c r="G218">
        <f>$C$8*ReDiarioFert!E213</f>
        <v>2.5512295665169424</v>
      </c>
      <c r="I218">
        <f>$C$8*ReDiarioFert!G213</f>
        <v>7.64368776171</v>
      </c>
      <c r="K218">
        <f>$C$8*ReDiarioFert!I213</f>
        <v>5.3081165011875</v>
      </c>
      <c r="M218">
        <f>$C$8*ReDiarioFert!K213</f>
        <v>3.2009755555555546</v>
      </c>
      <c r="O218">
        <f>$C$8*ReDiarioFert!M213</f>
        <v>174.06804048780486</v>
      </c>
      <c r="S218">
        <f>((E218/100)*$G$379+(G218/100)*$G$380+(I218/100)*$G$381+(K218/100)*$G$382+(M218/100)*$G$383+(O218)*$G$384+(Q218*$G$385))</f>
        <v>114.1058099557377</v>
      </c>
    </row>
    <row r="219">
      <c r="B219">
        <v>208</v>
      </c>
      <c r="C219">
        <f>$I$7+B219</f>
        <v>38727</v>
      </c>
      <c r="E219">
        <f>IF($C$8*ReDiarioFert!C214&lt;=0,"0",$C$8*ReDiarioFert!C214)</f>
        <v>4.314356501436137</v>
      </c>
      <c r="G219">
        <f>$C$8*ReDiarioFert!E214</f>
        <v>2.5512295665169424</v>
      </c>
      <c r="I219">
        <f>$C$8*ReDiarioFert!G214</f>
        <v>7.64368776171</v>
      </c>
      <c r="K219">
        <f>$C$8*ReDiarioFert!I214</f>
        <v>5.3081165011875</v>
      </c>
      <c r="M219">
        <f>$C$8*ReDiarioFert!K214</f>
        <v>3.2009755555555546</v>
      </c>
      <c r="O219">
        <f>$C$8*ReDiarioFert!M214</f>
        <v>174.06804048780486</v>
      </c>
      <c r="S219">
        <f>((E219/100)*$G$379+(G219/100)*$G$380+(I219/100)*$G$381+(K219/100)*$G$382+(M219/100)*$G$383+(O219)*$G$384+(Q219*$G$385))</f>
        <v>114.1058099557377</v>
      </c>
    </row>
    <row r="220">
      <c r="B220">
        <v>209</v>
      </c>
      <c r="C220">
        <f>$I$7+B220</f>
        <v>38728</v>
      </c>
      <c r="E220">
        <f>IF($C$8*ReDiarioFert!C215&lt;=0,"0",$C$8*ReDiarioFert!C215)</f>
        <v>4.314356501436137</v>
      </c>
      <c r="G220">
        <f>$C$8*ReDiarioFert!E215</f>
        <v>2.5512295665169424</v>
      </c>
      <c r="I220">
        <f>$C$8*ReDiarioFert!G215</f>
        <v>7.64368776171</v>
      </c>
      <c r="K220">
        <f>$C$8*ReDiarioFert!I215</f>
        <v>5.3081165011875</v>
      </c>
      <c r="M220">
        <f>$C$8*ReDiarioFert!K215</f>
        <v>3.2009755555555546</v>
      </c>
      <c r="O220">
        <f>$C$8*ReDiarioFert!M215</f>
        <v>174.06804048780486</v>
      </c>
      <c r="S220">
        <f>((E220/100)*$G$379+(G220/100)*$G$380+(I220/100)*$G$381+(K220/100)*$G$382+(M220/100)*$G$383+(O220)*$G$384+(Q220*$G$385))</f>
        <v>114.1058099557377</v>
      </c>
    </row>
    <row r="221">
      <c r="B221">
        <v>210</v>
      </c>
      <c r="C221">
        <f>$I$7+B221</f>
        <v>38729</v>
      </c>
      <c r="E221">
        <f>IF($C$8*ReDiarioFert!C216&lt;=0,"0",$C$8*ReDiarioFert!C216)</f>
        <v>4.314356501436137</v>
      </c>
      <c r="G221">
        <f>$C$8*ReDiarioFert!E216</f>
        <v>2.5512295665169424</v>
      </c>
      <c r="I221">
        <f>$C$8*ReDiarioFert!G216</f>
        <v>7.64368776171</v>
      </c>
      <c r="K221">
        <f>$C$8*ReDiarioFert!I216</f>
        <v>5.3081165011875</v>
      </c>
      <c r="M221">
        <f>$C$8*ReDiarioFert!K216</f>
        <v>3.2009755555555546</v>
      </c>
      <c r="O221">
        <f>$C$8*ReDiarioFert!M216</f>
        <v>174.06804048780486</v>
      </c>
      <c r="S221">
        <f>((E221/100)*$G$379+(G221/100)*$G$380+(I221/100)*$G$381+(K221/100)*$G$382+(M221/100)*$G$383+(O221)*$G$384+(Q221*$G$385))</f>
        <v>114.1058099557377</v>
      </c>
    </row>
    <row r="222">
      <c r="A222">
        <v>31</v>
      </c>
      <c r="B222">
        <v>211</v>
      </c>
      <c r="C222">
        <f>$I$7+B222</f>
        <v>38730</v>
      </c>
      <c r="E222">
        <f>IF($C$8*ReDiarioFert!C217&lt;=0,"0",$C$8*ReDiarioFert!C217)</f>
        <v>4.314356501436137</v>
      </c>
      <c r="G222">
        <f>$C$8*ReDiarioFert!E217</f>
        <v>2.5512295665169424</v>
      </c>
      <c r="I222">
        <f>$C$8*ReDiarioFert!G217</f>
        <v>7.64368776171</v>
      </c>
      <c r="K222">
        <f>$C$8*ReDiarioFert!I217</f>
        <v>5.3081165011875</v>
      </c>
      <c r="M222">
        <f>$C$8*ReDiarioFert!K217</f>
        <v>3.2009755555555546</v>
      </c>
      <c r="O222">
        <f>$C$8*ReDiarioFert!M217</f>
        <v>174.06804048780486</v>
      </c>
      <c r="Q222">
        <f>20*$C$8</f>
        <v>20.019999999999996</v>
      </c>
      <c r="S222">
        <f>((E222/100)*$G$379+(G222/100)*$G$380+(I222/100)*$G$381+(K222/100)*$G$382+(M222/100)*$G$383+(O222)*$G$384+(Q222*$G$385))</f>
        <v>143.1348099557377</v>
      </c>
    </row>
    <row r="223">
      <c r="B223">
        <v>212</v>
      </c>
      <c r="C223">
        <f>$I$7+B223</f>
        <v>38731</v>
      </c>
      <c r="E223">
        <f>IF($C$8*ReDiarioFert!C218&lt;=0,"0",$C$8*ReDiarioFert!C218)</f>
        <v>4.314356501436137</v>
      </c>
      <c r="G223">
        <f>$C$8*ReDiarioFert!E218</f>
        <v>2.5512295665169424</v>
      </c>
      <c r="I223">
        <f>$C$8*ReDiarioFert!G218</f>
        <v>7.64368776171</v>
      </c>
      <c r="K223">
        <f>$C$8*ReDiarioFert!I218</f>
        <v>5.3081165011875</v>
      </c>
      <c r="M223">
        <f>$C$8*ReDiarioFert!K218</f>
        <v>3.2009755555555546</v>
      </c>
      <c r="O223">
        <f>$C$8*ReDiarioFert!M218</f>
        <v>174.06804048780486</v>
      </c>
      <c r="S223">
        <f>((E223/100)*$G$379+(G223/100)*$G$380+(I223/100)*$G$381+(K223/100)*$G$382+(M223/100)*$G$383+(O223)*$G$384+(Q223*$G$385))</f>
        <v>114.1058099557377</v>
      </c>
    </row>
    <row r="224">
      <c r="B224">
        <v>213</v>
      </c>
      <c r="C224">
        <f>$I$7+B224</f>
        <v>38732</v>
      </c>
      <c r="E224">
        <f>IF($C$8*ReDiarioFert!C219&lt;=0,"0",$C$8*ReDiarioFert!C219)</f>
        <v>4.314356501436137</v>
      </c>
      <c r="G224">
        <f>$C$8*ReDiarioFert!E219</f>
        <v>2.5512295665169424</v>
      </c>
      <c r="I224">
        <f>$C$8*ReDiarioFert!G219</f>
        <v>7.64368776171</v>
      </c>
      <c r="K224">
        <f>$C$8*ReDiarioFert!I219</f>
        <v>5.3081165011875</v>
      </c>
      <c r="M224">
        <f>$C$8*ReDiarioFert!K219</f>
        <v>3.2009755555555546</v>
      </c>
      <c r="O224">
        <f>$C$8*ReDiarioFert!M219</f>
        <v>174.06804048780486</v>
      </c>
      <c r="S224">
        <f>((E224/100)*$G$379+(G224/100)*$G$380+(I224/100)*$G$381+(K224/100)*$G$382+(M224/100)*$G$383+(O224)*$G$384+(Q224*$G$385))</f>
        <v>114.1058099557377</v>
      </c>
    </row>
    <row r="225">
      <c r="B225">
        <v>214</v>
      </c>
      <c r="C225">
        <f>$I$7+B225</f>
        <v>38733</v>
      </c>
      <c r="E225">
        <f>IF($C$8*ReDiarioFert!C220&lt;=0,"0",$C$8*ReDiarioFert!C220)</f>
        <v>4.314356501436137</v>
      </c>
      <c r="G225">
        <f>$C$8*ReDiarioFert!E220</f>
        <v>2.5512295665169424</v>
      </c>
      <c r="I225">
        <f>$C$8*ReDiarioFert!G220</f>
        <v>7.64368776171</v>
      </c>
      <c r="K225">
        <f>$C$8*ReDiarioFert!I220</f>
        <v>5.3081165011875</v>
      </c>
      <c r="M225">
        <f>$C$8*ReDiarioFert!K220</f>
        <v>3.2009755555555546</v>
      </c>
      <c r="O225">
        <f>$C$8*ReDiarioFert!M220</f>
        <v>174.06804048780486</v>
      </c>
      <c r="S225">
        <f>((E225/100)*$G$379+(G225/100)*$G$380+(I225/100)*$G$381+(K225/100)*$G$382+(M225/100)*$G$383+(O225)*$G$384+(Q225*$G$385))</f>
        <v>114.1058099557377</v>
      </c>
    </row>
    <row r="226">
      <c r="B226">
        <v>215</v>
      </c>
      <c r="C226">
        <f>$I$7+B226</f>
        <v>38734</v>
      </c>
      <c r="E226">
        <f>IF($C$8*ReDiarioFert!C221&lt;=0,"0",$C$8*ReDiarioFert!C221)</f>
        <v>4.314356501436137</v>
      </c>
      <c r="G226">
        <f>$C$8*ReDiarioFert!E221</f>
        <v>2.5512295665169424</v>
      </c>
      <c r="I226">
        <f>$C$8*ReDiarioFert!G221</f>
        <v>7.64368776171</v>
      </c>
      <c r="K226">
        <f>$C$8*ReDiarioFert!I221</f>
        <v>5.3081165011875</v>
      </c>
      <c r="M226">
        <f>$C$8*ReDiarioFert!K221</f>
        <v>3.2009755555555546</v>
      </c>
      <c r="O226">
        <f>$C$8*ReDiarioFert!M221</f>
        <v>174.06804048780486</v>
      </c>
      <c r="S226">
        <f>((E226/100)*$G$379+(G226/100)*$G$380+(I226/100)*$G$381+(K226/100)*$G$382+(M226/100)*$G$383+(O226)*$G$384+(Q226*$G$385))</f>
        <v>114.1058099557377</v>
      </c>
    </row>
    <row r="227">
      <c r="B227">
        <v>216</v>
      </c>
      <c r="C227">
        <f>$I$7+B227</f>
        <v>38735</v>
      </c>
      <c r="E227">
        <f>IF($C$8*ReDiarioFert!C222&lt;=0,"0",$C$8*ReDiarioFert!C222)</f>
        <v>4.314356501436137</v>
      </c>
      <c r="G227">
        <f>$C$8*ReDiarioFert!E222</f>
        <v>2.5512295665169424</v>
      </c>
      <c r="I227">
        <f>$C$8*ReDiarioFert!G222</f>
        <v>7.64368776171</v>
      </c>
      <c r="K227">
        <f>$C$8*ReDiarioFert!I222</f>
        <v>5.3081165011875</v>
      </c>
      <c r="M227">
        <f>$C$8*ReDiarioFert!K222</f>
        <v>3.2009755555555546</v>
      </c>
      <c r="O227">
        <f>$C$8*ReDiarioFert!M222</f>
        <v>174.06804048780486</v>
      </c>
      <c r="S227">
        <f>((E227/100)*$G$379+(G227/100)*$G$380+(I227/100)*$G$381+(K227/100)*$G$382+(M227/100)*$G$383+(O227)*$G$384+(Q227*$G$385))</f>
        <v>114.1058099557377</v>
      </c>
    </row>
    <row r="228">
      <c r="B228">
        <v>217</v>
      </c>
      <c r="C228">
        <f>$I$7+B228</f>
        <v>38736</v>
      </c>
      <c r="E228">
        <f>IF($C$8*ReDiarioFert!C223&lt;=0,"0",$C$8*ReDiarioFert!C223)</f>
        <v>4.314356501436137</v>
      </c>
      <c r="G228">
        <f>$C$8*ReDiarioFert!E223</f>
        <v>2.5512295665169424</v>
      </c>
      <c r="I228">
        <f>$C$8*ReDiarioFert!G223</f>
        <v>7.64368776171</v>
      </c>
      <c r="K228">
        <f>$C$8*ReDiarioFert!I223</f>
        <v>5.3081165011875</v>
      </c>
      <c r="M228">
        <f>$C$8*ReDiarioFert!K223</f>
        <v>3.2009755555555546</v>
      </c>
      <c r="O228">
        <f>$C$8*ReDiarioFert!M223</f>
        <v>174.06804048780486</v>
      </c>
      <c r="S228">
        <f>((E228/100)*$G$379+(G228/100)*$G$380+(I228/100)*$G$381+(K228/100)*$G$382+(M228/100)*$G$383+(O228)*$G$384+(Q228*$G$385))</f>
        <v>114.1058099557377</v>
      </c>
    </row>
    <row r="229">
      <c r="A229">
        <v>32</v>
      </c>
      <c r="B229">
        <v>218</v>
      </c>
      <c r="C229">
        <f>$I$7+B229</f>
        <v>38737</v>
      </c>
      <c r="E229">
        <f>IF($C$8*ReDiarioFert!C224&lt;=0,"0",$C$8*ReDiarioFert!C224)</f>
        <v>4.314356501436137</v>
      </c>
      <c r="G229">
        <f>$C$8*ReDiarioFert!E224</f>
        <v>2.5512295665169424</v>
      </c>
      <c r="I229">
        <f>$C$8*ReDiarioFert!G224</f>
        <v>7.64368776171</v>
      </c>
      <c r="K229">
        <f>$C$8*ReDiarioFert!I224</f>
        <v>5.3081165011875</v>
      </c>
      <c r="M229">
        <f>$C$8*ReDiarioFert!K224</f>
        <v>3.2009755555555546</v>
      </c>
      <c r="O229">
        <f>$C$8*ReDiarioFert!M224</f>
        <v>174.06804048780486</v>
      </c>
      <c r="Q229">
        <f>20*$C$8</f>
        <v>20.019999999999996</v>
      </c>
      <c r="S229">
        <f>((E229/100)*$G$379+(G229/100)*$G$380+(I229/100)*$G$381+(K229/100)*$G$382+(M229/100)*$G$383+(O229)*$G$384+(Q229*$G$385))</f>
        <v>143.1348099557377</v>
      </c>
    </row>
    <row r="230">
      <c r="B230">
        <v>219</v>
      </c>
      <c r="C230">
        <f>$I$7+B230</f>
        <v>38738</v>
      </c>
      <c r="E230">
        <f>IF($C$8*ReDiarioFert!C225&lt;=0,"0",$C$8*ReDiarioFert!C225)</f>
        <v>4.314356501436137</v>
      </c>
      <c r="G230">
        <f>$C$8*ReDiarioFert!E225</f>
        <v>2.5512295665169424</v>
      </c>
      <c r="I230">
        <f>$C$8*ReDiarioFert!G225</f>
        <v>7.64368776171</v>
      </c>
      <c r="K230">
        <f>$C$8*ReDiarioFert!I225</f>
        <v>5.3081165011875</v>
      </c>
      <c r="M230">
        <f>$C$8*ReDiarioFert!K225</f>
        <v>3.2009755555555546</v>
      </c>
      <c r="O230">
        <f>$C$8*ReDiarioFert!M225</f>
        <v>174.06804048780486</v>
      </c>
      <c r="S230">
        <f>((E230/100)*$G$379+(G230/100)*$G$380+(I230/100)*$G$381+(K230/100)*$G$382+(M230/100)*$G$383+(O230)*$G$384+(Q230*$G$385))</f>
        <v>114.1058099557377</v>
      </c>
    </row>
    <row r="231">
      <c r="B231">
        <v>220</v>
      </c>
      <c r="C231">
        <f>$I$7+B231</f>
        <v>38739</v>
      </c>
      <c r="E231">
        <f>IF($C$8*ReDiarioFert!C226&lt;=0,"0",$C$8*ReDiarioFert!C226)</f>
        <v>4.314356501436137</v>
      </c>
      <c r="G231">
        <f>$C$8*ReDiarioFert!E226</f>
        <v>2.5512295665169424</v>
      </c>
      <c r="I231">
        <f>$C$8*ReDiarioFert!G226</f>
        <v>7.64368776171</v>
      </c>
      <c r="K231">
        <f>$C$8*ReDiarioFert!I226</f>
        <v>5.3081165011875</v>
      </c>
      <c r="M231">
        <f>$C$8*ReDiarioFert!K226</f>
        <v>3.2009755555555546</v>
      </c>
      <c r="O231">
        <f>$C$8*ReDiarioFert!M226</f>
        <v>174.06804048780486</v>
      </c>
      <c r="S231">
        <f>((E231/100)*$G$379+(G231/100)*$G$380+(I231/100)*$G$381+(K231/100)*$G$382+(M231/100)*$G$383+(O231)*$G$384+(Q231*$G$385))</f>
        <v>114.1058099557377</v>
      </c>
    </row>
    <row r="232">
      <c r="B232">
        <v>221</v>
      </c>
      <c r="C232">
        <f>$I$7+B232</f>
        <v>38740</v>
      </c>
      <c r="E232">
        <f>IF($C$8*ReDiarioFert!C227&lt;=0,"0",$C$8*ReDiarioFert!C227)</f>
        <v>4.314356501436137</v>
      </c>
      <c r="G232">
        <f>$C$8*ReDiarioFert!E227</f>
        <v>2.5512295665169424</v>
      </c>
      <c r="I232">
        <f>$C$8*ReDiarioFert!G227</f>
        <v>7.64368776171</v>
      </c>
      <c r="K232">
        <f>$C$8*ReDiarioFert!I227</f>
        <v>5.3081165011875</v>
      </c>
      <c r="M232">
        <f>$C$8*ReDiarioFert!K227</f>
        <v>3.2009755555555546</v>
      </c>
      <c r="O232">
        <f>$C$8*ReDiarioFert!M227</f>
        <v>174.06804048780486</v>
      </c>
      <c r="S232">
        <f>((E232/100)*$G$379+(G232/100)*$G$380+(I232/100)*$G$381+(K232/100)*$G$382+(M232/100)*$G$383+(O232)*$G$384+(Q232*$G$385))</f>
        <v>114.1058099557377</v>
      </c>
    </row>
    <row r="233">
      <c r="B233">
        <v>222</v>
      </c>
      <c r="C233">
        <f>$I$7+B233</f>
        <v>38741</v>
      </c>
      <c r="E233">
        <f>IF($C$8*ReDiarioFert!C228&lt;=0,"0",$C$8*ReDiarioFert!C228)</f>
        <v>4.314356501436137</v>
      </c>
      <c r="G233">
        <f>$C$8*ReDiarioFert!E228</f>
        <v>2.5512295665169424</v>
      </c>
      <c r="I233">
        <f>$C$8*ReDiarioFert!G228</f>
        <v>7.64368776171</v>
      </c>
      <c r="K233">
        <f>$C$8*ReDiarioFert!I228</f>
        <v>5.3081165011875</v>
      </c>
      <c r="M233">
        <f>$C$8*ReDiarioFert!K228</f>
        <v>3.2009755555555546</v>
      </c>
      <c r="O233">
        <f>$C$8*ReDiarioFert!M228</f>
        <v>174.06804048780486</v>
      </c>
      <c r="S233">
        <f>((E233/100)*$G$379+(G233/100)*$G$380+(I233/100)*$G$381+(K233/100)*$G$382+(M233/100)*$G$383+(O233)*$G$384+(Q233*$G$385))</f>
        <v>114.1058099557377</v>
      </c>
    </row>
    <row r="234">
      <c r="B234">
        <v>223</v>
      </c>
      <c r="C234">
        <f>$I$7+B234</f>
        <v>38742</v>
      </c>
      <c r="E234">
        <f>IF($C$8*ReDiarioFert!C229&lt;=0,"0",$C$8*ReDiarioFert!C229)</f>
        <v>4.314356501436137</v>
      </c>
      <c r="G234">
        <f>$C$8*ReDiarioFert!E229</f>
        <v>2.5512295665169424</v>
      </c>
      <c r="I234">
        <f>$C$8*ReDiarioFert!G229</f>
        <v>7.64368776171</v>
      </c>
      <c r="K234">
        <f>$C$8*ReDiarioFert!I229</f>
        <v>5.3081165011875</v>
      </c>
      <c r="M234">
        <f>$C$8*ReDiarioFert!K229</f>
        <v>3.2009755555555546</v>
      </c>
      <c r="O234">
        <f>$C$8*ReDiarioFert!M229</f>
        <v>174.06804048780486</v>
      </c>
      <c r="S234">
        <f>((E234/100)*$G$379+(G234/100)*$G$380+(I234/100)*$G$381+(K234/100)*$G$382+(M234/100)*$G$383+(O234)*$G$384+(Q234*$G$385))</f>
        <v>114.1058099557377</v>
      </c>
    </row>
    <row r="235">
      <c r="B235">
        <v>224</v>
      </c>
      <c r="C235">
        <f>$I$7+B235</f>
        <v>38743</v>
      </c>
      <c r="E235">
        <f>IF($C$8*ReDiarioFert!C230&lt;=0,"0",$C$8*ReDiarioFert!C230)</f>
        <v>4.314356501436137</v>
      </c>
      <c r="G235">
        <f>$C$8*ReDiarioFert!E230</f>
        <v>2.5512295665169424</v>
      </c>
      <c r="I235">
        <f>$C$8*ReDiarioFert!G230</f>
        <v>7.64368776171</v>
      </c>
      <c r="K235">
        <f>$C$8*ReDiarioFert!I230</f>
        <v>5.3081165011875</v>
      </c>
      <c r="M235">
        <f>$C$8*ReDiarioFert!K230</f>
        <v>3.2009755555555546</v>
      </c>
      <c r="O235">
        <f>$C$8*ReDiarioFert!M230</f>
        <v>174.06804048780486</v>
      </c>
      <c r="S235">
        <f>((E235/100)*$G$379+(G235/100)*$G$380+(I235/100)*$G$381+(K235/100)*$G$382+(M235/100)*$G$383+(O235)*$G$384+(Q235*$G$385))</f>
        <v>114.1058099557377</v>
      </c>
    </row>
    <row r="236">
      <c r="A236">
        <v>33</v>
      </c>
      <c r="B236">
        <v>225</v>
      </c>
      <c r="C236">
        <f>$I$7+B236</f>
        <v>38744</v>
      </c>
      <c r="E236">
        <f>IF($C$8*ReDiarioFert!C231&lt;=0,"0",$C$8*ReDiarioFert!C231)</f>
        <v>4.314356501436137</v>
      </c>
      <c r="G236">
        <f>$C$8*ReDiarioFert!E231</f>
        <v>2.5512295665169424</v>
      </c>
      <c r="I236">
        <f>$C$8*ReDiarioFert!G231</f>
        <v>7.64368776171</v>
      </c>
      <c r="K236">
        <f>$C$8*ReDiarioFert!I231</f>
        <v>5.3081165011875</v>
      </c>
      <c r="M236">
        <f>$C$8*ReDiarioFert!K231</f>
        <v>3.2009755555555546</v>
      </c>
      <c r="O236">
        <f>$C$8*ReDiarioFert!M231</f>
        <v>174.06804048780486</v>
      </c>
      <c r="Q236">
        <f>20*$C$8</f>
        <v>20.019999999999996</v>
      </c>
      <c r="S236">
        <f>((E236/100)*$G$379+(G236/100)*$G$380+(I236/100)*$G$381+(K236/100)*$G$382+(M236/100)*$G$383+(O236)*$G$384+(Q236*$G$385))</f>
        <v>143.1348099557377</v>
      </c>
    </row>
    <row r="237">
      <c r="B237">
        <v>226</v>
      </c>
      <c r="C237">
        <f>$I$7+B237</f>
        <v>38745</v>
      </c>
      <c r="E237">
        <f>IF($C$8*ReDiarioFert!C232&lt;=0,"0",$C$8*ReDiarioFert!C232)</f>
        <v>4.314356501436137</v>
      </c>
      <c r="G237">
        <f>$C$8*ReDiarioFert!E232</f>
        <v>2.5512295665169424</v>
      </c>
      <c r="I237">
        <f>$C$8*ReDiarioFert!G232</f>
        <v>7.64368776171</v>
      </c>
      <c r="K237">
        <f>$C$8*ReDiarioFert!I232</f>
        <v>5.3081165011875</v>
      </c>
      <c r="M237">
        <f>$C$8*ReDiarioFert!K232</f>
        <v>3.2009755555555546</v>
      </c>
      <c r="O237">
        <f>$C$8*ReDiarioFert!M232</f>
        <v>174.06804048780486</v>
      </c>
      <c r="S237">
        <f>((E237/100)*$G$379+(G237/100)*$G$380+(I237/100)*$G$381+(K237/100)*$G$382+(M237/100)*$G$383+(O237)*$G$384+(Q237*$G$385))</f>
        <v>114.1058099557377</v>
      </c>
    </row>
    <row r="238">
      <c r="B238">
        <v>227</v>
      </c>
      <c r="C238">
        <f>$I$7+B238</f>
        <v>38746</v>
      </c>
      <c r="E238">
        <f>IF($C$8*ReDiarioFert!C233&lt;=0,"0",$C$8*ReDiarioFert!C233)</f>
        <v>4.314356501436137</v>
      </c>
      <c r="G238">
        <f>$C$8*ReDiarioFert!E233</f>
        <v>2.5512295665169424</v>
      </c>
      <c r="I238">
        <f>$C$8*ReDiarioFert!G233</f>
        <v>7.64368776171</v>
      </c>
      <c r="K238">
        <f>$C$8*ReDiarioFert!I233</f>
        <v>5.3081165011875</v>
      </c>
      <c r="M238">
        <f>$C$8*ReDiarioFert!K233</f>
        <v>3.2009755555555546</v>
      </c>
      <c r="O238">
        <f>$C$8*ReDiarioFert!M233</f>
        <v>174.06804048780486</v>
      </c>
      <c r="S238">
        <f>((E238/100)*$G$379+(G238/100)*$G$380+(I238/100)*$G$381+(K238/100)*$G$382+(M238/100)*$G$383+(O238)*$G$384+(Q238*$G$385))</f>
        <v>114.1058099557377</v>
      </c>
    </row>
    <row r="239">
      <c r="B239">
        <v>228</v>
      </c>
      <c r="C239">
        <f>$I$7+B239</f>
        <v>38747</v>
      </c>
      <c r="E239">
        <f>IF($C$8*ReDiarioFert!C234&lt;=0,"0",$C$8*ReDiarioFert!C234)</f>
        <v>4.314356501436137</v>
      </c>
      <c r="G239">
        <f>$C$8*ReDiarioFert!E234</f>
        <v>2.5512295665169424</v>
      </c>
      <c r="I239">
        <f>$C$8*ReDiarioFert!G234</f>
        <v>7.64368776171</v>
      </c>
      <c r="K239">
        <f>$C$8*ReDiarioFert!I234</f>
        <v>5.3081165011875</v>
      </c>
      <c r="M239">
        <f>$C$8*ReDiarioFert!K234</f>
        <v>3.2009755555555546</v>
      </c>
      <c r="O239">
        <f>$C$8*ReDiarioFert!M234</f>
        <v>174.06804048780486</v>
      </c>
      <c r="S239">
        <f>((E239/100)*$G$379+(G239/100)*$G$380+(I239/100)*$G$381+(K239/100)*$G$382+(M239/100)*$G$383+(O239)*$G$384+(Q239*$G$385))</f>
        <v>114.1058099557377</v>
      </c>
    </row>
    <row r="240">
      <c r="B240">
        <v>229</v>
      </c>
      <c r="C240">
        <f>$I$7+B240</f>
        <v>38748</v>
      </c>
      <c r="E240">
        <f>IF($C$8*ReDiarioFert!C235&lt;=0,"0",$C$8*ReDiarioFert!C235)</f>
        <v>4.314356501436137</v>
      </c>
      <c r="G240">
        <f>$C$8*ReDiarioFert!E235</f>
        <v>2.5512295665169424</v>
      </c>
      <c r="I240">
        <f>$C$8*ReDiarioFert!G235</f>
        <v>7.64368776171</v>
      </c>
      <c r="K240">
        <f>$C$8*ReDiarioFert!I235</f>
        <v>5.3081165011875</v>
      </c>
      <c r="M240">
        <f>$C$8*ReDiarioFert!K235</f>
        <v>3.2009755555555546</v>
      </c>
      <c r="O240">
        <f>$C$8*ReDiarioFert!M235</f>
        <v>174.06804048780486</v>
      </c>
      <c r="S240">
        <f>((E240/100)*$G$379+(G240/100)*$G$380+(I240/100)*$G$381+(K240/100)*$G$382+(M240/100)*$G$383+(O240)*$G$384+(Q240*$G$385))</f>
        <v>114.1058099557377</v>
      </c>
    </row>
    <row r="241">
      <c r="B241">
        <v>230</v>
      </c>
      <c r="C241">
        <f>$I$7+B241</f>
        <v>38749</v>
      </c>
      <c r="E241">
        <f>IF($C$8*ReDiarioFert!C236&lt;=0,"0",$C$8*ReDiarioFert!C236)</f>
        <v>4.314356501436137</v>
      </c>
      <c r="G241">
        <f>$C$8*ReDiarioFert!E236</f>
        <v>2.5512295665169424</v>
      </c>
      <c r="I241">
        <f>$C$8*ReDiarioFert!G236</f>
        <v>7.64368776171</v>
      </c>
      <c r="K241">
        <f>$C$8*ReDiarioFert!I236</f>
        <v>5.3081165011875</v>
      </c>
      <c r="M241">
        <f>$C$8*ReDiarioFert!K236</f>
        <v>3.2009755555555546</v>
      </c>
      <c r="O241">
        <f>$C$8*ReDiarioFert!M236</f>
        <v>174.06804048780486</v>
      </c>
      <c r="S241">
        <f>((E241/100)*$G$379+(G241/100)*$G$380+(I241/100)*$G$381+(K241/100)*$G$382+(M241/100)*$G$383+(O241)*$G$384+(Q241*$G$385))</f>
        <v>114.1058099557377</v>
      </c>
    </row>
    <row r="242">
      <c r="B242">
        <v>231</v>
      </c>
      <c r="C242">
        <f>$I$7+B242</f>
        <v>38750</v>
      </c>
      <c r="E242">
        <f>IF($C$8*ReDiarioFert!C237&lt;=0,"0",$C$8*ReDiarioFert!C237)</f>
        <v>4.314356501436137</v>
      </c>
      <c r="G242">
        <f>$C$8*ReDiarioFert!E237</f>
        <v>2.5512295665169424</v>
      </c>
      <c r="I242">
        <f>$C$8*ReDiarioFert!G237</f>
        <v>7.64368776171</v>
      </c>
      <c r="K242">
        <f>$C$8*ReDiarioFert!I237</f>
        <v>5.3081165011875</v>
      </c>
      <c r="M242">
        <f>$C$8*ReDiarioFert!K237</f>
        <v>3.2009755555555546</v>
      </c>
      <c r="O242">
        <f>$C$8*ReDiarioFert!M237</f>
        <v>174.06804048780486</v>
      </c>
      <c r="S242">
        <f>((E242/100)*$G$379+(G242/100)*$G$380+(I242/100)*$G$381+(K242/100)*$G$382+(M242/100)*$G$383+(O242)*$G$384+(Q242*$G$385))</f>
        <v>114.1058099557377</v>
      </c>
    </row>
    <row r="243">
      <c r="A243">
        <v>34</v>
      </c>
      <c r="B243">
        <v>232</v>
      </c>
      <c r="C243">
        <f>$I$7+B243</f>
        <v>38751</v>
      </c>
      <c r="E243">
        <f>IF($C$8*ReDiarioFert!C238&lt;=0,"0",$C$8*ReDiarioFert!C238)</f>
        <v>4.314356501436137</v>
      </c>
      <c r="G243">
        <f>$C$8*ReDiarioFert!E238</f>
        <v>2.5512295665169424</v>
      </c>
      <c r="I243">
        <f>$C$8*ReDiarioFert!G238</f>
        <v>7.64368776171</v>
      </c>
      <c r="K243">
        <f>$C$8*ReDiarioFert!I238</f>
        <v>5.3081165011875</v>
      </c>
      <c r="M243">
        <f>$C$8*ReDiarioFert!K238</f>
        <v>3.2009755555555546</v>
      </c>
      <c r="O243">
        <f>$C$8*ReDiarioFert!M238</f>
        <v>174.06804048780486</v>
      </c>
      <c r="Q243">
        <f>20*$C$8</f>
        <v>20.019999999999996</v>
      </c>
      <c r="S243">
        <f>((E243/100)*$G$379+(G243/100)*$G$380+(I243/100)*$G$381+(K243/100)*$G$382+(M243/100)*$G$383+(O243)*$G$384+(Q243*$G$385))</f>
        <v>143.1348099557377</v>
      </c>
    </row>
    <row r="244">
      <c r="B244">
        <v>233</v>
      </c>
      <c r="C244">
        <f>$I$7+B244</f>
        <v>38752</v>
      </c>
      <c r="E244">
        <f>IF($C$8*ReDiarioFert!C239&lt;=0,"0",$C$8*ReDiarioFert!C239)</f>
        <v>4.314356501436137</v>
      </c>
      <c r="G244">
        <f>$C$8*ReDiarioFert!E239</f>
        <v>2.5512295665169424</v>
      </c>
      <c r="I244">
        <f>$C$8*ReDiarioFert!G239</f>
        <v>7.64368776171</v>
      </c>
      <c r="K244">
        <f>$C$8*ReDiarioFert!I239</f>
        <v>5.3081165011875</v>
      </c>
      <c r="M244">
        <f>$C$8*ReDiarioFert!K239</f>
        <v>3.2009755555555546</v>
      </c>
      <c r="O244">
        <f>$C$8*ReDiarioFert!M239</f>
        <v>174.06804048780486</v>
      </c>
      <c r="S244">
        <f>((E244/100)*$G$379+(G244/100)*$G$380+(I244/100)*$G$381+(K244/100)*$G$382+(M244/100)*$G$383+(O244)*$G$384+(Q244*$G$385))</f>
        <v>114.1058099557377</v>
      </c>
    </row>
    <row r="245">
      <c r="B245">
        <v>234</v>
      </c>
      <c r="C245">
        <f>$I$7+B245</f>
        <v>38753</v>
      </c>
      <c r="E245">
        <f>IF($C$8*ReDiarioFert!C240&lt;=0,"0",$C$8*ReDiarioFert!C240)</f>
        <v>4.314356501436137</v>
      </c>
      <c r="G245">
        <f>$C$8*ReDiarioFert!E240</f>
        <v>2.5512295665169424</v>
      </c>
      <c r="I245">
        <f>$C$8*ReDiarioFert!G240</f>
        <v>7.64368776171</v>
      </c>
      <c r="K245">
        <f>$C$8*ReDiarioFert!I240</f>
        <v>5.3081165011875</v>
      </c>
      <c r="M245">
        <f>$C$8*ReDiarioFert!K240</f>
        <v>3.2009755555555546</v>
      </c>
      <c r="O245">
        <f>$C$8*ReDiarioFert!M240</f>
        <v>174.06804048780486</v>
      </c>
      <c r="S245">
        <f>((E245/100)*$G$379+(G245/100)*$G$380+(I245/100)*$G$381+(K245/100)*$G$382+(M245/100)*$G$383+(O245)*$G$384+(Q245*$G$385))</f>
        <v>114.1058099557377</v>
      </c>
    </row>
    <row r="246">
      <c r="B246">
        <v>235</v>
      </c>
      <c r="C246">
        <f>$I$7+B246</f>
        <v>38754</v>
      </c>
      <c r="E246">
        <f>IF($C$8*ReDiarioFert!C241&lt;=0,"0",$C$8*ReDiarioFert!C241)</f>
        <v>4.314356501436137</v>
      </c>
      <c r="G246">
        <f>$C$8*ReDiarioFert!E241</f>
        <v>2.5512295665169424</v>
      </c>
      <c r="I246">
        <f>$C$8*ReDiarioFert!G241</f>
        <v>7.64368776171</v>
      </c>
      <c r="K246">
        <f>$C$8*ReDiarioFert!I241</f>
        <v>5.3081165011875</v>
      </c>
      <c r="M246">
        <f>$C$8*ReDiarioFert!K241</f>
        <v>3.2009755555555546</v>
      </c>
      <c r="O246">
        <f>$C$8*ReDiarioFert!M241</f>
        <v>174.06804048780486</v>
      </c>
      <c r="S246">
        <f>((E246/100)*$G$379+(G246/100)*$G$380+(I246/100)*$G$381+(K246/100)*$G$382+(M246/100)*$G$383+(O246)*$G$384+(Q246*$G$385))</f>
        <v>114.1058099557377</v>
      </c>
    </row>
    <row r="247">
      <c r="B247">
        <v>236</v>
      </c>
      <c r="C247">
        <f>$I$7+B247</f>
        <v>38755</v>
      </c>
      <c r="E247">
        <f>IF($C$8*ReDiarioFert!C242&lt;=0,"0",$C$8*ReDiarioFert!C242)</f>
        <v>4.314356501436137</v>
      </c>
      <c r="G247">
        <f>$C$8*ReDiarioFert!E242</f>
        <v>2.5512295665169424</v>
      </c>
      <c r="I247">
        <f>$C$8*ReDiarioFert!G242</f>
        <v>7.64368776171</v>
      </c>
      <c r="K247">
        <f>$C$8*ReDiarioFert!I242</f>
        <v>5.3081165011875</v>
      </c>
      <c r="M247">
        <f>$C$8*ReDiarioFert!K242</f>
        <v>3.2009755555555546</v>
      </c>
      <c r="O247">
        <f>$C$8*ReDiarioFert!M242</f>
        <v>174.06804048780486</v>
      </c>
      <c r="S247">
        <f>((E247/100)*$G$379+(G247/100)*$G$380+(I247/100)*$G$381+(K247/100)*$G$382+(M247/100)*$G$383+(O247)*$G$384+(Q247*$G$385))</f>
        <v>114.1058099557377</v>
      </c>
    </row>
    <row r="248">
      <c r="B248">
        <v>237</v>
      </c>
      <c r="C248">
        <f>$I$7+B248</f>
        <v>38756</v>
      </c>
      <c r="E248">
        <f>IF($C$8*ReDiarioFert!C243&lt;=0,"0",$C$8*ReDiarioFert!C243)</f>
        <v>4.314356501436137</v>
      </c>
      <c r="G248">
        <f>$C$8*ReDiarioFert!E243</f>
        <v>2.5512295665169424</v>
      </c>
      <c r="I248">
        <f>$C$8*ReDiarioFert!G243</f>
        <v>7.64368776171</v>
      </c>
      <c r="K248">
        <f>$C$8*ReDiarioFert!I243</f>
        <v>5.3081165011875</v>
      </c>
      <c r="M248">
        <f>$C$8*ReDiarioFert!K243</f>
        <v>3.2009755555555546</v>
      </c>
      <c r="O248">
        <f>$C$8*ReDiarioFert!M243</f>
        <v>174.06804048780486</v>
      </c>
      <c r="S248">
        <f>((E248/100)*$G$379+(G248/100)*$G$380+(I248/100)*$G$381+(K248/100)*$G$382+(M248/100)*$G$383+(O248)*$G$384+(Q248*$G$385))</f>
        <v>114.1058099557377</v>
      </c>
    </row>
    <row r="249">
      <c r="B249">
        <v>238</v>
      </c>
      <c r="C249">
        <f>$I$7+B249</f>
        <v>38757</v>
      </c>
      <c r="E249">
        <f>IF($C$8*ReDiarioFert!C244&lt;=0,"0",$C$8*ReDiarioFert!C244)</f>
        <v>4.314356501436137</v>
      </c>
      <c r="G249">
        <f>$C$8*ReDiarioFert!E244</f>
        <v>2.5512295665169424</v>
      </c>
      <c r="I249">
        <f>$C$8*ReDiarioFert!G244</f>
        <v>7.64368776171</v>
      </c>
      <c r="K249">
        <f>$C$8*ReDiarioFert!I244</f>
        <v>5.3081165011875</v>
      </c>
      <c r="M249">
        <f>$C$8*ReDiarioFert!K244</f>
        <v>3.2009755555555546</v>
      </c>
      <c r="O249">
        <f>$C$8*ReDiarioFert!M244</f>
        <v>174.06804048780486</v>
      </c>
      <c r="S249">
        <f>((E249/100)*$G$379+(G249/100)*$G$380+(I249/100)*$G$381+(K249/100)*$G$382+(M249/100)*$G$383+(O249)*$G$384+(Q249*$G$385))</f>
        <v>114.1058099557377</v>
      </c>
    </row>
    <row r="250">
      <c r="A250">
        <v>35</v>
      </c>
      <c r="B250">
        <v>239</v>
      </c>
      <c r="C250">
        <f>$I$7+B250</f>
        <v>38758</v>
      </c>
      <c r="E250">
        <f>IF($C$8*ReDiarioFert!C245&lt;=0,"0",$C$8*ReDiarioFert!C245)</f>
        <v>4.314356501436137</v>
      </c>
      <c r="G250">
        <f>$C$8*ReDiarioFert!E245</f>
        <v>2.5512295665169424</v>
      </c>
      <c r="I250">
        <f>$C$8*ReDiarioFert!G245</f>
        <v>7.64368776171</v>
      </c>
      <c r="K250">
        <f>$C$8*ReDiarioFert!I245</f>
        <v>5.3081165011875</v>
      </c>
      <c r="M250">
        <f>$C$8*ReDiarioFert!K245</f>
        <v>3.2009755555555546</v>
      </c>
      <c r="O250">
        <f>$C$8*ReDiarioFert!M245</f>
        <v>174.06804048780486</v>
      </c>
      <c r="Q250">
        <f>20*$C$8</f>
        <v>20.019999999999996</v>
      </c>
      <c r="S250">
        <f>((E250/100)*$G$379+(G250/100)*$G$380+(I250/100)*$G$381+(K250/100)*$G$382+(M250/100)*$G$383+(O250)*$G$384+(Q250*$G$385))</f>
        <v>143.1348099557377</v>
      </c>
    </row>
    <row r="251">
      <c r="B251">
        <v>240</v>
      </c>
      <c r="C251">
        <f>$I$7+B251</f>
        <v>38759</v>
      </c>
      <c r="E251">
        <f>IF($C$8*ReDiarioFert!C246&lt;=0,"0",$C$8*ReDiarioFert!C246)</f>
        <v>4.314356501436137</v>
      </c>
      <c r="G251">
        <f>$C$8*ReDiarioFert!E246</f>
        <v>2.5512295665169424</v>
      </c>
      <c r="I251">
        <f>$C$8*ReDiarioFert!G246</f>
        <v>7.64368776171</v>
      </c>
      <c r="K251">
        <f>$C$8*ReDiarioFert!I246</f>
        <v>5.3081165011875</v>
      </c>
      <c r="M251">
        <f>$C$8*ReDiarioFert!K246</f>
        <v>3.2009755555555546</v>
      </c>
      <c r="O251">
        <f>$C$8*ReDiarioFert!M246</f>
        <v>174.06804048780486</v>
      </c>
      <c r="S251">
        <f>((E251/100)*$G$379+(G251/100)*$G$380+(I251/100)*$G$381+(K251/100)*$G$382+(M251/100)*$G$383+(O251)*$G$384+(Q251*$G$385))</f>
        <v>114.1058099557377</v>
      </c>
    </row>
    <row r="252">
      <c r="B252">
        <v>241</v>
      </c>
      <c r="C252">
        <f>$I$7+B252</f>
        <v>38760</v>
      </c>
      <c r="E252">
        <f>IF($C$8*ReDiarioFert!C247&lt;=0,"0",$C$8*ReDiarioFert!C247)</f>
        <v>4.314356501436137</v>
      </c>
      <c r="G252">
        <f>$C$8*ReDiarioFert!E247</f>
        <v>2.5512295665169424</v>
      </c>
      <c r="I252">
        <f>$C$8*ReDiarioFert!G247</f>
        <v>7.64368776171</v>
      </c>
      <c r="K252">
        <f>$C$8*ReDiarioFert!I247</f>
        <v>5.3081165011875</v>
      </c>
      <c r="M252">
        <f>$C$8*ReDiarioFert!K247</f>
        <v>3.2009755555555546</v>
      </c>
      <c r="O252">
        <f>$C$8*ReDiarioFert!M247</f>
        <v>174.06804048780486</v>
      </c>
      <c r="S252">
        <f>((E252/100)*$G$379+(G252/100)*$G$380+(I252/100)*$G$381+(K252/100)*$G$382+(M252/100)*$G$383+(O252)*$G$384+(Q252*$G$385))</f>
        <v>114.1058099557377</v>
      </c>
    </row>
    <row r="253">
      <c r="B253">
        <v>242</v>
      </c>
      <c r="C253">
        <f>$I$7+B253</f>
        <v>38761</v>
      </c>
      <c r="E253">
        <f>IF($C$8*ReDiarioFert!C248&lt;=0,"0",$C$8*ReDiarioFert!C248)</f>
        <v>4.314356501436137</v>
      </c>
      <c r="G253">
        <f>$C$8*ReDiarioFert!E248</f>
        <v>2.5512295665169424</v>
      </c>
      <c r="I253">
        <f>$C$8*ReDiarioFert!G248</f>
        <v>7.64368776171</v>
      </c>
      <c r="K253">
        <f>$C$8*ReDiarioFert!I248</f>
        <v>5.3081165011875</v>
      </c>
      <c r="M253">
        <f>$C$8*ReDiarioFert!K248</f>
        <v>3.2009755555555546</v>
      </c>
      <c r="O253">
        <f>$C$8*ReDiarioFert!M248</f>
        <v>174.06804048780486</v>
      </c>
      <c r="S253">
        <f>((E253/100)*$G$379+(G253/100)*$G$380+(I253/100)*$G$381+(K253/100)*$G$382+(M253/100)*$G$383+(O253)*$G$384+(Q253*$G$385))</f>
        <v>114.1058099557377</v>
      </c>
    </row>
    <row r="254">
      <c r="B254">
        <v>243</v>
      </c>
      <c r="C254">
        <f>$I$7+B254</f>
        <v>38762</v>
      </c>
      <c r="E254">
        <f>IF($C$8*ReDiarioFert!C249&lt;=0,"0",$C$8*ReDiarioFert!C249)</f>
        <v>4.314356501436137</v>
      </c>
      <c r="G254">
        <f>$C$8*ReDiarioFert!E249</f>
        <v>2.5512295665169424</v>
      </c>
      <c r="I254">
        <f>$C$8*ReDiarioFert!G249</f>
        <v>7.64368776171</v>
      </c>
      <c r="K254">
        <f>$C$8*ReDiarioFert!I249</f>
        <v>5.3081165011875</v>
      </c>
      <c r="M254">
        <f>$C$8*ReDiarioFert!K249</f>
        <v>3.2009755555555546</v>
      </c>
      <c r="O254">
        <f>$C$8*ReDiarioFert!M249</f>
        <v>174.06804048780486</v>
      </c>
      <c r="S254">
        <f>((E254/100)*$G$379+(G254/100)*$G$380+(I254/100)*$G$381+(K254/100)*$G$382+(M254/100)*$G$383+(O254)*$G$384+(Q254*$G$385))</f>
        <v>114.1058099557377</v>
      </c>
    </row>
    <row r="255">
      <c r="B255">
        <v>244</v>
      </c>
      <c r="C255">
        <f>$I$7+B255</f>
        <v>38763</v>
      </c>
      <c r="E255">
        <f>IF($C$8*ReDiarioFert!C250&lt;=0,"0",$C$8*ReDiarioFert!C250)</f>
        <v>4.314356501436137</v>
      </c>
      <c r="G255">
        <f>$C$8*ReDiarioFert!E250</f>
        <v>2.5512295665169424</v>
      </c>
      <c r="I255">
        <f>$C$8*ReDiarioFert!G250</f>
        <v>7.64368776171</v>
      </c>
      <c r="K255">
        <f>$C$8*ReDiarioFert!I250</f>
        <v>5.3081165011875</v>
      </c>
      <c r="M255">
        <f>$C$8*ReDiarioFert!K250</f>
        <v>3.2009755555555546</v>
      </c>
      <c r="O255">
        <f>$C$8*ReDiarioFert!M250</f>
        <v>174.06804048780486</v>
      </c>
      <c r="S255">
        <f>((E255/100)*$G$379+(G255/100)*$G$380+(I255/100)*$G$381+(K255/100)*$G$382+(M255/100)*$G$383+(O255)*$G$384+(Q255*$G$385))</f>
        <v>114.1058099557377</v>
      </c>
    </row>
    <row r="256">
      <c r="B256">
        <v>245</v>
      </c>
      <c r="C256">
        <f>$I$7+B256</f>
        <v>38764</v>
      </c>
      <c r="E256">
        <f>IF($C$8*ReDiarioFert!C251&lt;=0,"0",$C$8*ReDiarioFert!C251)</f>
        <v>4.314356501436137</v>
      </c>
      <c r="G256">
        <f>$C$8*ReDiarioFert!E251</f>
        <v>2.5512295665169424</v>
      </c>
      <c r="I256">
        <f>$C$8*ReDiarioFert!G251</f>
        <v>7.64368776171</v>
      </c>
      <c r="K256">
        <f>$C$8*ReDiarioFert!I251</f>
        <v>5.3081165011875</v>
      </c>
      <c r="M256">
        <f>$C$8*ReDiarioFert!K251</f>
        <v>3.2009755555555546</v>
      </c>
      <c r="O256">
        <f>$C$8*ReDiarioFert!M251</f>
        <v>174.06804048780486</v>
      </c>
      <c r="S256">
        <f>((E256/100)*$G$379+(G256/100)*$G$380+(I256/100)*$G$381+(K256/100)*$G$382+(M256/100)*$G$383+(O256)*$G$384+(Q256*$G$385))</f>
        <v>114.1058099557377</v>
      </c>
    </row>
    <row r="257">
      <c r="A257">
        <v>36</v>
      </c>
      <c r="B257">
        <v>246</v>
      </c>
      <c r="C257">
        <f>$I$7+B257</f>
        <v>38765</v>
      </c>
      <c r="E257">
        <f>IF($C$8*ReDiarioFert!C252&lt;=0,"0",$C$8*ReDiarioFert!C252)</f>
        <v>4.314356501436137</v>
      </c>
      <c r="G257">
        <f>$C$8*ReDiarioFert!E252</f>
        <v>2.5512295665169424</v>
      </c>
      <c r="I257">
        <f>$C$8*ReDiarioFert!G252</f>
        <v>7.64368776171</v>
      </c>
      <c r="K257">
        <f>$C$8*ReDiarioFert!I252</f>
        <v>5.3081165011875</v>
      </c>
      <c r="M257">
        <f>$C$8*ReDiarioFert!K252</f>
        <v>3.2009755555555546</v>
      </c>
      <c r="O257">
        <f>$C$8*ReDiarioFert!M252</f>
        <v>174.06804048780486</v>
      </c>
      <c r="Q257">
        <f>20*$C$8</f>
        <v>20.019999999999996</v>
      </c>
      <c r="S257">
        <f>((E257/100)*$G$379+(G257/100)*$G$380+(I257/100)*$G$381+(K257/100)*$G$382+(M257/100)*$G$383+(O257)*$G$384+(Q257*$G$385))</f>
        <v>143.1348099557377</v>
      </c>
    </row>
    <row r="258">
      <c r="B258">
        <v>247</v>
      </c>
      <c r="C258">
        <f>$I$7+B258</f>
        <v>38766</v>
      </c>
      <c r="E258">
        <f>IF($C$8*ReDiarioFert!C253&lt;=0,"0",$C$8*ReDiarioFert!C253)</f>
        <v>4.314356501436137</v>
      </c>
      <c r="G258">
        <f>$C$8*ReDiarioFert!E253</f>
        <v>2.5512295665169424</v>
      </c>
      <c r="I258">
        <f>$C$8*ReDiarioFert!G253</f>
        <v>7.64368776171</v>
      </c>
      <c r="K258">
        <f>$C$8*ReDiarioFert!I253</f>
        <v>5.3081165011875</v>
      </c>
      <c r="M258">
        <f>$C$8*ReDiarioFert!K253</f>
        <v>3.2009755555555546</v>
      </c>
      <c r="O258">
        <f>$C$8*ReDiarioFert!M253</f>
        <v>174.06804048780486</v>
      </c>
      <c r="S258">
        <f>((E258/100)*$G$379+(G258/100)*$G$380+(I258/100)*$G$381+(K258/100)*$G$382+(M258/100)*$G$383+(O258)*$G$384+(Q258*$G$385))</f>
        <v>114.1058099557377</v>
      </c>
    </row>
    <row r="259">
      <c r="B259">
        <v>248</v>
      </c>
      <c r="C259">
        <f>$I$7+B259</f>
        <v>38767</v>
      </c>
      <c r="E259">
        <f>IF($C$8*ReDiarioFert!C254&lt;=0,"0",$C$8*ReDiarioFert!C254)</f>
        <v>4.314356501436137</v>
      </c>
      <c r="G259">
        <f>$C$8*ReDiarioFert!E254</f>
        <v>2.5512295665169424</v>
      </c>
      <c r="I259">
        <f>$C$8*ReDiarioFert!G254</f>
        <v>7.64368776171</v>
      </c>
      <c r="K259">
        <f>$C$8*ReDiarioFert!I254</f>
        <v>5.3081165011875</v>
      </c>
      <c r="M259">
        <f>$C$8*ReDiarioFert!K254</f>
        <v>3.2009755555555546</v>
      </c>
      <c r="O259">
        <f>$C$8*ReDiarioFert!M254</f>
        <v>174.06804048780486</v>
      </c>
      <c r="S259">
        <f>((E259/100)*$G$379+(G259/100)*$G$380+(I259/100)*$G$381+(K259/100)*$G$382+(M259/100)*$G$383+(O259)*$G$384+(Q259*$G$385))</f>
        <v>114.1058099557377</v>
      </c>
    </row>
    <row r="260">
      <c r="B260">
        <v>249</v>
      </c>
      <c r="C260">
        <f>$I$7+B260</f>
        <v>38768</v>
      </c>
      <c r="E260">
        <f>IF($C$8*ReDiarioFert!C255&lt;=0,"0",$C$8*ReDiarioFert!C255)</f>
        <v>4.314356501436137</v>
      </c>
      <c r="G260">
        <f>$C$8*ReDiarioFert!E255</f>
        <v>2.5512295665169424</v>
      </c>
      <c r="I260">
        <f>$C$8*ReDiarioFert!G255</f>
        <v>7.64368776171</v>
      </c>
      <c r="K260">
        <f>$C$8*ReDiarioFert!I255</f>
        <v>5.3081165011875</v>
      </c>
      <c r="M260">
        <f>$C$8*ReDiarioFert!K255</f>
        <v>3.2009755555555546</v>
      </c>
      <c r="O260">
        <f>$C$8*ReDiarioFert!M255</f>
        <v>174.06804048780486</v>
      </c>
      <c r="S260">
        <f>((E260/100)*$G$379+(G260/100)*$G$380+(I260/100)*$G$381+(K260/100)*$G$382+(M260/100)*$G$383+(O260)*$G$384+(Q260*$G$385))</f>
        <v>114.1058099557377</v>
      </c>
    </row>
    <row r="261">
      <c r="B261">
        <v>250</v>
      </c>
      <c r="C261">
        <f>$I$7+B261</f>
        <v>38769</v>
      </c>
      <c r="E261">
        <f>IF($C$8*ReDiarioFert!C256&lt;=0,"0",$C$8*ReDiarioFert!C256)</f>
        <v>4.314356501436137</v>
      </c>
      <c r="G261">
        <f>$C$8*ReDiarioFert!E256</f>
        <v>2.5512295665169424</v>
      </c>
      <c r="I261">
        <f>$C$8*ReDiarioFert!G256</f>
        <v>7.64368776171</v>
      </c>
      <c r="K261">
        <f>$C$8*ReDiarioFert!I256</f>
        <v>5.3081165011875</v>
      </c>
      <c r="M261">
        <f>$C$8*ReDiarioFert!K256</f>
        <v>3.2009755555555546</v>
      </c>
      <c r="O261">
        <f>$C$8*ReDiarioFert!M256</f>
        <v>174.06804048780486</v>
      </c>
      <c r="S261">
        <f>((E261/100)*$G$379+(G261/100)*$G$380+(I261/100)*$G$381+(K261/100)*$G$382+(M261/100)*$G$383+(O261)*$G$384+(Q261*$G$385))</f>
        <v>114.1058099557377</v>
      </c>
    </row>
    <row r="262">
      <c r="B262">
        <v>251</v>
      </c>
      <c r="C262">
        <f>$I$7+B262</f>
        <v>38770</v>
      </c>
      <c r="E262">
        <f>IF($C$8*ReDiarioFert!C257&lt;=0,"0",$C$8*ReDiarioFert!C257)</f>
        <v>4.314356501436137</v>
      </c>
      <c r="G262">
        <f>$C$8*ReDiarioFert!E257</f>
        <v>2.5512295665169424</v>
      </c>
      <c r="I262">
        <f>$C$8*ReDiarioFert!G257</f>
        <v>7.64368776171</v>
      </c>
      <c r="K262">
        <f>$C$8*ReDiarioFert!I257</f>
        <v>5.3081165011875</v>
      </c>
      <c r="M262">
        <f>$C$8*ReDiarioFert!K257</f>
        <v>3.2009755555555546</v>
      </c>
      <c r="O262">
        <f>$C$8*ReDiarioFert!M257</f>
        <v>174.06804048780486</v>
      </c>
      <c r="S262">
        <f>((E262/100)*$G$379+(G262/100)*$G$380+(I262/100)*$G$381+(K262/100)*$G$382+(M262/100)*$G$383+(O262)*$G$384+(Q262*$G$385))</f>
        <v>114.1058099557377</v>
      </c>
    </row>
    <row r="263">
      <c r="B263">
        <v>252</v>
      </c>
      <c r="C263">
        <f>$I$7+B263</f>
        <v>38771</v>
      </c>
      <c r="E263">
        <f>IF($C$8*ReDiarioFert!C258&lt;=0,"0",$C$8*ReDiarioFert!C258)</f>
        <v>4.314356501436137</v>
      </c>
      <c r="G263">
        <f>$C$8*ReDiarioFert!E258</f>
        <v>2.5512295665169424</v>
      </c>
      <c r="I263">
        <f>$C$8*ReDiarioFert!G258</f>
        <v>7.64368776171</v>
      </c>
      <c r="K263">
        <f>$C$8*ReDiarioFert!I258</f>
        <v>5.3081165011875</v>
      </c>
      <c r="M263">
        <f>$C$8*ReDiarioFert!K258</f>
        <v>3.2009755555555546</v>
      </c>
      <c r="O263">
        <f>$C$8*ReDiarioFert!M258</f>
        <v>174.06804048780486</v>
      </c>
      <c r="S263">
        <f>((E263/100)*$G$379+(G263/100)*$G$380+(I263/100)*$G$381+(K263/100)*$G$382+(M263/100)*$G$383+(O263)*$G$384+(Q263*$G$385))</f>
        <v>114.1058099557377</v>
      </c>
    </row>
    <row r="264">
      <c r="A264">
        <v>37</v>
      </c>
      <c r="B264">
        <v>253</v>
      </c>
      <c r="C264">
        <f>$I$7+B264</f>
        <v>38772</v>
      </c>
      <c r="E264">
        <f>IF($C$8*ReDiarioFert!C259&lt;=0,"0",$C$8*ReDiarioFert!C259)</f>
        <v>4.314356501436137</v>
      </c>
      <c r="G264">
        <f>$C$8*ReDiarioFert!E259</f>
        <v>2.5512295665169424</v>
      </c>
      <c r="I264">
        <f>$C$8*ReDiarioFert!G259</f>
        <v>7.64368776171</v>
      </c>
      <c r="K264">
        <f>$C$8*ReDiarioFert!I259</f>
        <v>5.3081165011875</v>
      </c>
      <c r="M264">
        <f>$C$8*ReDiarioFert!K259</f>
        <v>3.2009755555555546</v>
      </c>
      <c r="O264">
        <f>$C$8*ReDiarioFert!M259</f>
        <v>174.06804048780486</v>
      </c>
      <c r="Q264">
        <f>20*$C$8</f>
        <v>20.019999999999996</v>
      </c>
      <c r="S264">
        <f>((E264/100)*$G$379+(G264/100)*$G$380+(I264/100)*$G$381+(K264/100)*$G$382+(M264/100)*$G$383+(O264)*$G$384+(Q264*$G$385))</f>
        <v>143.1348099557377</v>
      </c>
    </row>
    <row r="265">
      <c r="B265">
        <v>254</v>
      </c>
      <c r="C265">
        <f>$I$7+B265</f>
        <v>38773</v>
      </c>
      <c r="E265">
        <f>IF($C$8*ReDiarioFert!C260&lt;=0,"0",$C$8*ReDiarioFert!C260)</f>
        <v>4.314356501436137</v>
      </c>
      <c r="G265">
        <f>$C$8*ReDiarioFert!E260</f>
        <v>2.5512295665169424</v>
      </c>
      <c r="I265">
        <f>$C$8*ReDiarioFert!G260</f>
        <v>7.64368776171</v>
      </c>
      <c r="K265">
        <f>$C$8*ReDiarioFert!I260</f>
        <v>5.3081165011875</v>
      </c>
      <c r="M265">
        <f>$C$8*ReDiarioFert!K260</f>
        <v>3.2009755555555546</v>
      </c>
      <c r="O265">
        <f>$C$8*ReDiarioFert!M260</f>
        <v>174.06804048780486</v>
      </c>
      <c r="S265">
        <f>((E265/100)*$G$379+(G265/100)*$G$380+(I265/100)*$G$381+(K265/100)*$G$382+(M265/100)*$G$383+(O265)*$G$384+(Q265*$G$385))</f>
        <v>114.1058099557377</v>
      </c>
    </row>
    <row r="266">
      <c r="B266">
        <v>255</v>
      </c>
      <c r="C266">
        <f>$I$7+B266</f>
        <v>38774</v>
      </c>
      <c r="E266">
        <f>IF($C$8*ReDiarioFert!C261&lt;=0,"0",$C$8*ReDiarioFert!C261)</f>
        <v>4.314356501436137</v>
      </c>
      <c r="G266">
        <f>$C$8*ReDiarioFert!E261</f>
        <v>2.5512295665169424</v>
      </c>
      <c r="I266">
        <f>$C$8*ReDiarioFert!G261</f>
        <v>7.64368776171</v>
      </c>
      <c r="K266">
        <f>$C$8*ReDiarioFert!I261</f>
        <v>5.3081165011875</v>
      </c>
      <c r="M266">
        <f>$C$8*ReDiarioFert!K261</f>
        <v>3.2009755555555546</v>
      </c>
      <c r="O266">
        <f>$C$8*ReDiarioFert!M261</f>
        <v>174.06804048780486</v>
      </c>
      <c r="S266">
        <f>((E266/100)*$G$379+(G266/100)*$G$380+(I266/100)*$G$381+(K266/100)*$G$382+(M266/100)*$G$383+(O266)*$G$384+(Q266*$G$385))</f>
        <v>114.1058099557377</v>
      </c>
    </row>
    <row r="267">
      <c r="B267">
        <v>256</v>
      </c>
      <c r="C267">
        <f>$I$7+B267</f>
        <v>38775</v>
      </c>
      <c r="E267">
        <f>IF($C$8*ReDiarioFert!C262&lt;=0,"0",$C$8*ReDiarioFert!C262)</f>
        <v>4.314356501436137</v>
      </c>
      <c r="G267">
        <f>$C$8*ReDiarioFert!E262</f>
        <v>2.5512295665169424</v>
      </c>
      <c r="I267">
        <f>$C$8*ReDiarioFert!G262</f>
        <v>7.64368776171</v>
      </c>
      <c r="K267">
        <f>$C$8*ReDiarioFert!I262</f>
        <v>5.3081165011875</v>
      </c>
      <c r="M267">
        <f>$C$8*ReDiarioFert!K262</f>
        <v>3.2009755555555546</v>
      </c>
      <c r="O267">
        <f>$C$8*ReDiarioFert!M262</f>
        <v>174.06804048780486</v>
      </c>
      <c r="S267">
        <f>((E267/100)*$G$379+(G267/100)*$G$380+(I267/100)*$G$381+(K267/100)*$G$382+(M267/100)*$G$383+(O267)*$G$384+(Q267*$G$385))</f>
        <v>114.1058099557377</v>
      </c>
    </row>
    <row r="268">
      <c r="B268">
        <v>257</v>
      </c>
      <c r="C268">
        <f>$I$7+B268</f>
        <v>38776</v>
      </c>
      <c r="E268">
        <f>IF($C$8*ReDiarioFert!C263&lt;=0,"0",$C$8*ReDiarioFert!C263)</f>
        <v>4.314356501436137</v>
      </c>
      <c r="G268">
        <f>$C$8*ReDiarioFert!E263</f>
        <v>2.5512295665169424</v>
      </c>
      <c r="I268">
        <f>$C$8*ReDiarioFert!G263</f>
        <v>7.64368776171</v>
      </c>
      <c r="K268">
        <f>$C$8*ReDiarioFert!I263</f>
        <v>5.3081165011875</v>
      </c>
      <c r="M268">
        <f>$C$8*ReDiarioFert!K263</f>
        <v>3.2009755555555546</v>
      </c>
      <c r="O268">
        <f>$C$8*ReDiarioFert!M263</f>
        <v>174.06804048780486</v>
      </c>
      <c r="S268">
        <f>((E268/100)*$G$379+(G268/100)*$G$380+(I268/100)*$G$381+(K268/100)*$G$382+(M268/100)*$G$383+(O268)*$G$384+(Q268*$G$385))</f>
        <v>114.1058099557377</v>
      </c>
    </row>
    <row r="269">
      <c r="B269">
        <v>258</v>
      </c>
      <c r="C269">
        <f>$I$7+B269</f>
        <v>38777</v>
      </c>
      <c r="E269">
        <f>IF($C$8*ReDiarioFert!C264&lt;=0,"0",$C$8*ReDiarioFert!C264)</f>
        <v>4.314356501436137</v>
      </c>
      <c r="G269">
        <f>$C$8*ReDiarioFert!E264</f>
        <v>2.5512295665169424</v>
      </c>
      <c r="I269">
        <f>$C$8*ReDiarioFert!G264</f>
        <v>7.64368776171</v>
      </c>
      <c r="K269">
        <f>$C$8*ReDiarioFert!I264</f>
        <v>5.3081165011875</v>
      </c>
      <c r="M269">
        <f>$C$8*ReDiarioFert!K264</f>
        <v>3.2009755555555546</v>
      </c>
      <c r="O269">
        <f>$C$8*ReDiarioFert!M264</f>
        <v>174.06804048780486</v>
      </c>
      <c r="S269">
        <f>((E269/100)*$G$379+(G269/100)*$G$380+(I269/100)*$G$381+(K269/100)*$G$382+(M269/100)*$G$383+(O269)*$G$384+(Q269*$G$385))</f>
        <v>114.1058099557377</v>
      </c>
    </row>
    <row r="270">
      <c r="B270">
        <v>259</v>
      </c>
      <c r="C270">
        <f>$I$7+B270</f>
        <v>38778</v>
      </c>
      <c r="E270">
        <f>IF($C$8*ReDiarioFert!C265&lt;=0,"0",$C$8*ReDiarioFert!C265)</f>
        <v>4.314356501436137</v>
      </c>
      <c r="G270">
        <f>$C$8*ReDiarioFert!E265</f>
        <v>2.5512295665169424</v>
      </c>
      <c r="I270">
        <f>$C$8*ReDiarioFert!G265</f>
        <v>7.64368776171</v>
      </c>
      <c r="K270">
        <f>$C$8*ReDiarioFert!I265</f>
        <v>5.3081165011875</v>
      </c>
      <c r="M270">
        <f>$C$8*ReDiarioFert!K265</f>
        <v>3.2009755555555546</v>
      </c>
      <c r="O270">
        <f>$C$8*ReDiarioFert!M265</f>
        <v>174.06804048780486</v>
      </c>
      <c r="S270">
        <f>((E270/100)*$G$379+(G270/100)*$G$380+(I270/100)*$G$381+(K270/100)*$G$382+(M270/100)*$G$383+(O270)*$G$384+(Q270*$G$385))</f>
        <v>114.1058099557377</v>
      </c>
    </row>
    <row r="271">
      <c r="A271">
        <v>38</v>
      </c>
      <c r="B271">
        <v>260</v>
      </c>
      <c r="C271">
        <f>$I$7+B271</f>
        <v>38779</v>
      </c>
      <c r="E271">
        <f>IF($C$8*ReDiarioFert!C266&lt;=0,"0",$C$8*ReDiarioFert!C266)</f>
        <v>4.314356501436137</v>
      </c>
      <c r="G271">
        <f>$C$8*ReDiarioFert!E266</f>
        <v>2.5512295665169424</v>
      </c>
      <c r="I271">
        <f>$C$8*ReDiarioFert!G266</f>
        <v>7.64368776171</v>
      </c>
      <c r="K271">
        <f>$C$8*ReDiarioFert!I266</f>
        <v>5.3081165011875</v>
      </c>
      <c r="M271">
        <f>$C$8*ReDiarioFert!K266</f>
        <v>3.2009755555555546</v>
      </c>
      <c r="O271">
        <f>$C$8*ReDiarioFert!M266</f>
        <v>174.06804048780486</v>
      </c>
      <c r="Q271">
        <f>20*$C$8</f>
        <v>20.019999999999996</v>
      </c>
      <c r="S271">
        <f>((E271/100)*$G$379+(G271/100)*$G$380+(I271/100)*$G$381+(K271/100)*$G$382+(M271/100)*$G$383+(O271)*$G$384+(Q271*$G$385))</f>
        <v>143.1348099557377</v>
      </c>
    </row>
    <row r="272">
      <c r="B272">
        <v>261</v>
      </c>
      <c r="C272">
        <f>$I$7+B272</f>
        <v>38780</v>
      </c>
      <c r="E272">
        <f>IF($C$8*ReDiarioFert!C267&lt;=0,"0",$C$8*ReDiarioFert!C267)</f>
        <v>4.314356501436137</v>
      </c>
      <c r="G272">
        <f>$C$8*ReDiarioFert!E267</f>
        <v>2.5512295665169424</v>
      </c>
      <c r="I272">
        <f>$C$8*ReDiarioFert!G267</f>
        <v>7.64368776171</v>
      </c>
      <c r="K272">
        <f>$C$8*ReDiarioFert!I267</f>
        <v>5.3081165011875</v>
      </c>
      <c r="M272">
        <f>$C$8*ReDiarioFert!K267</f>
        <v>3.2009755555555546</v>
      </c>
      <c r="O272">
        <f>$C$8*ReDiarioFert!M267</f>
        <v>174.06804048780486</v>
      </c>
      <c r="S272">
        <f>((E272/100)*$G$379+(G272/100)*$G$380+(I272/100)*$G$381+(K272/100)*$G$382+(M272/100)*$G$383+(O272)*$G$384+(Q272*$G$385))</f>
        <v>114.1058099557377</v>
      </c>
    </row>
    <row r="273">
      <c r="B273">
        <v>262</v>
      </c>
      <c r="C273">
        <f>$I$7+B273</f>
        <v>38781</v>
      </c>
      <c r="E273">
        <f>IF($C$8*ReDiarioFert!C268&lt;=0,"0",$C$8*ReDiarioFert!C268)</f>
        <v>4.314356501436137</v>
      </c>
      <c r="G273">
        <f>$C$8*ReDiarioFert!E268</f>
        <v>2.5512295665169424</v>
      </c>
      <c r="I273">
        <f>$C$8*ReDiarioFert!G268</f>
        <v>7.64368776171</v>
      </c>
      <c r="K273">
        <f>$C$8*ReDiarioFert!I268</f>
        <v>5.3081165011875</v>
      </c>
      <c r="M273">
        <f>$C$8*ReDiarioFert!K268</f>
        <v>3.2009755555555546</v>
      </c>
      <c r="O273">
        <f>$C$8*ReDiarioFert!M268</f>
        <v>174.06804048780486</v>
      </c>
      <c r="S273">
        <f>((E273/100)*$G$379+(G273/100)*$G$380+(I273/100)*$G$381+(K273/100)*$G$382+(M273/100)*$G$383+(O273)*$G$384+(Q273*$G$385))</f>
        <v>114.1058099557377</v>
      </c>
    </row>
    <row r="274">
      <c r="B274">
        <v>263</v>
      </c>
      <c r="C274">
        <f>$I$7+B274</f>
        <v>38782</v>
      </c>
      <c r="E274">
        <f>IF($C$8*ReDiarioFert!C269&lt;=0,"0",$C$8*ReDiarioFert!C269)</f>
        <v>4.314356501436137</v>
      </c>
      <c r="G274">
        <f>$C$8*ReDiarioFert!E269</f>
        <v>2.5512295665169424</v>
      </c>
      <c r="I274">
        <f>$C$8*ReDiarioFert!G269</f>
        <v>7.64368776171</v>
      </c>
      <c r="K274">
        <f>$C$8*ReDiarioFert!I269</f>
        <v>5.3081165011875</v>
      </c>
      <c r="M274">
        <f>$C$8*ReDiarioFert!K269</f>
        <v>3.2009755555555546</v>
      </c>
      <c r="O274">
        <f>$C$8*ReDiarioFert!M269</f>
        <v>174.06804048780486</v>
      </c>
      <c r="S274">
        <f>((E274/100)*$G$379+(G274/100)*$G$380+(I274/100)*$G$381+(K274/100)*$G$382+(M274/100)*$G$383+(O274)*$G$384+(Q274*$G$385))</f>
        <v>114.1058099557377</v>
      </c>
    </row>
    <row r="275">
      <c r="B275">
        <v>264</v>
      </c>
      <c r="C275">
        <f>$I$7+B275</f>
        <v>38783</v>
      </c>
      <c r="E275">
        <f>IF($C$8*ReDiarioFert!C270&lt;=0,"0",$C$8*ReDiarioFert!C270)</f>
        <v>4.314356501436137</v>
      </c>
      <c r="G275">
        <f>$C$8*ReDiarioFert!E270</f>
        <v>2.5512295665169424</v>
      </c>
      <c r="I275">
        <f>$C$8*ReDiarioFert!G270</f>
        <v>7.64368776171</v>
      </c>
      <c r="K275">
        <f>$C$8*ReDiarioFert!I270</f>
        <v>5.3081165011875</v>
      </c>
      <c r="M275">
        <f>$C$8*ReDiarioFert!K270</f>
        <v>3.2009755555555546</v>
      </c>
      <c r="O275">
        <f>$C$8*ReDiarioFert!M270</f>
        <v>174.06804048780486</v>
      </c>
      <c r="S275">
        <f>((E275/100)*$G$379+(G275/100)*$G$380+(I275/100)*$G$381+(K275/100)*$G$382+(M275/100)*$G$383+(O275)*$G$384+(Q275*$G$385))</f>
        <v>114.1058099557377</v>
      </c>
    </row>
    <row r="276">
      <c r="B276">
        <v>265</v>
      </c>
      <c r="C276">
        <f>$I$7+B276</f>
        <v>38784</v>
      </c>
      <c r="E276">
        <f>IF($C$8*ReDiarioFert!C271&lt;=0,"0",$C$8*ReDiarioFert!C271)</f>
        <v>4.314356501436137</v>
      </c>
      <c r="G276">
        <f>$C$8*ReDiarioFert!E271</f>
        <v>2.5512295665169424</v>
      </c>
      <c r="I276">
        <f>$C$8*ReDiarioFert!G271</f>
        <v>7.64368776171</v>
      </c>
      <c r="K276">
        <f>$C$8*ReDiarioFert!I271</f>
        <v>5.3081165011875</v>
      </c>
      <c r="M276">
        <f>$C$8*ReDiarioFert!K271</f>
        <v>3.2009755555555546</v>
      </c>
      <c r="O276">
        <f>$C$8*ReDiarioFert!M271</f>
        <v>174.06804048780486</v>
      </c>
      <c r="S276">
        <f>((E276/100)*$G$379+(G276/100)*$G$380+(I276/100)*$G$381+(K276/100)*$G$382+(M276/100)*$G$383+(O276)*$G$384+(Q276*$G$385))</f>
        <v>114.1058099557377</v>
      </c>
    </row>
    <row r="277">
      <c r="B277">
        <v>266</v>
      </c>
      <c r="C277">
        <f>$I$7+B277</f>
        <v>38785</v>
      </c>
      <c r="E277">
        <f>IF($C$8*ReDiarioFert!C272&lt;=0,"0",$C$8*ReDiarioFert!C272)</f>
        <v>4.314356501436137</v>
      </c>
      <c r="G277">
        <f>$C$8*ReDiarioFert!E272</f>
        <v>2.5512295665169424</v>
      </c>
      <c r="I277">
        <f>$C$8*ReDiarioFert!G272</f>
        <v>7.64368776171</v>
      </c>
      <c r="K277">
        <f>$C$8*ReDiarioFert!I272</f>
        <v>5.3081165011875</v>
      </c>
      <c r="M277">
        <f>$C$8*ReDiarioFert!K272</f>
        <v>3.2009755555555546</v>
      </c>
      <c r="O277">
        <f>$C$8*ReDiarioFert!M272</f>
        <v>174.06804048780486</v>
      </c>
      <c r="S277">
        <f>((E277/100)*$G$379+(G277/100)*$G$380+(I277/100)*$G$381+(K277/100)*$G$382+(M277/100)*$G$383+(O277)*$G$384+(Q277*$G$385))</f>
        <v>114.1058099557377</v>
      </c>
    </row>
    <row r="278">
      <c r="A278">
        <v>39</v>
      </c>
      <c r="B278">
        <v>267</v>
      </c>
      <c r="C278">
        <f>$I$7+B278</f>
        <v>38786</v>
      </c>
      <c r="E278">
        <f>IF($C$8*ReDiarioFert!C273&lt;=0,"0",$C$8*ReDiarioFert!C273)</f>
        <v>4.314356501436137</v>
      </c>
      <c r="G278">
        <f>$C$8*ReDiarioFert!E273</f>
        <v>2.5512295665169424</v>
      </c>
      <c r="I278">
        <f>$C$8*ReDiarioFert!G273</f>
        <v>7.64368776171</v>
      </c>
      <c r="K278">
        <f>$C$8*ReDiarioFert!I273</f>
        <v>5.3081165011875</v>
      </c>
      <c r="M278">
        <f>$C$8*ReDiarioFert!K273</f>
        <v>3.2009755555555546</v>
      </c>
      <c r="O278">
        <f>$C$8*ReDiarioFert!M273</f>
        <v>174.06804048780486</v>
      </c>
      <c r="Q278">
        <f>20*$C$8</f>
        <v>20.019999999999996</v>
      </c>
      <c r="S278">
        <f>((E278/100)*$G$379+(G278/100)*$G$380+(I278/100)*$G$381+(K278/100)*$G$382+(M278/100)*$G$383+(O278)*$G$384+(Q278*$G$385))</f>
        <v>143.1348099557377</v>
      </c>
    </row>
    <row r="279">
      <c r="B279">
        <v>268</v>
      </c>
      <c r="C279">
        <f>$I$7+B279</f>
        <v>38787</v>
      </c>
      <c r="E279">
        <f>IF($C$8*ReDiarioFert!C274&lt;=0,"0",$C$8*ReDiarioFert!C274)</f>
        <v>4.314356501436137</v>
      </c>
      <c r="G279">
        <f>$C$8*ReDiarioFert!E274</f>
        <v>2.5512295665169424</v>
      </c>
      <c r="I279">
        <f>$C$8*ReDiarioFert!G274</f>
        <v>7.64368776171</v>
      </c>
      <c r="K279">
        <f>$C$8*ReDiarioFert!I274</f>
        <v>5.3081165011875</v>
      </c>
      <c r="M279">
        <f>$C$8*ReDiarioFert!K274</f>
        <v>3.2009755555555546</v>
      </c>
      <c r="O279">
        <f>$C$8*ReDiarioFert!M274</f>
        <v>174.06804048780486</v>
      </c>
      <c r="S279">
        <f>((E279/100)*$G$379+(G279/100)*$G$380+(I279/100)*$G$381+(K279/100)*$G$382+(M279/100)*$G$383+(O279)*$G$384+(Q279*$G$385))</f>
        <v>114.1058099557377</v>
      </c>
    </row>
    <row r="280">
      <c r="B280">
        <v>269</v>
      </c>
      <c r="C280">
        <f>$I$7+B280</f>
        <v>38788</v>
      </c>
      <c r="E280">
        <f>IF($C$8*ReDiarioFert!C275&lt;=0,"0",$C$8*ReDiarioFert!C275)</f>
        <v>4.314356501436137</v>
      </c>
      <c r="G280">
        <f>$C$8*ReDiarioFert!E275</f>
        <v>2.5512295665169424</v>
      </c>
      <c r="I280">
        <f>$C$8*ReDiarioFert!G275</f>
        <v>7.64368776171</v>
      </c>
      <c r="K280">
        <f>$C$8*ReDiarioFert!I275</f>
        <v>5.3081165011875</v>
      </c>
      <c r="M280">
        <f>$C$8*ReDiarioFert!K275</f>
        <v>3.2009755555555546</v>
      </c>
      <c r="O280">
        <f>$C$8*ReDiarioFert!M275</f>
        <v>174.06804048780486</v>
      </c>
      <c r="S280">
        <f>((E280/100)*$G$379+(G280/100)*$G$380+(I280/100)*$G$381+(K280/100)*$G$382+(M280/100)*$G$383+(O280)*$G$384+(Q280*$G$385))</f>
        <v>114.1058099557377</v>
      </c>
    </row>
    <row r="281">
      <c r="B281">
        <v>270</v>
      </c>
      <c r="C281">
        <f>$I$7+B281</f>
        <v>38789</v>
      </c>
      <c r="E281">
        <f>IF($C$8*ReDiarioFert!C276&lt;=0,"0",$C$8*ReDiarioFert!C276)</f>
        <v>4.314356501436137</v>
      </c>
      <c r="G281">
        <f>$C$8*ReDiarioFert!E276</f>
        <v>2.5512295665169424</v>
      </c>
      <c r="I281">
        <f>$C$8*ReDiarioFert!G276</f>
        <v>7.64368776171</v>
      </c>
      <c r="K281">
        <f>$C$8*ReDiarioFert!I276</f>
        <v>5.3081165011875</v>
      </c>
      <c r="M281">
        <f>$C$8*ReDiarioFert!K276</f>
        <v>3.2009755555555546</v>
      </c>
      <c r="O281">
        <f>$C$8*ReDiarioFert!M276</f>
        <v>174.06804048780486</v>
      </c>
      <c r="S281">
        <f>((E281/100)*$G$379+(G281/100)*$G$380+(I281/100)*$G$381+(K281/100)*$G$382+(M281/100)*$G$383+(O281)*$G$384+(Q281*$G$385))</f>
        <v>114.1058099557377</v>
      </c>
    </row>
    <row r="282">
      <c r="B282">
        <v>271</v>
      </c>
      <c r="C282">
        <f>$I$7+B282</f>
        <v>38790</v>
      </c>
      <c r="E282">
        <f>IF($C$8*ReDiarioFert!C277&lt;=0,"0",$C$8*ReDiarioFert!C277)</f>
        <v>4.314356501436137</v>
      </c>
      <c r="G282">
        <f>$C$8*ReDiarioFert!E277</f>
        <v>2.5512295665169424</v>
      </c>
      <c r="I282">
        <f>$C$8*ReDiarioFert!G277</f>
        <v>7.64368776171</v>
      </c>
      <c r="K282">
        <f>$C$8*ReDiarioFert!I277</f>
        <v>5.3081165011875</v>
      </c>
      <c r="M282">
        <f>$C$8*ReDiarioFert!K277</f>
        <v>3.2009755555555546</v>
      </c>
      <c r="O282">
        <f>$C$8*ReDiarioFert!M277</f>
        <v>174.06804048780486</v>
      </c>
      <c r="S282">
        <f>((E282/100)*$G$379+(G282/100)*$G$380+(I282/100)*$G$381+(K282/100)*$G$382+(M282/100)*$G$383+(O282)*$G$384+(Q282*$G$385))</f>
        <v>114.1058099557377</v>
      </c>
    </row>
    <row r="283">
      <c r="B283">
        <v>272</v>
      </c>
      <c r="C283">
        <f>$I$7+B283</f>
        <v>38791</v>
      </c>
      <c r="E283">
        <f>IF($C$8*ReDiarioFert!C278&lt;=0,"0",$C$8*ReDiarioFert!C278)</f>
        <v>4.314356501436137</v>
      </c>
      <c r="G283">
        <f>$C$8*ReDiarioFert!E278</f>
        <v>2.5512295665169424</v>
      </c>
      <c r="I283">
        <f>$C$8*ReDiarioFert!G278</f>
        <v>7.64368776171</v>
      </c>
      <c r="K283">
        <f>$C$8*ReDiarioFert!I278</f>
        <v>5.3081165011875</v>
      </c>
      <c r="M283">
        <f>$C$8*ReDiarioFert!K278</f>
        <v>3.2009755555555546</v>
      </c>
      <c r="O283">
        <f>$C$8*ReDiarioFert!M278</f>
        <v>174.06804048780486</v>
      </c>
      <c r="S283">
        <f>((E283/100)*$G$379+(G283/100)*$G$380+(I283/100)*$G$381+(K283/100)*$G$382+(M283/100)*$G$383+(O283)*$G$384+(Q283*$G$385))</f>
        <v>114.1058099557377</v>
      </c>
    </row>
    <row r="284">
      <c r="B284">
        <v>273</v>
      </c>
      <c r="C284">
        <f>$I$7+B284</f>
        <v>38792</v>
      </c>
      <c r="E284">
        <f>IF($C$8*ReDiarioFert!C279&lt;=0,"0",$C$8*ReDiarioFert!C279)</f>
        <v>4.314356501436137</v>
      </c>
      <c r="G284">
        <f>$C$8*ReDiarioFert!E279</f>
        <v>2.5512295665169424</v>
      </c>
      <c r="I284">
        <f>$C$8*ReDiarioFert!G279</f>
        <v>7.64368776171</v>
      </c>
      <c r="K284">
        <f>$C$8*ReDiarioFert!I279</f>
        <v>5.3081165011875</v>
      </c>
      <c r="M284">
        <f>$C$8*ReDiarioFert!K279</f>
        <v>3.2009755555555546</v>
      </c>
      <c r="O284">
        <f>$C$8*ReDiarioFert!M279</f>
        <v>174.06804048780486</v>
      </c>
      <c r="S284">
        <f>((E284/100)*$G$379+(G284/100)*$G$380+(I284/100)*$G$381+(K284/100)*$G$382+(M284/100)*$G$383+(O284)*$G$384+(Q284*$G$385))</f>
        <v>114.1058099557377</v>
      </c>
    </row>
    <row r="285">
      <c r="A285">
        <v>40</v>
      </c>
      <c r="B285">
        <v>274</v>
      </c>
      <c r="C285">
        <f>$I$7+B285</f>
        <v>38793</v>
      </c>
      <c r="E285">
        <f>IF($C$8*ReDiarioFert!C280&lt;=0,"0",$C$8*ReDiarioFert!C280)</f>
        <v>4.314356501436137</v>
      </c>
      <c r="G285">
        <f>$C$8*ReDiarioFert!E280</f>
        <v>2.5512295665169424</v>
      </c>
      <c r="I285">
        <f>$C$8*ReDiarioFert!G280</f>
        <v>7.64368776171</v>
      </c>
      <c r="K285">
        <f>$C$8*ReDiarioFert!I280</f>
        <v>5.3081165011875</v>
      </c>
      <c r="M285">
        <f>$C$8*ReDiarioFert!K280</f>
        <v>3.2009755555555546</v>
      </c>
      <c r="O285">
        <f>$C$8*ReDiarioFert!M280</f>
        <v>174.06804048780486</v>
      </c>
      <c r="Q285">
        <f>20*$C$8</f>
        <v>20.019999999999996</v>
      </c>
      <c r="S285">
        <f>((E285/100)*$G$379+(G285/100)*$G$380+(I285/100)*$G$381+(K285/100)*$G$382+(M285/100)*$G$383+(O285)*$G$384+(Q285*$G$385))</f>
        <v>143.1348099557377</v>
      </c>
    </row>
    <row r="286">
      <c r="B286">
        <v>275</v>
      </c>
      <c r="C286">
        <f>$I$7+B286</f>
        <v>38794</v>
      </c>
      <c r="E286">
        <f>IF($C$8*ReDiarioFert!C281&lt;=0,"0",$C$8*ReDiarioFert!C281)</f>
        <v>4.314356501436137</v>
      </c>
      <c r="G286">
        <f>$C$8*ReDiarioFert!E281</f>
        <v>2.5512295665169424</v>
      </c>
      <c r="I286">
        <f>$C$8*ReDiarioFert!G281</f>
        <v>7.64368776171</v>
      </c>
      <c r="K286">
        <f>$C$8*ReDiarioFert!I281</f>
        <v>5.3081165011875</v>
      </c>
      <c r="M286">
        <f>$C$8*ReDiarioFert!K281</f>
        <v>3.2009755555555546</v>
      </c>
      <c r="O286">
        <f>$C$8*ReDiarioFert!M281</f>
        <v>174.06804048780486</v>
      </c>
      <c r="S286">
        <f>((E286/100)*$G$379+(G286/100)*$G$380+(I286/100)*$G$381+(K286/100)*$G$382+(M286/100)*$G$383+(O286)*$G$384+(Q286*$G$385))</f>
        <v>114.1058099557377</v>
      </c>
    </row>
    <row r="287">
      <c r="B287">
        <v>276</v>
      </c>
      <c r="C287">
        <f>$I$7+B287</f>
        <v>38795</v>
      </c>
      <c r="E287">
        <f>IF($C$8*ReDiarioFert!C282&lt;=0,"0",$C$8*ReDiarioFert!C282)</f>
        <v>4.314356501436137</v>
      </c>
      <c r="G287">
        <f>$C$8*ReDiarioFert!E282</f>
        <v>2.5512295665169424</v>
      </c>
      <c r="I287">
        <f>$C$8*ReDiarioFert!G282</f>
        <v>7.64368776171</v>
      </c>
      <c r="K287">
        <f>$C$8*ReDiarioFert!I282</f>
        <v>5.3081165011875</v>
      </c>
      <c r="M287">
        <f>$C$8*ReDiarioFert!K282</f>
        <v>3.2009755555555546</v>
      </c>
      <c r="O287">
        <f>$C$8*ReDiarioFert!M282</f>
        <v>174.06804048780486</v>
      </c>
      <c r="S287">
        <f>((E287/100)*$G$379+(G287/100)*$G$380+(I287/100)*$G$381+(K287/100)*$G$382+(M287/100)*$G$383+(O287)*$G$384+(Q287*$G$385))</f>
        <v>114.1058099557377</v>
      </c>
    </row>
    <row r="288">
      <c r="B288">
        <v>277</v>
      </c>
      <c r="C288">
        <f>$I$7+B288</f>
        <v>38796</v>
      </c>
      <c r="E288">
        <f>IF($C$8*ReDiarioFert!C283&lt;=0,"0",$C$8*ReDiarioFert!C283)</f>
        <v>4.314356501436137</v>
      </c>
      <c r="G288">
        <f>$C$8*ReDiarioFert!E283</f>
        <v>2.5512295665169424</v>
      </c>
      <c r="I288">
        <f>$C$8*ReDiarioFert!G283</f>
        <v>7.64368776171</v>
      </c>
      <c r="K288">
        <f>$C$8*ReDiarioFert!I283</f>
        <v>5.3081165011875</v>
      </c>
      <c r="M288">
        <f>$C$8*ReDiarioFert!K283</f>
        <v>3.2009755555555546</v>
      </c>
      <c r="O288">
        <f>$C$8*ReDiarioFert!M283</f>
        <v>174.06804048780486</v>
      </c>
      <c r="S288">
        <f>((E288/100)*$G$379+(G288/100)*$G$380+(I288/100)*$G$381+(K288/100)*$G$382+(M288/100)*$G$383+(O288)*$G$384+(Q288*$G$385))</f>
        <v>114.1058099557377</v>
      </c>
    </row>
    <row r="289">
      <c r="B289">
        <v>278</v>
      </c>
      <c r="C289">
        <f>$I$7+B289</f>
        <v>38797</v>
      </c>
      <c r="E289">
        <f>IF($C$8*ReDiarioFert!C284&lt;=0,"0",$C$8*ReDiarioFert!C284)</f>
        <v>4.314356501436137</v>
      </c>
      <c r="G289">
        <f>$C$8*ReDiarioFert!E284</f>
        <v>2.5512295665169424</v>
      </c>
      <c r="I289">
        <f>$C$8*ReDiarioFert!G284</f>
        <v>7.64368776171</v>
      </c>
      <c r="K289">
        <f>$C$8*ReDiarioFert!I284</f>
        <v>5.3081165011875</v>
      </c>
      <c r="M289">
        <f>$C$8*ReDiarioFert!K284</f>
        <v>3.2009755555555546</v>
      </c>
      <c r="O289">
        <f>$C$8*ReDiarioFert!M284</f>
        <v>174.06804048780486</v>
      </c>
      <c r="S289">
        <f>((E289/100)*$G$379+(G289/100)*$G$380+(I289/100)*$G$381+(K289/100)*$G$382+(M289/100)*$G$383+(O289)*$G$384+(Q289*$G$385))</f>
        <v>114.1058099557377</v>
      </c>
    </row>
    <row r="290">
      <c r="B290">
        <v>279</v>
      </c>
      <c r="C290">
        <f>$I$7+B290</f>
        <v>38798</v>
      </c>
      <c r="E290">
        <f>IF($C$8*ReDiarioFert!C285&lt;=0,"0",$C$8*ReDiarioFert!C285)</f>
        <v>4.314356501436137</v>
      </c>
      <c r="G290">
        <f>$C$8*ReDiarioFert!E285</f>
        <v>2.5512295665169424</v>
      </c>
      <c r="I290">
        <f>$C$8*ReDiarioFert!G285</f>
        <v>7.64368776171</v>
      </c>
      <c r="K290">
        <f>$C$8*ReDiarioFert!I285</f>
        <v>5.3081165011875</v>
      </c>
      <c r="M290">
        <f>$C$8*ReDiarioFert!K285</f>
        <v>3.2009755555555546</v>
      </c>
      <c r="O290">
        <f>$C$8*ReDiarioFert!M285</f>
        <v>174.06804048780486</v>
      </c>
      <c r="S290">
        <f>((E290/100)*$G$379+(G290/100)*$G$380+(I290/100)*$G$381+(K290/100)*$G$382+(M290/100)*$G$383+(O290)*$G$384+(Q290*$G$385))</f>
        <v>114.1058099557377</v>
      </c>
    </row>
    <row r="291">
      <c r="B291">
        <v>280</v>
      </c>
      <c r="C291">
        <f>$I$7+B291</f>
        <v>38799</v>
      </c>
      <c r="E291">
        <f>IF($C$8*ReDiarioFert!C286&lt;=0,"0",$C$8*ReDiarioFert!C286)</f>
        <v>4.314356501436137</v>
      </c>
      <c r="G291">
        <f>$C$8*ReDiarioFert!E286</f>
        <v>2.5512295665169424</v>
      </c>
      <c r="I291">
        <f>$C$8*ReDiarioFert!G286</f>
        <v>7.64368776171</v>
      </c>
      <c r="K291">
        <f>$C$8*ReDiarioFert!I286</f>
        <v>5.3081165011875</v>
      </c>
      <c r="M291">
        <f>$C$8*ReDiarioFert!K286</f>
        <v>3.2009755555555546</v>
      </c>
      <c r="O291">
        <f>$C$8*ReDiarioFert!M286</f>
        <v>174.06804048780486</v>
      </c>
      <c r="S291">
        <f>((E291/100)*$G$379+(G291/100)*$G$380+(I291/100)*$G$381+(K291/100)*$G$382+(M291/100)*$G$383+(O291)*$G$384+(Q291*$G$385))</f>
        <v>114.1058099557377</v>
      </c>
    </row>
    <row r="292">
      <c r="A292">
        <v>41</v>
      </c>
      <c r="B292">
        <v>281</v>
      </c>
      <c r="C292">
        <f>$I$7+B292</f>
        <v>38800</v>
      </c>
      <c r="E292">
        <f>IF($C$8*ReDiarioFert!C287&lt;=0,"0",$C$8*ReDiarioFert!C287)</f>
        <v>4.314356501436137</v>
      </c>
      <c r="G292">
        <f>$C$8*ReDiarioFert!E287</f>
        <v>2.5512295665169424</v>
      </c>
      <c r="I292">
        <f>$C$8*ReDiarioFert!G287</f>
        <v>7.64368776171</v>
      </c>
      <c r="K292">
        <f>$C$8*ReDiarioFert!I287</f>
        <v>5.3081165011875</v>
      </c>
      <c r="M292">
        <f>$C$8*ReDiarioFert!K287</f>
        <v>3.2009755555555546</v>
      </c>
      <c r="O292">
        <f>$C$8*ReDiarioFert!M287</f>
        <v>174.06804048780486</v>
      </c>
      <c r="Q292">
        <f>20*$C$8</f>
        <v>20.019999999999996</v>
      </c>
      <c r="S292">
        <f>((E292/100)*$G$379+(G292/100)*$G$380+(I292/100)*$G$381+(K292/100)*$G$382+(M292/100)*$G$383+(O292)*$G$384+(Q292*$G$385))</f>
        <v>143.1348099557377</v>
      </c>
    </row>
    <row r="293">
      <c r="B293">
        <v>282</v>
      </c>
      <c r="C293">
        <f>$I$7+B293</f>
        <v>38801</v>
      </c>
      <c r="E293">
        <f>IF($C$8*ReDiarioFert!C288&lt;=0,"0",$C$8*ReDiarioFert!C288)</f>
        <v>4.314356501436137</v>
      </c>
      <c r="G293">
        <f>$C$8*ReDiarioFert!E288</f>
        <v>2.5512295665169424</v>
      </c>
      <c r="I293">
        <f>$C$8*ReDiarioFert!G288</f>
        <v>7.64368776171</v>
      </c>
      <c r="K293">
        <f>$C$8*ReDiarioFert!I288</f>
        <v>5.3081165011875</v>
      </c>
      <c r="M293">
        <f>$C$8*ReDiarioFert!K288</f>
        <v>3.2009755555555546</v>
      </c>
      <c r="O293">
        <f>$C$8*ReDiarioFert!M288</f>
        <v>174.06804048780486</v>
      </c>
      <c r="S293">
        <f>((E293/100)*$G$379+(G293/100)*$G$380+(I293/100)*$G$381+(K293/100)*$G$382+(M293/100)*$G$383+(O293)*$G$384+(Q293*$G$385))</f>
        <v>114.1058099557377</v>
      </c>
    </row>
    <row r="294">
      <c r="B294">
        <v>283</v>
      </c>
      <c r="C294">
        <f>$I$7+B294</f>
        <v>38802</v>
      </c>
      <c r="E294">
        <f>IF($C$8*ReDiarioFert!C289&lt;=0,"0",$C$8*ReDiarioFert!C289)</f>
        <v>4.314356501436137</v>
      </c>
      <c r="G294">
        <f>$C$8*ReDiarioFert!E289</f>
        <v>2.5512295665169424</v>
      </c>
      <c r="I294">
        <f>$C$8*ReDiarioFert!G289</f>
        <v>7.64368776171</v>
      </c>
      <c r="K294">
        <f>$C$8*ReDiarioFert!I289</f>
        <v>5.3081165011875</v>
      </c>
      <c r="M294">
        <f>$C$8*ReDiarioFert!K289</f>
        <v>3.2009755555555546</v>
      </c>
      <c r="O294">
        <f>$C$8*ReDiarioFert!M289</f>
        <v>174.06804048780486</v>
      </c>
      <c r="S294">
        <f>((E294/100)*$G$379+(G294/100)*$G$380+(I294/100)*$G$381+(K294/100)*$G$382+(M294/100)*$G$383+(O294)*$G$384+(Q294*$G$385))</f>
        <v>114.1058099557377</v>
      </c>
    </row>
    <row r="295">
      <c r="B295">
        <v>284</v>
      </c>
      <c r="C295">
        <f>$I$7+B295</f>
        <v>38803</v>
      </c>
      <c r="E295">
        <f>IF($C$8*ReDiarioFert!C290&lt;=0,"0",$C$8*ReDiarioFert!C290)</f>
        <v>4.314356501436137</v>
      </c>
      <c r="G295">
        <f>$C$8*ReDiarioFert!E290</f>
        <v>2.5512295665169424</v>
      </c>
      <c r="I295">
        <f>$C$8*ReDiarioFert!G290</f>
        <v>7.64368776171</v>
      </c>
      <c r="K295">
        <f>$C$8*ReDiarioFert!I290</f>
        <v>5.3081165011875</v>
      </c>
      <c r="M295">
        <f>$C$8*ReDiarioFert!K290</f>
        <v>3.2009755555555546</v>
      </c>
      <c r="O295">
        <f>$C$8*ReDiarioFert!M290</f>
        <v>174.06804048780486</v>
      </c>
      <c r="S295">
        <f>((E295/100)*$G$379+(G295/100)*$G$380+(I295/100)*$G$381+(K295/100)*$G$382+(M295/100)*$G$383+(O295)*$G$384+(Q295*$G$385))</f>
        <v>114.1058099557377</v>
      </c>
    </row>
    <row r="296">
      <c r="B296">
        <v>285</v>
      </c>
      <c r="C296">
        <f>$I$7+B296</f>
        <v>38804</v>
      </c>
      <c r="E296">
        <f>IF($C$8*ReDiarioFert!C291&lt;=0,"0",$C$8*ReDiarioFert!C291)</f>
        <v>4.314356501436137</v>
      </c>
      <c r="G296">
        <f>$C$8*ReDiarioFert!E291</f>
        <v>2.5512295665169424</v>
      </c>
      <c r="I296">
        <f>$C$8*ReDiarioFert!G291</f>
        <v>7.64368776171</v>
      </c>
      <c r="K296">
        <f>$C$8*ReDiarioFert!I291</f>
        <v>5.3081165011875</v>
      </c>
      <c r="M296">
        <f>$C$8*ReDiarioFert!K291</f>
        <v>3.2009755555555546</v>
      </c>
      <c r="O296">
        <f>$C$8*ReDiarioFert!M291</f>
        <v>174.06804048780486</v>
      </c>
      <c r="S296">
        <f>((E296/100)*$G$379+(G296/100)*$G$380+(I296/100)*$G$381+(K296/100)*$G$382+(M296/100)*$G$383+(O296)*$G$384+(Q296*$G$385))</f>
        <v>114.1058099557377</v>
      </c>
    </row>
    <row r="297">
      <c r="B297">
        <v>286</v>
      </c>
      <c r="C297">
        <f>$I$7+B297</f>
        <v>38805</v>
      </c>
      <c r="E297">
        <f>IF($C$8*ReDiarioFert!C292&lt;=0,"0",$C$8*ReDiarioFert!C292)</f>
        <v>4.314356501436137</v>
      </c>
      <c r="G297">
        <f>$C$8*ReDiarioFert!E292</f>
        <v>2.5512295665169424</v>
      </c>
      <c r="I297">
        <f>$C$8*ReDiarioFert!G292</f>
        <v>7.64368776171</v>
      </c>
      <c r="K297">
        <f>$C$8*ReDiarioFert!I292</f>
        <v>5.3081165011875</v>
      </c>
      <c r="M297">
        <f>$C$8*ReDiarioFert!K292</f>
        <v>3.2009755555555546</v>
      </c>
      <c r="O297">
        <f>$C$8*ReDiarioFert!M292</f>
        <v>174.06804048780486</v>
      </c>
      <c r="S297">
        <f>((E297/100)*$G$379+(G297/100)*$G$380+(I297/100)*$G$381+(K297/100)*$G$382+(M297/100)*$G$383+(O297)*$G$384+(Q297*$G$385))</f>
        <v>114.1058099557377</v>
      </c>
    </row>
    <row r="298">
      <c r="B298">
        <v>287</v>
      </c>
      <c r="C298">
        <f>$I$7+B298</f>
        <v>38806</v>
      </c>
      <c r="E298">
        <f>IF($C$8*ReDiarioFert!C293&lt;=0,"0",$C$8*ReDiarioFert!C293)</f>
        <v>4.314356501436137</v>
      </c>
      <c r="G298">
        <f>$C$8*ReDiarioFert!E293</f>
        <v>2.5512295665169424</v>
      </c>
      <c r="I298">
        <f>$C$8*ReDiarioFert!G293</f>
        <v>7.64368776171</v>
      </c>
      <c r="K298">
        <f>$C$8*ReDiarioFert!I293</f>
        <v>5.3081165011875</v>
      </c>
      <c r="M298">
        <f>$C$8*ReDiarioFert!K293</f>
        <v>3.2009755555555546</v>
      </c>
      <c r="O298">
        <f>$C$8*ReDiarioFert!M293</f>
        <v>174.06804048780486</v>
      </c>
      <c r="S298">
        <f>((E298/100)*$G$379+(G298/100)*$G$380+(I298/100)*$G$381+(K298/100)*$G$382+(M298/100)*$G$383+(O298)*$G$384+(Q298*$G$385))</f>
        <v>114.1058099557377</v>
      </c>
    </row>
    <row r="299">
      <c r="A299">
        <v>42</v>
      </c>
      <c r="B299">
        <v>288</v>
      </c>
      <c r="C299">
        <f>$I$7+B299</f>
        <v>38807</v>
      </c>
      <c r="E299">
        <f>IF($C$8*ReDiarioFert!C294&lt;=0,"0",$C$8*ReDiarioFert!C294)</f>
        <v>4.314356501436137</v>
      </c>
      <c r="G299">
        <f>$C$8*ReDiarioFert!E294</f>
        <v>2.5512295665169424</v>
      </c>
      <c r="I299">
        <f>$C$8*ReDiarioFert!G294</f>
        <v>7.64368776171</v>
      </c>
      <c r="K299">
        <f>$C$8*ReDiarioFert!I294</f>
        <v>5.3081165011875</v>
      </c>
      <c r="M299">
        <f>$C$8*ReDiarioFert!K294</f>
        <v>3.2009755555555546</v>
      </c>
      <c r="O299">
        <f>$C$8*ReDiarioFert!M294</f>
        <v>174.06804048780486</v>
      </c>
      <c r="Q299">
        <f>20*$C$8</f>
        <v>20.019999999999996</v>
      </c>
      <c r="S299">
        <f>((E299/100)*$G$379+(G299/100)*$G$380+(I299/100)*$G$381+(K299/100)*$G$382+(M299/100)*$G$383+(O299)*$G$384+(Q299*$G$385))</f>
        <v>143.1348099557377</v>
      </c>
    </row>
    <row r="300">
      <c r="B300">
        <v>289</v>
      </c>
      <c r="C300">
        <f>$I$7+B300</f>
        <v>38808</v>
      </c>
      <c r="E300">
        <f>IF($C$8*ReDiarioFert!C295&lt;=0,"0",$C$8*ReDiarioFert!C295)</f>
        <v>4.314356501436137</v>
      </c>
      <c r="G300">
        <f>$C$8*ReDiarioFert!E295</f>
        <v>2.5512295665169424</v>
      </c>
      <c r="I300">
        <f>$C$8*ReDiarioFert!G295</f>
        <v>7.64368776171</v>
      </c>
      <c r="K300">
        <f>$C$8*ReDiarioFert!I295</f>
        <v>5.3081165011875</v>
      </c>
      <c r="M300">
        <f>$C$8*ReDiarioFert!K295</f>
        <v>3.2009755555555546</v>
      </c>
      <c r="O300">
        <f>$C$8*ReDiarioFert!M295</f>
        <v>174.06804048780486</v>
      </c>
      <c r="S300">
        <f>((E300/100)*$G$379+(G300/100)*$G$380+(I300/100)*$G$381+(K300/100)*$G$382+(M300/100)*$G$383+(O300)*$G$384+(Q300*$G$385))</f>
        <v>114.1058099557377</v>
      </c>
    </row>
    <row r="301">
      <c r="B301">
        <v>290</v>
      </c>
      <c r="C301">
        <f>$I$7+B301</f>
        <v>38809</v>
      </c>
      <c r="E301">
        <f>IF($C$8*ReDiarioFert!C296&lt;=0,"0",$C$8*ReDiarioFert!C296)</f>
        <v>4.314356501436137</v>
      </c>
      <c r="G301">
        <f>$C$8*ReDiarioFert!E296</f>
        <v>2.5512295665169424</v>
      </c>
      <c r="I301">
        <f>$C$8*ReDiarioFert!G296</f>
        <v>7.64368776171</v>
      </c>
      <c r="K301">
        <f>$C$8*ReDiarioFert!I296</f>
        <v>5.3081165011875</v>
      </c>
      <c r="M301">
        <f>$C$8*ReDiarioFert!K296</f>
        <v>3.2009755555555546</v>
      </c>
      <c r="O301">
        <f>$C$8*ReDiarioFert!M296</f>
        <v>174.06804048780486</v>
      </c>
      <c r="S301">
        <f>((E301/100)*$G$379+(G301/100)*$G$380+(I301/100)*$G$381+(K301/100)*$G$382+(M301/100)*$G$383+(O301)*$G$384+(Q301*$G$385))</f>
        <v>114.1058099557377</v>
      </c>
    </row>
    <row r="302">
      <c r="B302">
        <v>291</v>
      </c>
      <c r="C302">
        <f>$I$7+B302</f>
        <v>38810</v>
      </c>
      <c r="E302">
        <f>IF($C$8*ReDiarioFert!C297&lt;=0,"0",$C$8*ReDiarioFert!C297)</f>
        <v>4.314356501436137</v>
      </c>
      <c r="G302">
        <f>$C$8*ReDiarioFert!E297</f>
        <v>2.5512295665169424</v>
      </c>
      <c r="I302">
        <f>$C$8*ReDiarioFert!G297</f>
        <v>7.64368776171</v>
      </c>
      <c r="K302">
        <f>$C$8*ReDiarioFert!I297</f>
        <v>5.3081165011875</v>
      </c>
      <c r="M302">
        <f>$C$8*ReDiarioFert!K297</f>
        <v>3.2009755555555546</v>
      </c>
      <c r="O302">
        <f>$C$8*ReDiarioFert!M297</f>
        <v>174.06804048780486</v>
      </c>
      <c r="S302">
        <f>((E302/100)*$G$379+(G302/100)*$G$380+(I302/100)*$G$381+(K302/100)*$G$382+(M302/100)*$G$383+(O302)*$G$384+(Q302*$G$385))</f>
        <v>114.1058099557377</v>
      </c>
    </row>
    <row r="303">
      <c r="B303">
        <v>292</v>
      </c>
      <c r="C303">
        <f>$I$7+B303</f>
        <v>38811</v>
      </c>
      <c r="E303">
        <f>IF($C$8*ReDiarioFert!C298&lt;=0,"0",$C$8*ReDiarioFert!C298)</f>
        <v>4.314356501436137</v>
      </c>
      <c r="G303">
        <f>$C$8*ReDiarioFert!E298</f>
        <v>2.5512295665169424</v>
      </c>
      <c r="I303">
        <f>$C$8*ReDiarioFert!G298</f>
        <v>7.64368776171</v>
      </c>
      <c r="K303">
        <f>$C$8*ReDiarioFert!I298</f>
        <v>5.3081165011875</v>
      </c>
      <c r="M303">
        <f>$C$8*ReDiarioFert!K298</f>
        <v>3.2009755555555546</v>
      </c>
      <c r="O303">
        <f>$C$8*ReDiarioFert!M298</f>
        <v>174.06804048780486</v>
      </c>
      <c r="S303">
        <f>((E303/100)*$G$379+(G303/100)*$G$380+(I303/100)*$G$381+(K303/100)*$G$382+(M303/100)*$G$383+(O303)*$G$384+(Q303*$G$385))</f>
        <v>114.1058099557377</v>
      </c>
    </row>
    <row r="304">
      <c r="B304">
        <v>293</v>
      </c>
      <c r="C304">
        <f>$I$7+B304</f>
        <v>38812</v>
      </c>
      <c r="E304">
        <f>IF($C$8*ReDiarioFert!C299&lt;=0,"0",$C$8*ReDiarioFert!C299)</f>
        <v>4.314356501436137</v>
      </c>
      <c r="G304">
        <f>$C$8*ReDiarioFert!E299</f>
        <v>2.5512295665169424</v>
      </c>
      <c r="I304">
        <f>$C$8*ReDiarioFert!G299</f>
        <v>7.64368776171</v>
      </c>
      <c r="K304">
        <f>$C$8*ReDiarioFert!I299</f>
        <v>5.3081165011875</v>
      </c>
      <c r="M304">
        <f>$C$8*ReDiarioFert!K299</f>
        <v>3.2009755555555546</v>
      </c>
      <c r="O304">
        <f>$C$8*ReDiarioFert!M299</f>
        <v>174.06804048780486</v>
      </c>
      <c r="S304">
        <f>((E304/100)*$G$379+(G304/100)*$G$380+(I304/100)*$G$381+(K304/100)*$G$382+(M304/100)*$G$383+(O304)*$G$384+(Q304*$G$385))</f>
        <v>114.1058099557377</v>
      </c>
    </row>
    <row r="305">
      <c r="B305">
        <v>294</v>
      </c>
      <c r="C305">
        <f>$I$7+B305</f>
        <v>38813</v>
      </c>
      <c r="E305">
        <f>IF($C$8*ReDiarioFert!C300&lt;=0,"0",$C$8*ReDiarioFert!C300)</f>
        <v>4.314356501436137</v>
      </c>
      <c r="G305">
        <f>$C$8*ReDiarioFert!E300</f>
        <v>2.5512295665169424</v>
      </c>
      <c r="I305">
        <f>$C$8*ReDiarioFert!G300</f>
        <v>7.64368776171</v>
      </c>
      <c r="K305">
        <f>$C$8*ReDiarioFert!I300</f>
        <v>5.3081165011875</v>
      </c>
      <c r="M305">
        <f>$C$8*ReDiarioFert!K300</f>
        <v>3.2009755555555546</v>
      </c>
      <c r="O305">
        <f>$C$8*ReDiarioFert!M300</f>
        <v>174.06804048780486</v>
      </c>
      <c r="S305">
        <f>((E305/100)*$G$379+(G305/100)*$G$380+(I305/100)*$G$381+(K305/100)*$G$382+(M305/100)*$G$383+(O305)*$G$384+(Q305*$G$385))</f>
        <v>114.1058099557377</v>
      </c>
    </row>
    <row r="306">
      <c r="A306">
        <v>43</v>
      </c>
      <c r="B306">
        <v>295</v>
      </c>
      <c r="C306">
        <f>$I$7+B306</f>
        <v>38814</v>
      </c>
      <c r="E306">
        <f>IF($C$8*ReDiarioFert!C301&lt;=0,"0",$C$8*ReDiarioFert!C301)</f>
        <v>4.314356501436137</v>
      </c>
      <c r="G306">
        <f>$C$8*ReDiarioFert!E301</f>
        <v>2.5512295665169424</v>
      </c>
      <c r="I306">
        <f>$C$8*ReDiarioFert!G301</f>
        <v>7.64368776171</v>
      </c>
      <c r="K306">
        <f>$C$8*ReDiarioFert!I301</f>
        <v>5.3081165011875</v>
      </c>
      <c r="M306">
        <f>$C$8*ReDiarioFert!K301</f>
        <v>3.2009755555555546</v>
      </c>
      <c r="O306">
        <f>$C$8*ReDiarioFert!M301</f>
        <v>174.06804048780486</v>
      </c>
      <c r="Q306">
        <f>20*$C$8</f>
        <v>20.019999999999996</v>
      </c>
      <c r="S306">
        <f>((E306/100)*$G$379+(G306/100)*$G$380+(I306/100)*$G$381+(K306/100)*$G$382+(M306/100)*$G$383+(O306)*$G$384+(Q306*$G$385))</f>
        <v>143.1348099557377</v>
      </c>
    </row>
    <row r="307">
      <c r="B307">
        <v>296</v>
      </c>
      <c r="C307">
        <f>$I$7+B307</f>
        <v>38815</v>
      </c>
      <c r="E307">
        <f>IF($C$8*ReDiarioFert!C302&lt;=0,"0",$C$8*ReDiarioFert!C302)</f>
        <v>4.314356501436137</v>
      </c>
      <c r="G307">
        <f>$C$8*ReDiarioFert!E302</f>
        <v>2.5512295665169424</v>
      </c>
      <c r="I307">
        <f>$C$8*ReDiarioFert!G302</f>
        <v>7.64368776171</v>
      </c>
      <c r="K307">
        <f>$C$8*ReDiarioFert!I302</f>
        <v>5.3081165011875</v>
      </c>
      <c r="M307">
        <f>$C$8*ReDiarioFert!K302</f>
        <v>3.2009755555555546</v>
      </c>
      <c r="O307">
        <f>$C$8*ReDiarioFert!M302</f>
        <v>174.06804048780486</v>
      </c>
      <c r="S307">
        <f>((E307/100)*$G$379+(G307/100)*$G$380+(I307/100)*$G$381+(K307/100)*$G$382+(M307/100)*$G$383+(O307)*$G$384+(Q307*$G$385))</f>
        <v>114.1058099557377</v>
      </c>
    </row>
    <row r="308">
      <c r="B308">
        <v>297</v>
      </c>
      <c r="C308">
        <f>$I$7+B308</f>
        <v>38816</v>
      </c>
      <c r="E308">
        <f>IF($C$8*ReDiarioFert!C303&lt;=0,"0",$C$8*ReDiarioFert!C303)</f>
        <v>4.314356501436137</v>
      </c>
      <c r="G308">
        <f>$C$8*ReDiarioFert!E303</f>
        <v>2.5512295665169424</v>
      </c>
      <c r="I308">
        <f>$C$8*ReDiarioFert!G303</f>
        <v>7.64368776171</v>
      </c>
      <c r="K308">
        <f>$C$8*ReDiarioFert!I303</f>
        <v>5.3081165011875</v>
      </c>
      <c r="M308">
        <f>$C$8*ReDiarioFert!K303</f>
        <v>3.2009755555555546</v>
      </c>
      <c r="O308">
        <f>$C$8*ReDiarioFert!M303</f>
        <v>174.06804048780486</v>
      </c>
      <c r="S308">
        <f>((E308/100)*$G$379+(G308/100)*$G$380+(I308/100)*$G$381+(K308/100)*$G$382+(M308/100)*$G$383+(O308)*$G$384+(Q308*$G$385))</f>
        <v>114.1058099557377</v>
      </c>
    </row>
    <row r="309">
      <c r="B309">
        <v>298</v>
      </c>
      <c r="C309">
        <f>$I$7+B309</f>
        <v>38817</v>
      </c>
      <c r="E309">
        <f>IF($C$8*ReDiarioFert!C304&lt;=0,"0",$C$8*ReDiarioFert!C304)</f>
        <v>4.314356501436137</v>
      </c>
      <c r="G309">
        <f>$C$8*ReDiarioFert!E304</f>
        <v>2.5512295665169424</v>
      </c>
      <c r="I309">
        <f>$C$8*ReDiarioFert!G304</f>
        <v>7.64368776171</v>
      </c>
      <c r="K309">
        <f>$C$8*ReDiarioFert!I304</f>
        <v>5.3081165011875</v>
      </c>
      <c r="M309">
        <f>$C$8*ReDiarioFert!K304</f>
        <v>3.2009755555555546</v>
      </c>
      <c r="O309">
        <f>$C$8*ReDiarioFert!M304</f>
        <v>174.06804048780486</v>
      </c>
      <c r="S309">
        <f>((E309/100)*$G$379+(G309/100)*$G$380+(I309/100)*$G$381+(K309/100)*$G$382+(M309/100)*$G$383+(O309)*$G$384+(Q309*$G$385))</f>
        <v>114.1058099557377</v>
      </c>
    </row>
    <row r="310">
      <c r="B310">
        <v>299</v>
      </c>
      <c r="C310">
        <f>$I$7+B310</f>
        <v>38818</v>
      </c>
      <c r="E310">
        <f>IF($C$8*ReDiarioFert!C305&lt;=0,"0",$C$8*ReDiarioFert!C305)</f>
        <v>4.314356501436137</v>
      </c>
      <c r="G310">
        <f>$C$8*ReDiarioFert!E305</f>
        <v>2.5512295665169424</v>
      </c>
      <c r="I310">
        <f>$C$8*ReDiarioFert!G305</f>
        <v>7.64368776171</v>
      </c>
      <c r="K310">
        <f>$C$8*ReDiarioFert!I305</f>
        <v>5.3081165011875</v>
      </c>
      <c r="M310">
        <f>$C$8*ReDiarioFert!K305</f>
        <v>3.2009755555555546</v>
      </c>
      <c r="O310">
        <f>$C$8*ReDiarioFert!M305</f>
        <v>174.06804048780486</v>
      </c>
      <c r="S310">
        <f>((E310/100)*$G$379+(G310/100)*$G$380+(I310/100)*$G$381+(K310/100)*$G$382+(M310/100)*$G$383+(O310)*$G$384+(Q310*$G$385))</f>
        <v>114.1058099557377</v>
      </c>
    </row>
    <row r="311">
      <c r="B311">
        <v>300</v>
      </c>
      <c r="C311">
        <f>$I$7+B311</f>
        <v>38819</v>
      </c>
      <c r="E311">
        <f>IF($C$8*ReDiarioFert!C306&lt;=0,"0",$C$8*ReDiarioFert!C306)</f>
        <v>4.314356501436137</v>
      </c>
      <c r="G311">
        <f>$C$8*ReDiarioFert!E306</f>
        <v>2.5512295665169424</v>
      </c>
      <c r="I311">
        <f>$C$8*ReDiarioFert!G306</f>
        <v>7.64368776171</v>
      </c>
      <c r="K311">
        <f>$C$8*ReDiarioFert!I306</f>
        <v>5.3081165011875</v>
      </c>
      <c r="M311">
        <f>$C$8*ReDiarioFert!K306</f>
        <v>3.2009755555555546</v>
      </c>
      <c r="O311">
        <f>$C$8*ReDiarioFert!M306</f>
        <v>174.06804048780486</v>
      </c>
      <c r="S311">
        <f>((E311/100)*$G$379+(G311/100)*$G$380+(I311/100)*$G$381+(K311/100)*$G$382+(M311/100)*$G$383+(O311)*$G$384+(Q311*$G$385))</f>
        <v>114.1058099557377</v>
      </c>
    </row>
    <row r="312">
      <c r="B312">
        <v>301</v>
      </c>
      <c r="C312">
        <f>$I$7+B312</f>
        <v>38820</v>
      </c>
      <c r="E312">
        <f>IF($C$8*ReDiarioFert!C307&lt;=0,"0",$C$8*ReDiarioFert!C307)</f>
        <v>4.314356501436137</v>
      </c>
      <c r="G312">
        <f>$C$8*ReDiarioFert!E307</f>
        <v>2.5512295665169424</v>
      </c>
      <c r="I312">
        <f>$C$8*ReDiarioFert!G307</f>
        <v>7.64368776171</v>
      </c>
      <c r="K312">
        <f>$C$8*ReDiarioFert!I307</f>
        <v>5.3081165011875</v>
      </c>
      <c r="M312">
        <f>$C$8*ReDiarioFert!K307</f>
        <v>3.2009755555555546</v>
      </c>
      <c r="O312">
        <f>$C$8*ReDiarioFert!M307</f>
        <v>174.06804048780486</v>
      </c>
      <c r="S312">
        <f>((E312/100)*$G$379+(G312/100)*$G$380+(I312/100)*$G$381+(K312/100)*$G$382+(M312/100)*$G$383+(O312)*$G$384+(Q312*$G$385))</f>
        <v>114.1058099557377</v>
      </c>
    </row>
    <row r="313">
      <c r="A313">
        <v>44</v>
      </c>
      <c r="B313">
        <v>302</v>
      </c>
      <c r="C313">
        <f>$I$7+B313</f>
        <v>38821</v>
      </c>
      <c r="E313">
        <f>IF($C$8*ReDiarioFert!C308&lt;=0,"0",$C$8*ReDiarioFert!C308)</f>
        <v>4.314356501436137</v>
      </c>
      <c r="G313">
        <f>$C$8*ReDiarioFert!E308</f>
        <v>2.5512295665169424</v>
      </c>
      <c r="I313">
        <f>$C$8*ReDiarioFert!G308</f>
        <v>7.64368776171</v>
      </c>
      <c r="K313">
        <f>$C$8*ReDiarioFert!I308</f>
        <v>5.3081165011875</v>
      </c>
      <c r="M313">
        <f>$C$8*ReDiarioFert!K308</f>
        <v>3.2009755555555546</v>
      </c>
      <c r="O313">
        <f>$C$8*ReDiarioFert!M308</f>
        <v>174.06804048780486</v>
      </c>
      <c r="Q313">
        <f>20*$C$8</f>
        <v>20.019999999999996</v>
      </c>
      <c r="S313">
        <f>((E313/100)*$G$379+(G313/100)*$G$380+(I313/100)*$G$381+(K313/100)*$G$382+(M313/100)*$G$383+(O313)*$G$384+(Q313*$G$385))</f>
        <v>143.1348099557377</v>
      </c>
    </row>
    <row r="314">
      <c r="B314">
        <v>303</v>
      </c>
      <c r="C314">
        <f>$I$7+B314</f>
        <v>38822</v>
      </c>
      <c r="E314">
        <f>IF($C$8*ReDiarioFert!C309&lt;=0,"0",$C$8*ReDiarioFert!C309)</f>
        <v>4.314356501436137</v>
      </c>
      <c r="G314">
        <f>$C$8*ReDiarioFert!E309</f>
        <v>2.5512295665169424</v>
      </c>
      <c r="I314">
        <f>$C$8*ReDiarioFert!G309</f>
        <v>7.64368776171</v>
      </c>
      <c r="K314">
        <f>$C$8*ReDiarioFert!I309</f>
        <v>5.3081165011875</v>
      </c>
      <c r="M314">
        <f>$C$8*ReDiarioFert!K309</f>
        <v>3.2009755555555546</v>
      </c>
      <c r="O314">
        <f>$C$8*ReDiarioFert!M309</f>
        <v>174.06804048780486</v>
      </c>
      <c r="S314">
        <f>((E314/100)*$G$379+(G314/100)*$G$380+(I314/100)*$G$381+(K314/100)*$G$382+(M314/100)*$G$383+(O314)*$G$384+(Q314*$G$385))</f>
        <v>114.1058099557377</v>
      </c>
    </row>
    <row r="315">
      <c r="B315">
        <v>304</v>
      </c>
      <c r="C315">
        <f>$I$7+B315</f>
        <v>38823</v>
      </c>
      <c r="E315">
        <f>IF($C$8*ReDiarioFert!C310&lt;=0,"0",$C$8*ReDiarioFert!C310)</f>
        <v>4.314356501436137</v>
      </c>
      <c r="G315">
        <f>$C$8*ReDiarioFert!E310</f>
        <v>2.5512295665169424</v>
      </c>
      <c r="I315">
        <f>$C$8*ReDiarioFert!G310</f>
        <v>7.64368776171</v>
      </c>
      <c r="K315">
        <f>$C$8*ReDiarioFert!I310</f>
        <v>5.3081165011875</v>
      </c>
      <c r="M315">
        <f>$C$8*ReDiarioFert!K310</f>
        <v>3.2009755555555546</v>
      </c>
      <c r="O315">
        <f>$C$8*ReDiarioFert!M310</f>
        <v>174.06804048780486</v>
      </c>
      <c r="S315">
        <f>((E315/100)*$G$379+(G315/100)*$G$380+(I315/100)*$G$381+(K315/100)*$G$382+(M315/100)*$G$383+(O315)*$G$384+(Q315*$G$385))</f>
        <v>114.1058099557377</v>
      </c>
    </row>
    <row r="316">
      <c r="B316">
        <v>305</v>
      </c>
      <c r="C316">
        <f>$I$7+B316</f>
        <v>38824</v>
      </c>
      <c r="E316">
        <f>IF($C$8*ReDiarioFert!C311&lt;=0,"0",$C$8*ReDiarioFert!C311)</f>
        <v>4.314356501436137</v>
      </c>
      <c r="G316">
        <f>$C$8*ReDiarioFert!E311</f>
        <v>2.5512295665169424</v>
      </c>
      <c r="I316">
        <f>$C$8*ReDiarioFert!G311</f>
        <v>7.64368776171</v>
      </c>
      <c r="K316">
        <f>$C$8*ReDiarioFert!I311</f>
        <v>5.3081165011875</v>
      </c>
      <c r="M316">
        <f>$C$8*ReDiarioFert!K311</f>
        <v>3.2009755555555546</v>
      </c>
      <c r="O316">
        <f>$C$8*ReDiarioFert!M311</f>
        <v>174.06804048780486</v>
      </c>
      <c r="S316">
        <f>((E316/100)*$G$379+(G316/100)*$G$380+(I316/100)*$G$381+(K316/100)*$G$382+(M316/100)*$G$383+(O316)*$G$384+(Q316*$G$385))</f>
        <v>114.1058099557377</v>
      </c>
    </row>
    <row r="317">
      <c r="B317">
        <v>306</v>
      </c>
      <c r="C317">
        <f>$I$7+B317</f>
        <v>38825</v>
      </c>
      <c r="E317">
        <f>IF($C$8*ReDiarioFert!C312&lt;=0,"0",$C$8*ReDiarioFert!C312)</f>
        <v>4.314356501436137</v>
      </c>
      <c r="G317">
        <f>$C$8*ReDiarioFert!E312</f>
        <v>2.5512295665169424</v>
      </c>
      <c r="I317">
        <f>$C$8*ReDiarioFert!G312</f>
        <v>7.64368776171</v>
      </c>
      <c r="K317">
        <f>$C$8*ReDiarioFert!I312</f>
        <v>5.3081165011875</v>
      </c>
      <c r="M317">
        <f>$C$8*ReDiarioFert!K312</f>
        <v>3.2009755555555546</v>
      </c>
      <c r="O317">
        <f>$C$8*ReDiarioFert!M312</f>
        <v>174.06804048780486</v>
      </c>
      <c r="S317">
        <f>((E317/100)*$G$379+(G317/100)*$G$380+(I317/100)*$G$381+(K317/100)*$G$382+(M317/100)*$G$383+(O317)*$G$384+(Q317*$G$385))</f>
        <v>114.1058099557377</v>
      </c>
    </row>
    <row r="318">
      <c r="B318">
        <v>307</v>
      </c>
      <c r="C318">
        <f>$I$7+B318</f>
        <v>38826</v>
      </c>
      <c r="E318">
        <f>IF($C$8*ReDiarioFert!C313&lt;=0,"0",$C$8*ReDiarioFert!C313)</f>
        <v>4.314356501436137</v>
      </c>
      <c r="G318">
        <f>$C$8*ReDiarioFert!E313</f>
        <v>2.5512295665169424</v>
      </c>
      <c r="I318">
        <f>$C$8*ReDiarioFert!G313</f>
        <v>7.64368776171</v>
      </c>
      <c r="K318">
        <f>$C$8*ReDiarioFert!I313</f>
        <v>5.3081165011875</v>
      </c>
      <c r="M318">
        <f>$C$8*ReDiarioFert!K313</f>
        <v>3.2009755555555546</v>
      </c>
      <c r="O318">
        <f>$C$8*ReDiarioFert!M313</f>
        <v>174.06804048780486</v>
      </c>
      <c r="S318">
        <f>((E318/100)*$G$379+(G318/100)*$G$380+(I318/100)*$G$381+(K318/100)*$G$382+(M318/100)*$G$383+(O318)*$G$384+(Q318*$G$385))</f>
        <v>114.1058099557377</v>
      </c>
    </row>
    <row r="319">
      <c r="B319">
        <v>308</v>
      </c>
      <c r="C319">
        <f>$I$7+B319</f>
        <v>38827</v>
      </c>
      <c r="E319">
        <f>IF($C$8*ReDiarioFert!C314&lt;=0,"0",$C$8*ReDiarioFert!C314)</f>
        <v>4.314356501436137</v>
      </c>
      <c r="G319">
        <f>$C$8*ReDiarioFert!E314</f>
        <v>2.5512295665169424</v>
      </c>
      <c r="I319">
        <f>$C$8*ReDiarioFert!G314</f>
        <v>7.64368776171</v>
      </c>
      <c r="K319">
        <f>$C$8*ReDiarioFert!I314</f>
        <v>5.3081165011875</v>
      </c>
      <c r="M319">
        <f>$C$8*ReDiarioFert!K314</f>
        <v>3.2009755555555546</v>
      </c>
      <c r="O319">
        <f>$C$8*ReDiarioFert!M314</f>
        <v>174.06804048780486</v>
      </c>
      <c r="S319">
        <f>((E319/100)*$G$379+(G319/100)*$G$380+(I319/100)*$G$381+(K319/100)*$G$382+(M319/100)*$G$383+(O319)*$G$384+(Q319*$G$385))</f>
        <v>114.1058099557377</v>
      </c>
    </row>
    <row r="320">
      <c r="A320">
        <v>45</v>
      </c>
      <c r="B320">
        <v>309</v>
      </c>
      <c r="C320">
        <f>$I$7+B320</f>
        <v>38828</v>
      </c>
      <c r="E320">
        <f>IF($C$8*ReDiarioFert!C315&lt;=0,"0",$C$8*ReDiarioFert!C315)</f>
        <v>4.314356501436137</v>
      </c>
      <c r="G320">
        <f>$C$8*ReDiarioFert!E315</f>
        <v>2.5512295665169424</v>
      </c>
      <c r="I320">
        <f>$C$8*ReDiarioFert!G315</f>
        <v>7.64368776171</v>
      </c>
      <c r="K320">
        <f>$C$8*ReDiarioFert!I315</f>
        <v>5.3081165011875</v>
      </c>
      <c r="M320">
        <f>$C$8*ReDiarioFert!K315</f>
        <v>3.2009755555555546</v>
      </c>
      <c r="O320">
        <f>$C$8*ReDiarioFert!M315</f>
        <v>174.06804048780486</v>
      </c>
      <c r="Q320">
        <f>20*$C$8</f>
        <v>20.019999999999996</v>
      </c>
      <c r="S320">
        <f>((E320/100)*$G$379+(G320/100)*$G$380+(I320/100)*$G$381+(K320/100)*$G$382+(M320/100)*$G$383+(O320)*$G$384+(Q320*$G$385))</f>
        <v>143.1348099557377</v>
      </c>
    </row>
    <row r="321">
      <c r="B321">
        <v>310</v>
      </c>
      <c r="C321">
        <f>$I$7+B321</f>
        <v>38829</v>
      </c>
      <c r="E321">
        <f>IF($C$8*ReDiarioFert!C316&lt;=0,"0",$C$8*ReDiarioFert!C316)</f>
        <v>4.314356501436137</v>
      </c>
      <c r="G321">
        <f>$C$8*ReDiarioFert!E316</f>
        <v>2.5512295665169424</v>
      </c>
      <c r="I321">
        <f>$C$8*ReDiarioFert!G316</f>
        <v>7.64368776171</v>
      </c>
      <c r="K321">
        <f>$C$8*ReDiarioFert!I316</f>
        <v>5.3081165011875</v>
      </c>
      <c r="M321">
        <f>$C$8*ReDiarioFert!K316</f>
        <v>3.2009755555555546</v>
      </c>
      <c r="O321">
        <f>$C$8*ReDiarioFert!M316</f>
        <v>174.06804048780486</v>
      </c>
      <c r="S321">
        <f>((E321/100)*$G$379+(G321/100)*$G$380+(I321/100)*$G$381+(K321/100)*$G$382+(M321/100)*$G$383+(O321)*$G$384+(Q321*$G$385))</f>
        <v>114.1058099557377</v>
      </c>
    </row>
    <row r="322">
      <c r="B322">
        <v>311</v>
      </c>
      <c r="C322">
        <f>$I$7+B322</f>
        <v>38830</v>
      </c>
      <c r="E322">
        <f>IF($C$8*ReDiarioFert!C317&lt;=0,"0",$C$8*ReDiarioFert!C317)</f>
        <v>4.314356501436137</v>
      </c>
      <c r="G322">
        <f>$C$8*ReDiarioFert!E317</f>
        <v>2.5512295665169424</v>
      </c>
      <c r="I322">
        <f>$C$8*ReDiarioFert!G317</f>
        <v>7.64368776171</v>
      </c>
      <c r="K322">
        <f>$C$8*ReDiarioFert!I317</f>
        <v>5.3081165011875</v>
      </c>
      <c r="M322">
        <f>$C$8*ReDiarioFert!K317</f>
        <v>3.2009755555555546</v>
      </c>
      <c r="O322">
        <f>$C$8*ReDiarioFert!M317</f>
        <v>174.06804048780486</v>
      </c>
      <c r="S322">
        <f>((E322/100)*$G$379+(G322/100)*$G$380+(I322/100)*$G$381+(K322/100)*$G$382+(M322/100)*$G$383+(O322)*$G$384+(Q322*$G$385))</f>
        <v>114.1058099557377</v>
      </c>
    </row>
    <row r="323">
      <c r="B323">
        <v>312</v>
      </c>
      <c r="C323">
        <f>$I$7+B323</f>
        <v>38831</v>
      </c>
      <c r="E323">
        <f>IF($C$8*ReDiarioFert!C318&lt;=0,"0",$C$8*ReDiarioFert!C318)</f>
        <v>4.314356501436137</v>
      </c>
      <c r="G323">
        <f>$C$8*ReDiarioFert!E318</f>
        <v>2.5512295665169424</v>
      </c>
      <c r="I323">
        <f>$C$8*ReDiarioFert!G318</f>
        <v>7.64368776171</v>
      </c>
      <c r="K323">
        <f>$C$8*ReDiarioFert!I318</f>
        <v>5.3081165011875</v>
      </c>
      <c r="M323">
        <f>$C$8*ReDiarioFert!K318</f>
        <v>3.2009755555555546</v>
      </c>
      <c r="O323">
        <f>$C$8*ReDiarioFert!M318</f>
        <v>174.06804048780486</v>
      </c>
      <c r="S323">
        <f>((E323/100)*$G$379+(G323/100)*$G$380+(I323/100)*$G$381+(K323/100)*$G$382+(M323/100)*$G$383+(O323)*$G$384+(Q323*$G$385))</f>
        <v>114.1058099557377</v>
      </c>
    </row>
    <row r="324">
      <c r="B324">
        <v>313</v>
      </c>
      <c r="C324">
        <f>$I$7+B324</f>
        <v>38832</v>
      </c>
      <c r="E324">
        <f>IF($C$8*ReDiarioFert!C319&lt;=0,"0",$C$8*ReDiarioFert!C319)</f>
        <v>4.314356501436137</v>
      </c>
      <c r="G324">
        <f>$C$8*ReDiarioFert!E319</f>
        <v>2.5512295665169424</v>
      </c>
      <c r="I324">
        <f>$C$8*ReDiarioFert!G319</f>
        <v>7.64368776171</v>
      </c>
      <c r="K324">
        <f>$C$8*ReDiarioFert!I319</f>
        <v>5.3081165011875</v>
      </c>
      <c r="M324">
        <f>$C$8*ReDiarioFert!K319</f>
        <v>3.2009755555555546</v>
      </c>
      <c r="O324">
        <f>$C$8*ReDiarioFert!M319</f>
        <v>174.06804048780486</v>
      </c>
      <c r="S324">
        <f>((E324/100)*$G$379+(G324/100)*$G$380+(I324/100)*$G$381+(K324/100)*$G$382+(M324/100)*$G$383+(O324)*$G$384+(Q324*$G$385))</f>
        <v>114.1058099557377</v>
      </c>
    </row>
    <row r="325">
      <c r="B325">
        <v>314</v>
      </c>
      <c r="C325">
        <f>$I$7+B325</f>
        <v>38833</v>
      </c>
      <c r="E325">
        <f>IF($C$8*ReDiarioFert!C320&lt;=0,"0",$C$8*ReDiarioFert!C320)</f>
        <v>4.314356501436137</v>
      </c>
      <c r="G325">
        <f>$C$8*ReDiarioFert!E320</f>
        <v>2.5512295665169424</v>
      </c>
      <c r="I325">
        <f>$C$8*ReDiarioFert!G320</f>
        <v>7.64368776171</v>
      </c>
      <c r="K325">
        <f>$C$8*ReDiarioFert!I320</f>
        <v>5.3081165011875</v>
      </c>
      <c r="M325">
        <f>$C$8*ReDiarioFert!K320</f>
        <v>3.2009755555555546</v>
      </c>
      <c r="O325">
        <f>$C$8*ReDiarioFert!M320</f>
        <v>174.06804048780486</v>
      </c>
      <c r="S325">
        <f>((E325/100)*$G$379+(G325/100)*$G$380+(I325/100)*$G$381+(K325/100)*$G$382+(M325/100)*$G$383+(O325)*$G$384+(Q325*$G$385))</f>
        <v>114.1058099557377</v>
      </c>
    </row>
    <row r="326">
      <c r="B326">
        <v>315</v>
      </c>
      <c r="C326">
        <f>$I$7+B326</f>
        <v>38834</v>
      </c>
      <c r="E326">
        <f>IF($C$8*ReDiarioFert!C321&lt;=0,"0",$C$8*ReDiarioFert!C321)</f>
        <v>4.314356501436137</v>
      </c>
      <c r="G326">
        <f>$C$8*ReDiarioFert!E321</f>
        <v>2.5512295665169424</v>
      </c>
      <c r="I326">
        <f>$C$8*ReDiarioFert!G321</f>
        <v>7.64368776171</v>
      </c>
      <c r="K326">
        <f>$C$8*ReDiarioFert!I321</f>
        <v>5.3081165011875</v>
      </c>
      <c r="M326">
        <f>$C$8*ReDiarioFert!K321</f>
        <v>3.2009755555555546</v>
      </c>
      <c r="O326">
        <f>$C$8*ReDiarioFert!M321</f>
        <v>174.06804048780486</v>
      </c>
      <c r="S326">
        <f>((E326/100)*$G$379+(G326/100)*$G$380+(I326/100)*$G$381+(K326/100)*$G$382+(M326/100)*$G$383+(O326)*$G$384+(Q326*$G$385))</f>
        <v>114.1058099557377</v>
      </c>
    </row>
    <row r="327">
      <c r="A327">
        <v>46</v>
      </c>
      <c r="B327">
        <v>316</v>
      </c>
      <c r="C327">
        <f>$I$7+B327</f>
        <v>38835</v>
      </c>
      <c r="E327">
        <f>IF($C$8*ReDiarioFert!C322&lt;=0,"0",$C$8*ReDiarioFert!C322)</f>
        <v>4.314356501436137</v>
      </c>
      <c r="G327">
        <f>$C$8*ReDiarioFert!E322</f>
        <v>2.5512295665169424</v>
      </c>
      <c r="I327">
        <f>$C$8*ReDiarioFert!G322</f>
        <v>7.64368776171</v>
      </c>
      <c r="K327">
        <f>$C$8*ReDiarioFert!I322</f>
        <v>5.3081165011875</v>
      </c>
      <c r="M327">
        <f>$C$8*ReDiarioFert!K322</f>
        <v>3.2009755555555546</v>
      </c>
      <c r="O327">
        <f>$C$8*ReDiarioFert!M322</f>
        <v>174.06804048780486</v>
      </c>
      <c r="Q327">
        <f>20*$C$8</f>
        <v>20.019999999999996</v>
      </c>
      <c r="S327">
        <f>((E327/100)*$G$379+(G327/100)*$G$380+(I327/100)*$G$381+(K327/100)*$G$382+(M327/100)*$G$383+(O327)*$G$384+(Q327*$G$385))</f>
        <v>143.1348099557377</v>
      </c>
    </row>
    <row r="328">
      <c r="B328">
        <v>317</v>
      </c>
      <c r="C328">
        <f>$I$7+B328</f>
        <v>38836</v>
      </c>
      <c r="E328">
        <f>IF($C$8*ReDiarioFert!C323&lt;=0,"0",$C$8*ReDiarioFert!C323)</f>
        <v>4.314356501436137</v>
      </c>
      <c r="G328">
        <f>$C$8*ReDiarioFert!E323</f>
        <v>2.5512295665169424</v>
      </c>
      <c r="I328">
        <f>$C$8*ReDiarioFert!G323</f>
        <v>7.64368776171</v>
      </c>
      <c r="K328">
        <f>$C$8*ReDiarioFert!I323</f>
        <v>5.3081165011875</v>
      </c>
      <c r="M328">
        <f>$C$8*ReDiarioFert!K323</f>
        <v>3.2009755555555546</v>
      </c>
      <c r="O328">
        <f>$C$8*ReDiarioFert!M323</f>
        <v>174.06804048780486</v>
      </c>
      <c r="S328">
        <f>((E328/100)*$G$379+(G328/100)*$G$380+(I328/100)*$G$381+(K328/100)*$G$382+(M328/100)*$G$383+(O328)*$G$384+(Q328*$G$385))</f>
        <v>114.1058099557377</v>
      </c>
    </row>
    <row r="329">
      <c r="B329">
        <v>318</v>
      </c>
      <c r="C329">
        <f>$I$7+B329</f>
        <v>38837</v>
      </c>
      <c r="E329">
        <f>IF($C$8*ReDiarioFert!C324&lt;=0,"0",$C$8*ReDiarioFert!C324)</f>
        <v>4.314356501436137</v>
      </c>
      <c r="G329">
        <f>$C$8*ReDiarioFert!E324</f>
        <v>2.5512295665169424</v>
      </c>
      <c r="I329">
        <f>$C$8*ReDiarioFert!G324</f>
        <v>7.64368776171</v>
      </c>
      <c r="K329">
        <f>$C$8*ReDiarioFert!I324</f>
        <v>5.3081165011875</v>
      </c>
      <c r="M329">
        <f>$C$8*ReDiarioFert!K324</f>
        <v>3.2009755555555546</v>
      </c>
      <c r="O329">
        <f>$C$8*ReDiarioFert!M324</f>
        <v>174.06804048780486</v>
      </c>
      <c r="S329">
        <f>((E329/100)*$G$379+(G329/100)*$G$380+(I329/100)*$G$381+(K329/100)*$G$382+(M329/100)*$G$383+(O329)*$G$384+(Q329*$G$385))</f>
        <v>114.1058099557377</v>
      </c>
    </row>
    <row r="330">
      <c r="B330">
        <v>319</v>
      </c>
      <c r="C330">
        <f>$I$7+B330</f>
        <v>38838</v>
      </c>
      <c r="E330">
        <f>IF($C$8*ReDiarioFert!C325&lt;=0,"0",$C$8*ReDiarioFert!C325)</f>
        <v>4.314356501436137</v>
      </c>
      <c r="G330">
        <f>$C$8*ReDiarioFert!E325</f>
        <v>2.5512295665169424</v>
      </c>
      <c r="I330">
        <f>$C$8*ReDiarioFert!G325</f>
        <v>7.64368776171</v>
      </c>
      <c r="K330">
        <f>$C$8*ReDiarioFert!I325</f>
        <v>5.3081165011875</v>
      </c>
      <c r="M330">
        <f>$C$8*ReDiarioFert!K325</f>
        <v>3.2009755555555546</v>
      </c>
      <c r="O330">
        <f>$C$8*ReDiarioFert!M325</f>
        <v>174.06804048780486</v>
      </c>
      <c r="S330">
        <f>((E330/100)*$G$379+(G330/100)*$G$380+(I330/100)*$G$381+(K330/100)*$G$382+(M330/100)*$G$383+(O330)*$G$384+(Q330*$G$385))</f>
        <v>114.1058099557377</v>
      </c>
    </row>
    <row r="331">
      <c r="B331">
        <v>320</v>
      </c>
      <c r="C331">
        <f>$I$7+B331</f>
        <v>38839</v>
      </c>
      <c r="E331">
        <f>IF($C$8*ReDiarioFert!C326&lt;=0,"0",$C$8*ReDiarioFert!C326)</f>
        <v>4.314356501436137</v>
      </c>
      <c r="G331">
        <f>$C$8*ReDiarioFert!E326</f>
        <v>2.5512295665169424</v>
      </c>
      <c r="I331">
        <f>$C$8*ReDiarioFert!G326</f>
        <v>7.64368776171</v>
      </c>
      <c r="K331">
        <f>$C$8*ReDiarioFert!I326</f>
        <v>5.3081165011875</v>
      </c>
      <c r="M331">
        <f>$C$8*ReDiarioFert!K326</f>
        <v>3.2009755555555546</v>
      </c>
      <c r="O331">
        <f>$C$8*ReDiarioFert!M326</f>
        <v>174.06804048780486</v>
      </c>
      <c r="S331">
        <f>((E331/100)*$G$379+(G331/100)*$G$380+(I331/100)*$G$381+(K331/100)*$G$382+(M331/100)*$G$383+(O331)*$G$384+(Q331*$G$385))</f>
        <v>114.1058099557377</v>
      </c>
    </row>
    <row r="332">
      <c r="B332">
        <v>321</v>
      </c>
      <c r="C332">
        <f>$I$7+B332</f>
        <v>38840</v>
      </c>
      <c r="E332">
        <f>IF($C$8*ReDiarioFert!C327&lt;=0,"0",$C$8*ReDiarioFert!C327)</f>
        <v>4.314356501436137</v>
      </c>
      <c r="G332">
        <f>$C$8*ReDiarioFert!E327</f>
        <v>2.5512295665169424</v>
      </c>
      <c r="I332">
        <f>$C$8*ReDiarioFert!G327</f>
        <v>7.64368776171</v>
      </c>
      <c r="K332">
        <f>$C$8*ReDiarioFert!I327</f>
        <v>5.3081165011875</v>
      </c>
      <c r="M332">
        <f>$C$8*ReDiarioFert!K327</f>
        <v>3.2009755555555546</v>
      </c>
      <c r="O332">
        <f>$C$8*ReDiarioFert!M327</f>
        <v>174.06804048780486</v>
      </c>
      <c r="S332">
        <f>((E332/100)*$G$379+(G332/100)*$G$380+(I332/100)*$G$381+(K332/100)*$G$382+(M332/100)*$G$383+(O332)*$G$384+(Q332*$G$385))</f>
        <v>114.1058099557377</v>
      </c>
    </row>
    <row r="333">
      <c r="B333">
        <v>322</v>
      </c>
      <c r="C333">
        <f>$I$7+B333</f>
        <v>38841</v>
      </c>
      <c r="E333">
        <f>IF($C$8*ReDiarioFert!C328&lt;=0,"0",$C$8*ReDiarioFert!C328)</f>
        <v>4.314356501436137</v>
      </c>
      <c r="G333">
        <f>$C$8*ReDiarioFert!E328</f>
        <v>2.5512295665169424</v>
      </c>
      <c r="I333">
        <f>$C$8*ReDiarioFert!G328</f>
        <v>7.64368776171</v>
      </c>
      <c r="K333">
        <f>$C$8*ReDiarioFert!I328</f>
        <v>5.3081165011875</v>
      </c>
      <c r="M333">
        <f>$C$8*ReDiarioFert!K328</f>
        <v>3.2009755555555546</v>
      </c>
      <c r="O333">
        <f>$C$8*ReDiarioFert!M328</f>
        <v>174.06804048780486</v>
      </c>
      <c r="S333">
        <f>((E333/100)*$G$379+(G333/100)*$G$380+(I333/100)*$G$381+(K333/100)*$G$382+(M333/100)*$G$383+(O333)*$G$384+(Q333*$G$385))</f>
        <v>114.1058099557377</v>
      </c>
    </row>
    <row r="334">
      <c r="A334">
        <v>47</v>
      </c>
      <c r="B334">
        <v>323</v>
      </c>
      <c r="C334">
        <f>$I$7+B334</f>
        <v>38842</v>
      </c>
      <c r="E334">
        <f>IF($C$8*ReDiarioFert!C329&lt;=0,"0",$C$8*ReDiarioFert!C329)</f>
        <v>4.314356501436137</v>
      </c>
      <c r="G334">
        <f>$C$8*ReDiarioFert!E329</f>
        <v>2.5512295665169424</v>
      </c>
      <c r="I334">
        <f>$C$8*ReDiarioFert!G329</f>
        <v>7.64368776171</v>
      </c>
      <c r="K334">
        <f>$C$8*ReDiarioFert!I329</f>
        <v>5.3081165011875</v>
      </c>
      <c r="M334">
        <f>$C$8*ReDiarioFert!K329</f>
        <v>3.2009755555555546</v>
      </c>
      <c r="O334">
        <f>$C$8*ReDiarioFert!M329</f>
        <v>174.06804048780486</v>
      </c>
      <c r="Q334">
        <f>20*$C$8</f>
        <v>20.019999999999996</v>
      </c>
      <c r="S334">
        <f>((E334/100)*$G$379+(G334/100)*$G$380+(I334/100)*$G$381+(K334/100)*$G$382+(M334/100)*$G$383+(O334)*$G$384+(Q334*$G$385))</f>
        <v>143.1348099557377</v>
      </c>
    </row>
    <row r="335">
      <c r="B335">
        <v>324</v>
      </c>
      <c r="C335">
        <f>$I$7+B335</f>
        <v>38843</v>
      </c>
      <c r="E335">
        <f>IF($C$8*ReDiarioFert!C330&lt;=0,"0",$C$8*ReDiarioFert!C330)</f>
        <v>4.314356501436137</v>
      </c>
      <c r="G335">
        <f>$C$8*ReDiarioFert!E330</f>
        <v>2.5512295665169424</v>
      </c>
      <c r="I335">
        <f>$C$8*ReDiarioFert!G330</f>
        <v>7.64368776171</v>
      </c>
      <c r="K335">
        <f>$C$8*ReDiarioFert!I330</f>
        <v>5.3081165011875</v>
      </c>
      <c r="M335">
        <f>$C$8*ReDiarioFert!K330</f>
        <v>3.2009755555555546</v>
      </c>
      <c r="O335">
        <f>$C$8*ReDiarioFert!M330</f>
        <v>174.06804048780486</v>
      </c>
      <c r="S335">
        <f>((E335/100)*$G$379+(G335/100)*$G$380+(I335/100)*$G$381+(K335/100)*$G$382+(M335/100)*$G$383+(O335)*$G$384+(Q335*$G$385))</f>
        <v>114.1058099557377</v>
      </c>
    </row>
    <row r="336">
      <c r="B336">
        <v>325</v>
      </c>
      <c r="C336">
        <f>$I$7+B336</f>
        <v>38844</v>
      </c>
      <c r="E336">
        <f>IF($C$8*ReDiarioFert!C331&lt;=0,"0",$C$8*ReDiarioFert!C331)</f>
        <v>4.314356501436137</v>
      </c>
      <c r="G336">
        <f>$C$8*ReDiarioFert!E331</f>
        <v>2.5512295665169424</v>
      </c>
      <c r="I336">
        <f>$C$8*ReDiarioFert!G331</f>
        <v>7.64368776171</v>
      </c>
      <c r="K336">
        <f>$C$8*ReDiarioFert!I331</f>
        <v>5.3081165011875</v>
      </c>
      <c r="M336">
        <f>$C$8*ReDiarioFert!K331</f>
        <v>3.2009755555555546</v>
      </c>
      <c r="O336">
        <f>$C$8*ReDiarioFert!M331</f>
        <v>174.06804048780486</v>
      </c>
      <c r="S336">
        <f>((E336/100)*$G$379+(G336/100)*$G$380+(I336/100)*$G$381+(K336/100)*$G$382+(M336/100)*$G$383+(O336)*$G$384+(Q336*$G$385))</f>
        <v>114.1058099557377</v>
      </c>
    </row>
    <row r="337">
      <c r="B337">
        <v>326</v>
      </c>
      <c r="C337">
        <f>$I$7+B337</f>
        <v>38845</v>
      </c>
      <c r="E337">
        <f>IF($C$8*ReDiarioFert!C332&lt;=0,"0",$C$8*ReDiarioFert!C332)</f>
        <v>4.314356501436137</v>
      </c>
      <c r="G337">
        <f>$C$8*ReDiarioFert!E332</f>
        <v>2.5512295665169424</v>
      </c>
      <c r="I337">
        <f>$C$8*ReDiarioFert!G332</f>
        <v>7.64368776171</v>
      </c>
      <c r="K337">
        <f>$C$8*ReDiarioFert!I332</f>
        <v>5.3081165011875</v>
      </c>
      <c r="M337">
        <f>$C$8*ReDiarioFert!K332</f>
        <v>3.2009755555555546</v>
      </c>
      <c r="O337">
        <f>$C$8*ReDiarioFert!M332</f>
        <v>174.06804048780486</v>
      </c>
      <c r="S337">
        <f>((E337/100)*$G$379+(G337/100)*$G$380+(I337/100)*$G$381+(K337/100)*$G$382+(M337/100)*$G$383+(O337)*$G$384+(Q337*$G$385))</f>
        <v>114.1058099557377</v>
      </c>
    </row>
    <row r="338">
      <c r="B338">
        <v>327</v>
      </c>
      <c r="C338">
        <f>$I$7+B338</f>
        <v>38846</v>
      </c>
      <c r="E338">
        <f>IF($C$8*ReDiarioFert!C333&lt;=0,"0",$C$8*ReDiarioFert!C333)</f>
        <v>4.314356501436137</v>
      </c>
      <c r="G338">
        <f>$C$8*ReDiarioFert!E333</f>
        <v>2.5512295665169424</v>
      </c>
      <c r="I338">
        <f>$C$8*ReDiarioFert!G333</f>
        <v>7.64368776171</v>
      </c>
      <c r="K338">
        <f>$C$8*ReDiarioFert!I333</f>
        <v>5.3081165011875</v>
      </c>
      <c r="M338">
        <f>$C$8*ReDiarioFert!K333</f>
        <v>3.2009755555555546</v>
      </c>
      <c r="O338">
        <f>$C$8*ReDiarioFert!M333</f>
        <v>174.06804048780486</v>
      </c>
      <c r="S338">
        <f>((E338/100)*$G$379+(G338/100)*$G$380+(I338/100)*$G$381+(K338/100)*$G$382+(M338/100)*$G$383+(O338)*$G$384+(Q338*$G$385))</f>
        <v>114.1058099557377</v>
      </c>
    </row>
    <row r="339">
      <c r="B339">
        <v>328</v>
      </c>
      <c r="C339">
        <f>$I$7+B339</f>
        <v>38847</v>
      </c>
      <c r="E339">
        <f>IF($C$8*ReDiarioFert!C334&lt;=0,"0",$C$8*ReDiarioFert!C334)</f>
        <v>4.314356501436137</v>
      </c>
      <c r="G339">
        <f>$C$8*ReDiarioFert!E334</f>
        <v>2.5512295665169424</v>
      </c>
      <c r="I339">
        <f>$C$8*ReDiarioFert!G334</f>
        <v>7.64368776171</v>
      </c>
      <c r="K339">
        <f>$C$8*ReDiarioFert!I334</f>
        <v>5.3081165011875</v>
      </c>
      <c r="M339">
        <f>$C$8*ReDiarioFert!K334</f>
        <v>3.2009755555555546</v>
      </c>
      <c r="O339">
        <f>$C$8*ReDiarioFert!M334</f>
        <v>174.06804048780486</v>
      </c>
      <c r="S339">
        <f>((E339/100)*$G$379+(G339/100)*$G$380+(I339/100)*$G$381+(K339/100)*$G$382+(M339/100)*$G$383+(O339)*$G$384+(Q339*$G$385))</f>
        <v>114.1058099557377</v>
      </c>
    </row>
    <row r="340">
      <c r="B340">
        <v>329</v>
      </c>
      <c r="C340">
        <f>$I$7+B340</f>
        <v>38848</v>
      </c>
      <c r="E340">
        <f>IF($C$8*ReDiarioFert!C335&lt;=0,"0",$C$8*ReDiarioFert!C335)</f>
        <v>4.314356501436137</v>
      </c>
      <c r="G340">
        <f>$C$8*ReDiarioFert!E335</f>
        <v>2.5512295665169424</v>
      </c>
      <c r="I340">
        <f>$C$8*ReDiarioFert!G335</f>
        <v>7.64368776171</v>
      </c>
      <c r="K340">
        <f>$C$8*ReDiarioFert!I335</f>
        <v>5.3081165011875</v>
      </c>
      <c r="M340">
        <f>$C$8*ReDiarioFert!K335</f>
        <v>3.2009755555555546</v>
      </c>
      <c r="O340">
        <f>$C$8*ReDiarioFert!M335</f>
        <v>174.06804048780486</v>
      </c>
      <c r="S340">
        <f>((E340/100)*$G$379+(G340/100)*$G$380+(I340/100)*$G$381+(K340/100)*$G$382+(M340/100)*$G$383+(O340)*$G$384+(Q340*$G$385))</f>
        <v>114.1058099557377</v>
      </c>
    </row>
    <row r="341">
      <c r="A341">
        <v>48</v>
      </c>
      <c r="B341">
        <v>330</v>
      </c>
      <c r="C341">
        <f>$I$7+B341</f>
        <v>38849</v>
      </c>
      <c r="E341">
        <f>IF($C$8*ReDiarioFert!C336&lt;=0,"0",$C$8*ReDiarioFert!C336)</f>
        <v>4.314356501436137</v>
      </c>
      <c r="G341">
        <f>$C$8*ReDiarioFert!E336</f>
        <v>2.5512295665169424</v>
      </c>
      <c r="I341">
        <f>$C$8*ReDiarioFert!G336</f>
        <v>7.64368776171</v>
      </c>
      <c r="K341">
        <f>$C$8*ReDiarioFert!I336</f>
        <v>5.3081165011875</v>
      </c>
      <c r="M341">
        <f>$C$8*ReDiarioFert!K336</f>
        <v>3.2009755555555546</v>
      </c>
      <c r="O341">
        <f>$C$8*ReDiarioFert!M336</f>
        <v>174.06804048780486</v>
      </c>
      <c r="Q341">
        <f>20*$C$8</f>
        <v>20.019999999999996</v>
      </c>
      <c r="S341">
        <f>((E341/100)*$G$379+(G341/100)*$G$380+(I341/100)*$G$381+(K341/100)*$G$382+(M341/100)*$G$383+(O341)*$G$384+(Q341*$G$385))</f>
        <v>143.1348099557377</v>
      </c>
    </row>
    <row r="342">
      <c r="B342">
        <v>331</v>
      </c>
      <c r="C342">
        <f>$I$7+B342</f>
        <v>38850</v>
      </c>
      <c r="E342">
        <f>IF($C$8*ReDiarioFert!C337&lt;=0,"0",$C$8*ReDiarioFert!C337)</f>
        <v>4.314356501436137</v>
      </c>
      <c r="G342">
        <f>$C$8*ReDiarioFert!E337</f>
        <v>2.5512295665169424</v>
      </c>
      <c r="I342">
        <f>$C$8*ReDiarioFert!G337</f>
        <v>7.64368776171</v>
      </c>
      <c r="K342">
        <f>$C$8*ReDiarioFert!I337</f>
        <v>5.3081165011875</v>
      </c>
      <c r="M342">
        <f>$C$8*ReDiarioFert!K337</f>
        <v>3.2009755555555546</v>
      </c>
      <c r="O342">
        <f>$C$8*ReDiarioFert!M337</f>
        <v>174.06804048780486</v>
      </c>
      <c r="S342">
        <f>((E342/100)*$G$379+(G342/100)*$G$380+(I342/100)*$G$381+(K342/100)*$G$382+(M342/100)*$G$383+(O342)*$G$384+(Q342*$G$385))</f>
        <v>114.1058099557377</v>
      </c>
    </row>
    <row r="343">
      <c r="B343">
        <v>332</v>
      </c>
      <c r="C343">
        <f>$I$7+B343</f>
        <v>38851</v>
      </c>
      <c r="E343">
        <f>IF($C$8*ReDiarioFert!C338&lt;=0,"0",$C$8*ReDiarioFert!C338)</f>
        <v>4.314356501436137</v>
      </c>
      <c r="G343">
        <f>$C$8*ReDiarioFert!E338</f>
        <v>2.5512295665169424</v>
      </c>
      <c r="I343">
        <f>$C$8*ReDiarioFert!G338</f>
        <v>7.64368776171</v>
      </c>
      <c r="K343">
        <f>$C$8*ReDiarioFert!I338</f>
        <v>5.3081165011875</v>
      </c>
      <c r="M343">
        <f>$C$8*ReDiarioFert!K338</f>
        <v>3.2009755555555546</v>
      </c>
      <c r="O343">
        <f>$C$8*ReDiarioFert!M338</f>
        <v>174.06804048780486</v>
      </c>
      <c r="S343">
        <f>((E343/100)*$G$379+(G343/100)*$G$380+(I343/100)*$G$381+(K343/100)*$G$382+(M343/100)*$G$383+(O343)*$G$384+(Q343*$G$385))</f>
        <v>114.1058099557377</v>
      </c>
    </row>
    <row r="344">
      <c r="B344">
        <v>333</v>
      </c>
      <c r="C344">
        <f>$I$7+B344</f>
        <v>38852</v>
      </c>
      <c r="E344">
        <f>IF($C$8*ReDiarioFert!C339&lt;=0,"0",$C$8*ReDiarioFert!C339)</f>
        <v>4.314356501436137</v>
      </c>
      <c r="G344">
        <f>$C$8*ReDiarioFert!E339</f>
        <v>2.5512295665169424</v>
      </c>
      <c r="I344">
        <f>$C$8*ReDiarioFert!G339</f>
        <v>7.64368776171</v>
      </c>
      <c r="K344">
        <f>$C$8*ReDiarioFert!I339</f>
        <v>5.3081165011875</v>
      </c>
      <c r="M344">
        <f>$C$8*ReDiarioFert!K339</f>
        <v>3.2009755555555546</v>
      </c>
      <c r="O344">
        <f>$C$8*ReDiarioFert!M339</f>
        <v>174.06804048780486</v>
      </c>
      <c r="S344">
        <f>((E344/100)*$G$379+(G344/100)*$G$380+(I344/100)*$G$381+(K344/100)*$G$382+(M344/100)*$G$383+(O344)*$G$384+(Q344*$G$385))</f>
        <v>114.1058099557377</v>
      </c>
    </row>
    <row r="345">
      <c r="B345">
        <v>334</v>
      </c>
      <c r="C345">
        <f>$I$7+B345</f>
        <v>38853</v>
      </c>
      <c r="E345">
        <f>IF($C$8*ReDiarioFert!C340&lt;=0,"0",$C$8*ReDiarioFert!C340)</f>
        <v>4.314356501436137</v>
      </c>
      <c r="G345">
        <f>$C$8*ReDiarioFert!E340</f>
        <v>2.5512295665169424</v>
      </c>
      <c r="I345">
        <f>$C$8*ReDiarioFert!G340</f>
        <v>7.64368776171</v>
      </c>
      <c r="K345">
        <f>$C$8*ReDiarioFert!I340</f>
        <v>5.3081165011875</v>
      </c>
      <c r="M345">
        <f>$C$8*ReDiarioFert!K340</f>
        <v>3.2009755555555546</v>
      </c>
      <c r="O345">
        <f>$C$8*ReDiarioFert!M340</f>
        <v>174.06804048780486</v>
      </c>
      <c r="S345">
        <f>((E345/100)*$G$379+(G345/100)*$G$380+(I345/100)*$G$381+(K345/100)*$G$382+(M345/100)*$G$383+(O345)*$G$384+(Q345*$G$385))</f>
        <v>114.1058099557377</v>
      </c>
    </row>
    <row r="346">
      <c r="B346">
        <v>335</v>
      </c>
      <c r="C346">
        <f>$I$7+B346</f>
        <v>38854</v>
      </c>
      <c r="E346">
        <f>IF($C$8*ReDiarioFert!C341&lt;=0,"0",$C$8*ReDiarioFert!C341)</f>
        <v>4.314356501436137</v>
      </c>
      <c r="G346">
        <f>$C$8*ReDiarioFert!E341</f>
        <v>2.5512295665169424</v>
      </c>
      <c r="I346">
        <f>$C$8*ReDiarioFert!G341</f>
        <v>7.64368776171</v>
      </c>
      <c r="K346">
        <f>$C$8*ReDiarioFert!I341</f>
        <v>5.3081165011875</v>
      </c>
      <c r="M346">
        <f>$C$8*ReDiarioFert!K341</f>
        <v>3.2009755555555546</v>
      </c>
      <c r="O346">
        <f>$C$8*ReDiarioFert!M341</f>
        <v>174.06804048780486</v>
      </c>
      <c r="S346">
        <f>((E346/100)*$G$379+(G346/100)*$G$380+(I346/100)*$G$381+(K346/100)*$G$382+(M346/100)*$G$383+(O346)*$G$384+(Q346*$G$385))</f>
        <v>114.1058099557377</v>
      </c>
    </row>
    <row r="347">
      <c r="B347">
        <v>336</v>
      </c>
      <c r="C347">
        <f>$I$7+B347</f>
        <v>38855</v>
      </c>
      <c r="E347">
        <f>IF($C$8*ReDiarioFert!C342&lt;=0,"0",$C$8*ReDiarioFert!C342)</f>
        <v>4.314356501436137</v>
      </c>
      <c r="G347">
        <f>$C$8*ReDiarioFert!E342</f>
        <v>2.5512295665169424</v>
      </c>
      <c r="I347">
        <f>$C$8*ReDiarioFert!G342</f>
        <v>7.64368776171</v>
      </c>
      <c r="K347">
        <f>$C$8*ReDiarioFert!I342</f>
        <v>5.3081165011875</v>
      </c>
      <c r="M347">
        <f>$C$8*ReDiarioFert!K342</f>
        <v>3.2009755555555546</v>
      </c>
      <c r="O347">
        <f>$C$8*ReDiarioFert!M342</f>
        <v>174.06804048780486</v>
      </c>
      <c r="S347">
        <f>((E347/100)*$G$379+(G347/100)*$G$380+(I347/100)*$G$381+(K347/100)*$G$382+(M347/100)*$G$383+(O347)*$G$384+(Q347*$G$385))</f>
        <v>114.1058099557377</v>
      </c>
    </row>
    <row r="348">
      <c r="A348">
        <v>49</v>
      </c>
      <c r="B348">
        <v>337</v>
      </c>
      <c r="C348">
        <f>$I$7+B348</f>
        <v>38856</v>
      </c>
      <c r="E348">
        <f>IF($C$8*ReDiarioFert!C343&lt;=0,"0",$C$8*ReDiarioFert!C343)</f>
        <v>4.314356501436137</v>
      </c>
      <c r="G348">
        <f>$C$8*ReDiarioFert!E343</f>
        <v>2.5512295665169424</v>
      </c>
      <c r="I348">
        <f>$C$8*ReDiarioFert!G343</f>
        <v>7.64368776171</v>
      </c>
      <c r="K348">
        <f>$C$8*ReDiarioFert!I343</f>
        <v>5.3081165011875</v>
      </c>
      <c r="M348">
        <f>$C$8*ReDiarioFert!K343</f>
        <v>3.2009755555555546</v>
      </c>
      <c r="O348">
        <f>$C$8*ReDiarioFert!M343</f>
        <v>174.06804048780486</v>
      </c>
      <c r="Q348">
        <f>20*$C$8</f>
        <v>20.019999999999996</v>
      </c>
      <c r="S348">
        <f>((E348/100)*$G$379+(G348/100)*$G$380+(I348/100)*$G$381+(K348/100)*$G$382+(M348/100)*$G$383+(O348)*$G$384+(Q348*$G$385))</f>
        <v>143.1348099557377</v>
      </c>
    </row>
    <row r="349">
      <c r="B349">
        <v>338</v>
      </c>
      <c r="C349">
        <f>$I$7+B349</f>
        <v>38857</v>
      </c>
      <c r="E349">
        <f>IF($C$8*ReDiarioFert!C344&lt;=0,"0",$C$8*ReDiarioFert!C344)</f>
        <v>4.314356501436137</v>
      </c>
      <c r="G349">
        <f>$C$8*ReDiarioFert!E344</f>
        <v>2.5512295665169424</v>
      </c>
      <c r="I349">
        <f>$C$8*ReDiarioFert!G344</f>
        <v>7.64368776171</v>
      </c>
      <c r="K349">
        <f>$C$8*ReDiarioFert!I344</f>
        <v>5.3081165011875</v>
      </c>
      <c r="M349">
        <f>$C$8*ReDiarioFert!K344</f>
        <v>3.2009755555555546</v>
      </c>
      <c r="O349">
        <f>$C$8*ReDiarioFert!M344</f>
        <v>174.06804048780486</v>
      </c>
      <c r="S349">
        <f>((E349/100)*$G$379+(G349/100)*$G$380+(I349/100)*$G$381+(K349/100)*$G$382+(M349/100)*$G$383+(O349)*$G$384+(Q349*$G$385))</f>
        <v>114.1058099557377</v>
      </c>
    </row>
    <row r="350">
      <c r="B350">
        <v>339</v>
      </c>
      <c r="C350">
        <f>$I$7+B350</f>
        <v>38858</v>
      </c>
      <c r="E350">
        <f>IF($C$8*ReDiarioFert!C345&lt;=0,"0",$C$8*ReDiarioFert!C345)</f>
        <v>4.314356501436137</v>
      </c>
      <c r="G350">
        <f>$C$8*ReDiarioFert!E345</f>
        <v>2.5512295665169424</v>
      </c>
      <c r="I350">
        <f>$C$8*ReDiarioFert!G345</f>
        <v>7.64368776171</v>
      </c>
      <c r="K350">
        <f>$C$8*ReDiarioFert!I345</f>
        <v>5.3081165011875</v>
      </c>
      <c r="M350">
        <f>$C$8*ReDiarioFert!K345</f>
        <v>3.2009755555555546</v>
      </c>
      <c r="O350">
        <f>$C$8*ReDiarioFert!M345</f>
        <v>174.06804048780486</v>
      </c>
      <c r="S350">
        <f>((E350/100)*$G$379+(G350/100)*$G$380+(I350/100)*$G$381+(K350/100)*$G$382+(M350/100)*$G$383+(O350)*$G$384+(Q350*$G$385))</f>
        <v>114.1058099557377</v>
      </c>
    </row>
    <row r="351">
      <c r="B351">
        <v>340</v>
      </c>
      <c r="C351">
        <f>$I$7+B351</f>
        <v>38859</v>
      </c>
      <c r="E351">
        <f>IF($C$8*ReDiarioFert!C346&lt;=0,"0",$C$8*ReDiarioFert!C346)</f>
        <v>4.314356501436137</v>
      </c>
      <c r="G351">
        <f>$C$8*ReDiarioFert!E346</f>
        <v>2.5512295665169424</v>
      </c>
      <c r="I351">
        <f>$C$8*ReDiarioFert!G346</f>
        <v>7.64368776171</v>
      </c>
      <c r="K351">
        <f>$C$8*ReDiarioFert!I346</f>
        <v>5.3081165011875</v>
      </c>
      <c r="M351">
        <f>$C$8*ReDiarioFert!K346</f>
        <v>3.2009755555555546</v>
      </c>
      <c r="O351">
        <f>$C$8*ReDiarioFert!M346</f>
        <v>174.06804048780486</v>
      </c>
      <c r="S351">
        <f>((E351/100)*$G$379+(G351/100)*$G$380+(I351/100)*$G$381+(K351/100)*$G$382+(M351/100)*$G$383+(O351)*$G$384+(Q351*$G$385))</f>
        <v>114.1058099557377</v>
      </c>
    </row>
    <row r="352">
      <c r="B352">
        <v>341</v>
      </c>
      <c r="C352">
        <f>$I$7+B352</f>
        <v>38860</v>
      </c>
      <c r="E352">
        <f>IF($C$8*ReDiarioFert!C347&lt;=0,"0",$C$8*ReDiarioFert!C347)</f>
        <v>4.314356501436137</v>
      </c>
      <c r="G352">
        <f>$C$8*ReDiarioFert!E347</f>
        <v>2.5512295665169424</v>
      </c>
      <c r="I352">
        <f>$C$8*ReDiarioFert!G347</f>
        <v>7.64368776171</v>
      </c>
      <c r="K352">
        <f>$C$8*ReDiarioFert!I347</f>
        <v>5.3081165011875</v>
      </c>
      <c r="M352">
        <f>$C$8*ReDiarioFert!K347</f>
        <v>3.2009755555555546</v>
      </c>
      <c r="O352">
        <f>$C$8*ReDiarioFert!M347</f>
        <v>174.06804048780486</v>
      </c>
      <c r="S352">
        <f>((E352/100)*$G$379+(G352/100)*$G$380+(I352/100)*$G$381+(K352/100)*$G$382+(M352/100)*$G$383+(O352)*$G$384+(Q352*$G$385))</f>
        <v>114.1058099557377</v>
      </c>
    </row>
    <row r="353">
      <c r="B353">
        <v>342</v>
      </c>
      <c r="C353">
        <f>$I$7+B353</f>
        <v>38861</v>
      </c>
      <c r="E353">
        <f>IF($C$8*ReDiarioFert!C348&lt;=0,"0",$C$8*ReDiarioFert!C348)</f>
        <v>4.314356501436137</v>
      </c>
      <c r="G353">
        <f>$C$8*ReDiarioFert!E348</f>
        <v>2.5512295665169424</v>
      </c>
      <c r="I353">
        <f>$C$8*ReDiarioFert!G348</f>
        <v>7.64368776171</v>
      </c>
      <c r="K353">
        <f>$C$8*ReDiarioFert!I348</f>
        <v>5.3081165011875</v>
      </c>
      <c r="M353">
        <f>$C$8*ReDiarioFert!K348</f>
        <v>3.2009755555555546</v>
      </c>
      <c r="O353">
        <f>$C$8*ReDiarioFert!M348</f>
        <v>174.06804048780486</v>
      </c>
      <c r="S353">
        <f>((E353/100)*$G$379+(G353/100)*$G$380+(I353/100)*$G$381+(K353/100)*$G$382+(M353/100)*$G$383+(O353)*$G$384+(Q353*$G$385))</f>
        <v>114.1058099557377</v>
      </c>
    </row>
    <row r="354">
      <c r="B354">
        <v>343</v>
      </c>
      <c r="C354">
        <f>$I$7+B354</f>
        <v>38862</v>
      </c>
      <c r="E354">
        <f>IF($C$8*ReDiarioFert!C349&lt;=0,"0",$C$8*ReDiarioFert!C349)</f>
        <v>4.314356501436137</v>
      </c>
      <c r="G354">
        <f>$C$8*ReDiarioFert!E349</f>
        <v>2.5512295665169424</v>
      </c>
      <c r="I354">
        <f>$C$8*ReDiarioFert!G349</f>
        <v>7.64368776171</v>
      </c>
      <c r="K354">
        <f>$C$8*ReDiarioFert!I349</f>
        <v>5.3081165011875</v>
      </c>
      <c r="M354">
        <f>$C$8*ReDiarioFert!K349</f>
        <v>3.2009755555555546</v>
      </c>
      <c r="O354">
        <f>$C$8*ReDiarioFert!M349</f>
        <v>174.06804048780486</v>
      </c>
      <c r="Q354">
        <f>20*$C$8</f>
        <v>20.019999999999996</v>
      </c>
      <c r="S354">
        <f>((E354/100)*$G$379+(G354/100)*$G$380+(I354/100)*$G$381+(K354/100)*$G$382+(M354/100)*$G$383+(O354)*$G$384+(Q354*$G$385))</f>
        <v>143.1348099557377</v>
      </c>
    </row>
    <row r="355">
      <c r="A355">
        <v>50</v>
      </c>
      <c r="B355">
        <v>344</v>
      </c>
      <c r="C355">
        <f>$I$7+B355</f>
        <v>38863</v>
      </c>
      <c r="E355">
        <f>IF($C$8*ReDiarioFert!C350&lt;=0,"0",$C$8*ReDiarioFert!C350)</f>
        <v>4.314356501436137</v>
      </c>
      <c r="G355">
        <f>$C$8*ReDiarioFert!E350</f>
        <v>2.5512295665169424</v>
      </c>
      <c r="I355">
        <f>$C$8*ReDiarioFert!G350</f>
        <v>7.64368776171</v>
      </c>
      <c r="K355">
        <f>$C$8*ReDiarioFert!I350</f>
        <v>5.3081165011875</v>
      </c>
      <c r="M355">
        <f>$C$8*ReDiarioFert!K350</f>
        <v>3.2009755555555546</v>
      </c>
      <c r="O355">
        <f>$C$8*ReDiarioFert!M350</f>
        <v>174.06804048780486</v>
      </c>
      <c r="S355">
        <f>((E355/100)*$G$379+(G355/100)*$G$380+(I355/100)*$G$381+(K355/100)*$G$382+(M355/100)*$G$383+(O355)*$G$384+(Q355*$G$385))</f>
        <v>114.1058099557377</v>
      </c>
    </row>
    <row r="356">
      <c r="B356">
        <v>345</v>
      </c>
      <c r="C356">
        <f>$I$7+B356</f>
        <v>38864</v>
      </c>
      <c r="E356">
        <f>IF($C$8*ReDiarioFert!C351&lt;=0,"0",$C$8*ReDiarioFert!C351)</f>
        <v>4.314356501436137</v>
      </c>
      <c r="G356">
        <f>$C$8*ReDiarioFert!E351</f>
        <v>2.5512295665169424</v>
      </c>
      <c r="I356">
        <f>$C$8*ReDiarioFert!G351</f>
        <v>7.64368776171</v>
      </c>
      <c r="K356">
        <f>$C$8*ReDiarioFert!I351</f>
        <v>5.3081165011875</v>
      </c>
      <c r="M356">
        <f>$C$8*ReDiarioFert!K351</f>
        <v>3.2009755555555546</v>
      </c>
      <c r="O356">
        <f>$C$8*ReDiarioFert!M351</f>
        <v>174.06804048780486</v>
      </c>
      <c r="S356">
        <f>((E356/100)*$G$379+(G356/100)*$G$380+(I356/100)*$G$381+(K356/100)*$G$382+(M356/100)*$G$383+(O356)*$G$384+(Q356*$G$385))</f>
        <v>114.1058099557377</v>
      </c>
    </row>
    <row r="357">
      <c r="B357">
        <v>346</v>
      </c>
      <c r="C357">
        <f>$I$7+B357</f>
        <v>38865</v>
      </c>
      <c r="E357">
        <f>IF($C$8*ReDiarioFert!C352&lt;=0,"0",$C$8*ReDiarioFert!C352)</f>
        <v>4.314356501436137</v>
      </c>
      <c r="G357">
        <f>$C$8*ReDiarioFert!E352</f>
        <v>2.5512295665169424</v>
      </c>
      <c r="I357">
        <f>$C$8*ReDiarioFert!G352</f>
        <v>7.64368776171</v>
      </c>
      <c r="K357">
        <f>$C$8*ReDiarioFert!I352</f>
        <v>5.3081165011875</v>
      </c>
      <c r="M357">
        <f>$C$8*ReDiarioFert!K352</f>
        <v>3.2009755555555546</v>
      </c>
      <c r="O357">
        <f>$C$8*ReDiarioFert!M352</f>
        <v>174.06804048780486</v>
      </c>
      <c r="S357">
        <f>((E357/100)*$G$379+(G357/100)*$G$380+(I357/100)*$G$381+(K357/100)*$G$382+(M357/100)*$G$383+(O357)*$G$384+(Q357*$G$385))</f>
        <v>114.1058099557377</v>
      </c>
    </row>
    <row r="358">
      <c r="B358">
        <v>347</v>
      </c>
      <c r="C358">
        <f>$I$7+B358</f>
        <v>38866</v>
      </c>
      <c r="E358">
        <f>IF($C$8*ReDiarioFert!C353&lt;=0,"0",$C$8*ReDiarioFert!C353)</f>
        <v>4.314356501436137</v>
      </c>
      <c r="G358">
        <f>$C$8*ReDiarioFert!E353</f>
        <v>2.5512295665169424</v>
      </c>
      <c r="I358">
        <f>$C$8*ReDiarioFert!G353</f>
        <v>7.64368776171</v>
      </c>
      <c r="K358">
        <f>$C$8*ReDiarioFert!I353</f>
        <v>5.3081165011875</v>
      </c>
      <c r="M358">
        <f>$C$8*ReDiarioFert!K353</f>
        <v>3.2009755555555546</v>
      </c>
      <c r="O358">
        <f>$C$8*ReDiarioFert!M353</f>
        <v>174.06804048780486</v>
      </c>
      <c r="S358">
        <f>((E358/100)*$G$379+(G358/100)*$G$380+(I358/100)*$G$381+(K358/100)*$G$382+(M358/100)*$G$383+(O358)*$G$384+(Q358*$G$385))</f>
        <v>114.1058099557377</v>
      </c>
    </row>
    <row r="359">
      <c r="B359">
        <v>348</v>
      </c>
      <c r="C359">
        <f>$I$7+B359</f>
        <v>38867</v>
      </c>
      <c r="E359">
        <f>IF($C$8*ReDiarioFert!C354&lt;=0,"0",$C$8*ReDiarioFert!C354)</f>
        <v>4.314356501436137</v>
      </c>
      <c r="G359">
        <f>$C$8*ReDiarioFert!E354</f>
        <v>2.5512295665169424</v>
      </c>
      <c r="I359">
        <f>$C$8*ReDiarioFert!G354</f>
        <v>7.64368776171</v>
      </c>
      <c r="K359">
        <f>$C$8*ReDiarioFert!I354</f>
        <v>5.3081165011875</v>
      </c>
      <c r="M359">
        <f>$C$8*ReDiarioFert!K354</f>
        <v>3.2009755555555546</v>
      </c>
      <c r="O359">
        <f>$C$8*ReDiarioFert!M354</f>
        <v>174.06804048780486</v>
      </c>
      <c r="S359">
        <f>((E359/100)*$G$379+(G359/100)*$G$380+(I359/100)*$G$381+(K359/100)*$G$382+(M359/100)*$G$383+(O359)*$G$384+(Q359*$G$385))</f>
        <v>114.1058099557377</v>
      </c>
    </row>
    <row r="360">
      <c r="B360">
        <v>349</v>
      </c>
      <c r="C360">
        <f>$I$7+B360</f>
        <v>38868</v>
      </c>
      <c r="E360">
        <f>IF($C$8*ReDiarioFert!C355&lt;=0,"0",$C$8*ReDiarioFert!C355)</f>
        <v>4.314356501436137</v>
      </c>
      <c r="G360">
        <f>$C$8*ReDiarioFert!E355</f>
        <v>2.5512295665169424</v>
      </c>
      <c r="I360">
        <f>$C$8*ReDiarioFert!G355</f>
        <v>7.64368776171</v>
      </c>
      <c r="K360">
        <f>$C$8*ReDiarioFert!I355</f>
        <v>5.3081165011875</v>
      </c>
      <c r="M360">
        <f>$C$8*ReDiarioFert!K355</f>
        <v>3.2009755555555546</v>
      </c>
      <c r="O360">
        <f>$C$8*ReDiarioFert!M355</f>
        <v>174.06804048780486</v>
      </c>
      <c r="S360">
        <f>((E360/100)*$G$379+(G360/100)*$G$380+(I360/100)*$G$381+(K360/100)*$G$382+(M360/100)*$G$383+(O360)*$G$384+(Q360*$G$385))</f>
        <v>114.1058099557377</v>
      </c>
    </row>
    <row r="361">
      <c r="B361">
        <v>350</v>
      </c>
      <c r="C361">
        <f>$I$7+B361</f>
        <v>38869</v>
      </c>
      <c r="E361">
        <f>IF($C$8*ReDiarioFert!C356&lt;=0,"0",$C$8*ReDiarioFert!C356)</f>
        <v>4.314356501436137</v>
      </c>
      <c r="G361">
        <f>$C$8*ReDiarioFert!E356</f>
        <v>2.5512295665169424</v>
      </c>
      <c r="I361">
        <f>$C$8*ReDiarioFert!G356</f>
        <v>7.64368776171</v>
      </c>
      <c r="K361">
        <f>$C$8*ReDiarioFert!I356</f>
        <v>5.3081165011875</v>
      </c>
      <c r="M361">
        <f>$C$8*ReDiarioFert!K356</f>
        <v>3.2009755555555546</v>
      </c>
      <c r="O361">
        <f>$C$8*ReDiarioFert!M356</f>
        <v>174.06804048780486</v>
      </c>
      <c r="S361">
        <f>((E361/100)*$G$379+(G361/100)*$G$380+(I361/100)*$G$381+(K361/100)*$G$382+(M361/100)*$G$383+(O361)*$G$384+(Q361*$G$385))</f>
        <v>114.1058099557377</v>
      </c>
    </row>
    <row r="362">
      <c r="A362">
        <v>51</v>
      </c>
      <c r="B362">
        <v>351</v>
      </c>
      <c r="C362">
        <f>$I$7+B362</f>
        <v>38870</v>
      </c>
      <c r="E362">
        <f>IF($C$8*ReDiarioFert!C357&lt;=0,"0",$C$8*ReDiarioFert!C357)</f>
        <v>4.314356501436137</v>
      </c>
      <c r="G362">
        <f>$C$8*ReDiarioFert!E357</f>
        <v>2.5512295665169424</v>
      </c>
      <c r="I362">
        <f>$C$8*ReDiarioFert!G357</f>
        <v>7.64368776171</v>
      </c>
      <c r="K362">
        <f>$C$8*ReDiarioFert!I357</f>
        <v>5.3081165011875</v>
      </c>
      <c r="M362">
        <f>$C$8*ReDiarioFert!K357</f>
        <v>3.2009755555555546</v>
      </c>
      <c r="O362">
        <f>$C$8*ReDiarioFert!M357</f>
        <v>174.06804048780486</v>
      </c>
      <c r="Q362">
        <f>20*$C$8</f>
        <v>20.019999999999996</v>
      </c>
      <c r="S362">
        <f>((E362/100)*$G$379+(G362/100)*$G$380+(I362/100)*$G$381+(K362/100)*$G$382+(M362/100)*$G$383+(O362)*$G$384+(Q362*$G$385))</f>
        <v>143.1348099557377</v>
      </c>
    </row>
    <row r="363">
      <c r="B363">
        <v>352</v>
      </c>
      <c r="C363">
        <f>$I$7+B363</f>
        <v>38871</v>
      </c>
      <c r="E363">
        <f>IF($C$8*ReDiarioFert!C358&lt;=0,"0",$C$8*ReDiarioFert!C358)</f>
        <v>4.314356501436137</v>
      </c>
      <c r="G363">
        <f>$C$8*ReDiarioFert!E358</f>
        <v>2.5512295665169424</v>
      </c>
      <c r="I363">
        <f>$C$8*ReDiarioFert!G358</f>
        <v>7.64368776171</v>
      </c>
      <c r="K363">
        <f>$C$8*ReDiarioFert!I358</f>
        <v>5.3081165011875</v>
      </c>
      <c r="M363">
        <f>$C$8*ReDiarioFert!K358</f>
        <v>3.2009755555555546</v>
      </c>
      <c r="O363">
        <f>$C$8*ReDiarioFert!M358</f>
        <v>174.06804048780486</v>
      </c>
      <c r="S363">
        <f>((E363/100)*$G$379+(G363/100)*$G$380+(I363/100)*$G$381+(K363/100)*$G$382+(M363/100)*$G$383+(O363)*$G$384+(Q363*$G$385))</f>
        <v>114.1058099557377</v>
      </c>
    </row>
    <row r="364">
      <c r="B364">
        <v>353</v>
      </c>
      <c r="C364">
        <f>$I$7+B364</f>
        <v>38872</v>
      </c>
      <c r="E364">
        <f>IF($C$8*ReDiarioFert!C359&lt;=0,"0",$C$8*ReDiarioFert!C359)</f>
        <v>4.314356501436137</v>
      </c>
      <c r="G364">
        <f>$C$8*ReDiarioFert!E359</f>
        <v>2.5512295665169424</v>
      </c>
      <c r="I364">
        <f>$C$8*ReDiarioFert!G359</f>
        <v>7.64368776171</v>
      </c>
      <c r="K364">
        <f>$C$8*ReDiarioFert!I359</f>
        <v>5.3081165011875</v>
      </c>
      <c r="M364">
        <f>$C$8*ReDiarioFert!K359</f>
        <v>3.2009755555555546</v>
      </c>
      <c r="O364">
        <f>$C$8*ReDiarioFert!M359</f>
        <v>174.06804048780486</v>
      </c>
      <c r="S364">
        <f>((E364/100)*$G$379+(G364/100)*$G$380+(I364/100)*$G$381+(K364/100)*$G$382+(M364/100)*$G$383+(O364)*$G$384+(Q364*$G$385))</f>
        <v>114.1058099557377</v>
      </c>
    </row>
    <row r="365">
      <c r="B365">
        <v>354</v>
      </c>
      <c r="C365">
        <f>$I$7+B365</f>
        <v>38873</v>
      </c>
      <c r="E365">
        <f>IF($C$8*ReDiarioFert!C360&lt;=0,"0",$C$8*ReDiarioFert!C360)</f>
        <v>4.314356501436137</v>
      </c>
      <c r="G365">
        <f>$C$8*ReDiarioFert!E360</f>
        <v>2.5512295665169424</v>
      </c>
      <c r="I365">
        <f>$C$8*ReDiarioFert!G360</f>
        <v>7.64368776171</v>
      </c>
      <c r="K365">
        <f>$C$8*ReDiarioFert!I360</f>
        <v>5.3081165011875</v>
      </c>
      <c r="M365">
        <f>$C$8*ReDiarioFert!K360</f>
        <v>3.2009755555555546</v>
      </c>
      <c r="O365">
        <f>$C$8*ReDiarioFert!M360</f>
        <v>174.06804048780486</v>
      </c>
      <c r="S365">
        <f>((E365/100)*$G$379+(G365/100)*$G$380+(I365/100)*$G$381+(K365/100)*$G$382+(M365/100)*$G$383+(O365)*$G$384+(Q365*$G$385))</f>
        <v>114.1058099557377</v>
      </c>
    </row>
    <row r="366">
      <c r="B366">
        <v>355</v>
      </c>
      <c r="C366">
        <f>$I$7+B366</f>
        <v>38874</v>
      </c>
      <c r="E366">
        <f>IF($C$8*ReDiarioFert!C361&lt;=0,"0",$C$8*ReDiarioFert!C361)</f>
        <v>4.314356501436137</v>
      </c>
      <c r="G366">
        <f>$C$8*ReDiarioFert!E361</f>
        <v>2.5512295665169424</v>
      </c>
      <c r="I366">
        <f>$C$8*ReDiarioFert!G361</f>
        <v>7.64368776171</v>
      </c>
      <c r="K366">
        <f>$C$8*ReDiarioFert!I361</f>
        <v>5.3081165011875</v>
      </c>
      <c r="M366">
        <f>$C$8*ReDiarioFert!K361</f>
        <v>3.2009755555555546</v>
      </c>
      <c r="O366">
        <f>$C$8*ReDiarioFert!M361</f>
        <v>174.06804048780486</v>
      </c>
      <c r="S366">
        <f>((E366/100)*$G$379+(G366/100)*$G$380+(I366/100)*$G$381+(K366/100)*$G$382+(M366/100)*$G$383+(O366)*$G$384+(Q366*$G$385))</f>
        <v>114.1058099557377</v>
      </c>
    </row>
    <row r="367">
      <c r="B367">
        <v>356</v>
      </c>
      <c r="C367">
        <f>$I$7+B367</f>
        <v>38875</v>
      </c>
      <c r="E367">
        <f>IF($C$8*ReDiarioFert!C362&lt;=0,"0",$C$8*ReDiarioFert!C362)</f>
        <v>4.314356501436137</v>
      </c>
      <c r="G367">
        <f>$C$8*ReDiarioFert!E362</f>
        <v>2.5512295665169424</v>
      </c>
      <c r="I367">
        <f>$C$8*ReDiarioFert!G362</f>
        <v>7.64368776171</v>
      </c>
      <c r="K367">
        <f>$C$8*ReDiarioFert!I362</f>
        <v>5.3081165011875</v>
      </c>
      <c r="M367">
        <f>$C$8*ReDiarioFert!K362</f>
        <v>3.2009755555555546</v>
      </c>
      <c r="O367">
        <f>$C$8*ReDiarioFert!M362</f>
        <v>174.06804048780486</v>
      </c>
      <c r="S367">
        <f>((E367/100)*$G$379+(G367/100)*$G$380+(I367/100)*$G$381+(K367/100)*$G$382+(M367/100)*$G$383+(O367)*$G$384+(Q367*$G$385))</f>
        <v>114.1058099557377</v>
      </c>
    </row>
    <row r="368">
      <c r="B368">
        <v>357</v>
      </c>
      <c r="C368">
        <f>$I$7+B368</f>
        <v>38876</v>
      </c>
      <c r="E368">
        <f>IF($C$8*ReDiarioFert!C363&lt;=0,"0",$C$8*ReDiarioFert!C363)</f>
        <v>4.314356501436137</v>
      </c>
      <c r="G368">
        <f>$C$8*ReDiarioFert!E363</f>
        <v>2.5512295665169424</v>
      </c>
      <c r="I368">
        <f>$C$8*ReDiarioFert!G363</f>
        <v>7.64368776171</v>
      </c>
      <c r="K368">
        <f>$C$8*ReDiarioFert!I363</f>
        <v>5.3081165011875</v>
      </c>
      <c r="M368">
        <f>$C$8*ReDiarioFert!K363</f>
        <v>3.2009755555555546</v>
      </c>
      <c r="O368">
        <f>$C$8*ReDiarioFert!M363</f>
        <v>174.06804048780486</v>
      </c>
      <c r="S368">
        <f>((E368/100)*$G$379+(G368/100)*$G$380+(I368/100)*$G$381+(K368/100)*$G$382+(M368/100)*$G$383+(O368)*$G$384+(Q368*$G$385))</f>
        <v>114.1058099557377</v>
      </c>
    </row>
    <row r="369">
      <c r="A369">
        <v>52</v>
      </c>
      <c r="B369">
        <v>358</v>
      </c>
      <c r="C369">
        <f>$I$7+B369</f>
        <v>38877</v>
      </c>
      <c r="E369">
        <f>IF($C$8*ReDiarioFert!C364&lt;=0,"0",$C$8*ReDiarioFert!C364)</f>
        <v>4.314356501436137</v>
      </c>
      <c r="G369">
        <f>$C$8*ReDiarioFert!E364</f>
        <v>2.5512295665169424</v>
      </c>
      <c r="I369">
        <f>$C$8*ReDiarioFert!G364</f>
        <v>7.64368776171</v>
      </c>
      <c r="K369">
        <f>$C$8*ReDiarioFert!I364</f>
        <v>5.3081165011875</v>
      </c>
      <c r="M369">
        <f>$C$8*ReDiarioFert!K364</f>
        <v>3.2009755555555546</v>
      </c>
      <c r="O369">
        <f>$C$8*ReDiarioFert!M364</f>
        <v>174.06804048780486</v>
      </c>
      <c r="S369">
        <f>((E369/100)*$G$379+(G369/100)*$G$380+(I369/100)*$G$381+(K369/100)*$G$382+(M369/100)*$G$383+(O369)*$G$384+(Q369*$G$385))</f>
        <v>114.1058099557377</v>
      </c>
    </row>
    <row r="370">
      <c r="B370">
        <v>359</v>
      </c>
      <c r="C370">
        <f>$I$7+B370</f>
        <v>38878</v>
      </c>
      <c r="E370">
        <f>IF($C$8*ReDiarioFert!C365&lt;=0,"0",$C$8*ReDiarioFert!C365)</f>
        <v>4.314356501436137</v>
      </c>
      <c r="G370">
        <f>$C$8*ReDiarioFert!E365</f>
        <v>2.5512295665169424</v>
      </c>
      <c r="I370">
        <f>$C$8*ReDiarioFert!G365</f>
        <v>7.64368776171</v>
      </c>
      <c r="K370">
        <f>$C$8*ReDiarioFert!I365</f>
        <v>5.3081165011875</v>
      </c>
      <c r="M370">
        <f>$C$8*ReDiarioFert!K365</f>
        <v>3.2009755555555546</v>
      </c>
      <c r="O370">
        <f>$C$8*ReDiarioFert!M365</f>
        <v>174.06804048780486</v>
      </c>
      <c r="Q370">
        <f>20*$C$8</f>
        <v>20.019999999999996</v>
      </c>
      <c r="S370">
        <f>((E370/100)*$G$379+(G370/100)*$G$380+(I370/100)*$G$381+(K370/100)*$G$382+(M370/100)*$G$383+(O370)*$G$384+(Q370*$G$385))</f>
        <v>143.1348099557377</v>
      </c>
    </row>
    <row r="371">
      <c r="B371">
        <v>360</v>
      </c>
      <c r="C371">
        <f>$I$7+B371</f>
        <v>38879</v>
      </c>
      <c r="E371">
        <f>IF($C$8*ReDiarioFert!C366&lt;=0,"0",$C$8*ReDiarioFert!C366)</f>
        <v>4.314356501436137</v>
      </c>
      <c r="G371">
        <f>$C$8*ReDiarioFert!E366</f>
        <v>2.5512295665169424</v>
      </c>
      <c r="I371">
        <f>$C$8*ReDiarioFert!G366</f>
        <v>7.64368776171</v>
      </c>
      <c r="K371">
        <f>$C$8*ReDiarioFert!I366</f>
        <v>5.3081165011875</v>
      </c>
      <c r="M371">
        <f>$C$8*ReDiarioFert!K366</f>
        <v>3.2009755555555546</v>
      </c>
      <c r="O371">
        <f>$C$8*ReDiarioFert!M366</f>
        <v>174.06804048780486</v>
      </c>
      <c r="S371">
        <f>((E371/100)*$G$379+(G371/100)*$G$380+(I371/100)*$G$381+(K371/100)*$G$382+(M371/100)*$G$383+(O371)*$G$384+(Q371*$G$385))</f>
        <v>114.1058099557377</v>
      </c>
    </row>
    <row r="372">
      <c r="B372">
        <v>361</v>
      </c>
      <c r="C372">
        <f>$I$7+B372</f>
        <v>38880</v>
      </c>
      <c r="E372">
        <f>IF($C$8*ReDiarioFert!C367&lt;=0,"0",$C$8*ReDiarioFert!C367)</f>
        <v>4.314356501436137</v>
      </c>
      <c r="G372">
        <f>$C$8*ReDiarioFert!E367</f>
        <v>2.5512295665169424</v>
      </c>
      <c r="I372">
        <f>$C$8*ReDiarioFert!G367</f>
        <v>7.64368776171</v>
      </c>
      <c r="K372">
        <f>$C$8*ReDiarioFert!I367</f>
        <v>5.3081165011875</v>
      </c>
      <c r="M372">
        <f>$C$8*ReDiarioFert!K367</f>
        <v>3.2009755555555546</v>
      </c>
      <c r="O372">
        <f>$C$8*ReDiarioFert!M367</f>
        <v>174.06804048780486</v>
      </c>
      <c r="S372">
        <f>((E372/100)*$G$379+(G372/100)*$G$380+(I372/100)*$G$381+(K372/100)*$G$382+(M372/100)*$G$383+(O372)*$G$384+(Q372*$G$385))</f>
        <v>114.1058099557377</v>
      </c>
    </row>
    <row r="373">
      <c r="B373">
        <v>362</v>
      </c>
      <c r="C373">
        <f>$I$7+B373</f>
        <v>38881</v>
      </c>
      <c r="E373">
        <f>IF($C$8*ReDiarioFert!C368&lt;=0,"0",$C$8*ReDiarioFert!C368)</f>
        <v>4.314356501436137</v>
      </c>
      <c r="G373">
        <f>$C$8*ReDiarioFert!E368</f>
        <v>2.5512295665169424</v>
      </c>
      <c r="I373">
        <f>$C$8*ReDiarioFert!G368</f>
        <v>7.64368776171</v>
      </c>
      <c r="K373">
        <f>$C$8*ReDiarioFert!I368</f>
        <v>5.3081165011875</v>
      </c>
      <c r="M373">
        <f>$C$8*ReDiarioFert!K368</f>
        <v>3.2009755555555546</v>
      </c>
      <c r="O373">
        <f>$C$8*ReDiarioFert!M368</f>
        <v>174.06804048780486</v>
      </c>
      <c r="S373">
        <f>((E373/100)*$G$379+(G373/100)*$G$380+(I373/100)*$G$381+(K373/100)*$G$382+(M373/100)*$G$383+(O373)*$G$384+(Q373*$G$385))</f>
        <v>114.1058099557377</v>
      </c>
    </row>
    <row r="374">
      <c r="B374">
        <v>363</v>
      </c>
      <c r="C374">
        <f>$I$7+B374</f>
        <v>38882</v>
      </c>
      <c r="E374">
        <f>IF($C$8*ReDiarioFert!C369&lt;=0,"0",$C$8*ReDiarioFert!C369)</f>
        <v>4.314356501436137</v>
      </c>
      <c r="G374">
        <f>$C$8*ReDiarioFert!E369</f>
        <v>2.5512295665169424</v>
      </c>
      <c r="I374">
        <f>$C$8*ReDiarioFert!G369</f>
        <v>7.64368776171</v>
      </c>
      <c r="K374">
        <f>$C$8*ReDiarioFert!I369</f>
        <v>5.3081165011875</v>
      </c>
      <c r="M374">
        <f>$C$8*ReDiarioFert!K369</f>
        <v>3.2009755555555546</v>
      </c>
      <c r="O374">
        <f>$C$8*ReDiarioFert!M369</f>
        <v>174.06804048780486</v>
      </c>
      <c r="S374">
        <f>((E374/100)*$G$379+(G374/100)*$G$380+(I374/100)*$G$381+(K374/100)*$G$382+(M374/100)*$G$383+(O374)*$G$384+(Q374*$G$385))</f>
        <v>114.1058099557377</v>
      </c>
    </row>
    <row r="375">
      <c r="B375">
        <v>364</v>
      </c>
      <c r="C375">
        <f>$I$7+B375</f>
        <v>38883</v>
      </c>
      <c r="E375">
        <f>IF($C$8*ReDiarioFert!C370&lt;=0,"0",$C$8*ReDiarioFert!C370)</f>
        <v>4.314356501436137</v>
      </c>
      <c r="G375">
        <f>$C$8*ReDiarioFert!E370</f>
        <v>2.5512295665169424</v>
      </c>
      <c r="I375">
        <f>$C$8*ReDiarioFert!G370</f>
        <v>7.64368776171</v>
      </c>
      <c r="K375">
        <f>$C$8*ReDiarioFert!I370</f>
        <v>5.3081165011875</v>
      </c>
      <c r="M375">
        <f>$C$8*ReDiarioFert!K370</f>
        <v>3.2009755555555546</v>
      </c>
      <c r="O375">
        <f>$C$8*ReDiarioFert!M370</f>
        <v>174.06804048780486</v>
      </c>
      <c r="S375">
        <f>((E375/100)*$G$379+(G375/100)*$G$380+(I375/100)*$G$381+(K375/100)*$G$382+(M375/100)*$G$383+(O375)*$G$384+(Q375*$G$385))</f>
        <v>114.1058099557377</v>
      </c>
    </row>
    <row r="376">
      <c r="C376" t="str">
        <v>Total</v>
      </c>
      <c r="E376">
        <f>SUM(E12:E375)</f>
        <v>1462.9246316637357</v>
      </c>
      <c r="G376">
        <f>SUM(G12:G375)</f>
        <v>1043.112163980671</v>
      </c>
      <c r="I376">
        <f>SUM(I12:I375)</f>
        <v>2606.498110052632</v>
      </c>
      <c r="K376">
        <f>SUM(K12:K375)</f>
        <v>1810.0681319809796</v>
      </c>
      <c r="M376">
        <f>SUM(M12:M375)</f>
        <v>1085.901746011195</v>
      </c>
      <c r="O376">
        <f>SUM(O12:O375)</f>
        <v>56472.641591219755</v>
      </c>
      <c r="Q376">
        <f>SUM(Q12:Q375)</f>
        <v>1041.0399999999993</v>
      </c>
      <c r="S376">
        <f>SUM(S12:S375)</f>
        <v>42350.40753265473</v>
      </c>
    </row>
    <row r="378" ht="39.75" customHeight="1">
      <c r="B378" t="str">
        <v>Producto</v>
      </c>
      <c r="F378" t="str">
        <v>Lbs/Ha</v>
      </c>
      <c r="G378" t="str">
        <f>Fertilizantes!L2</f>
        <v>Costo Lps/qq</v>
      </c>
    </row>
    <row r="379">
      <c r="B379" t="str">
        <f>ReSemanalFert!C4</f>
        <v>Nitrato de Amonio</v>
      </c>
      <c r="F379">
        <f>E376/C8</f>
        <v>1461.4631684952406</v>
      </c>
      <c r="G379">
        <f>Main!D37</f>
        <v>320</v>
      </c>
    </row>
    <row r="380">
      <c r="B380" t="str">
        <f>ReSemanalFert!E4</f>
        <v>MAP 12-61-0</v>
      </c>
      <c r="F380">
        <f>G376/C8</f>
        <v>1042.0700938867844</v>
      </c>
      <c r="G380">
        <f>Main!D27</f>
        <v>1200</v>
      </c>
    </row>
    <row r="381">
      <c r="B381" t="str">
        <f>ReSemanalFert!G4</f>
        <v>Sulfato de Potasio</v>
      </c>
      <c r="F381">
        <f>I376/C8</f>
        <v>2603.8942158367954</v>
      </c>
      <c r="G381">
        <f>Main!D32</f>
        <v>365</v>
      </c>
    </row>
    <row r="382">
      <c r="B382" t="str">
        <f>ReSemanalFert!I4</f>
        <v>Sulfato de Magnesio</v>
      </c>
      <c r="F382">
        <f>K376/C8</f>
        <v>1808.259872108871</v>
      </c>
      <c r="G382">
        <f>Main!D42</f>
        <v>370</v>
      </c>
      <c r="I382" t="str">
        <v xml:space="preserve">Preparado y Autorizado Por </v>
      </c>
    </row>
    <row r="383">
      <c r="B383" t="str">
        <f>ReSemanalFert!K4</f>
        <v>Nitrato de Calcio</v>
      </c>
      <c r="F383">
        <f>M376/C8</f>
        <v>1084.816929082113</v>
      </c>
      <c r="G383">
        <f>Main!D47</f>
        <v>520</v>
      </c>
      <c r="I383" t="str">
        <v>MSc Ricardo D. Lardizábal</v>
      </c>
    </row>
    <row r="384">
      <c r="B384" t="str">
        <f>ReSemanalFert!M4</f>
        <v>Solubor</v>
      </c>
      <c r="F384">
        <f>O376/C8</f>
        <v>56416.225365853905</v>
      </c>
      <c r="G384">
        <f>Main!D52</f>
        <v>0.0316</v>
      </c>
    </row>
    <row r="385" ht="18" customHeight="1">
      <c r="B385" t="str">
        <v>Melaza</v>
      </c>
      <c r="F385">
        <f>Q376/C8</f>
        <v>1039.9999999999993</v>
      </c>
      <c r="G385">
        <f>Main!D55</f>
        <v>1.45</v>
      </c>
    </row>
    <row r="386">
      <c r="B386" t="str">
        <v>NOTA: El Nitrato de Calcio se debe de diluir en un barril aparte para inyectarse al sistema</v>
      </c>
    </row>
    <row r="388">
      <c r="B388" t="str">
        <v>,@ La Melaza del calendario de fertilización se usan para la limpieza de la cinta. La aplicación de ellos es después de la fertilización y en la ultima media hora de riego.  Para mas detalles ver el boletín técnico numero 16 de Fintrac/CDA.</v>
      </c>
    </row>
    <row r="390">
      <c r="B390" t="str">
        <v>Abreviaciones usadas</v>
      </c>
    </row>
    <row r="391">
      <c r="B391" t="str">
        <v>Mz-Manzanas, Ha-Hectáreas, Lbs-Libras, Lts-Litros y DDT-Días después de Transplante</v>
      </c>
    </row>
  </sheetData>
  <sheetProtection sheet="1"/>
  <mergeCells count="44">
    <mergeCell ref="A2:L2"/>
    <mergeCell ref="Q10:R10"/>
    <mergeCell ref="C10:D10"/>
    <mergeCell ref="E10:F10"/>
    <mergeCell ref="G10:H10"/>
    <mergeCell ref="I10:J10"/>
    <mergeCell ref="K10:L10"/>
    <mergeCell ref="O10:P10"/>
    <mergeCell ref="F7:H7"/>
    <mergeCell ref="F8:H8"/>
    <mergeCell ref="B383:E383"/>
    <mergeCell ref="B385:E385"/>
    <mergeCell ref="B391:M391"/>
    <mergeCell ref="B386:I387"/>
    <mergeCell ref="B388:S389"/>
    <mergeCell ref="I383:Q383"/>
    <mergeCell ref="B390:D390"/>
    <mergeCell ref="B384:E384"/>
    <mergeCell ref="M10:N10"/>
    <mergeCell ref="B382:E382"/>
    <mergeCell ref="B378:E378"/>
    <mergeCell ref="B379:E379"/>
    <mergeCell ref="B380:E380"/>
    <mergeCell ref="B381:E381"/>
    <mergeCell ref="A10:A11"/>
    <mergeCell ref="B10:B11"/>
    <mergeCell ref="A7:B7"/>
    <mergeCell ref="A8:B8"/>
    <mergeCell ref="F6:H6"/>
    <mergeCell ref="C5:E5"/>
    <mergeCell ref="A5:B5"/>
    <mergeCell ref="I8:M8"/>
    <mergeCell ref="C7:E7"/>
    <mergeCell ref="C8:E8"/>
    <mergeCell ref="A1:K1"/>
    <mergeCell ref="A3:K3"/>
    <mergeCell ref="I382:Q382"/>
    <mergeCell ref="S10:S11"/>
    <mergeCell ref="I5:M5"/>
    <mergeCell ref="I6:M6"/>
    <mergeCell ref="I7:M7"/>
    <mergeCell ref="A6:B6"/>
    <mergeCell ref="C6:E6"/>
    <mergeCell ref="F5:H5"/>
  </mergeCells>
  <pageMargins left="0" right="0" top="0.2" bottom="0.56" header="0" footer="0.25"/>
  <ignoredErrors>
    <ignoredError numberStoredAsText="1" sqref="A1:V392"/>
  </ignoredErrors>
  <legacyDrawing r:id="rId1"/>
</worksheet>
</file>

<file path=xl/worksheets/sheet3.xml><?xml version="1.0" encoding="utf-8"?>
<worksheet xmlns="http://schemas.openxmlformats.org/spreadsheetml/2006/main" xmlns:r="http://schemas.openxmlformats.org/officeDocument/2006/relationships">
  <dimension ref="A1:V193"/>
  <sheetViews>
    <sheetView workbookViewId="0" rightToLeft="0"/>
  </sheetViews>
  <sheetData>
    <row r="1">
      <c r="A1" t="str">
        <v>Calendario de Fertilización para Goteo 3 Veces Por Semana</v>
      </c>
    </row>
    <row r="2" ht="29.25" customHeight="1">
      <c r="A2" t="str">
        <f>Main!E16</f>
        <v>Fresa / Sweet Charly</v>
      </c>
    </row>
    <row r="3" ht="26.25" customHeight="1">
      <c r="A3" t="str">
        <f>Main!C8</f>
        <v>"Sin Fertilización Base"</v>
      </c>
    </row>
    <row r="4" ht="14.25" customHeight="1"/>
    <row r="5" ht="20.1" customHeight="1">
      <c r="A5" t="str">
        <v>Productor</v>
      </c>
      <c r="C5" t="str">
        <f>Main!E12</f>
        <v>Pancho Pérez</v>
      </c>
      <c r="F5" t="str">
        <v>Parcela</v>
      </c>
      <c r="I5" t="str">
        <f>Main!E14</f>
        <v>La Frondosa</v>
      </c>
    </row>
    <row r="6" ht="20.1" customHeight="1">
      <c r="A6" t="str">
        <v>Zona</v>
      </c>
      <c r="C6" t="str">
        <f>Main!E13</f>
        <v>La Flecha</v>
      </c>
      <c r="F6" t="str">
        <v>Técnico</v>
      </c>
      <c r="I6" t="str">
        <f>Main!E15</f>
        <v>Luis Torres</v>
      </c>
    </row>
    <row r="7" ht="20.1" customHeight="1">
      <c r="A7" t="str">
        <v>Área Mz.</v>
      </c>
      <c r="C7">
        <f>Main!E17</f>
        <v>1.43</v>
      </c>
      <c r="F7" t="str">
        <v>Fecha:</v>
      </c>
      <c r="I7">
        <f>Main!E18</f>
        <v>38519</v>
      </c>
    </row>
    <row r="8" ht="20.1" customHeight="1">
      <c r="A8" t="str">
        <v>Área Ha.</v>
      </c>
      <c r="C8">
        <f>Main!I17</f>
        <v>1.001</v>
      </c>
      <c r="F8" t="str">
        <v>Fecha de Cosecha:</v>
      </c>
      <c r="I8">
        <f>I7+Main!E19</f>
        <v>38609</v>
      </c>
    </row>
    <row r="9" ht="19.5" customHeight="1"/>
    <row r="10" ht="27.600000000000005" customHeight="1">
      <c r="A10" t="str">
        <v>Semana</v>
      </c>
      <c r="B10" t="str">
        <v>DDT</v>
      </c>
      <c r="C10" t="str">
        <v>FECHA</v>
      </c>
      <c r="E10" t="str">
        <f>ReSemanalFert!C4</f>
        <v>Nitrato de Amonio</v>
      </c>
      <c r="G10" t="str">
        <f>ReSemanalFert!E4</f>
        <v>MAP 12-61-0</v>
      </c>
      <c r="I10" t="str">
        <f>ReSemanalFert!G4</f>
        <v>Sulfato de Potasio</v>
      </c>
      <c r="K10" t="str">
        <f>ReSemanalFert!I4</f>
        <v>Sulfato de Magnesio</v>
      </c>
      <c r="M10" t="str">
        <f>ReSemanalFert!K4</f>
        <v>Nitrato de Calcio</v>
      </c>
      <c r="O10" t="str">
        <f>ReSemanalFert!M4</f>
        <v>Solubor</v>
      </c>
      <c r="Q10" t="str">
        <v>,@ Melaza</v>
      </c>
      <c r="S10" t="str">
        <v>Costo / Aplicación</v>
      </c>
    </row>
    <row r="11">
      <c r="D11" t="str">
        <v>Cambios</v>
      </c>
      <c r="E11" t="str">
        <f>Main!E36</f>
        <v>Lbs</v>
      </c>
      <c r="F11" t="str">
        <v>Cambios</v>
      </c>
      <c r="G11" t="str">
        <f>Main!E26</f>
        <v>Lbs</v>
      </c>
      <c r="H11" t="str">
        <v>Cambios</v>
      </c>
      <c r="I11" t="str">
        <f>Main!E31</f>
        <v>Lbs</v>
      </c>
      <c r="J11" t="str">
        <v>Cambios</v>
      </c>
      <c r="K11" t="str">
        <f>Main!E41</f>
        <v>Lbs</v>
      </c>
      <c r="L11" t="str">
        <v>Cambios</v>
      </c>
      <c r="M11" t="str">
        <f>Main!E46</f>
        <v>Lbs</v>
      </c>
      <c r="N11" t="str">
        <v>Cambios</v>
      </c>
      <c r="O11" t="str">
        <f>Main!E51</f>
        <v>Gramos</v>
      </c>
      <c r="P11" t="str">
        <v>Cambios</v>
      </c>
      <c r="Q11" t="str">
        <f>Main!E56</f>
        <v>Lts</v>
      </c>
      <c r="R11" t="str">
        <v>Cambios</v>
      </c>
    </row>
    <row r="12" ht="18.75" customHeight="1">
      <c r="A12">
        <v>1</v>
      </c>
      <c r="B12">
        <v>1</v>
      </c>
      <c r="C12">
        <f>$I$7+B12</f>
        <v>38520</v>
      </c>
      <c r="E12">
        <f>IF(($C$8*(ReDiarioFert!C7+ReDiarioFert!C8))&lt;=0,"0",($C$8*(ReDiarioFert!C7+ReDiarioFert!C8)))</f>
        <v>2.622674657167233</v>
      </c>
      <c r="G12">
        <f>$C$8*(ReDiarioFert!E7+ReDiarioFert!E8)</f>
        <v>3.668814206106229</v>
      </c>
      <c r="I12">
        <f>$C$8*(ReDiarioFert!G7+ReDiarioFert!G8)</f>
        <v>4.7481393757875</v>
      </c>
      <c r="K12">
        <f>$C$8*(ReDiarioFert!I7+ReDiarioFert!I8)</f>
        <v>3.2973190109635415</v>
      </c>
      <c r="M12">
        <f>$C$8*(ReDiarioFert!K7+ReDiarioFert!K8)</f>
        <v>1.921127042802287</v>
      </c>
      <c r="O12">
        <f>$C$8*(ReDiarioFert!M7+ReDiarioFert!M8)</f>
        <v>49.733586341463415</v>
      </c>
      <c r="Q12">
        <f>20*$C$8</f>
        <v>20.019999999999996</v>
      </c>
      <c r="S12">
        <f>((E12/100)*$G$171+(G12/100)*$G$172+(I12/100)*$G$173+(K12/100)*$G$174+(M12/100)*$G$175+(O12)*$G$176+(Q12*$G$177))</f>
        <v>122.53956038936151</v>
      </c>
    </row>
    <row r="13" ht="18.75" customHeight="1">
      <c r="B13">
        <v>3</v>
      </c>
      <c r="C13">
        <f>$I$7+B13</f>
        <v>38522</v>
      </c>
      <c r="E13">
        <f>IF(($C$8*(ReDiarioFert!C9+ReDiarioFert!C10))&lt;=0,"0",($C$8*(ReDiarioFert!C9+ReDiarioFert!C10)))</f>
        <v>2.622674657167233</v>
      </c>
      <c r="G13">
        <f>$C$8*(ReDiarioFert!E9+ReDiarioFert!E10)</f>
        <v>3.668814206106229</v>
      </c>
      <c r="I13">
        <f>$C$8*(ReDiarioFert!G9+ReDiarioFert!G10)</f>
        <v>4.7481393757875</v>
      </c>
      <c r="K13">
        <f>$C$8*(ReDiarioFert!I9+ReDiarioFert!I10)</f>
        <v>3.2973190109635415</v>
      </c>
      <c r="M13">
        <f>$C$8*(ReDiarioFert!K9+ReDiarioFert!K10)</f>
        <v>1.921127042802287</v>
      </c>
      <c r="O13">
        <f>$C$8*(ReDiarioFert!M9+ReDiarioFert!M10)</f>
        <v>49.733586341463415</v>
      </c>
      <c r="S13">
        <f>((E13/100)*$G$171+(G13/100)*$G$172+(I13/100)*$G$173+(K13/100)*$G$174+(M13/100)*$G$175+(O13)*$G$176+(Q13*$G$177))</f>
        <v>93.51056038936152</v>
      </c>
    </row>
    <row r="14" ht="18.75" customHeight="1">
      <c r="B14">
        <v>5</v>
      </c>
      <c r="C14">
        <f>$I$7+B14</f>
        <v>38524</v>
      </c>
      <c r="E14">
        <f>IF(($C$8*(ReDiarioFert!C11+ReDiarioFert!C12+ReDiarioFert!C13))&lt;=0,"0",($C$8*(ReDiarioFert!C11+ReDiarioFert!C12+ReDiarioFert!C13)))</f>
        <v>3.9340119857508493</v>
      </c>
      <c r="G14">
        <f>$C$8*(ReDiarioFert!E11+ReDiarioFert!E12+ReDiarioFert!E13)</f>
        <v>5.503221309159343</v>
      </c>
      <c r="I14">
        <f>$C$8*(ReDiarioFert!G11+ReDiarioFert!G12+ReDiarioFert!G13)</f>
        <v>7.122209063681249</v>
      </c>
      <c r="K14">
        <f>$C$8*(ReDiarioFert!I11+ReDiarioFert!I12+ReDiarioFert!I13)</f>
        <v>4.9459785164453125</v>
      </c>
      <c r="M14">
        <f>$C$8*(ReDiarioFert!K11+ReDiarioFert!K12+ReDiarioFert!K13)</f>
        <v>2.8816905642034305</v>
      </c>
      <c r="O14">
        <f>$C$8*(ReDiarioFert!M11+ReDiarioFert!M12+ReDiarioFert!M13)</f>
        <v>74.60037951219512</v>
      </c>
      <c r="S14">
        <f>((E14/100)*$G$171+(G14/100)*$G$172+(I14/100)*$G$173+(K14/100)*$G$174+(M14/100)*$G$175+(O14)*$G$176+(Q14*$G$177))</f>
        <v>140.26584058404225</v>
      </c>
    </row>
    <row r="15">
      <c r="A15">
        <v>2</v>
      </c>
      <c r="B15">
        <f>B14+3</f>
        <v>8</v>
      </c>
      <c r="C15">
        <f>$I$7+B15</f>
        <v>38527</v>
      </c>
      <c r="E15">
        <f>IF(($C$8*(ReDiarioFert!C14+ReDiarioFert!C15))&lt;=0,"0",($C$8*(ReDiarioFert!C14+ReDiarioFert!C15)))</f>
        <v>2.622674657167233</v>
      </c>
      <c r="G15">
        <f>$C$8*(ReDiarioFert!E14+ReDiarioFert!E15)</f>
        <v>3.668814206106229</v>
      </c>
      <c r="I15">
        <f>$C$8*(ReDiarioFert!G14+ReDiarioFert!G15)</f>
        <v>4.7481393757875</v>
      </c>
      <c r="K15">
        <f>$C$8*(ReDiarioFert!I14+ReDiarioFert!I15)</f>
        <v>3.2973190109635415</v>
      </c>
      <c r="M15">
        <f>$C$8*(ReDiarioFert!K14+ReDiarioFert!K15)</f>
        <v>1.921127042802287</v>
      </c>
      <c r="O15">
        <f>$C$8*(ReDiarioFert!M14+ReDiarioFert!M15)</f>
        <v>49.733586341463415</v>
      </c>
      <c r="Q15">
        <f>20*$C$8</f>
        <v>20.019999999999996</v>
      </c>
      <c r="S15">
        <f>((E15/100)*$G$171+(G15/100)*$G$172+(I15/100)*$G$173+(K15/100)*$G$174+(M15/100)*$G$175+(O15)*$G$176+(Q15*$G$177))</f>
        <v>122.53956038936151</v>
      </c>
    </row>
    <row r="16">
      <c r="B16">
        <f>B15+2</f>
        <v>10</v>
      </c>
      <c r="C16">
        <f>$I$7+B16</f>
        <v>38529</v>
      </c>
      <c r="E16">
        <f>IF(($C$8*(ReDiarioFert!C16+ReDiarioFert!C17))&lt;=0,"0",($C$8*(ReDiarioFert!C16+ReDiarioFert!C17)))</f>
        <v>2.622674657167233</v>
      </c>
      <c r="G16">
        <f>$C$8*(ReDiarioFert!E16+ReDiarioFert!E17)</f>
        <v>3.668814206106229</v>
      </c>
      <c r="I16">
        <f>$C$8*(ReDiarioFert!G16+ReDiarioFert!G17)</f>
        <v>4.7481393757875</v>
      </c>
      <c r="K16">
        <f>$C$8*(ReDiarioFert!I16+ReDiarioFert!I17)</f>
        <v>3.2973190109635415</v>
      </c>
      <c r="M16">
        <f>$C$8*(ReDiarioFert!K16+ReDiarioFert!K17)</f>
        <v>1.921127042802287</v>
      </c>
      <c r="O16">
        <f>$C$8*(ReDiarioFert!M16+ReDiarioFert!M17)</f>
        <v>69.62711853658536</v>
      </c>
      <c r="S16">
        <f>((E16/100)*$G$171+(G16/100)*$G$172+(I16/100)*$G$173+(K16/100)*$G$174+(M16/100)*$G$175+(O16)*$G$176+(Q16*$G$177))</f>
        <v>94.13919600672737</v>
      </c>
    </row>
    <row r="17">
      <c r="B17">
        <f>B16+2</f>
        <v>12</v>
      </c>
      <c r="C17">
        <f>$I$7+B17</f>
        <v>38531</v>
      </c>
      <c r="E17">
        <f>IF(($C$8*(ReDiarioFert!C18+ReDiarioFert!C19+ReDiarioFert!C20))&lt;=0,"0",($C$8*(ReDiarioFert!C18+ReDiarioFert!C19+ReDiarioFert!C20)))</f>
        <v>3.9340119857508493</v>
      </c>
      <c r="G17">
        <f>$C$8*(ReDiarioFert!E18+ReDiarioFert!E19+ReDiarioFert!E20)</f>
        <v>5.503221309159343</v>
      </c>
      <c r="I17">
        <f>$C$8*(ReDiarioFert!G18+ReDiarioFert!G19+ReDiarioFert!G20)</f>
        <v>7.122209063681249</v>
      </c>
      <c r="K17">
        <f>$C$8*(ReDiarioFert!I18+ReDiarioFert!I19+ReDiarioFert!I20)</f>
        <v>4.9459785164453125</v>
      </c>
      <c r="M17">
        <f>$C$8*(ReDiarioFert!K18+ReDiarioFert!K19+ReDiarioFert!K20)</f>
        <v>2.8816905642034305</v>
      </c>
      <c r="O17">
        <f>$C$8*(ReDiarioFert!M18+ReDiarioFert!M19+ReDiarioFert!M20)</f>
        <v>134.28097609756097</v>
      </c>
      <c r="S17">
        <f>((E17/100)*$G$171+(G17/100)*$G$172+(I17/100)*$G$173+(K17/100)*$G$174+(M17/100)*$G$175+(O17)*$G$176+(Q17*$G$177))</f>
        <v>142.1517474361398</v>
      </c>
    </row>
    <row r="18">
      <c r="A18">
        <v>3</v>
      </c>
      <c r="B18">
        <f>B17+3</f>
        <v>15</v>
      </c>
      <c r="C18">
        <f>$I$7+B18</f>
        <v>38534</v>
      </c>
      <c r="E18">
        <f>IF(($C$8*(ReDiarioFert!C21+ReDiarioFert!C22))&lt;=0,"0",($C$8*(ReDiarioFert!C21+ReDiarioFert!C22)))</f>
        <v>6.565547030273378</v>
      </c>
      <c r="G18">
        <f>$C$8*(ReDiarioFert!E21+ReDiarioFert!E22)</f>
        <v>9.18443015785377</v>
      </c>
      <c r="I18">
        <f>$C$8*(ReDiarioFert!G21+ReDiarioFert!G22)</f>
        <v>11.886389450873438</v>
      </c>
      <c r="K18">
        <f>$C$8*(ReDiarioFert!I21+ReDiarioFert!I22)</f>
        <v>8.25443711866211</v>
      </c>
      <c r="M18">
        <f>$C$8*(ReDiarioFert!K21+ReDiarioFert!K22)</f>
        <v>4.80930790106924</v>
      </c>
      <c r="O18">
        <f>$C$8*(ReDiarioFert!M21+ReDiarioFert!M22)</f>
        <v>89.5206507317073</v>
      </c>
      <c r="Q18">
        <f>20*$C$8</f>
        <v>20.019999999999996</v>
      </c>
      <c r="S18">
        <f>((E18/100)*$G$171+(G18/100)*$G$172+(I18/100)*$G$173+(K18/100)*$G$174+(M18/100)*$G$175+(O18)*$G$176+(Q18*$G$177))</f>
        <v>262.0159048745399</v>
      </c>
    </row>
    <row r="19">
      <c r="B19">
        <f>B18+2</f>
        <v>17</v>
      </c>
      <c r="C19">
        <f>$I$7+B19</f>
        <v>38536</v>
      </c>
      <c r="E19">
        <f>IF(($C$8*(ReDiarioFert!C23+ReDiarioFert!C24))&lt;=0,"0",($C$8*(ReDiarioFert!C23+ReDiarioFert!C24)))</f>
        <v>6.565547030273378</v>
      </c>
      <c r="G19">
        <f>$C$8*(ReDiarioFert!E23+ReDiarioFert!E24)</f>
        <v>9.18443015785377</v>
      </c>
      <c r="I19">
        <f>$C$8*(ReDiarioFert!G23+ReDiarioFert!G24)</f>
        <v>11.886389450873438</v>
      </c>
      <c r="K19">
        <f>$C$8*(ReDiarioFert!I23+ReDiarioFert!I24)</f>
        <v>8.25443711866211</v>
      </c>
      <c r="M19">
        <f>$C$8*(ReDiarioFert!K23+ReDiarioFert!K24)</f>
        <v>4.80930790106924</v>
      </c>
      <c r="O19">
        <f>$C$8*(ReDiarioFert!M23+ReDiarioFert!M24)</f>
        <v>104.44043365853658</v>
      </c>
      <c r="S19">
        <f>((E19/100)*$G$171+(G19/100)*$G$172+(I19/100)*$G$173+(K19/100)*$G$174+(M19/100)*$G$175+(O19)*$G$176+(Q19*$G$177))</f>
        <v>233.4583700150277</v>
      </c>
    </row>
    <row r="20">
      <c r="B20">
        <f>B19+2</f>
        <v>19</v>
      </c>
      <c r="C20">
        <f>$I$7+B20</f>
        <v>38538</v>
      </c>
      <c r="E20">
        <f>IF(($C$8*(ReDiarioFert!C25+ReDiarioFert!C26+ReDiarioFert!C27))&lt;=0,"0",($C$8*(ReDiarioFert!C25+ReDiarioFert!C26+ReDiarioFert!C27)))</f>
        <v>9.848320545410067</v>
      </c>
      <c r="G20">
        <f>$C$8*(ReDiarioFert!E25+ReDiarioFert!E26+ReDiarioFert!E27)</f>
        <v>13.776645236780656</v>
      </c>
      <c r="I20">
        <f>$C$8*(ReDiarioFert!G25+ReDiarioFert!G26+ReDiarioFert!G27)</f>
        <v>17.829584176310156</v>
      </c>
      <c r="K20">
        <f>$C$8*(ReDiarioFert!I25+ReDiarioFert!I26+ReDiarioFert!I27)</f>
        <v>12.381655677993166</v>
      </c>
      <c r="M20">
        <f>$C$8*(ReDiarioFert!K25+ReDiarioFert!K26+ReDiarioFert!K27)</f>
        <v>7.21396185160386</v>
      </c>
      <c r="O20">
        <f>$C$8*(ReDiarioFert!M25+ReDiarioFert!M26+ReDiarioFert!M27)</f>
        <v>179.04032487804878</v>
      </c>
      <c r="S20">
        <f>((E20/100)*$G$171+(G20/100)*$G$172+(I20/100)*$G$173+(K20/100)*$G$174+(M20/100)*$G$175+(O20)*$G$176+(Q20*$G$177))</f>
        <v>350.8947527332732</v>
      </c>
    </row>
    <row r="21">
      <c r="A21">
        <v>4</v>
      </c>
      <c r="B21">
        <f>B20+3</f>
        <v>22</v>
      </c>
      <c r="C21">
        <f>$I$7+B21</f>
        <v>38541</v>
      </c>
      <c r="E21">
        <f>IF(($C$8*(ReDiarioFert!C28+ReDiarioFert!C29))&lt;=0,"0",($C$8*(ReDiarioFert!C28+ReDiarioFert!C29)))</f>
        <v>6.565547030273378</v>
      </c>
      <c r="G21">
        <f>$C$8*(ReDiarioFert!E28+ReDiarioFert!E29)</f>
        <v>9.18443015785377</v>
      </c>
      <c r="I21">
        <f>$C$8*(ReDiarioFert!G28+ReDiarioFert!G29)</f>
        <v>11.886389450873438</v>
      </c>
      <c r="K21">
        <f>$C$8*(ReDiarioFert!I28+ReDiarioFert!I29)</f>
        <v>8.25443711866211</v>
      </c>
      <c r="M21">
        <f>$C$8*(ReDiarioFert!K28+ReDiarioFert!K29)</f>
        <v>4.80930790106924</v>
      </c>
      <c r="O21">
        <f>$C$8*(ReDiarioFert!M28+ReDiarioFert!M29)</f>
        <v>119.36021658536585</v>
      </c>
      <c r="Q21">
        <f>20*$C$8</f>
        <v>20.019999999999996</v>
      </c>
      <c r="S21">
        <f>((E21/100)*$G$171+(G21/100)*$G$172+(I21/100)*$G$173+(K21/100)*$G$174+(M21/100)*$G$175+(O21)*$G$176+(Q21*$G$177))</f>
        <v>262.9588351555155</v>
      </c>
    </row>
    <row r="22">
      <c r="B22">
        <f>B21+2</f>
        <v>24</v>
      </c>
      <c r="C22">
        <f>$I$7+B22</f>
        <v>38543</v>
      </c>
      <c r="E22">
        <f>IF(($C$8*(ReDiarioFert!C30+ReDiarioFert!C31))&lt;=0,"0",($C$8*(ReDiarioFert!C30+ReDiarioFert!C31)))</f>
        <v>6.565547030273378</v>
      </c>
      <c r="G22">
        <f>$C$8*(ReDiarioFert!E30+ReDiarioFert!E31)</f>
        <v>9.18443015785377</v>
      </c>
      <c r="I22">
        <f>$C$8*(ReDiarioFert!G30+ReDiarioFert!G31)</f>
        <v>11.886389450873438</v>
      </c>
      <c r="K22">
        <f>$C$8*(ReDiarioFert!I30+ReDiarioFert!I31)</f>
        <v>8.25443711866211</v>
      </c>
      <c r="M22">
        <f>$C$8*(ReDiarioFert!K30+ReDiarioFert!K31)</f>
        <v>4.80930790106924</v>
      </c>
      <c r="O22">
        <f>$C$8*(ReDiarioFert!M30+ReDiarioFert!M31)</f>
        <v>119.36021658536585</v>
      </c>
      <c r="S22">
        <f>((E22/100)*$G$171+(G22/100)*$G$172+(I22/100)*$G$173+(K22/100)*$G$174+(M22/100)*$G$175+(O22)*$G$176+(Q22*$G$177))</f>
        <v>233.92983515551552</v>
      </c>
    </row>
    <row r="23">
      <c r="B23">
        <f>B22+2</f>
        <v>26</v>
      </c>
      <c r="C23">
        <f>$I$7+B23</f>
        <v>38545</v>
      </c>
      <c r="E23">
        <f>IF(($C$8*(ReDiarioFert!C32+ReDiarioFert!C33+ReDiarioFert!C34))&lt;=0,"0",($C$8*(ReDiarioFert!C32+ReDiarioFert!C33+ReDiarioFert!C34)))</f>
        <v>9.848320545410067</v>
      </c>
      <c r="G23">
        <f>$C$8*(ReDiarioFert!E32+ReDiarioFert!E33+ReDiarioFert!E34)</f>
        <v>13.776645236780656</v>
      </c>
      <c r="I23">
        <f>$C$8*(ReDiarioFert!G32+ReDiarioFert!G33+ReDiarioFert!G34)</f>
        <v>17.829584176310156</v>
      </c>
      <c r="K23">
        <f>$C$8*(ReDiarioFert!I32+ReDiarioFert!I33+ReDiarioFert!I34)</f>
        <v>12.381655677993166</v>
      </c>
      <c r="M23">
        <f>$C$8*(ReDiarioFert!K32+ReDiarioFert!K33+ReDiarioFert!K34)</f>
        <v>7.21396185160386</v>
      </c>
      <c r="O23">
        <f>$C$8*(ReDiarioFert!M32+ReDiarioFert!M33+ReDiarioFert!M34)</f>
        <v>179.04032487804878</v>
      </c>
      <c r="S23">
        <f>((E23/100)*$G$171+(G23/100)*$G$172+(I23/100)*$G$173+(K23/100)*$G$174+(M23/100)*$G$175+(O23)*$G$176+(Q23*$G$177))</f>
        <v>350.8947527332732</v>
      </c>
    </row>
    <row r="24">
      <c r="A24">
        <v>5</v>
      </c>
      <c r="B24">
        <f>B23+3</f>
        <v>29</v>
      </c>
      <c r="C24">
        <f>$I$7+B24</f>
        <v>38548</v>
      </c>
      <c r="E24">
        <f>IF(($C$8*(ReDiarioFert!C35+ReDiarioFert!C36))&lt;=0,"0",($C$8*(ReDiarioFert!C35+ReDiarioFert!C36)))</f>
        <v>6.565547030273378</v>
      </c>
      <c r="G24">
        <f>$C$8*(ReDiarioFert!E35+ReDiarioFert!E36)</f>
        <v>9.18443015785377</v>
      </c>
      <c r="I24">
        <f>$C$8*(ReDiarioFert!G35+ReDiarioFert!G36)</f>
        <v>11.886389450873438</v>
      </c>
      <c r="K24">
        <f>$C$8*(ReDiarioFert!I35+ReDiarioFert!I36)</f>
        <v>8.25443711866211</v>
      </c>
      <c r="M24">
        <f>$C$8*(ReDiarioFert!K35+ReDiarioFert!K36)</f>
        <v>4.80930790106924</v>
      </c>
      <c r="O24">
        <f>$C$8*(ReDiarioFert!M35+ReDiarioFert!M36)</f>
        <v>119.36021658536585</v>
      </c>
      <c r="Q24">
        <f>20*$C$8</f>
        <v>20.019999999999996</v>
      </c>
      <c r="S24">
        <f>((E24/100)*$G$171+(G24/100)*$G$172+(I24/100)*$G$173+(K24/100)*$G$174+(M24/100)*$G$175+(O24)*$G$176+(Q24*$G$177))</f>
        <v>262.9588351555155</v>
      </c>
    </row>
    <row r="25">
      <c r="B25">
        <f>B24+2</f>
        <v>31</v>
      </c>
      <c r="C25">
        <f>$I$7+B25</f>
        <v>38550</v>
      </c>
      <c r="E25">
        <f>IF(($C$8*(ReDiarioFert!C37+ReDiarioFert!C38))&lt;=0,"0",($C$8*(ReDiarioFert!C37+ReDiarioFert!C38)))</f>
        <v>6.565547030273378</v>
      </c>
      <c r="G25">
        <f>$C$8*(ReDiarioFert!E37+ReDiarioFert!E38)</f>
        <v>9.18443015785377</v>
      </c>
      <c r="I25">
        <f>$C$8*(ReDiarioFert!G37+ReDiarioFert!G38)</f>
        <v>11.886389450873438</v>
      </c>
      <c r="K25">
        <f>$C$8*(ReDiarioFert!I37+ReDiarioFert!I38)</f>
        <v>8.25443711866211</v>
      </c>
      <c r="M25">
        <f>$C$8*(ReDiarioFert!K37+ReDiarioFert!K38)</f>
        <v>4.80930790106924</v>
      </c>
      <c r="O25">
        <f>$C$8*(ReDiarioFert!M37+ReDiarioFert!M38)</f>
        <v>119.36021658536585</v>
      </c>
      <c r="S25">
        <f>((E25/100)*$G$171+(G25/100)*$G$172+(I25/100)*$G$173+(K25/100)*$G$174+(M25/100)*$G$175+(O25)*$G$176+(Q25*$G$177))</f>
        <v>233.92983515551552</v>
      </c>
    </row>
    <row r="26">
      <c r="B26">
        <f>B25+2</f>
        <v>33</v>
      </c>
      <c r="C26">
        <f>$I$7+B26</f>
        <v>38552</v>
      </c>
      <c r="E26">
        <f>IF(($C$8*(ReDiarioFert!C39+ReDiarioFert!C40+ReDiarioFert!C41))&lt;=0,"0",($C$8*(ReDiarioFert!C39+ReDiarioFert!C40+ReDiarioFert!C41)))</f>
        <v>9.848320545410067</v>
      </c>
      <c r="G26">
        <f>$C$8*(ReDiarioFert!E39+ReDiarioFert!E40+ReDiarioFert!E41)</f>
        <v>13.776645236780656</v>
      </c>
      <c r="I26">
        <f>$C$8*(ReDiarioFert!G39+ReDiarioFert!G40+ReDiarioFert!G41)</f>
        <v>17.829584176310156</v>
      </c>
      <c r="K26">
        <f>$C$8*(ReDiarioFert!I39+ReDiarioFert!I40+ReDiarioFert!I41)</f>
        <v>12.381655677993166</v>
      </c>
      <c r="M26">
        <f>$C$8*(ReDiarioFert!K39+ReDiarioFert!K40+ReDiarioFert!K41)</f>
        <v>7.21396185160386</v>
      </c>
      <c r="O26">
        <f>$C$8*(ReDiarioFert!M39+ReDiarioFert!M40+ReDiarioFert!M41)</f>
        <v>253.6421692682927</v>
      </c>
      <c r="S26">
        <f>((E26/100)*$G$171+(G26/100)*$G$172+(I26/100)*$G$173+(K26/100)*$G$174+(M26/100)*$G$175+(O26)*$G$176+(Q26*$G$177))</f>
        <v>353.2521710160049</v>
      </c>
    </row>
    <row r="27">
      <c r="A27">
        <v>6</v>
      </c>
      <c r="B27">
        <f>B26+3</f>
        <v>36</v>
      </c>
      <c r="C27">
        <f>$I$7+B27</f>
        <v>38555</v>
      </c>
      <c r="E27">
        <f>IF(($C$8*(ReDiarioFert!C42+ReDiarioFert!C43))&lt;=0,"0",($C$8*(ReDiarioFert!C42+ReDiarioFert!C43)))</f>
        <v>6.565547030273378</v>
      </c>
      <c r="G27">
        <f>$C$8*(ReDiarioFert!E42+ReDiarioFert!E43)</f>
        <v>9.18443015785377</v>
      </c>
      <c r="I27">
        <f>$C$8*(ReDiarioFert!G42+ReDiarioFert!G43)</f>
        <v>11.886389450873438</v>
      </c>
      <c r="K27">
        <f>$C$8*(ReDiarioFert!I42+ReDiarioFert!I43)</f>
        <v>8.25443711866211</v>
      </c>
      <c r="M27">
        <f>$C$8*(ReDiarioFert!K42+ReDiarioFert!K43)</f>
        <v>4.80930790106924</v>
      </c>
      <c r="O27">
        <f>$C$8*(ReDiarioFert!M42+ReDiarioFert!M43)</f>
        <v>169.09477951219515</v>
      </c>
      <c r="Q27">
        <f>20*$C$8</f>
        <v>20.019999999999996</v>
      </c>
      <c r="S27">
        <f>((E27/100)*$G$171+(G27/100)*$G$172+(I27/100)*$G$173+(K27/100)*$G$174+(M27/100)*$G$175+(O27)*$G$176+(Q27*$G$177))</f>
        <v>264.5304473440033</v>
      </c>
    </row>
    <row r="28">
      <c r="B28">
        <f>B27+2</f>
        <v>38</v>
      </c>
      <c r="C28">
        <f>$I$7+B28</f>
        <v>38557</v>
      </c>
      <c r="E28">
        <f>IF(($C$8*(ReDiarioFert!C44+ReDiarioFert!C45))&lt;=0,"0",($C$8*(ReDiarioFert!C44+ReDiarioFert!C45)))</f>
        <v>6.565547030273378</v>
      </c>
      <c r="G28">
        <f>$C$8*(ReDiarioFert!E44+ReDiarioFert!E45)</f>
        <v>9.18443015785377</v>
      </c>
      <c r="I28">
        <f>$C$8*(ReDiarioFert!G44+ReDiarioFert!G45)</f>
        <v>11.886389450873438</v>
      </c>
      <c r="K28">
        <f>$C$8*(ReDiarioFert!I44+ReDiarioFert!I45)</f>
        <v>8.25443711866211</v>
      </c>
      <c r="M28">
        <f>$C$8*(ReDiarioFert!K44+ReDiarioFert!K45)</f>
        <v>4.80930790106924</v>
      </c>
      <c r="O28">
        <f>$C$8*(ReDiarioFert!M44+ReDiarioFert!M45)</f>
        <v>169.09477951219515</v>
      </c>
      <c r="S28">
        <f>((E28/100)*$G$171+(G28/100)*$G$172+(I28/100)*$G$173+(K28/100)*$G$174+(M28/100)*$G$175+(O28)*$G$176+(Q28*$G$177))</f>
        <v>235.5014473440033</v>
      </c>
    </row>
    <row r="29">
      <c r="B29">
        <f>B28+2</f>
        <v>40</v>
      </c>
      <c r="C29">
        <f>$I$7+B29</f>
        <v>38559</v>
      </c>
      <c r="E29">
        <f>IF(($C$8*(ReDiarioFert!C46+ReDiarioFert!C47+ReDiarioFert!C48))&lt;=0,"0",($C$8*(ReDiarioFert!C46+ReDiarioFert!C47+ReDiarioFert!C48)))</f>
        <v>9.848320545410067</v>
      </c>
      <c r="G29">
        <f>$C$8*(ReDiarioFert!E46+ReDiarioFert!E47+ReDiarioFert!E48)</f>
        <v>13.776645236780656</v>
      </c>
      <c r="I29">
        <f>$C$8*(ReDiarioFert!G46+ReDiarioFert!G47+ReDiarioFert!G48)</f>
        <v>17.829584176310156</v>
      </c>
      <c r="K29">
        <f>$C$8*(ReDiarioFert!I46+ReDiarioFert!I47+ReDiarioFert!I48)</f>
        <v>12.381655677993166</v>
      </c>
      <c r="M29">
        <f>$C$8*(ReDiarioFert!K46+ReDiarioFert!K47+ReDiarioFert!K48)</f>
        <v>7.21396185160386</v>
      </c>
      <c r="O29">
        <f>$C$8*(ReDiarioFert!M46+ReDiarioFert!M47+ReDiarioFert!M48)</f>
        <v>253.6421692682927</v>
      </c>
      <c r="S29">
        <f>((E29/100)*$G$171+(G29/100)*$G$172+(I29/100)*$G$173+(K29/100)*$G$174+(M29/100)*$G$175+(O29)*$G$176+(Q29*$G$177))</f>
        <v>353.2521710160049</v>
      </c>
    </row>
    <row r="30">
      <c r="A30">
        <v>7</v>
      </c>
      <c r="B30">
        <f>B29+3</f>
        <v>43</v>
      </c>
      <c r="C30">
        <f>$I$7+B30</f>
        <v>38562</v>
      </c>
      <c r="E30">
        <f>IF(($C$8*(ReDiarioFert!C49+ReDiarioFert!C50))&lt;=0,"0",($C$8*(ReDiarioFert!C49+ReDiarioFert!C50)))</f>
        <v>6.565547030273378</v>
      </c>
      <c r="G30">
        <f>$C$8*(ReDiarioFert!E49+ReDiarioFert!E50)</f>
        <v>9.18443015785377</v>
      </c>
      <c r="I30">
        <f>$C$8*(ReDiarioFert!G49+ReDiarioFert!G50)</f>
        <v>11.886389450873438</v>
      </c>
      <c r="K30">
        <f>$C$8*(ReDiarioFert!I49+ReDiarioFert!I50)</f>
        <v>8.25443711866211</v>
      </c>
      <c r="M30">
        <f>$C$8*(ReDiarioFert!K49+ReDiarioFert!K50)</f>
        <v>4.80930790106924</v>
      </c>
      <c r="O30">
        <f>$C$8*(ReDiarioFert!M49+ReDiarioFert!M50)</f>
        <v>169.09477951219515</v>
      </c>
      <c r="Q30">
        <f>20*$C$8</f>
        <v>20.019999999999996</v>
      </c>
      <c r="S30">
        <f>((E30/100)*$G$171+(G30/100)*$G$172+(I30/100)*$G$173+(K30/100)*$G$174+(M30/100)*$G$175+(O30)*$G$176+(Q30*$G$177))</f>
        <v>264.5304473440033</v>
      </c>
    </row>
    <row r="31">
      <c r="B31">
        <f>B30+2</f>
        <v>45</v>
      </c>
      <c r="C31">
        <f>$I$7+B31</f>
        <v>38564</v>
      </c>
      <c r="E31">
        <f>IF(($C$8*(ReDiarioFert!C51+ReDiarioFert!C52))&lt;=0,"0",($C$8*(ReDiarioFert!C51+ReDiarioFert!C52)))</f>
        <v>6.565547030273378</v>
      </c>
      <c r="G31">
        <f>$C$8*(ReDiarioFert!E51+ReDiarioFert!E52)</f>
        <v>9.18443015785377</v>
      </c>
      <c r="I31">
        <f>$C$8*(ReDiarioFert!G51+ReDiarioFert!G52)</f>
        <v>11.886389450873438</v>
      </c>
      <c r="K31">
        <f>$C$8*(ReDiarioFert!I51+ReDiarioFert!I52)</f>
        <v>8.25443711866211</v>
      </c>
      <c r="M31">
        <f>$C$8*(ReDiarioFert!K51+ReDiarioFert!K52)</f>
        <v>4.80930790106924</v>
      </c>
      <c r="O31">
        <f>$C$8*(ReDiarioFert!M51+ReDiarioFert!M52)</f>
        <v>169.09477951219515</v>
      </c>
      <c r="S31">
        <f>((E31/100)*$G$171+(G31/100)*$G$172+(I31/100)*$G$173+(K31/100)*$G$174+(M31/100)*$G$175+(O31)*$G$176+(Q31*$G$177))</f>
        <v>235.5014473440033</v>
      </c>
    </row>
    <row r="32">
      <c r="B32">
        <f>B31+2</f>
        <v>47</v>
      </c>
      <c r="C32">
        <f>$I$7+B32</f>
        <v>38566</v>
      </c>
      <c r="E32">
        <f>IF(($C$8*(ReDiarioFert!C53+ReDiarioFert!C54+ReDiarioFert!C55))&lt;=0,"0",($C$8*(ReDiarioFert!C53+ReDiarioFert!C54+ReDiarioFert!C55)))</f>
        <v>9.848320545410067</v>
      </c>
      <c r="G32">
        <f>$C$8*(ReDiarioFert!E53+ReDiarioFert!E54+ReDiarioFert!E55)</f>
        <v>13.776645236780656</v>
      </c>
      <c r="I32">
        <f>$C$8*(ReDiarioFert!G53+ReDiarioFert!G54+ReDiarioFert!G55)</f>
        <v>17.829584176310156</v>
      </c>
      <c r="K32">
        <f>$C$8*(ReDiarioFert!I53+ReDiarioFert!I54+ReDiarioFert!I55)</f>
        <v>12.381655677993166</v>
      </c>
      <c r="M32">
        <f>$C$8*(ReDiarioFert!K53+ReDiarioFert!K54+ReDiarioFert!K55)</f>
        <v>7.21396185160386</v>
      </c>
      <c r="O32">
        <f>$C$8*(ReDiarioFert!M53+ReDiarioFert!M54+ReDiarioFert!M55)</f>
        <v>313.3222775609756</v>
      </c>
      <c r="S32">
        <f>((E32/100)*$G$171+(G32/100)*$G$172+(I32/100)*$G$173+(K32/100)*$G$174+(M32/100)*$G$175+(O32)*$G$176+(Q32*$G$177))</f>
        <v>355.1380624380537</v>
      </c>
    </row>
    <row r="33">
      <c r="A33">
        <v>8</v>
      </c>
      <c r="B33">
        <f>B32+3</f>
        <v>50</v>
      </c>
      <c r="C33">
        <f>$I$7+B33</f>
        <v>38569</v>
      </c>
      <c r="E33">
        <f>IF(($C$8*(ReDiarioFert!C56+ReDiarioFert!C57))&lt;=0,"0",($C$8*(ReDiarioFert!C56+ReDiarioFert!C57)))</f>
        <v>6.565547030273378</v>
      </c>
      <c r="G33">
        <f>$C$8*(ReDiarioFert!E56+ReDiarioFert!E57)</f>
        <v>9.18443015785377</v>
      </c>
      <c r="I33">
        <f>$C$8*(ReDiarioFert!G56+ReDiarioFert!G57)</f>
        <v>11.886389450873438</v>
      </c>
      <c r="K33">
        <f>$C$8*(ReDiarioFert!I56+ReDiarioFert!I57)</f>
        <v>8.25443711866211</v>
      </c>
      <c r="M33">
        <f>$C$8*(ReDiarioFert!K56+ReDiarioFert!K57)</f>
        <v>4.80930790106924</v>
      </c>
      <c r="O33">
        <f>$C$8*(ReDiarioFert!M56+ReDiarioFert!M57)</f>
        <v>228.774887804878</v>
      </c>
      <c r="Q33">
        <f>20*$C$8</f>
        <v>20.019999999999996</v>
      </c>
      <c r="S33">
        <f>((E33/100)*$G$171+(G33/100)*$G$172+(I33/100)*$G$173+(K33/100)*$G$174+(M33/100)*$G$175+(O33)*$G$176+(Q33*$G$177))</f>
        <v>266.4163387660521</v>
      </c>
    </row>
    <row r="34">
      <c r="B34">
        <f>B33+2</f>
        <v>52</v>
      </c>
      <c r="C34">
        <f>$I$7+B34</f>
        <v>38571</v>
      </c>
      <c r="E34">
        <f>IF(($C$8*(ReDiarioFert!C58+ReDiarioFert!C59))&lt;=0,"0",($C$8*(ReDiarioFert!C58+ReDiarioFert!C59)))</f>
        <v>6.565547030273378</v>
      </c>
      <c r="G34">
        <f>$C$8*(ReDiarioFert!E58+ReDiarioFert!E59)</f>
        <v>9.18443015785377</v>
      </c>
      <c r="I34">
        <f>$C$8*(ReDiarioFert!G58+ReDiarioFert!G59)</f>
        <v>11.886389450873438</v>
      </c>
      <c r="K34">
        <f>$C$8*(ReDiarioFert!I58+ReDiarioFert!I59)</f>
        <v>8.25443711866211</v>
      </c>
      <c r="M34">
        <f>$C$8*(ReDiarioFert!K58+ReDiarioFert!K59)</f>
        <v>4.80930790106924</v>
      </c>
      <c r="O34">
        <f>$C$8*(ReDiarioFert!M58+ReDiarioFert!M59)</f>
        <v>228.774887804878</v>
      </c>
      <c r="S34">
        <f>((E34/100)*$G$171+(G34/100)*$G$172+(I34/100)*$G$173+(K34/100)*$G$174+(M34/100)*$G$175+(O34)*$G$176+(Q34*$G$177))</f>
        <v>237.3873387660521</v>
      </c>
    </row>
    <row r="35">
      <c r="B35">
        <f>B34+2</f>
        <v>54</v>
      </c>
      <c r="C35">
        <f>$I$7+B35</f>
        <v>38573</v>
      </c>
      <c r="E35">
        <f>IF(($C$8*(ReDiarioFert!C60+ReDiarioFert!C61+ReDiarioFert!C62))&lt;=0,"0",($C$8*(ReDiarioFert!C60+ReDiarioFert!C61+ReDiarioFert!C62)))</f>
        <v>9.848320545410067</v>
      </c>
      <c r="G35">
        <f>$C$8*(ReDiarioFert!E60+ReDiarioFert!E61+ReDiarioFert!E62)</f>
        <v>13.776645236780656</v>
      </c>
      <c r="I35">
        <f>$C$8*(ReDiarioFert!G60+ReDiarioFert!G61+ReDiarioFert!G62)</f>
        <v>17.829584176310156</v>
      </c>
      <c r="K35">
        <f>$C$8*(ReDiarioFert!I60+ReDiarioFert!I61+ReDiarioFert!I62)</f>
        <v>12.381655677993166</v>
      </c>
      <c r="M35">
        <f>$C$8*(ReDiarioFert!K60+ReDiarioFert!K61+ReDiarioFert!K62)</f>
        <v>7.21396185160386</v>
      </c>
      <c r="O35">
        <f>$C$8*(ReDiarioFert!M60+ReDiarioFert!M61+ReDiarioFert!M62)</f>
        <v>343.16233170731704</v>
      </c>
      <c r="S35">
        <f>((E35/100)*$G$171+(G35/100)*$G$172+(I35/100)*$G$173+(K35/100)*$G$174+(M35/100)*$G$175+(O35)*$G$176+(Q35*$G$177))</f>
        <v>356.0810081490781</v>
      </c>
    </row>
    <row r="36">
      <c r="A36">
        <v>9</v>
      </c>
      <c r="B36">
        <f>B35+3</f>
        <v>57</v>
      </c>
      <c r="C36">
        <f>$I$7+B36</f>
        <v>38576</v>
      </c>
      <c r="E36">
        <f>IF(($C$8*(ReDiarioFert!C63+ReDiarioFert!C64))&lt;=0,"0",($C$8*(ReDiarioFert!C63+ReDiarioFert!C64)))</f>
        <v>6.565547030273378</v>
      </c>
      <c r="G36">
        <f>$C$8*(ReDiarioFert!E63+ReDiarioFert!E64)</f>
        <v>9.18443015785377</v>
      </c>
      <c r="I36">
        <f>$C$8*(ReDiarioFert!G63+ReDiarioFert!G64)</f>
        <v>11.886389450873438</v>
      </c>
      <c r="K36">
        <f>$C$8*(ReDiarioFert!I63+ReDiarioFert!I64)</f>
        <v>8.25443711866211</v>
      </c>
      <c r="M36">
        <f>$C$8*(ReDiarioFert!K63+ReDiarioFert!K64)</f>
        <v>4.80930790106924</v>
      </c>
      <c r="O36">
        <f>$C$8*(ReDiarioFert!M63+ReDiarioFert!M64)</f>
        <v>228.774887804878</v>
      </c>
      <c r="Q36">
        <f>20*$C$8</f>
        <v>20.019999999999996</v>
      </c>
      <c r="S36">
        <f>((E36/100)*$G$171+(G36/100)*$G$172+(I36/100)*$G$173+(K36/100)*$G$174+(M36/100)*$G$175+(O36)*$G$176+(Q36*$G$177))</f>
        <v>266.4163387660521</v>
      </c>
    </row>
    <row r="37">
      <c r="B37">
        <f>B36+2</f>
        <v>59</v>
      </c>
      <c r="C37">
        <f>$I$7+B37</f>
        <v>38578</v>
      </c>
      <c r="E37">
        <f>IF(($C$8*(ReDiarioFert!C65+ReDiarioFert!C66))&lt;=0,"0",($C$8*(ReDiarioFert!C65+ReDiarioFert!C66)))</f>
        <v>6.565547030273378</v>
      </c>
      <c r="G37">
        <f>$C$8*(ReDiarioFert!E65+ReDiarioFert!E66)</f>
        <v>9.18443015785377</v>
      </c>
      <c r="I37">
        <f>$C$8*(ReDiarioFert!G65+ReDiarioFert!G66)</f>
        <v>11.886389450873438</v>
      </c>
      <c r="K37">
        <f>$C$8*(ReDiarioFert!I65+ReDiarioFert!I66)</f>
        <v>8.25443711866211</v>
      </c>
      <c r="M37">
        <f>$C$8*(ReDiarioFert!K65+ReDiarioFert!K66)</f>
        <v>4.80930790106924</v>
      </c>
      <c r="O37">
        <f>$C$8*(ReDiarioFert!M65+ReDiarioFert!M66)</f>
        <v>228.774887804878</v>
      </c>
      <c r="S37">
        <f>((E37/100)*$G$171+(G37/100)*$G$172+(I37/100)*$G$173+(K37/100)*$G$174+(M37/100)*$G$175+(O37)*$G$176+(Q37*$G$177))</f>
        <v>237.3873387660521</v>
      </c>
    </row>
    <row r="38">
      <c r="B38">
        <f>B37+2</f>
        <v>61</v>
      </c>
      <c r="C38">
        <f>$I$7+B38</f>
        <v>38580</v>
      </c>
      <c r="E38">
        <f>IF(($C$8*(ReDiarioFert!C67+ReDiarioFert!C68+ReDiarioFert!C69))&lt;=0,"0",($C$8*(ReDiarioFert!C67+ReDiarioFert!C68+ReDiarioFert!C69)))</f>
        <v>9.848320545410067</v>
      </c>
      <c r="G38">
        <f>$C$8*(ReDiarioFert!E67+ReDiarioFert!E68+ReDiarioFert!E69)</f>
        <v>13.776645236780656</v>
      </c>
      <c r="I38">
        <f>$C$8*(ReDiarioFert!G67+ReDiarioFert!G68+ReDiarioFert!G69)</f>
        <v>17.829584176310156</v>
      </c>
      <c r="K38">
        <f>$C$8*(ReDiarioFert!I67+ReDiarioFert!I68+ReDiarioFert!I69)</f>
        <v>12.381655677993166</v>
      </c>
      <c r="M38">
        <f>$C$8*(ReDiarioFert!K67+ReDiarioFert!K68+ReDiarioFert!K69)</f>
        <v>7.21396185160386</v>
      </c>
      <c r="O38">
        <f>$C$8*(ReDiarioFert!M67+ReDiarioFert!M68+ReDiarioFert!M69)</f>
        <v>373.0028741463414</v>
      </c>
      <c r="S38">
        <f>((E38/100)*$G$171+(G38/100)*$G$172+(I38/100)*$G$173+(K38/100)*$G$174+(M38/100)*$G$175+(O38)*$G$176+(Q38*$G$177))</f>
        <v>357.0239692901513</v>
      </c>
    </row>
    <row r="39">
      <c r="A39">
        <v>10</v>
      </c>
      <c r="B39">
        <f>B38+3</f>
        <v>64</v>
      </c>
      <c r="C39">
        <f>$I$7+B39</f>
        <v>38583</v>
      </c>
      <c r="E39">
        <f>IF(($C$8*(ReDiarioFert!C70+ReDiarioFert!C71))&lt;=0,"0",($C$8*(ReDiarioFert!C70+ReDiarioFert!C71)))</f>
        <v>6.565547030273378</v>
      </c>
      <c r="G39">
        <f>$C$8*(ReDiarioFert!E70+ReDiarioFert!E71)</f>
        <v>9.18443015785377</v>
      </c>
      <c r="I39">
        <f>$C$8*(ReDiarioFert!G70+ReDiarioFert!G71)</f>
        <v>11.886389450873438</v>
      </c>
      <c r="K39">
        <f>$C$8*(ReDiarioFert!I70+ReDiarioFert!I71)</f>
        <v>8.25443711866211</v>
      </c>
      <c r="M39">
        <f>$C$8*(ReDiarioFert!K70+ReDiarioFert!K71)</f>
        <v>4.80930790106924</v>
      </c>
      <c r="O39">
        <f>$C$8*(ReDiarioFert!M70+ReDiarioFert!M71)</f>
        <v>288.4559726829268</v>
      </c>
      <c r="Q39">
        <f>20*$C$8</f>
        <v>20.019999999999996</v>
      </c>
      <c r="S39">
        <f>((E39/100)*$G$171+(G39/100)*$G$172+(I39/100)*$G$173+(K39/100)*$G$174+(M39/100)*$G$175+(O39)*$G$176+(Q39*$G$177))</f>
        <v>268.30226104819843</v>
      </c>
    </row>
    <row r="40">
      <c r="B40">
        <f>B39+2</f>
        <v>66</v>
      </c>
      <c r="C40">
        <f>$I$7+B40</f>
        <v>38585</v>
      </c>
      <c r="E40">
        <f>IF(($C$8*(ReDiarioFert!C72+ReDiarioFert!C73))&lt;=0,"0",($C$8*(ReDiarioFert!C72+ReDiarioFert!C73)))</f>
        <v>6.565547030273378</v>
      </c>
      <c r="G40">
        <f>$C$8*(ReDiarioFert!E72+ReDiarioFert!E73)</f>
        <v>9.18443015785377</v>
      </c>
      <c r="I40">
        <f>$C$8*(ReDiarioFert!G72+ReDiarioFert!G73)</f>
        <v>11.886389450873438</v>
      </c>
      <c r="K40">
        <f>$C$8*(ReDiarioFert!I72+ReDiarioFert!I73)</f>
        <v>8.25443711866211</v>
      </c>
      <c r="M40">
        <f>$C$8*(ReDiarioFert!K72+ReDiarioFert!K73)</f>
        <v>4.80930790106924</v>
      </c>
      <c r="O40">
        <f>$C$8*(ReDiarioFert!M72+ReDiarioFert!M73)</f>
        <v>288.4559726829268</v>
      </c>
      <c r="S40">
        <f>((E40/100)*$G$171+(G40/100)*$G$172+(I40/100)*$G$173+(K40/100)*$G$174+(M40/100)*$G$175+(O40)*$G$176+(Q40*$G$177))</f>
        <v>239.27326104819844</v>
      </c>
    </row>
    <row r="41">
      <c r="B41">
        <f>B40+2</f>
        <v>68</v>
      </c>
      <c r="C41">
        <f>$I$7+B41</f>
        <v>38587</v>
      </c>
      <c r="E41">
        <f>IF(($C$8*(ReDiarioFert!C74+ReDiarioFert!C75+ReDiarioFert!C76))&lt;=0,"0",($C$8*(ReDiarioFert!C74+ReDiarioFert!C75+ReDiarioFert!C76)))</f>
        <v>8.612794989482389</v>
      </c>
      <c r="G41">
        <f>$C$8*(ReDiarioFert!E74+ReDiarioFert!E75+ReDiarioFert!E76)</f>
        <v>13.776645236780656</v>
      </c>
      <c r="I41">
        <f>$C$8*(ReDiarioFert!G74+ReDiarioFert!G75+ReDiarioFert!G76)</f>
        <v>17.829584176310156</v>
      </c>
      <c r="K41">
        <f>$C$8*(ReDiarioFert!I74+ReDiarioFert!I75+ReDiarioFert!I76)</f>
        <v>12.381655677993166</v>
      </c>
      <c r="M41">
        <f>$C$8*(ReDiarioFert!K74+ReDiarioFert!K75+ReDiarioFert!K76)</f>
        <v>7.21396185160386</v>
      </c>
      <c r="O41">
        <f>$C$8*(ReDiarioFert!M74+ReDiarioFert!M75+ReDiarioFert!M76)</f>
        <v>432.6839590243902</v>
      </c>
      <c r="S41">
        <f>((E41/100)*$G$171+(G41/100)*$G$172+(I41/100)*$G$173+(K41/100)*$G$174+(M41/100)*$G$175+(O41)*$G$176+(Q41*$G$177))</f>
        <v>354.9562097933291</v>
      </c>
    </row>
    <row r="42">
      <c r="A42">
        <v>11</v>
      </c>
      <c r="B42">
        <f>B41+3</f>
        <v>71</v>
      </c>
      <c r="C42">
        <f>$I$7+B42</f>
        <v>38590</v>
      </c>
      <c r="E42">
        <f>IF(($C$8*(ReDiarioFert!C77+ReDiarioFert!C78))&lt;=0,"0",($C$8*(ReDiarioFert!C77+ReDiarioFert!C78)))</f>
        <v>5.741863326321592</v>
      </c>
      <c r="G42">
        <f>$C$8*(ReDiarioFert!E77+ReDiarioFert!E78)</f>
        <v>9.18443015785377</v>
      </c>
      <c r="I42">
        <f>$C$8*(ReDiarioFert!G77+ReDiarioFert!G78)</f>
        <v>11.886389450873438</v>
      </c>
      <c r="K42">
        <f>$C$8*(ReDiarioFert!I77+ReDiarioFert!I78)</f>
        <v>8.25443711866211</v>
      </c>
      <c r="M42">
        <f>$C$8*(ReDiarioFert!K77+ReDiarioFert!K78)</f>
        <v>4.80930790106924</v>
      </c>
      <c r="O42">
        <f>$C$8*(ReDiarioFert!M77+ReDiarioFert!M78)</f>
        <v>288.4559726829268</v>
      </c>
      <c r="Q42">
        <f>20*$C$8</f>
        <v>20.019999999999996</v>
      </c>
      <c r="S42">
        <f>((E42/100)*$G$171+(G42/100)*$G$172+(I42/100)*$G$173+(K42/100)*$G$174+(M42/100)*$G$175+(O42)*$G$176+(Q42*$G$177))</f>
        <v>265.6664731955527</v>
      </c>
    </row>
    <row r="43">
      <c r="B43">
        <f>B42+2</f>
        <v>73</v>
      </c>
      <c r="C43">
        <f>$I$7+B43</f>
        <v>38592</v>
      </c>
      <c r="E43">
        <f>IF(($C$8*(ReDiarioFert!C79+ReDiarioFert!C80))&lt;=0,"0",($C$8*(ReDiarioFert!C79+ReDiarioFert!C80)))</f>
        <v>5.741863326321592</v>
      </c>
      <c r="G43">
        <f>$C$8*(ReDiarioFert!E79+ReDiarioFert!E80)</f>
        <v>9.18443015785377</v>
      </c>
      <c r="I43">
        <f>$C$8*(ReDiarioFert!G79+ReDiarioFert!G80)</f>
        <v>11.886389450873438</v>
      </c>
      <c r="K43">
        <f>$C$8*(ReDiarioFert!I79+ReDiarioFert!I80)</f>
        <v>8.25443711866211</v>
      </c>
      <c r="M43">
        <f>$C$8*(ReDiarioFert!K79+ReDiarioFert!K80)</f>
        <v>4.80930790106924</v>
      </c>
      <c r="O43">
        <f>$C$8*(ReDiarioFert!M79+ReDiarioFert!M80)</f>
        <v>288.4559726829268</v>
      </c>
      <c r="S43">
        <f>((E43/100)*$G$171+(G43/100)*$G$172+(I43/100)*$G$173+(K43/100)*$G$174+(M43/100)*$G$175+(O43)*$G$176+(Q43*$G$177))</f>
        <v>236.63747319555273</v>
      </c>
    </row>
    <row r="44">
      <c r="B44">
        <f>B43+2</f>
        <v>75</v>
      </c>
      <c r="C44">
        <f>$I$7+B44</f>
        <v>38594</v>
      </c>
      <c r="E44">
        <f>IF(($C$8*(ReDiarioFert!C81+ReDiarioFert!C82+ReDiarioFert!C83))&lt;=0,"0",($C$8*(ReDiarioFert!C81+ReDiarioFert!C82+ReDiarioFert!C83)))</f>
        <v>12.26207520702792</v>
      </c>
      <c r="G44">
        <f>$C$8*(ReDiarioFert!E81+ReDiarioFert!E82+ReDiarioFert!E83)</f>
        <v>9.69467421196077</v>
      </c>
      <c r="I44">
        <f>$C$8*(ReDiarioFert!G81+ReDiarioFert!G82+ReDiarioFert!G83)</f>
        <v>22.931063285129998</v>
      </c>
      <c r="K44">
        <f>$C$8*(ReDiarioFert!I81+ReDiarioFert!I82+ReDiarioFert!I83)</f>
        <v>15.9243495035625</v>
      </c>
      <c r="M44">
        <f>$C$8*(ReDiarioFert!K81+ReDiarioFert!K82+ReDiarioFert!K83)</f>
        <v>9.494635235052286</v>
      </c>
      <c r="O44">
        <f>$C$8*(ReDiarioFert!M81+ReDiarioFert!M82+ReDiarioFert!M83)</f>
        <v>432.6839590243902</v>
      </c>
      <c r="S44">
        <f>((E44/100)*$G$171+(G44/100)*$G$172+(I44/100)*$G$173+(K44/100)*$G$174+(M44/100)*$G$175+(O44)*$G$176+(Q44*$G$177))</f>
        <v>361.23812168736697</v>
      </c>
    </row>
    <row r="45">
      <c r="A45">
        <v>12</v>
      </c>
      <c r="B45">
        <f>B44+3</f>
        <v>78</v>
      </c>
      <c r="C45">
        <f>$I$7+B45</f>
        <v>38597</v>
      </c>
      <c r="E45">
        <f>IF(($C$8*(ReDiarioFert!C84+ReDiarioFert!C85))&lt;=0,"0",($C$8*(ReDiarioFert!C84+ReDiarioFert!C85)))</f>
        <v>8.628713002872274</v>
      </c>
      <c r="G45">
        <f>$C$8*(ReDiarioFert!E84+ReDiarioFert!E85)</f>
        <v>5.102459133033885</v>
      </c>
      <c r="I45">
        <f>$C$8*(ReDiarioFert!G84+ReDiarioFert!G85)</f>
        <v>15.28737552342</v>
      </c>
      <c r="K45">
        <f>$C$8*(ReDiarioFert!I84+ReDiarioFert!I85)</f>
        <v>10.616233002375</v>
      </c>
      <c r="M45">
        <f>$C$8*(ReDiarioFert!K84+ReDiarioFert!K85)</f>
        <v>6.401951111111109</v>
      </c>
      <c r="O45">
        <f>$C$8*(ReDiarioFert!M84+ReDiarioFert!M85)</f>
        <v>288.4559726829268</v>
      </c>
      <c r="Q45">
        <f>20*$C$8</f>
        <v>20.019999999999996</v>
      </c>
      <c r="S45">
        <f>((E45/100)*$G$171+(G45/100)*$G$172+(I45/100)*$G$173+(K45/100)*$G$174+(M45/100)*$G$175+(O45)*$G$176+(Q45*$G$177))</f>
        <v>255.3547284894266</v>
      </c>
    </row>
    <row r="46">
      <c r="B46">
        <f>B45+2</f>
        <v>80</v>
      </c>
      <c r="C46">
        <f>$I$7+B46</f>
        <v>38599</v>
      </c>
      <c r="E46">
        <f>IF(($C$8*(ReDiarioFert!C86+ReDiarioFert!C87))&lt;=0,"0",($C$8*(ReDiarioFert!C86+ReDiarioFert!C87)))</f>
        <v>8.628713002872274</v>
      </c>
      <c r="G46">
        <f>$C$8*(ReDiarioFert!E86+ReDiarioFert!E87)</f>
        <v>5.102459133033885</v>
      </c>
      <c r="I46">
        <f>$C$8*(ReDiarioFert!G86+ReDiarioFert!G87)</f>
        <v>15.28737552342</v>
      </c>
      <c r="K46">
        <f>$C$8*(ReDiarioFert!I86+ReDiarioFert!I87)</f>
        <v>10.616233002375</v>
      </c>
      <c r="M46">
        <f>$C$8*(ReDiarioFert!K86+ReDiarioFert!K87)</f>
        <v>6.401951111111109</v>
      </c>
      <c r="O46">
        <f>$C$8*(ReDiarioFert!M86+ReDiarioFert!M87)</f>
        <v>318.29602682926827</v>
      </c>
      <c r="S46">
        <f>((E46/100)*$G$171+(G46/100)*$G$172+(I46/100)*$G$173+(K46/100)*$G$174+(M46/100)*$G$175+(O46)*$G$176+(Q46*$G$177))</f>
        <v>227.268674200451</v>
      </c>
    </row>
    <row r="47">
      <c r="B47">
        <f>B46+2</f>
        <v>82</v>
      </c>
      <c r="C47">
        <f>$I$7+B47</f>
        <v>38601</v>
      </c>
      <c r="E47">
        <f>IF(($C$8*(ReDiarioFert!C88+ReDiarioFert!C89+ReDiarioFert!C90))&lt;=0,"0",($C$8*(ReDiarioFert!C88+ReDiarioFert!C89+ReDiarioFert!C90)))</f>
        <v>12.943069504308411</v>
      </c>
      <c r="G47">
        <f>$C$8*(ReDiarioFert!E88+ReDiarioFert!E89+ReDiarioFert!E90)</f>
        <v>7.653688699550828</v>
      </c>
      <c r="I47">
        <f>$C$8*(ReDiarioFert!G88+ReDiarioFert!G89+ReDiarioFert!G90)</f>
        <v>22.931063285129998</v>
      </c>
      <c r="K47">
        <f>$C$8*(ReDiarioFert!I88+ReDiarioFert!I89+ReDiarioFert!I90)</f>
        <v>15.9243495035625</v>
      </c>
      <c r="M47">
        <f>$C$8*(ReDiarioFert!K88+ReDiarioFert!K89+ReDiarioFert!K90)</f>
        <v>9.602926666666665</v>
      </c>
      <c r="O47">
        <f>$C$8*(ReDiarioFert!M88+ReDiarioFert!M89+ReDiarioFert!M90)</f>
        <v>522.2041214634146</v>
      </c>
      <c r="S47">
        <f>((E47/100)*$G$171+(G47/100)*$G$172+(I47/100)*$G$173+(K47/100)*$G$174+(M47/100)*$G$175+(O47)*$G$176+(Q47*$G$177))</f>
        <v>342.31742986721315</v>
      </c>
    </row>
    <row r="48" ht="18" customHeight="1">
      <c r="A48">
        <v>13</v>
      </c>
      <c r="B48">
        <f>B47+3</f>
        <v>85</v>
      </c>
      <c r="C48">
        <f>$I$7+B48</f>
        <v>38604</v>
      </c>
      <c r="E48">
        <f>IF(($C$8*(ReDiarioFert!C91+ReDiarioFert!C92))&lt;=0,"0",($C$8*(ReDiarioFert!C91+ReDiarioFert!C92)))</f>
        <v>8.628713002872274</v>
      </c>
      <c r="G48">
        <f>$C$8*(ReDiarioFert!E91+ReDiarioFert!E92)</f>
        <v>5.102459133033885</v>
      </c>
      <c r="I48">
        <f>$C$8*(ReDiarioFert!G91+ReDiarioFert!G92)</f>
        <v>15.28737552342</v>
      </c>
      <c r="K48">
        <f>$C$8*(ReDiarioFert!I91+ReDiarioFert!I92)</f>
        <v>10.616233002375</v>
      </c>
      <c r="M48">
        <f>$C$8*(ReDiarioFert!K91+ReDiarioFert!K92)</f>
        <v>6.401951111111109</v>
      </c>
      <c r="O48">
        <f>$C$8*(ReDiarioFert!M91+ReDiarioFert!M92)</f>
        <v>348.13608097560973</v>
      </c>
      <c r="Q48">
        <f>20*$C$8</f>
        <v>20.019999999999996</v>
      </c>
      <c r="S48">
        <f>((E48/100)*$G$171+(G48/100)*$G$172+(I48/100)*$G$173+(K48/100)*$G$174+(M48/100)*$G$175+(O48)*$G$176+(Q48*$G$177))</f>
        <v>257.2406199114754</v>
      </c>
    </row>
    <row r="49" ht="18" customHeight="1">
      <c r="B49">
        <f>B48+2</f>
        <v>87</v>
      </c>
      <c r="C49">
        <f>$I$7+B49</f>
        <v>38606</v>
      </c>
      <c r="E49">
        <f>IF(($C$8*(ReDiarioFert!C93+ReDiarioFert!C94))&lt;=0,"0",($C$8*(ReDiarioFert!C93+ReDiarioFert!C94)))</f>
        <v>8.628713002872274</v>
      </c>
      <c r="G49">
        <f>$C$8*(ReDiarioFert!E93+ReDiarioFert!E94)</f>
        <v>5.102459133033885</v>
      </c>
      <c r="I49">
        <f>$C$8*(ReDiarioFert!G93+ReDiarioFert!G94)</f>
        <v>15.28737552342</v>
      </c>
      <c r="K49">
        <f>$C$8*(ReDiarioFert!I93+ReDiarioFert!I94)</f>
        <v>10.616233002375</v>
      </c>
      <c r="M49">
        <f>$C$8*(ReDiarioFert!K93+ReDiarioFert!K94)</f>
        <v>6.401951111111109</v>
      </c>
      <c r="O49">
        <f>$C$8*(ReDiarioFert!M93+ReDiarioFert!M94)</f>
        <v>348.13608097560973</v>
      </c>
      <c r="S49">
        <f>((E49/100)*$G$171+(G49/100)*$G$172+(I49/100)*$G$173+(K49/100)*$G$174+(M49/100)*$G$175+(O49)*$G$176+(Q49*$G$177))</f>
        <v>228.2116199114754</v>
      </c>
    </row>
    <row r="50" ht="18" customHeight="1">
      <c r="B50">
        <f>B49+2</f>
        <v>89</v>
      </c>
      <c r="C50">
        <f>$I$7+B50</f>
        <v>38608</v>
      </c>
      <c r="E50">
        <f>IF(($C$8*(ReDiarioFert!C95+ReDiarioFert!C96+ReDiarioFert!C97))&lt;=0,"0",($C$8*(ReDiarioFert!C95+ReDiarioFert!C96+ReDiarioFert!C97)))</f>
        <v>12.943069504308411</v>
      </c>
      <c r="G50">
        <f>$C$8*(ReDiarioFert!E95+ReDiarioFert!E96+ReDiarioFert!E97)</f>
        <v>7.653688699550828</v>
      </c>
      <c r="I50">
        <f>$C$8*(ReDiarioFert!G95+ReDiarioFert!G96+ReDiarioFert!G97)</f>
        <v>22.931063285129998</v>
      </c>
      <c r="K50">
        <f>$C$8*(ReDiarioFert!I95+ReDiarioFert!I96+ReDiarioFert!I97)</f>
        <v>15.9243495035625</v>
      </c>
      <c r="M50">
        <f>$C$8*(ReDiarioFert!K95+ReDiarioFert!K96+ReDiarioFert!K97)</f>
        <v>9.602926666666665</v>
      </c>
      <c r="O50">
        <f>$C$8*(ReDiarioFert!M95+ReDiarioFert!M96+ReDiarioFert!M97)</f>
        <v>522.2041214634146</v>
      </c>
      <c r="S50">
        <f>((E50/100)*$G$171+(G50/100)*$G$172+(I50/100)*$G$173+(K50/100)*$G$174+(M50/100)*$G$175+(O50)*$G$176+(Q50*$G$177))</f>
        <v>342.31742986721315</v>
      </c>
    </row>
    <row r="51">
      <c r="A51">
        <v>14</v>
      </c>
      <c r="B51">
        <f>B50+3</f>
        <v>92</v>
      </c>
      <c r="C51">
        <f>$I$7+B51</f>
        <v>38611</v>
      </c>
      <c r="E51">
        <f>IF(($C$8*(ReDiarioFert!C98+ReDiarioFert!C99))&lt;=0,"0",($C$8*(ReDiarioFert!C98+ReDiarioFert!C99)))</f>
        <v>8.628713002872274</v>
      </c>
      <c r="G51">
        <f>$C$8*(ReDiarioFert!E98+ReDiarioFert!E99)</f>
        <v>5.102459133033885</v>
      </c>
      <c r="I51">
        <f>$C$8*(ReDiarioFert!G98+ReDiarioFert!G99)</f>
        <v>15.28737552342</v>
      </c>
      <c r="K51">
        <f>$C$8*(ReDiarioFert!I98+ReDiarioFert!I99)</f>
        <v>10.616233002375</v>
      </c>
      <c r="M51">
        <f>$C$8*(ReDiarioFert!K98+ReDiarioFert!K99)</f>
        <v>6.401951111111109</v>
      </c>
      <c r="O51">
        <f>$C$8*(ReDiarioFert!M98+ReDiarioFert!M99)</f>
        <v>348.13608097560973</v>
      </c>
      <c r="Q51">
        <f>20*$C$8</f>
        <v>20.019999999999996</v>
      </c>
      <c r="S51">
        <f>((E51/100)*$G$171+(G51/100)*$G$172+(I51/100)*$G$173+(K51/100)*$G$174+(M51/100)*$G$175+(O51)*$G$176+(Q51*$G$177))</f>
        <v>257.2406199114754</v>
      </c>
    </row>
    <row r="52">
      <c r="B52">
        <f>B51+2</f>
        <v>94</v>
      </c>
      <c r="C52">
        <f>$I$7+B52</f>
        <v>38613</v>
      </c>
      <c r="E52">
        <f>IF(($C$8*(ReDiarioFert!C100+ReDiarioFert!C101))&lt;=0,"0",($C$8*(ReDiarioFert!C100+ReDiarioFert!C101)))</f>
        <v>8.628713002872274</v>
      </c>
      <c r="G52">
        <f>$C$8*(ReDiarioFert!E100+ReDiarioFert!E101)</f>
        <v>5.102459133033885</v>
      </c>
      <c r="I52">
        <f>$C$8*(ReDiarioFert!G100+ReDiarioFert!G101)</f>
        <v>15.28737552342</v>
      </c>
      <c r="K52">
        <f>$C$8*(ReDiarioFert!I100+ReDiarioFert!I101)</f>
        <v>10.616233002375</v>
      </c>
      <c r="M52">
        <f>$C$8*(ReDiarioFert!K100+ReDiarioFert!K101)</f>
        <v>6.401951111111109</v>
      </c>
      <c r="O52">
        <f>$C$8*(ReDiarioFert!M100+ReDiarioFert!M101)</f>
        <v>348.13608097560973</v>
      </c>
      <c r="S52">
        <f>((E52/100)*$G$171+(G52/100)*$G$172+(I52/100)*$G$173+(K52/100)*$G$174+(M52/100)*$G$175+(O52)*$G$176+(Q52*$G$177))</f>
        <v>228.2116199114754</v>
      </c>
    </row>
    <row r="53">
      <c r="B53">
        <f>B52+2</f>
        <v>96</v>
      </c>
      <c r="C53">
        <f>$I$7+B53</f>
        <v>38615</v>
      </c>
      <c r="E53">
        <f>IF(($C$8*(ReDiarioFert!C102+ReDiarioFert!C103+ReDiarioFert!C104))&lt;=0,"0",($C$8*(ReDiarioFert!C102+ReDiarioFert!C103+ReDiarioFert!C104)))</f>
        <v>12.943069504308411</v>
      </c>
      <c r="G53">
        <f>$C$8*(ReDiarioFert!E102+ReDiarioFert!E103+ReDiarioFert!E104)</f>
        <v>7.653688699550828</v>
      </c>
      <c r="I53">
        <f>$C$8*(ReDiarioFert!G102+ReDiarioFert!G103+ReDiarioFert!G104)</f>
        <v>22.931063285129998</v>
      </c>
      <c r="K53">
        <f>$C$8*(ReDiarioFert!I102+ReDiarioFert!I103+ReDiarioFert!I104)</f>
        <v>15.9243495035625</v>
      </c>
      <c r="M53">
        <f>$C$8*(ReDiarioFert!K102+ReDiarioFert!K103+ReDiarioFert!K104)</f>
        <v>9.602926666666665</v>
      </c>
      <c r="O53">
        <f>$C$8*(ReDiarioFert!M102+ReDiarioFert!M103+ReDiarioFert!M104)</f>
        <v>522.2041214634146</v>
      </c>
      <c r="S53">
        <f>((E53/100)*$G$171+(G53/100)*$G$172+(I53/100)*$G$173+(K53/100)*$G$174+(M53/100)*$G$175+(O53)*$G$176+(Q53*$G$177))</f>
        <v>342.31742986721315</v>
      </c>
    </row>
    <row r="54">
      <c r="A54">
        <v>15</v>
      </c>
      <c r="B54">
        <f>B53+3</f>
        <v>99</v>
      </c>
      <c r="C54">
        <f>$I$7+B54</f>
        <v>38618</v>
      </c>
      <c r="E54">
        <f>IF(($C$8*(ReDiarioFert!C105+ReDiarioFert!C106))&lt;=0,"0",($C$8*(ReDiarioFert!C105+ReDiarioFert!C106)))</f>
        <v>8.628713002872274</v>
      </c>
      <c r="G54">
        <f>$C$8*(ReDiarioFert!E105+ReDiarioFert!E106)</f>
        <v>5.102459133033885</v>
      </c>
      <c r="I54">
        <f>$C$8*(ReDiarioFert!G105+ReDiarioFert!G106)</f>
        <v>15.28737552342</v>
      </c>
      <c r="K54">
        <f>$C$8*(ReDiarioFert!I105+ReDiarioFert!I106)</f>
        <v>10.616233002375</v>
      </c>
      <c r="M54">
        <f>$C$8*(ReDiarioFert!K105+ReDiarioFert!K106)</f>
        <v>6.401951111111109</v>
      </c>
      <c r="O54">
        <f>$C$8*(ReDiarioFert!M105+ReDiarioFert!M106)</f>
        <v>348.13608097560973</v>
      </c>
      <c r="Q54">
        <f>20*$C$8</f>
        <v>20.019999999999996</v>
      </c>
      <c r="S54">
        <f>((E54/100)*$G$171+(G54/100)*$G$172+(I54/100)*$G$173+(K54/100)*$G$174+(M54/100)*$G$175+(O54)*$G$176+(Q54*$G$177))</f>
        <v>257.2406199114754</v>
      </c>
    </row>
    <row r="55">
      <c r="B55">
        <f>B54+2</f>
        <v>101</v>
      </c>
      <c r="C55">
        <f>$I$7+B55</f>
        <v>38620</v>
      </c>
      <c r="E55">
        <f>IF(($C$8*(ReDiarioFert!C107+ReDiarioFert!C108))&lt;=0,"0",($C$8*(ReDiarioFert!C107+ReDiarioFert!C108)))</f>
        <v>8.628713002872274</v>
      </c>
      <c r="G55">
        <f>$C$8*(ReDiarioFert!E107+ReDiarioFert!E108)</f>
        <v>5.102459133033885</v>
      </c>
      <c r="I55">
        <f>$C$8*(ReDiarioFert!G107+ReDiarioFert!G108)</f>
        <v>15.28737552342</v>
      </c>
      <c r="K55">
        <f>$C$8*(ReDiarioFert!I107+ReDiarioFert!I108)</f>
        <v>10.616233002375</v>
      </c>
      <c r="M55">
        <f>$C$8*(ReDiarioFert!K107+ReDiarioFert!K108)</f>
        <v>6.401951111111109</v>
      </c>
      <c r="O55">
        <f>$C$8*(ReDiarioFert!M107+ReDiarioFert!M108)</f>
        <v>348.13608097560973</v>
      </c>
      <c r="S55">
        <f>((E55/100)*$G$171+(G55/100)*$G$172+(I55/100)*$G$173+(K55/100)*$G$174+(M55/100)*$G$175+(O55)*$G$176+(Q55*$G$177))</f>
        <v>228.2116199114754</v>
      </c>
    </row>
    <row r="56">
      <c r="B56">
        <f>B55+2</f>
        <v>103</v>
      </c>
      <c r="C56">
        <f>$I$7+B56</f>
        <v>38622</v>
      </c>
      <c r="E56">
        <f>IF(($C$8*(ReDiarioFert!C109+ReDiarioFert!C110+ReDiarioFert!C111))&lt;=0,"0",($C$8*(ReDiarioFert!C109+ReDiarioFert!C110+ReDiarioFert!C111)))</f>
        <v>12.943069504308411</v>
      </c>
      <c r="G56">
        <f>$C$8*(ReDiarioFert!E109+ReDiarioFert!E110+ReDiarioFert!E111)</f>
        <v>7.653688699550828</v>
      </c>
      <c r="I56">
        <f>$C$8*(ReDiarioFert!G109+ReDiarioFert!G110+ReDiarioFert!G111)</f>
        <v>22.931063285129998</v>
      </c>
      <c r="K56">
        <f>$C$8*(ReDiarioFert!I109+ReDiarioFert!I110+ReDiarioFert!I111)</f>
        <v>15.9243495035625</v>
      </c>
      <c r="M56">
        <f>$C$8*(ReDiarioFert!K109+ReDiarioFert!K110+ReDiarioFert!K111)</f>
        <v>9.602926666666665</v>
      </c>
      <c r="O56">
        <f>$C$8*(ReDiarioFert!M109+ReDiarioFert!M110+ReDiarioFert!M111)</f>
        <v>522.2041214634146</v>
      </c>
      <c r="S56">
        <f>((E56/100)*$G$171+(G56/100)*$G$172+(I56/100)*$G$173+(K56/100)*$G$174+(M56/100)*$G$175+(O56)*$G$176+(Q56*$G$177))</f>
        <v>342.31742986721315</v>
      </c>
    </row>
    <row r="57">
      <c r="A57">
        <v>16</v>
      </c>
      <c r="B57">
        <f>B56+3</f>
        <v>106</v>
      </c>
      <c r="C57">
        <f>$I$7+B57</f>
        <v>38625</v>
      </c>
      <c r="E57">
        <f>IF(($C$8*(ReDiarioFert!C112+ReDiarioFert!C113))&lt;=0,"0",($C$8*(ReDiarioFert!C112+ReDiarioFert!C113)))</f>
        <v>8.628713002872274</v>
      </c>
      <c r="G57">
        <f>$C$8*(ReDiarioFert!E112+ReDiarioFert!E113)</f>
        <v>5.102459133033885</v>
      </c>
      <c r="I57">
        <f>$C$8*(ReDiarioFert!G112+ReDiarioFert!G113)</f>
        <v>15.28737552342</v>
      </c>
      <c r="K57">
        <f>$C$8*(ReDiarioFert!I112+ReDiarioFert!I113)</f>
        <v>10.616233002375</v>
      </c>
      <c r="M57">
        <f>$C$8*(ReDiarioFert!K112+ReDiarioFert!K113)</f>
        <v>6.401951111111109</v>
      </c>
      <c r="O57">
        <f>$C$8*(ReDiarioFert!M112+ReDiarioFert!M113)</f>
        <v>348.13608097560973</v>
      </c>
      <c r="Q57">
        <f>20*$C$8</f>
        <v>20.019999999999996</v>
      </c>
      <c r="S57">
        <f>((E57/100)*$G$171+(G57/100)*$G$172+(I57/100)*$G$173+(K57/100)*$G$174+(M57/100)*$G$175+(O57)*$G$176+(Q57*$G$177))</f>
        <v>257.2406199114754</v>
      </c>
    </row>
    <row r="58">
      <c r="B58">
        <f>B57+2</f>
        <v>108</v>
      </c>
      <c r="C58">
        <f>$I$7+B58</f>
        <v>38627</v>
      </c>
      <c r="E58">
        <f>IF(($C$8*(ReDiarioFert!C114+ReDiarioFert!C115))&lt;=0,"0",($C$8*(ReDiarioFert!C114+ReDiarioFert!C115)))</f>
        <v>8.628713002872274</v>
      </c>
      <c r="G58">
        <f>$C$8*(ReDiarioFert!E114+ReDiarioFert!E115)</f>
        <v>5.102459133033885</v>
      </c>
      <c r="I58">
        <f>$C$8*(ReDiarioFert!G114+ReDiarioFert!G115)</f>
        <v>15.28737552342</v>
      </c>
      <c r="K58">
        <f>$C$8*(ReDiarioFert!I114+ReDiarioFert!I115)</f>
        <v>10.616233002375</v>
      </c>
      <c r="M58">
        <f>$C$8*(ReDiarioFert!K114+ReDiarioFert!K115)</f>
        <v>6.401951111111109</v>
      </c>
      <c r="O58">
        <f>$C$8*(ReDiarioFert!M114+ReDiarioFert!M115)</f>
        <v>348.13608097560973</v>
      </c>
      <c r="S58">
        <f>((E58/100)*$G$171+(G58/100)*$G$172+(I58/100)*$G$173+(K58/100)*$G$174+(M58/100)*$G$175+(O58)*$G$176+(Q58*$G$177))</f>
        <v>228.2116199114754</v>
      </c>
    </row>
    <row r="59">
      <c r="B59">
        <f>B58+2</f>
        <v>110</v>
      </c>
      <c r="C59">
        <f>$I$7+B59</f>
        <v>38629</v>
      </c>
      <c r="E59">
        <f>IF(($C$8*(ReDiarioFert!C116+ReDiarioFert!C117+ReDiarioFert!C118))&lt;=0,"0",($C$8*(ReDiarioFert!C116+ReDiarioFert!C117+ReDiarioFert!C118)))</f>
        <v>12.943069504308411</v>
      </c>
      <c r="G59">
        <f>$C$8*(ReDiarioFert!E116+ReDiarioFert!E117+ReDiarioFert!E118)</f>
        <v>7.653688699550828</v>
      </c>
      <c r="I59">
        <f>$C$8*(ReDiarioFert!G116+ReDiarioFert!G117+ReDiarioFert!G118)</f>
        <v>22.931063285129998</v>
      </c>
      <c r="K59">
        <f>$C$8*(ReDiarioFert!I116+ReDiarioFert!I117+ReDiarioFert!I118)</f>
        <v>15.9243495035625</v>
      </c>
      <c r="M59">
        <f>$C$8*(ReDiarioFert!K116+ReDiarioFert!K117+ReDiarioFert!K118)</f>
        <v>9.602926666666665</v>
      </c>
      <c r="O59">
        <f>$C$8*(ReDiarioFert!M116+ReDiarioFert!M117+ReDiarioFert!M118)</f>
        <v>522.2041214634146</v>
      </c>
      <c r="S59">
        <f>((E59/100)*$G$171+(G59/100)*$G$172+(I59/100)*$G$173+(K59/100)*$G$174+(M59/100)*$G$175+(O59)*$G$176+(Q59*$G$177))</f>
        <v>342.31742986721315</v>
      </c>
    </row>
    <row r="60">
      <c r="A60">
        <v>17</v>
      </c>
      <c r="B60">
        <f>B59+3</f>
        <v>113</v>
      </c>
      <c r="C60">
        <f>$I$7+B60</f>
        <v>38632</v>
      </c>
      <c r="E60">
        <f>IF(($C$8*(ReDiarioFert!C119+ReDiarioFert!C120))&lt;=0,"0",($C$8*(ReDiarioFert!C119+ReDiarioFert!C120)))</f>
        <v>8.628713002872274</v>
      </c>
      <c r="G60">
        <f>$C$8*(ReDiarioFert!E119+ReDiarioFert!E120)</f>
        <v>5.102459133033885</v>
      </c>
      <c r="I60">
        <f>$C$8*(ReDiarioFert!G119+ReDiarioFert!G120)</f>
        <v>15.28737552342</v>
      </c>
      <c r="K60">
        <f>$C$8*(ReDiarioFert!I119+ReDiarioFert!I120)</f>
        <v>10.616233002375</v>
      </c>
      <c r="M60">
        <f>$C$8*(ReDiarioFert!K119+ReDiarioFert!K120)</f>
        <v>6.401951111111109</v>
      </c>
      <c r="O60">
        <f>$C$8*(ReDiarioFert!M119+ReDiarioFert!M120)</f>
        <v>348.13608097560973</v>
      </c>
      <c r="Q60">
        <f>20*$C$8</f>
        <v>20.019999999999996</v>
      </c>
      <c r="S60">
        <f>((E60/100)*$G$171+(G60/100)*$G$172+(I60/100)*$G$173+(K60/100)*$G$174+(M60/100)*$G$175+(O60)*$G$176+(Q60*$G$177))</f>
        <v>257.2406199114754</v>
      </c>
    </row>
    <row r="61">
      <c r="B61">
        <f>B60+2</f>
        <v>115</v>
      </c>
      <c r="C61">
        <f>$I$7+B61</f>
        <v>38634</v>
      </c>
      <c r="E61">
        <f>IF(($C$8*(ReDiarioFert!C121+ReDiarioFert!C122))&lt;=0,"0",($C$8*(ReDiarioFert!C121+ReDiarioFert!C122)))</f>
        <v>8.628713002872274</v>
      </c>
      <c r="G61">
        <f>$C$8*(ReDiarioFert!E121+ReDiarioFert!E122)</f>
        <v>5.102459133033885</v>
      </c>
      <c r="I61">
        <f>$C$8*(ReDiarioFert!G121+ReDiarioFert!G122)</f>
        <v>15.28737552342</v>
      </c>
      <c r="K61">
        <f>$C$8*(ReDiarioFert!I121+ReDiarioFert!I122)</f>
        <v>10.616233002375</v>
      </c>
      <c r="M61">
        <f>$C$8*(ReDiarioFert!K121+ReDiarioFert!K122)</f>
        <v>6.401951111111109</v>
      </c>
      <c r="O61">
        <f>$C$8*(ReDiarioFert!M121+ReDiarioFert!M122)</f>
        <v>348.13608097560973</v>
      </c>
      <c r="S61">
        <f>((E61/100)*$G$171+(G61/100)*$G$172+(I61/100)*$G$173+(K61/100)*$G$174+(M61/100)*$G$175+(O61)*$G$176+(Q61*$G$177))</f>
        <v>228.2116199114754</v>
      </c>
    </row>
    <row r="62">
      <c r="B62">
        <f>B61+2</f>
        <v>117</v>
      </c>
      <c r="C62">
        <f>$I$7+B62</f>
        <v>38636</v>
      </c>
      <c r="E62">
        <f>IF(($C$8*(ReDiarioFert!C123+ReDiarioFert!C124+ReDiarioFert!C125))&lt;=0,"0",($C$8*(ReDiarioFert!C123+ReDiarioFert!C124+ReDiarioFert!C125)))</f>
        <v>12.943069504308411</v>
      </c>
      <c r="G62">
        <f>$C$8*(ReDiarioFert!E123+ReDiarioFert!E124+ReDiarioFert!E125)</f>
        <v>7.653688699550828</v>
      </c>
      <c r="I62">
        <f>$C$8*(ReDiarioFert!G123+ReDiarioFert!G124+ReDiarioFert!G125)</f>
        <v>22.931063285129998</v>
      </c>
      <c r="K62">
        <f>$C$8*(ReDiarioFert!I123+ReDiarioFert!I124+ReDiarioFert!I125)</f>
        <v>15.9243495035625</v>
      </c>
      <c r="M62">
        <f>$C$8*(ReDiarioFert!K123+ReDiarioFert!K124+ReDiarioFert!K125)</f>
        <v>9.602926666666665</v>
      </c>
      <c r="O62">
        <f>$C$8*(ReDiarioFert!M123+ReDiarioFert!M124+ReDiarioFert!M125)</f>
        <v>522.2041214634146</v>
      </c>
      <c r="S62">
        <f>((E62/100)*$G$171+(G62/100)*$G$172+(I62/100)*$G$173+(K62/100)*$G$174+(M62/100)*$G$175+(O62)*$G$176+(Q62*$G$177))</f>
        <v>342.31742986721315</v>
      </c>
    </row>
    <row r="63">
      <c r="A63">
        <v>18</v>
      </c>
      <c r="B63">
        <f>B62+3</f>
        <v>120</v>
      </c>
      <c r="C63">
        <f>$I$7+B63</f>
        <v>38639</v>
      </c>
      <c r="E63">
        <f>IF(($C$8*(ReDiarioFert!C126+ReDiarioFert!C127))&lt;=0,"0",($C$8*(ReDiarioFert!C126+ReDiarioFert!C127)))</f>
        <v>8.628713002872274</v>
      </c>
      <c r="G63">
        <f>$C$8*(ReDiarioFert!E126+ReDiarioFert!E127)</f>
        <v>5.102459133033885</v>
      </c>
      <c r="I63">
        <f>$C$8*(ReDiarioFert!G126+ReDiarioFert!G127)</f>
        <v>15.28737552342</v>
      </c>
      <c r="K63">
        <f>$C$8*(ReDiarioFert!I126+ReDiarioFert!I127)</f>
        <v>10.616233002375</v>
      </c>
      <c r="M63">
        <f>$C$8*(ReDiarioFert!K126+ReDiarioFert!K127)</f>
        <v>6.401951111111109</v>
      </c>
      <c r="O63">
        <f>$C$8*(ReDiarioFert!M126+ReDiarioFert!M127)</f>
        <v>348.13608097560973</v>
      </c>
      <c r="Q63">
        <f>20*$C$8</f>
        <v>20.019999999999996</v>
      </c>
      <c r="S63">
        <f>((E63/100)*$G$171+(G63/100)*$G$172+(I63/100)*$G$173+(K63/100)*$G$174+(M63/100)*$G$175+(O63)*$G$176+(Q63*$G$177))</f>
        <v>257.2406199114754</v>
      </c>
    </row>
    <row r="64">
      <c r="B64">
        <f>B63+2</f>
        <v>122</v>
      </c>
      <c r="C64">
        <f>$I$7+B64</f>
        <v>38641</v>
      </c>
      <c r="E64">
        <f>IF(($C$8*(ReDiarioFert!C128+ReDiarioFert!C129))&lt;=0,"0",($C$8*(ReDiarioFert!C128+ReDiarioFert!C129)))</f>
        <v>8.628713002872274</v>
      </c>
      <c r="G64">
        <f>$C$8*(ReDiarioFert!E128+ReDiarioFert!E129)</f>
        <v>5.102459133033885</v>
      </c>
      <c r="I64">
        <f>$C$8*(ReDiarioFert!G128+ReDiarioFert!G129)</f>
        <v>15.28737552342</v>
      </c>
      <c r="K64">
        <f>$C$8*(ReDiarioFert!I128+ReDiarioFert!I129)</f>
        <v>10.616233002375</v>
      </c>
      <c r="M64">
        <f>$C$8*(ReDiarioFert!K128+ReDiarioFert!K129)</f>
        <v>6.401951111111109</v>
      </c>
      <c r="O64">
        <f>$C$8*(ReDiarioFert!M128+ReDiarioFert!M129)</f>
        <v>348.13608097560973</v>
      </c>
      <c r="S64">
        <f>((E64/100)*$G$171+(G64/100)*$G$172+(I64/100)*$G$173+(K64/100)*$G$174+(M64/100)*$G$175+(O64)*$G$176+(Q64*$G$177))</f>
        <v>228.2116199114754</v>
      </c>
    </row>
    <row r="65">
      <c r="B65">
        <f>B64+2</f>
        <v>124</v>
      </c>
      <c r="C65">
        <f>$I$7+B65</f>
        <v>38643</v>
      </c>
      <c r="E65">
        <f>IF(($C$8*(ReDiarioFert!C130+ReDiarioFert!C131+ReDiarioFert!C132))&lt;=0,"0",($C$8*(ReDiarioFert!C130+ReDiarioFert!C131+ReDiarioFert!C132)))</f>
        <v>12.943069504308411</v>
      </c>
      <c r="G65">
        <f>$C$8*(ReDiarioFert!E130+ReDiarioFert!E131+ReDiarioFert!E132)</f>
        <v>7.653688699550828</v>
      </c>
      <c r="I65">
        <f>$C$8*(ReDiarioFert!G130+ReDiarioFert!G131+ReDiarioFert!G132)</f>
        <v>22.931063285129998</v>
      </c>
      <c r="K65">
        <f>$C$8*(ReDiarioFert!I130+ReDiarioFert!I131+ReDiarioFert!I132)</f>
        <v>15.9243495035625</v>
      </c>
      <c r="M65">
        <f>$C$8*(ReDiarioFert!K130+ReDiarioFert!K131+ReDiarioFert!K132)</f>
        <v>9.602926666666665</v>
      </c>
      <c r="O65">
        <f>$C$8*(ReDiarioFert!M130+ReDiarioFert!M131+ReDiarioFert!M132)</f>
        <v>522.2041214634146</v>
      </c>
      <c r="S65">
        <f>((E65/100)*$G$171+(G65/100)*$G$172+(I65/100)*$G$173+(K65/100)*$G$174+(M65/100)*$G$175+(O65)*$G$176+(Q65*$G$177))</f>
        <v>342.31742986721315</v>
      </c>
    </row>
    <row r="66">
      <c r="A66">
        <v>19</v>
      </c>
      <c r="B66">
        <f>B65+3</f>
        <v>127</v>
      </c>
      <c r="C66">
        <f>$I$7+B66</f>
        <v>38646</v>
      </c>
      <c r="E66">
        <f>IF(($C$8*(ReDiarioFert!C133+ReDiarioFert!C134))&lt;=0,"0",($C$8*(ReDiarioFert!C133+ReDiarioFert!C134)))</f>
        <v>8.628713002872274</v>
      </c>
      <c r="G66">
        <f>$C$8*(ReDiarioFert!E133+ReDiarioFert!E134)</f>
        <v>5.102459133033885</v>
      </c>
      <c r="I66">
        <f>$C$8*(ReDiarioFert!G133+ReDiarioFert!G134)</f>
        <v>15.28737552342</v>
      </c>
      <c r="K66">
        <f>$C$8*(ReDiarioFert!I133+ReDiarioFert!I134)</f>
        <v>10.616233002375</v>
      </c>
      <c r="M66">
        <f>$C$8*(ReDiarioFert!K133+ReDiarioFert!K134)</f>
        <v>6.401951111111109</v>
      </c>
      <c r="O66">
        <f>$C$8*(ReDiarioFert!M133+ReDiarioFert!M134)</f>
        <v>348.13608097560973</v>
      </c>
      <c r="Q66">
        <f>20*$C$8</f>
        <v>20.019999999999996</v>
      </c>
      <c r="S66">
        <f>((E66/100)*$G$171+(G66/100)*$G$172+(I66/100)*$G$173+(K66/100)*$G$174+(M66/100)*$G$175+(O66)*$G$176+(Q66*$G$177))</f>
        <v>257.2406199114754</v>
      </c>
    </row>
    <row r="67">
      <c r="B67">
        <f>B66+2</f>
        <v>129</v>
      </c>
      <c r="C67">
        <f>$I$7+B67</f>
        <v>38648</v>
      </c>
      <c r="E67">
        <f>IF(($C$8*(ReDiarioFert!C135+ReDiarioFert!C136))&lt;=0,"0",($C$8*(ReDiarioFert!C135+ReDiarioFert!C136)))</f>
        <v>8.628713002872274</v>
      </c>
      <c r="G67">
        <f>$C$8*(ReDiarioFert!E135+ReDiarioFert!E136)</f>
        <v>5.102459133033885</v>
      </c>
      <c r="I67">
        <f>$C$8*(ReDiarioFert!G135+ReDiarioFert!G136)</f>
        <v>15.28737552342</v>
      </c>
      <c r="K67">
        <f>$C$8*(ReDiarioFert!I135+ReDiarioFert!I136)</f>
        <v>10.616233002375</v>
      </c>
      <c r="M67">
        <f>$C$8*(ReDiarioFert!K135+ReDiarioFert!K136)</f>
        <v>6.401951111111109</v>
      </c>
      <c r="O67">
        <f>$C$8*(ReDiarioFert!M135+ReDiarioFert!M136)</f>
        <v>348.13608097560973</v>
      </c>
      <c r="S67">
        <f>((E67/100)*$G$171+(G67/100)*$G$172+(I67/100)*$G$173+(K67/100)*$G$174+(M67/100)*$G$175+(O67)*$G$176+(Q67*$G$177))</f>
        <v>228.2116199114754</v>
      </c>
    </row>
    <row r="68">
      <c r="B68">
        <f>B67+2</f>
        <v>131</v>
      </c>
      <c r="C68">
        <f>$I$7+B68</f>
        <v>38650</v>
      </c>
      <c r="E68">
        <f>IF(($C$8*(ReDiarioFert!C137+ReDiarioFert!C138+ReDiarioFert!C139))&lt;=0,"0",($C$8*(ReDiarioFert!C137+ReDiarioFert!C138+ReDiarioFert!C139)))</f>
        <v>12.943069504308411</v>
      </c>
      <c r="G68">
        <f>$C$8*(ReDiarioFert!E137+ReDiarioFert!E138+ReDiarioFert!E139)</f>
        <v>7.653688699550828</v>
      </c>
      <c r="I68">
        <f>$C$8*(ReDiarioFert!G137+ReDiarioFert!G138+ReDiarioFert!G139)</f>
        <v>22.931063285129998</v>
      </c>
      <c r="K68">
        <f>$C$8*(ReDiarioFert!I137+ReDiarioFert!I138+ReDiarioFert!I139)</f>
        <v>15.9243495035625</v>
      </c>
      <c r="M68">
        <f>$C$8*(ReDiarioFert!K137+ReDiarioFert!K138+ReDiarioFert!K139)</f>
        <v>9.602926666666665</v>
      </c>
      <c r="O68">
        <f>$C$8*(ReDiarioFert!M137+ReDiarioFert!M138+ReDiarioFert!M139)</f>
        <v>522.2041214634146</v>
      </c>
      <c r="S68">
        <f>((E68/100)*$G$171+(G68/100)*$G$172+(I68/100)*$G$173+(K68/100)*$G$174+(M68/100)*$G$175+(O68)*$G$176+(Q68*$G$177))</f>
        <v>342.31742986721315</v>
      </c>
    </row>
    <row r="69">
      <c r="A69">
        <v>20</v>
      </c>
      <c r="B69">
        <f>B68+3</f>
        <v>134</v>
      </c>
      <c r="C69">
        <f>$I$7+B69</f>
        <v>38653</v>
      </c>
      <c r="E69">
        <f>IF(($C$8*(ReDiarioFert!C140+ReDiarioFert!C141))&lt;=0,"0",($C$8*(ReDiarioFert!C140+ReDiarioFert!C141)))</f>
        <v>8.628713002872274</v>
      </c>
      <c r="G69">
        <f>$C$8*(ReDiarioFert!E140+ReDiarioFert!E141)</f>
        <v>5.102459133033885</v>
      </c>
      <c r="I69">
        <f>$C$8*(ReDiarioFert!G140+ReDiarioFert!G141)</f>
        <v>15.28737552342</v>
      </c>
      <c r="K69">
        <f>$C$8*(ReDiarioFert!I140+ReDiarioFert!I141)</f>
        <v>10.616233002375</v>
      </c>
      <c r="M69">
        <f>$C$8*(ReDiarioFert!K140+ReDiarioFert!K141)</f>
        <v>6.401951111111109</v>
      </c>
      <c r="O69">
        <f>$C$8*(ReDiarioFert!M140+ReDiarioFert!M141)</f>
        <v>348.13608097560973</v>
      </c>
      <c r="Q69">
        <f>20*$C$8</f>
        <v>20.019999999999996</v>
      </c>
      <c r="S69">
        <f>((E69/100)*$G$171+(G69/100)*$G$172+(I69/100)*$G$173+(K69/100)*$G$174+(M69/100)*$G$175+(O69)*$G$176+(Q69*$G$177))</f>
        <v>257.2406199114754</v>
      </c>
    </row>
    <row r="70">
      <c r="B70">
        <f>B69+2</f>
        <v>136</v>
      </c>
      <c r="C70">
        <f>$I$7+B70</f>
        <v>38655</v>
      </c>
      <c r="E70">
        <f>IF(($C$8*(ReDiarioFert!C142+ReDiarioFert!C143))&lt;=0,"0",($C$8*(ReDiarioFert!C142+ReDiarioFert!C143)))</f>
        <v>8.628713002872274</v>
      </c>
      <c r="G70">
        <f>$C$8*(ReDiarioFert!E142+ReDiarioFert!E143)</f>
        <v>5.102459133033885</v>
      </c>
      <c r="I70">
        <f>$C$8*(ReDiarioFert!G142+ReDiarioFert!G143)</f>
        <v>15.28737552342</v>
      </c>
      <c r="K70">
        <f>$C$8*(ReDiarioFert!I142+ReDiarioFert!I143)</f>
        <v>10.616233002375</v>
      </c>
      <c r="M70">
        <f>$C$8*(ReDiarioFert!K142+ReDiarioFert!K143)</f>
        <v>6.401951111111109</v>
      </c>
      <c r="O70">
        <f>$C$8*(ReDiarioFert!M142+ReDiarioFert!M143)</f>
        <v>348.13608097560973</v>
      </c>
      <c r="S70">
        <f>((E70/100)*$G$171+(G70/100)*$G$172+(I70/100)*$G$173+(K70/100)*$G$174+(M70/100)*$G$175+(O70)*$G$176+(Q70*$G$177))</f>
        <v>228.2116199114754</v>
      </c>
    </row>
    <row r="71">
      <c r="B71">
        <f>B70+2</f>
        <v>138</v>
      </c>
      <c r="C71">
        <f>$I$7+B71</f>
        <v>38657</v>
      </c>
      <c r="E71">
        <f>IF(($C$8*(ReDiarioFert!C144+ReDiarioFert!C145+ReDiarioFert!C146))&lt;=0,"0",($C$8*(ReDiarioFert!C144+ReDiarioFert!C145+ReDiarioFert!C146)))</f>
        <v>12.943069504308411</v>
      </c>
      <c r="G71">
        <f>$C$8*(ReDiarioFert!E144+ReDiarioFert!E145+ReDiarioFert!E146)</f>
        <v>7.653688699550828</v>
      </c>
      <c r="I71">
        <f>$C$8*(ReDiarioFert!G144+ReDiarioFert!G145+ReDiarioFert!G146)</f>
        <v>22.931063285129998</v>
      </c>
      <c r="K71">
        <f>$C$8*(ReDiarioFert!I144+ReDiarioFert!I145+ReDiarioFert!I146)</f>
        <v>15.9243495035625</v>
      </c>
      <c r="M71">
        <f>$C$8*(ReDiarioFert!K144+ReDiarioFert!K145+ReDiarioFert!K146)</f>
        <v>9.602926666666665</v>
      </c>
      <c r="O71">
        <f>$C$8*(ReDiarioFert!M144+ReDiarioFert!M145+ReDiarioFert!M146)</f>
        <v>522.2041214634146</v>
      </c>
      <c r="S71">
        <f>((E71/100)*$G$171+(G71/100)*$G$172+(I71/100)*$G$173+(K71/100)*$G$174+(M71/100)*$G$175+(O71)*$G$176+(Q71*$G$177))</f>
        <v>342.31742986721315</v>
      </c>
    </row>
    <row r="72">
      <c r="A72">
        <v>21</v>
      </c>
      <c r="B72">
        <f>B71+3</f>
        <v>141</v>
      </c>
      <c r="C72">
        <f>$I$7+B72</f>
        <v>38660</v>
      </c>
      <c r="E72">
        <f>IF(($C$8*(ReDiarioFert!C147+ReDiarioFert!C148))&lt;=0,"0",($C$8*(ReDiarioFert!C147+ReDiarioFert!C148)))</f>
        <v>8.628713002872274</v>
      </c>
      <c r="G72">
        <f>$C$8*(ReDiarioFert!E147+ReDiarioFert!E148)</f>
        <v>5.102459133033885</v>
      </c>
      <c r="I72">
        <f>$C$8*(ReDiarioFert!G147+ReDiarioFert!G148)</f>
        <v>15.28737552342</v>
      </c>
      <c r="K72">
        <f>$C$8*(ReDiarioFert!I147+ReDiarioFert!I148)</f>
        <v>10.616233002375</v>
      </c>
      <c r="M72">
        <f>$C$8*(ReDiarioFert!K147+ReDiarioFert!K148)</f>
        <v>6.401951111111109</v>
      </c>
      <c r="O72">
        <f>$C$8*(ReDiarioFert!M147+ReDiarioFert!M148)</f>
        <v>348.13608097560973</v>
      </c>
      <c r="Q72">
        <f>20*$C$8</f>
        <v>20.019999999999996</v>
      </c>
      <c r="S72">
        <f>((E72/100)*$G$171+(G72/100)*$G$172+(I72/100)*$G$173+(K72/100)*$G$174+(M72/100)*$G$175+(O72)*$G$176+(Q72*$G$177))</f>
        <v>257.2406199114754</v>
      </c>
    </row>
    <row r="73">
      <c r="B73">
        <f>B72+2</f>
        <v>143</v>
      </c>
      <c r="C73">
        <f>$I$7+B73</f>
        <v>38662</v>
      </c>
      <c r="E73">
        <f>IF(($C$8*(ReDiarioFert!C149+ReDiarioFert!C150))&lt;=0,"0",($C$8*(ReDiarioFert!C149+ReDiarioFert!C150)))</f>
        <v>8.628713002872274</v>
      </c>
      <c r="G73">
        <f>$C$8*(ReDiarioFert!E149+ReDiarioFert!E150)</f>
        <v>5.102459133033885</v>
      </c>
      <c r="I73">
        <f>$C$8*(ReDiarioFert!G149+ReDiarioFert!G150)</f>
        <v>15.28737552342</v>
      </c>
      <c r="K73">
        <f>$C$8*(ReDiarioFert!I149+ReDiarioFert!I150)</f>
        <v>10.616233002375</v>
      </c>
      <c r="M73">
        <f>$C$8*(ReDiarioFert!K149+ReDiarioFert!K150)</f>
        <v>6.401951111111109</v>
      </c>
      <c r="O73">
        <f>$C$8*(ReDiarioFert!M149+ReDiarioFert!M150)</f>
        <v>348.13608097560973</v>
      </c>
      <c r="S73">
        <f>((E73/100)*$G$171+(G73/100)*$G$172+(I73/100)*$G$173+(K73/100)*$G$174+(M73/100)*$G$175+(O73)*$G$176+(Q73*$G$177))</f>
        <v>228.2116199114754</v>
      </c>
    </row>
    <row r="74">
      <c r="B74">
        <f>B73+2</f>
        <v>145</v>
      </c>
      <c r="C74">
        <f>$I$7+B74</f>
        <v>38664</v>
      </c>
      <c r="E74">
        <f>IF(($C$8*(ReDiarioFert!C151+ReDiarioFert!C152+ReDiarioFert!C153))&lt;=0,"0",($C$8*(ReDiarioFert!C151+ReDiarioFert!C152+ReDiarioFert!C153)))</f>
        <v>12.943069504308411</v>
      </c>
      <c r="G74">
        <f>$C$8*(ReDiarioFert!E151+ReDiarioFert!E152+ReDiarioFert!E153)</f>
        <v>7.653688699550828</v>
      </c>
      <c r="I74">
        <f>$C$8*(ReDiarioFert!G151+ReDiarioFert!G152+ReDiarioFert!G153)</f>
        <v>22.931063285129998</v>
      </c>
      <c r="K74">
        <f>$C$8*(ReDiarioFert!I151+ReDiarioFert!I152+ReDiarioFert!I153)</f>
        <v>15.9243495035625</v>
      </c>
      <c r="M74">
        <f>$C$8*(ReDiarioFert!K151+ReDiarioFert!K152+ReDiarioFert!K153)</f>
        <v>9.602926666666665</v>
      </c>
      <c r="O74">
        <f>$C$8*(ReDiarioFert!M151+ReDiarioFert!M152+ReDiarioFert!M153)</f>
        <v>522.2041214634146</v>
      </c>
      <c r="S74">
        <f>((E74/100)*$G$171+(G74/100)*$G$172+(I74/100)*$G$173+(K74/100)*$G$174+(M74/100)*$G$175+(O74)*$G$176+(Q74*$G$177))</f>
        <v>342.31742986721315</v>
      </c>
    </row>
    <row r="75">
      <c r="A75">
        <v>22</v>
      </c>
      <c r="B75">
        <f>B74+3</f>
        <v>148</v>
      </c>
      <c r="C75">
        <f>$I$7+B75</f>
        <v>38667</v>
      </c>
      <c r="E75">
        <f>IF(($C$8*(ReDiarioFert!C154+ReDiarioFert!C155))&lt;=0,"0",($C$8*(ReDiarioFert!C154+ReDiarioFert!C155)))</f>
        <v>8.628713002872274</v>
      </c>
      <c r="G75">
        <f>$C$8*(ReDiarioFert!E154+ReDiarioFert!E155)</f>
        <v>5.102459133033885</v>
      </c>
      <c r="I75">
        <f>$C$8*(ReDiarioFert!G154+ReDiarioFert!G155)</f>
        <v>15.28737552342</v>
      </c>
      <c r="K75">
        <f>$C$8*(ReDiarioFert!I154+ReDiarioFert!I155)</f>
        <v>10.616233002375</v>
      </c>
      <c r="M75">
        <f>$C$8*(ReDiarioFert!K154+ReDiarioFert!K155)</f>
        <v>6.401951111111109</v>
      </c>
      <c r="O75">
        <f>$C$8*(ReDiarioFert!M154+ReDiarioFert!M155)</f>
        <v>348.13608097560973</v>
      </c>
      <c r="Q75">
        <f>20*$C$8</f>
        <v>20.019999999999996</v>
      </c>
      <c r="S75">
        <f>((E75/100)*$G$171+(G75/100)*$G$172+(I75/100)*$G$173+(K75/100)*$G$174+(M75/100)*$G$175+(O75)*$G$176+(Q75*$G$177))</f>
        <v>257.2406199114754</v>
      </c>
    </row>
    <row r="76">
      <c r="B76">
        <f>B75+2</f>
        <v>150</v>
      </c>
      <c r="C76">
        <f>$I$7+B76</f>
        <v>38669</v>
      </c>
      <c r="E76">
        <f>IF(($C$8*(ReDiarioFert!C156+ReDiarioFert!C157))&lt;=0,"0",($C$8*(ReDiarioFert!C156+ReDiarioFert!C157)))</f>
        <v>8.628713002872274</v>
      </c>
      <c r="G76">
        <f>$C$8*(ReDiarioFert!E156+ReDiarioFert!E157)</f>
        <v>5.102459133033885</v>
      </c>
      <c r="I76">
        <f>$C$8*(ReDiarioFert!G156+ReDiarioFert!G157)</f>
        <v>15.28737552342</v>
      </c>
      <c r="K76">
        <f>$C$8*(ReDiarioFert!I156+ReDiarioFert!I157)</f>
        <v>10.616233002375</v>
      </c>
      <c r="M76">
        <f>$C$8*(ReDiarioFert!K156+ReDiarioFert!K157)</f>
        <v>6.401951111111109</v>
      </c>
      <c r="O76">
        <f>$C$8*(ReDiarioFert!M156+ReDiarioFert!M157)</f>
        <v>348.13608097560973</v>
      </c>
      <c r="S76">
        <f>((E76/100)*$G$171+(G76/100)*$G$172+(I76/100)*$G$173+(K76/100)*$G$174+(M76/100)*$G$175+(O76)*$G$176+(Q76*$G$177))</f>
        <v>228.2116199114754</v>
      </c>
    </row>
    <row r="77">
      <c r="B77">
        <f>B76+2</f>
        <v>152</v>
      </c>
      <c r="C77">
        <f>$I$7+B77</f>
        <v>38671</v>
      </c>
      <c r="E77">
        <f>IF(($C$8*(ReDiarioFert!C158+ReDiarioFert!C159+ReDiarioFert!C160))&lt;=0,"0",($C$8*(ReDiarioFert!C158+ReDiarioFert!C159+ReDiarioFert!C160)))</f>
        <v>12.943069504308411</v>
      </c>
      <c r="G77">
        <f>$C$8*(ReDiarioFert!E158+ReDiarioFert!E159+ReDiarioFert!E160)</f>
        <v>7.653688699550828</v>
      </c>
      <c r="I77">
        <f>$C$8*(ReDiarioFert!G158+ReDiarioFert!G159+ReDiarioFert!G160)</f>
        <v>22.931063285129998</v>
      </c>
      <c r="K77">
        <f>$C$8*(ReDiarioFert!I158+ReDiarioFert!I159+ReDiarioFert!I160)</f>
        <v>15.9243495035625</v>
      </c>
      <c r="M77">
        <f>$C$8*(ReDiarioFert!K158+ReDiarioFert!K159+ReDiarioFert!K160)</f>
        <v>9.602926666666665</v>
      </c>
      <c r="O77">
        <f>$C$8*(ReDiarioFert!M158+ReDiarioFert!M159+ReDiarioFert!M160)</f>
        <v>522.2041214634146</v>
      </c>
      <c r="S77">
        <f>((E77/100)*$G$171+(G77/100)*$G$172+(I77/100)*$G$173+(K77/100)*$G$174+(M77/100)*$G$175+(O77)*$G$176+(Q77*$G$177))</f>
        <v>342.31742986721315</v>
      </c>
    </row>
    <row r="78">
      <c r="A78">
        <v>23</v>
      </c>
      <c r="B78">
        <f>B77+3</f>
        <v>155</v>
      </c>
      <c r="C78">
        <f>$I$7+B78</f>
        <v>38674</v>
      </c>
      <c r="E78">
        <f>IF(($C$8*(ReDiarioFert!C161+ReDiarioFert!C162))&lt;=0,"0",($C$8*(ReDiarioFert!C161+ReDiarioFert!C162)))</f>
        <v>8.628713002872274</v>
      </c>
      <c r="G78">
        <f>$C$8*(ReDiarioFert!E161+ReDiarioFert!E162)</f>
        <v>5.102459133033885</v>
      </c>
      <c r="I78">
        <f>$C$8*(ReDiarioFert!G161+ReDiarioFert!G162)</f>
        <v>15.28737552342</v>
      </c>
      <c r="K78">
        <f>$C$8*(ReDiarioFert!I161+ReDiarioFert!I162)</f>
        <v>10.616233002375</v>
      </c>
      <c r="M78">
        <f>$C$8*(ReDiarioFert!K161+ReDiarioFert!K162)</f>
        <v>6.401951111111109</v>
      </c>
      <c r="O78">
        <f>$C$8*(ReDiarioFert!M161+ReDiarioFert!M162)</f>
        <v>348.13608097560973</v>
      </c>
      <c r="Q78">
        <f>20*$C$8</f>
        <v>20.019999999999996</v>
      </c>
      <c r="S78">
        <f>((E78/100)*$G$171+(G78/100)*$G$172+(I78/100)*$G$173+(K78/100)*$G$174+(M78/100)*$G$175+(O78)*$G$176+(Q78*$G$177))</f>
        <v>257.2406199114754</v>
      </c>
    </row>
    <row r="79">
      <c r="B79">
        <f>B78+2</f>
        <v>157</v>
      </c>
      <c r="C79">
        <f>$I$7+B79</f>
        <v>38676</v>
      </c>
      <c r="E79">
        <f>IF(($C$8*(ReDiarioFert!C163+ReDiarioFert!C164))&lt;=0,"0",($C$8*(ReDiarioFert!C163+ReDiarioFert!C164)))</f>
        <v>8.628713002872274</v>
      </c>
      <c r="G79">
        <f>$C$8*(ReDiarioFert!E163+ReDiarioFert!E164)</f>
        <v>5.102459133033885</v>
      </c>
      <c r="I79">
        <f>$C$8*(ReDiarioFert!G163+ReDiarioFert!G164)</f>
        <v>15.28737552342</v>
      </c>
      <c r="K79">
        <f>$C$8*(ReDiarioFert!I163+ReDiarioFert!I164)</f>
        <v>10.616233002375</v>
      </c>
      <c r="M79">
        <f>$C$8*(ReDiarioFert!K163+ReDiarioFert!K164)</f>
        <v>6.401951111111109</v>
      </c>
      <c r="O79">
        <f>$C$8*(ReDiarioFert!M163+ReDiarioFert!M164)</f>
        <v>348.13608097560973</v>
      </c>
      <c r="S79">
        <f>((E79/100)*$G$171+(G79/100)*$G$172+(I79/100)*$G$173+(K79/100)*$G$174+(M79/100)*$G$175+(O79)*$G$176+(Q79*$G$177))</f>
        <v>228.2116199114754</v>
      </c>
    </row>
    <row r="80">
      <c r="B80">
        <f>B79+2</f>
        <v>159</v>
      </c>
      <c r="C80">
        <f>$I$7+B80</f>
        <v>38678</v>
      </c>
      <c r="E80">
        <f>IF(($C$8*(ReDiarioFert!C165+ReDiarioFert!C166+ReDiarioFert!C167))&lt;=0,"0",($C$8*(ReDiarioFert!C165+ReDiarioFert!C166+ReDiarioFert!C167)))</f>
        <v>12.943069504308411</v>
      </c>
      <c r="G80">
        <f>$C$8*(ReDiarioFert!E165+ReDiarioFert!E166+ReDiarioFert!E167)</f>
        <v>7.653688699550828</v>
      </c>
      <c r="I80">
        <f>$C$8*(ReDiarioFert!G165+ReDiarioFert!G166+ReDiarioFert!G167)</f>
        <v>22.931063285129998</v>
      </c>
      <c r="K80">
        <f>$C$8*(ReDiarioFert!I165+ReDiarioFert!I166+ReDiarioFert!I167)</f>
        <v>15.9243495035625</v>
      </c>
      <c r="M80">
        <f>$C$8*(ReDiarioFert!K165+ReDiarioFert!K166+ReDiarioFert!K167)</f>
        <v>9.602926666666665</v>
      </c>
      <c r="O80">
        <f>$C$8*(ReDiarioFert!M165+ReDiarioFert!M166+ReDiarioFert!M167)</f>
        <v>522.2041214634146</v>
      </c>
      <c r="S80">
        <f>((E80/100)*$G$171+(G80/100)*$G$172+(I80/100)*$G$173+(K80/100)*$G$174+(M80/100)*$G$175+(O80)*$G$176+(Q80*$G$177))</f>
        <v>342.31742986721315</v>
      </c>
    </row>
    <row r="81">
      <c r="A81">
        <v>24</v>
      </c>
      <c r="B81">
        <f>B80+3</f>
        <v>162</v>
      </c>
      <c r="C81">
        <f>$I$7+B81</f>
        <v>38681</v>
      </c>
      <c r="E81">
        <f>IF(($C$8*(ReDiarioFert!C168+ReDiarioFert!C169))&lt;=0,"0",($C$8*(ReDiarioFert!C168+ReDiarioFert!C169)))</f>
        <v>8.628713002872274</v>
      </c>
      <c r="G81">
        <f>$C$8*(ReDiarioFert!E168+ReDiarioFert!E169)</f>
        <v>5.102459133033885</v>
      </c>
      <c r="I81">
        <f>$C$8*(ReDiarioFert!G168+ReDiarioFert!G169)</f>
        <v>15.28737552342</v>
      </c>
      <c r="K81">
        <f>$C$8*(ReDiarioFert!I168+ReDiarioFert!I169)</f>
        <v>10.616233002375</v>
      </c>
      <c r="M81">
        <f>$C$8*(ReDiarioFert!K168+ReDiarioFert!K169)</f>
        <v>6.401951111111109</v>
      </c>
      <c r="O81">
        <f>$C$8*(ReDiarioFert!M168+ReDiarioFert!M169)</f>
        <v>348.13608097560973</v>
      </c>
      <c r="Q81">
        <f>20*$C$8</f>
        <v>20.019999999999996</v>
      </c>
      <c r="S81">
        <f>((E81/100)*$G$171+(G81/100)*$G$172+(I81/100)*$G$173+(K81/100)*$G$174+(M81/100)*$G$175+(O81)*$G$176+(Q81*$G$177))</f>
        <v>257.2406199114754</v>
      </c>
    </row>
    <row r="82">
      <c r="B82">
        <f>B81+2</f>
        <v>164</v>
      </c>
      <c r="C82">
        <f>$I$7+B82</f>
        <v>38683</v>
      </c>
      <c r="E82">
        <f>IF(($C$8*(ReDiarioFert!C170+ReDiarioFert!C171))&lt;=0,"0",($C$8*(ReDiarioFert!C170+ReDiarioFert!C171)))</f>
        <v>8.628713002872274</v>
      </c>
      <c r="G82">
        <f>$C$8*(ReDiarioFert!E170+ReDiarioFert!E171)</f>
        <v>5.102459133033885</v>
      </c>
      <c r="I82">
        <f>$C$8*(ReDiarioFert!G170+ReDiarioFert!G171)</f>
        <v>15.28737552342</v>
      </c>
      <c r="K82">
        <f>$C$8*(ReDiarioFert!I170+ReDiarioFert!I171)</f>
        <v>10.616233002375</v>
      </c>
      <c r="M82">
        <f>$C$8*(ReDiarioFert!K170+ReDiarioFert!K171)</f>
        <v>6.401951111111109</v>
      </c>
      <c r="O82">
        <f>$C$8*(ReDiarioFert!M170+ReDiarioFert!M171)</f>
        <v>348.13608097560973</v>
      </c>
      <c r="S82">
        <f>((E82/100)*$G$171+(G82/100)*$G$172+(I82/100)*$G$173+(K82/100)*$G$174+(M82/100)*$G$175+(O82)*$G$176+(Q82*$G$177))</f>
        <v>228.2116199114754</v>
      </c>
    </row>
    <row r="83">
      <c r="B83">
        <f>B82+2</f>
        <v>166</v>
      </c>
      <c r="C83">
        <f>$I$7+B83</f>
        <v>38685</v>
      </c>
      <c r="E83">
        <f>IF(($C$8*(ReDiarioFert!C172+ReDiarioFert!C173+ReDiarioFert!C174))&lt;=0,"0",($C$8*(ReDiarioFert!C172+ReDiarioFert!C173+ReDiarioFert!C174)))</f>
        <v>12.943069504308411</v>
      </c>
      <c r="G83">
        <f>$C$8*(ReDiarioFert!E172+ReDiarioFert!E173+ReDiarioFert!E174)</f>
        <v>7.653688699550828</v>
      </c>
      <c r="I83">
        <f>$C$8*(ReDiarioFert!G172+ReDiarioFert!G173+ReDiarioFert!G174)</f>
        <v>22.931063285129998</v>
      </c>
      <c r="K83">
        <f>$C$8*(ReDiarioFert!I172+ReDiarioFert!I173+ReDiarioFert!I174)</f>
        <v>15.9243495035625</v>
      </c>
      <c r="M83">
        <f>$C$8*(ReDiarioFert!K172+ReDiarioFert!K173+ReDiarioFert!K174)</f>
        <v>9.602926666666665</v>
      </c>
      <c r="O83">
        <f>$C$8*(ReDiarioFert!M172+ReDiarioFert!M173+ReDiarioFert!M174)</f>
        <v>522.2041214634146</v>
      </c>
      <c r="S83">
        <f>((E83/100)*$G$171+(G83/100)*$G$172+(I83/100)*$G$173+(K83/100)*$G$174+(M83/100)*$G$175+(O83)*$G$176+(Q83*$G$177))</f>
        <v>342.31742986721315</v>
      </c>
    </row>
    <row r="84">
      <c r="A84">
        <v>25</v>
      </c>
      <c r="B84">
        <f>B83+3</f>
        <v>169</v>
      </c>
      <c r="C84">
        <f>$I$7+B84</f>
        <v>38688</v>
      </c>
      <c r="E84">
        <f>IF(($C$8*(ReDiarioFert!C175+ReDiarioFert!C176))&lt;=0,"0",($C$8*(ReDiarioFert!C175+ReDiarioFert!C176)))</f>
        <v>8.628713002872274</v>
      </c>
      <c r="G84">
        <f>$C$8*(ReDiarioFert!E175+ReDiarioFert!E176)</f>
        <v>5.102459133033885</v>
      </c>
      <c r="I84">
        <f>$C$8*(ReDiarioFert!G175+ReDiarioFert!G176)</f>
        <v>15.28737552342</v>
      </c>
      <c r="K84">
        <f>$C$8*(ReDiarioFert!I175+ReDiarioFert!I176)</f>
        <v>10.616233002375</v>
      </c>
      <c r="M84">
        <f>$C$8*(ReDiarioFert!K175+ReDiarioFert!K176)</f>
        <v>6.401951111111109</v>
      </c>
      <c r="O84">
        <f>$C$8*(ReDiarioFert!M175+ReDiarioFert!M176)</f>
        <v>348.13608097560973</v>
      </c>
      <c r="Q84">
        <f>20*$C$8</f>
        <v>20.019999999999996</v>
      </c>
      <c r="S84">
        <f>((E84/100)*$G$171+(G84/100)*$G$172+(I84/100)*$G$173+(K84/100)*$G$174+(M84/100)*$G$175+(O84)*$G$176+(Q84*$G$177))</f>
        <v>257.2406199114754</v>
      </c>
    </row>
    <row r="85">
      <c r="B85">
        <f>B84+2</f>
        <v>171</v>
      </c>
      <c r="C85">
        <f>$I$7+B85</f>
        <v>38690</v>
      </c>
      <c r="E85">
        <f>IF(($C$8*(ReDiarioFert!C177+ReDiarioFert!C178))&lt;=0,"0",($C$8*(ReDiarioFert!C177+ReDiarioFert!C178)))</f>
        <v>8.628713002872274</v>
      </c>
      <c r="G85">
        <f>$C$8*(ReDiarioFert!E177+ReDiarioFert!E178)</f>
        <v>5.102459133033885</v>
      </c>
      <c r="I85">
        <f>$C$8*(ReDiarioFert!G177+ReDiarioFert!G178)</f>
        <v>15.28737552342</v>
      </c>
      <c r="K85">
        <f>$C$8*(ReDiarioFert!I177+ReDiarioFert!I178)</f>
        <v>10.616233002375</v>
      </c>
      <c r="M85">
        <f>$C$8*(ReDiarioFert!K177+ReDiarioFert!K178)</f>
        <v>6.401951111111109</v>
      </c>
      <c r="O85">
        <f>$C$8*(ReDiarioFert!M177+ReDiarioFert!M178)</f>
        <v>348.13608097560973</v>
      </c>
      <c r="S85">
        <f>((E85/100)*$G$171+(G85/100)*$G$172+(I85/100)*$G$173+(K85/100)*$G$174+(M85/100)*$G$175+(O85)*$G$176+(Q85*$G$177))</f>
        <v>228.2116199114754</v>
      </c>
    </row>
    <row r="86">
      <c r="B86">
        <f>B85+2</f>
        <v>173</v>
      </c>
      <c r="C86">
        <f>$I$7+B86</f>
        <v>38692</v>
      </c>
      <c r="E86">
        <f>IF(($C$8*(ReDiarioFert!C179+ReDiarioFert!C180+ReDiarioFert!C181))&lt;=0,"0",($C$8*(ReDiarioFert!C179+ReDiarioFert!C180+ReDiarioFert!C181)))</f>
        <v>12.943069504308411</v>
      </c>
      <c r="G86">
        <f>$C$8*(ReDiarioFert!E179+ReDiarioFert!E180+ReDiarioFert!E181)</f>
        <v>7.653688699550828</v>
      </c>
      <c r="I86">
        <f>$C$8*(ReDiarioFert!G179+ReDiarioFert!G180+ReDiarioFert!G181)</f>
        <v>22.931063285129998</v>
      </c>
      <c r="K86">
        <f>$C$8*(ReDiarioFert!I179+ReDiarioFert!I180+ReDiarioFert!I181)</f>
        <v>15.9243495035625</v>
      </c>
      <c r="M86">
        <f>$C$8*(ReDiarioFert!K179+ReDiarioFert!K180+ReDiarioFert!K181)</f>
        <v>9.602926666666665</v>
      </c>
      <c r="O86">
        <f>$C$8*(ReDiarioFert!M179+ReDiarioFert!M180+ReDiarioFert!M181)</f>
        <v>522.2041214634146</v>
      </c>
      <c r="S86">
        <f>((E86/100)*$G$171+(G86/100)*$G$172+(I86/100)*$G$173+(K86/100)*$G$174+(M86/100)*$G$175+(O86)*$G$176+(Q86*$G$177))</f>
        <v>342.31742986721315</v>
      </c>
    </row>
    <row r="87">
      <c r="A87">
        <v>26</v>
      </c>
      <c r="B87">
        <f>B86+3</f>
        <v>176</v>
      </c>
      <c r="C87">
        <f>$I$7+B87</f>
        <v>38695</v>
      </c>
      <c r="E87">
        <f>IF(($C$8*(ReDiarioFert!C182+ReDiarioFert!C183))&lt;=0,"0",($C$8*(ReDiarioFert!C182+ReDiarioFert!C183)))</f>
        <v>8.628713002872274</v>
      </c>
      <c r="G87">
        <f>$C$8*(ReDiarioFert!E182+ReDiarioFert!E183)</f>
        <v>5.102459133033885</v>
      </c>
      <c r="I87">
        <f>$C$8*(ReDiarioFert!G182+ReDiarioFert!G183)</f>
        <v>15.28737552342</v>
      </c>
      <c r="K87">
        <f>$C$8*(ReDiarioFert!I182+ReDiarioFert!I183)</f>
        <v>10.616233002375</v>
      </c>
      <c r="M87">
        <f>$C$8*(ReDiarioFert!K182+ReDiarioFert!K183)</f>
        <v>6.401951111111109</v>
      </c>
      <c r="O87">
        <f>$C$8*(ReDiarioFert!M182+ReDiarioFert!M183)</f>
        <v>348.13608097560973</v>
      </c>
      <c r="Q87">
        <f>20*$C$8</f>
        <v>20.019999999999996</v>
      </c>
      <c r="S87">
        <f>((E87/100)*$G$171+(G87/100)*$G$172+(I87/100)*$G$173+(K87/100)*$G$174+(M87/100)*$G$175+(O87)*$G$176+(Q87*$G$177))</f>
        <v>257.2406199114754</v>
      </c>
    </row>
    <row r="88">
      <c r="B88">
        <f>B87+2</f>
        <v>178</v>
      </c>
      <c r="C88">
        <f>$I$7+B88</f>
        <v>38697</v>
      </c>
      <c r="E88">
        <f>IF(($C$8*(ReDiarioFert!C184+ReDiarioFert!C185))&lt;=0,"0",($C$8*(ReDiarioFert!C184+ReDiarioFert!C185)))</f>
        <v>8.628713002872274</v>
      </c>
      <c r="G88">
        <f>$C$8*(ReDiarioFert!E184+ReDiarioFert!E185)</f>
        <v>5.102459133033885</v>
      </c>
      <c r="I88">
        <f>$C$8*(ReDiarioFert!G184+ReDiarioFert!G185)</f>
        <v>15.28737552342</v>
      </c>
      <c r="K88">
        <f>$C$8*(ReDiarioFert!I184+ReDiarioFert!I185)</f>
        <v>10.616233002375</v>
      </c>
      <c r="M88">
        <f>$C$8*(ReDiarioFert!K184+ReDiarioFert!K185)</f>
        <v>6.401951111111109</v>
      </c>
      <c r="O88">
        <f>$C$8*(ReDiarioFert!M184+ReDiarioFert!M185)</f>
        <v>348.13608097560973</v>
      </c>
      <c r="S88">
        <f>((E88/100)*$G$171+(G88/100)*$G$172+(I88/100)*$G$173+(K88/100)*$G$174+(M88/100)*$G$175+(O88)*$G$176+(Q88*$G$177))</f>
        <v>228.2116199114754</v>
      </c>
    </row>
    <row r="89">
      <c r="B89">
        <f>B88+2</f>
        <v>180</v>
      </c>
      <c r="C89">
        <f>$I$7+B89</f>
        <v>38699</v>
      </c>
      <c r="E89">
        <f>IF(($C$8*(ReDiarioFert!C186+ReDiarioFert!C187+ReDiarioFert!C188))&lt;=0,"0",($C$8*(ReDiarioFert!C186+ReDiarioFert!C187+ReDiarioFert!C188)))</f>
        <v>12.943069504308411</v>
      </c>
      <c r="G89">
        <f>$C$8*(ReDiarioFert!E186+ReDiarioFert!E187+ReDiarioFert!E188)</f>
        <v>7.653688699550828</v>
      </c>
      <c r="I89">
        <f>$C$8*(ReDiarioFert!G186+ReDiarioFert!G187+ReDiarioFert!G188)</f>
        <v>22.931063285129998</v>
      </c>
      <c r="K89">
        <f>$C$8*(ReDiarioFert!I186+ReDiarioFert!I187+ReDiarioFert!I188)</f>
        <v>15.9243495035625</v>
      </c>
      <c r="M89">
        <f>$C$8*(ReDiarioFert!K186+ReDiarioFert!K187+ReDiarioFert!K188)</f>
        <v>9.602926666666665</v>
      </c>
      <c r="O89">
        <f>$C$8*(ReDiarioFert!M186+ReDiarioFert!M187+ReDiarioFert!M188)</f>
        <v>522.2041214634146</v>
      </c>
      <c r="S89">
        <f>((E89/100)*$G$171+(G89/100)*$G$172+(I89/100)*$G$173+(K89/100)*$G$174+(M89/100)*$G$175+(O89)*$G$176+(Q89*$G$177))</f>
        <v>342.31742986721315</v>
      </c>
    </row>
    <row r="90">
      <c r="A90">
        <v>27</v>
      </c>
      <c r="B90">
        <f>B89+3</f>
        <v>183</v>
      </c>
      <c r="C90">
        <f>$I$7+B90</f>
        <v>38702</v>
      </c>
      <c r="E90">
        <f>IF(($C$8*(ReDiarioFert!C189+ReDiarioFert!C190))&lt;=0,"0",($C$8*(ReDiarioFert!C189+ReDiarioFert!C190)))</f>
        <v>8.628713002872274</v>
      </c>
      <c r="G90">
        <f>$C$8*(ReDiarioFert!E189+ReDiarioFert!E190)</f>
        <v>5.102459133033885</v>
      </c>
      <c r="I90">
        <f>$C$8*(ReDiarioFert!G189+ReDiarioFert!G190)</f>
        <v>15.28737552342</v>
      </c>
      <c r="K90">
        <f>$C$8*(ReDiarioFert!I189+ReDiarioFert!I190)</f>
        <v>10.616233002375</v>
      </c>
      <c r="M90">
        <f>$C$8*(ReDiarioFert!K189+ReDiarioFert!K190)</f>
        <v>6.401951111111109</v>
      </c>
      <c r="O90">
        <f>$C$8*(ReDiarioFert!M189+ReDiarioFert!M190)</f>
        <v>348.13608097560973</v>
      </c>
      <c r="Q90">
        <f>20*$C$8</f>
        <v>20.019999999999996</v>
      </c>
      <c r="S90">
        <f>((E90/100)*$G$171+(G90/100)*$G$172+(I90/100)*$G$173+(K90/100)*$G$174+(M90/100)*$G$175+(O90)*$G$176+(Q90*$G$177))</f>
        <v>257.2406199114754</v>
      </c>
    </row>
    <row r="91">
      <c r="B91">
        <f>B90+2</f>
        <v>185</v>
      </c>
      <c r="C91">
        <f>$I$7+B91</f>
        <v>38704</v>
      </c>
      <c r="E91">
        <f>IF(($C$8*(ReDiarioFert!C191+ReDiarioFert!C192))&lt;=0,"0",($C$8*(ReDiarioFert!C191+ReDiarioFert!C192)))</f>
        <v>8.628713002872274</v>
      </c>
      <c r="G91">
        <f>$C$8*(ReDiarioFert!E191+ReDiarioFert!E192)</f>
        <v>5.102459133033885</v>
      </c>
      <c r="I91">
        <f>$C$8*(ReDiarioFert!G191+ReDiarioFert!G192)</f>
        <v>15.28737552342</v>
      </c>
      <c r="K91">
        <f>$C$8*(ReDiarioFert!I191+ReDiarioFert!I192)</f>
        <v>10.616233002375</v>
      </c>
      <c r="M91">
        <f>$C$8*(ReDiarioFert!K191+ReDiarioFert!K192)</f>
        <v>6.401951111111109</v>
      </c>
      <c r="O91">
        <f>$C$8*(ReDiarioFert!M191+ReDiarioFert!M192)</f>
        <v>348.13608097560973</v>
      </c>
      <c r="S91">
        <f>((E91/100)*$G$171+(G91/100)*$G$172+(I91/100)*$G$173+(K91/100)*$G$174+(M91/100)*$G$175+(O91)*$G$176+(Q91*$G$177))</f>
        <v>228.2116199114754</v>
      </c>
    </row>
    <row r="92">
      <c r="B92">
        <f>B91+2</f>
        <v>187</v>
      </c>
      <c r="C92">
        <f>$I$7+B92</f>
        <v>38706</v>
      </c>
      <c r="E92">
        <f>IF(($C$8*(ReDiarioFert!C193+ReDiarioFert!C194+ReDiarioFert!C195))&lt;=0,"0",($C$8*(ReDiarioFert!C193+ReDiarioFert!C194+ReDiarioFert!C195)))</f>
        <v>12.943069504308411</v>
      </c>
      <c r="G92">
        <f>$C$8*(ReDiarioFert!E193+ReDiarioFert!E194+ReDiarioFert!E195)</f>
        <v>7.653688699550828</v>
      </c>
      <c r="I92">
        <f>$C$8*(ReDiarioFert!G193+ReDiarioFert!G194+ReDiarioFert!G195)</f>
        <v>22.931063285129998</v>
      </c>
      <c r="K92">
        <f>$C$8*(ReDiarioFert!I193+ReDiarioFert!I194+ReDiarioFert!I195)</f>
        <v>15.9243495035625</v>
      </c>
      <c r="M92">
        <f>$C$8*(ReDiarioFert!K193+ReDiarioFert!K194+ReDiarioFert!K195)</f>
        <v>9.602926666666665</v>
      </c>
      <c r="O92">
        <f>$C$8*(ReDiarioFert!M193+ReDiarioFert!M194+ReDiarioFert!M195)</f>
        <v>522.2041214634146</v>
      </c>
      <c r="S92">
        <f>((E92/100)*$G$171+(G92/100)*$G$172+(I92/100)*$G$173+(K92/100)*$G$174+(M92/100)*$G$175+(O92)*$G$176+(Q92*$G$177))</f>
        <v>342.31742986721315</v>
      </c>
    </row>
    <row r="93">
      <c r="A93">
        <v>28</v>
      </c>
      <c r="B93">
        <f>B92+3</f>
        <v>190</v>
      </c>
      <c r="C93">
        <f>$I$7+B93</f>
        <v>38709</v>
      </c>
      <c r="E93">
        <f>IF(($C$8*(ReDiarioFert!C196+ReDiarioFert!C197))&lt;=0,"0",($C$8*(ReDiarioFert!C196+ReDiarioFert!C197)))</f>
        <v>8.628713002872274</v>
      </c>
      <c r="G93">
        <f>$C$8*(ReDiarioFert!E196+ReDiarioFert!E197)</f>
        <v>5.102459133033885</v>
      </c>
      <c r="I93">
        <f>$C$8*(ReDiarioFert!G196+ReDiarioFert!G197)</f>
        <v>15.28737552342</v>
      </c>
      <c r="K93">
        <f>$C$8*(ReDiarioFert!I196+ReDiarioFert!I197)</f>
        <v>10.616233002375</v>
      </c>
      <c r="M93">
        <f>$C$8*(ReDiarioFert!K196+ReDiarioFert!K197)</f>
        <v>6.401951111111109</v>
      </c>
      <c r="O93">
        <f>$C$8*(ReDiarioFert!M196+ReDiarioFert!M197)</f>
        <v>348.13608097560973</v>
      </c>
      <c r="Q93">
        <f>20*$C$8</f>
        <v>20.019999999999996</v>
      </c>
      <c r="S93">
        <f>((E93/100)*$G$171+(G93/100)*$G$172+(I93/100)*$G$173+(K93/100)*$G$174+(M93/100)*$G$175+(O93)*$G$176+(Q93*$G$177))</f>
        <v>257.2406199114754</v>
      </c>
    </row>
    <row r="94">
      <c r="B94">
        <f>B93+2</f>
        <v>192</v>
      </c>
      <c r="C94">
        <f>$I$7+B94</f>
        <v>38711</v>
      </c>
      <c r="E94">
        <f>IF(($C$8*(ReDiarioFert!C198+ReDiarioFert!C199))&lt;=0,"0",($C$8*(ReDiarioFert!C198+ReDiarioFert!C199)))</f>
        <v>8.628713002872274</v>
      </c>
      <c r="G94">
        <f>$C$8*(ReDiarioFert!E198+ReDiarioFert!E199)</f>
        <v>5.102459133033885</v>
      </c>
      <c r="I94">
        <f>$C$8*(ReDiarioFert!G198+ReDiarioFert!G199)</f>
        <v>15.28737552342</v>
      </c>
      <c r="K94">
        <f>$C$8*(ReDiarioFert!I198+ReDiarioFert!I199)</f>
        <v>10.616233002375</v>
      </c>
      <c r="M94">
        <f>$C$8*(ReDiarioFert!K198+ReDiarioFert!K199)</f>
        <v>6.401951111111109</v>
      </c>
      <c r="O94">
        <f>$C$8*(ReDiarioFert!M198+ReDiarioFert!M199)</f>
        <v>348.13608097560973</v>
      </c>
      <c r="S94">
        <f>((E94/100)*$G$171+(G94/100)*$G$172+(I94/100)*$G$173+(K94/100)*$G$174+(M94/100)*$G$175+(O94)*$G$176+(Q94*$G$177))</f>
        <v>228.2116199114754</v>
      </c>
    </row>
    <row r="95">
      <c r="B95">
        <f>B94+2</f>
        <v>194</v>
      </c>
      <c r="C95">
        <f>$I$7+B95</f>
        <v>38713</v>
      </c>
      <c r="E95">
        <f>IF(($C$8*(ReDiarioFert!C200+ReDiarioFert!C201+ReDiarioFert!C202))&lt;=0,"0",($C$8*(ReDiarioFert!C200+ReDiarioFert!C201+ReDiarioFert!C202)))</f>
        <v>12.943069504308411</v>
      </c>
      <c r="G95">
        <f>$C$8*(ReDiarioFert!E200+ReDiarioFert!E201+ReDiarioFert!E202)</f>
        <v>7.653688699550828</v>
      </c>
      <c r="I95">
        <f>$C$8*(ReDiarioFert!G200+ReDiarioFert!G201+ReDiarioFert!G202)</f>
        <v>22.931063285129998</v>
      </c>
      <c r="K95">
        <f>$C$8*(ReDiarioFert!I200+ReDiarioFert!I201+ReDiarioFert!I202)</f>
        <v>15.9243495035625</v>
      </c>
      <c r="M95">
        <f>$C$8*(ReDiarioFert!K200+ReDiarioFert!K201+ReDiarioFert!K202)</f>
        <v>9.602926666666665</v>
      </c>
      <c r="O95">
        <f>$C$8*(ReDiarioFert!M200+ReDiarioFert!M201+ReDiarioFert!M202)</f>
        <v>522.2041214634146</v>
      </c>
      <c r="S95">
        <f>((E95/100)*$G$171+(G95/100)*$G$172+(I95/100)*$G$173+(K95/100)*$G$174+(M95/100)*$G$175+(O95)*$G$176+(Q95*$G$177))</f>
        <v>342.31742986721315</v>
      </c>
    </row>
    <row r="96">
      <c r="A96">
        <v>29</v>
      </c>
      <c r="B96">
        <f>B95+3</f>
        <v>197</v>
      </c>
      <c r="C96">
        <f>$I$7+B96</f>
        <v>38716</v>
      </c>
      <c r="E96">
        <f>IF(($C$8*(ReDiarioFert!C203+ReDiarioFert!C204))&lt;=0,"0",($C$8*(ReDiarioFert!C203+ReDiarioFert!C204)))</f>
        <v>8.628713002872274</v>
      </c>
      <c r="G96">
        <f>$C$8*(ReDiarioFert!E203+ReDiarioFert!E204)</f>
        <v>5.102459133033885</v>
      </c>
      <c r="I96">
        <f>$C$8*(ReDiarioFert!G203+ReDiarioFert!G204)</f>
        <v>15.28737552342</v>
      </c>
      <c r="K96">
        <f>$C$8*(ReDiarioFert!I203+ReDiarioFert!I204)</f>
        <v>10.616233002375</v>
      </c>
      <c r="M96">
        <f>$C$8*(ReDiarioFert!K203+ReDiarioFert!K204)</f>
        <v>6.401951111111109</v>
      </c>
      <c r="O96">
        <f>$C$8*(ReDiarioFert!M203+ReDiarioFert!M204)</f>
        <v>348.13608097560973</v>
      </c>
      <c r="Q96">
        <f>20*$C$8</f>
        <v>20.019999999999996</v>
      </c>
      <c r="S96">
        <f>((E96/100)*$G$171+(G96/100)*$G$172+(I96/100)*$G$173+(K96/100)*$G$174+(M96/100)*$G$175+(O96)*$G$176+(Q96*$G$177))</f>
        <v>257.2406199114754</v>
      </c>
    </row>
    <row r="97">
      <c r="B97">
        <f>B96+2</f>
        <v>199</v>
      </c>
      <c r="C97">
        <f>$I$7+B97</f>
        <v>38718</v>
      </c>
      <c r="E97">
        <f>IF(($C$8*(ReDiarioFert!C205+ReDiarioFert!C206))&lt;=0,"0",($C$8*(ReDiarioFert!C205+ReDiarioFert!C206)))</f>
        <v>8.628713002872274</v>
      </c>
      <c r="G97">
        <f>$C$8*(ReDiarioFert!E205+ReDiarioFert!E206)</f>
        <v>5.102459133033885</v>
      </c>
      <c r="I97">
        <f>$C$8*(ReDiarioFert!G205+ReDiarioFert!G206)</f>
        <v>15.28737552342</v>
      </c>
      <c r="K97">
        <f>$C$8*(ReDiarioFert!I205+ReDiarioFert!I206)</f>
        <v>10.616233002375</v>
      </c>
      <c r="M97">
        <f>$C$8*(ReDiarioFert!K205+ReDiarioFert!K206)</f>
        <v>6.401951111111109</v>
      </c>
      <c r="O97">
        <f>$C$8*(ReDiarioFert!M205+ReDiarioFert!M206)</f>
        <v>348.13608097560973</v>
      </c>
      <c r="S97">
        <f>((E97/100)*$G$171+(G97/100)*$G$172+(I97/100)*$G$173+(K97/100)*$G$174+(M97/100)*$G$175+(O97)*$G$176+(Q97*$G$177))</f>
        <v>228.2116199114754</v>
      </c>
    </row>
    <row r="98">
      <c r="B98">
        <f>B97+2</f>
        <v>201</v>
      </c>
      <c r="C98">
        <f>$I$7+B98</f>
        <v>38720</v>
      </c>
      <c r="E98">
        <f>IF(($C$8*(ReDiarioFert!C207+ReDiarioFert!C208+ReDiarioFert!C209))&lt;=0,"0",($C$8*(ReDiarioFert!C207+ReDiarioFert!C208+ReDiarioFert!C209)))</f>
        <v>12.943069504308411</v>
      </c>
      <c r="G98">
        <f>$C$8*(ReDiarioFert!E207+ReDiarioFert!E208+ReDiarioFert!E209)</f>
        <v>7.653688699550828</v>
      </c>
      <c r="I98">
        <f>$C$8*(ReDiarioFert!G207+ReDiarioFert!G208+ReDiarioFert!G209)</f>
        <v>22.931063285129998</v>
      </c>
      <c r="K98">
        <f>$C$8*(ReDiarioFert!I207+ReDiarioFert!I208+ReDiarioFert!I209)</f>
        <v>15.9243495035625</v>
      </c>
      <c r="M98">
        <f>$C$8*(ReDiarioFert!K207+ReDiarioFert!K208+ReDiarioFert!K209)</f>
        <v>9.602926666666665</v>
      </c>
      <c r="O98">
        <f>$C$8*(ReDiarioFert!M207+ReDiarioFert!M208+ReDiarioFert!M209)</f>
        <v>522.2041214634146</v>
      </c>
      <c r="S98">
        <f>((E98/100)*$G$171+(G98/100)*$G$172+(I98/100)*$G$173+(K98/100)*$G$174+(M98/100)*$G$175+(O98)*$G$176+(Q98*$G$177))</f>
        <v>342.31742986721315</v>
      </c>
    </row>
    <row r="99">
      <c r="A99">
        <v>30</v>
      </c>
      <c r="B99">
        <f>B98+3</f>
        <v>204</v>
      </c>
      <c r="C99">
        <f>$I$7+B99</f>
        <v>38723</v>
      </c>
      <c r="E99">
        <f>IF(($C$8*(ReDiarioFert!C210+ReDiarioFert!C211))&lt;=0,"0",($C$8*(ReDiarioFert!C210+ReDiarioFert!C211)))</f>
        <v>8.628713002872274</v>
      </c>
      <c r="G99">
        <f>$C$8*(ReDiarioFert!E210+ReDiarioFert!E211)</f>
        <v>5.102459133033885</v>
      </c>
      <c r="I99">
        <f>$C$8*(ReDiarioFert!G210+ReDiarioFert!G211)</f>
        <v>15.28737552342</v>
      </c>
      <c r="K99">
        <f>$C$8*(ReDiarioFert!I210+ReDiarioFert!I211)</f>
        <v>10.616233002375</v>
      </c>
      <c r="M99">
        <f>$C$8*(ReDiarioFert!K210+ReDiarioFert!K211)</f>
        <v>6.401951111111109</v>
      </c>
      <c r="O99">
        <f>$C$8*(ReDiarioFert!M210+ReDiarioFert!M211)</f>
        <v>348.13608097560973</v>
      </c>
      <c r="Q99">
        <f>20*$C$8</f>
        <v>20.019999999999996</v>
      </c>
      <c r="S99">
        <f>((E99/100)*$G$171+(G99/100)*$G$172+(I99/100)*$G$173+(K99/100)*$G$174+(M99/100)*$G$175+(O99)*$G$176+(Q99*$G$177))</f>
        <v>257.2406199114754</v>
      </c>
    </row>
    <row r="100">
      <c r="B100">
        <f>B99+2</f>
        <v>206</v>
      </c>
      <c r="C100">
        <f>$I$7+B100</f>
        <v>38725</v>
      </c>
      <c r="E100">
        <f>IF(($C$8*(ReDiarioFert!C212+ReDiarioFert!C213))&lt;=0,"0",($C$8*(ReDiarioFert!C212+ReDiarioFert!C213)))</f>
        <v>8.628713002872274</v>
      </c>
      <c r="G100">
        <f>$C$8*(ReDiarioFert!E212+ReDiarioFert!E213)</f>
        <v>5.102459133033885</v>
      </c>
      <c r="I100">
        <f>$C$8*(ReDiarioFert!G212+ReDiarioFert!G213)</f>
        <v>15.28737552342</v>
      </c>
      <c r="K100">
        <f>$C$8*(ReDiarioFert!I212+ReDiarioFert!I213)</f>
        <v>10.616233002375</v>
      </c>
      <c r="M100">
        <f>$C$8*(ReDiarioFert!K212+ReDiarioFert!K213)</f>
        <v>6.401951111111109</v>
      </c>
      <c r="O100">
        <f>$C$8*(ReDiarioFert!M212+ReDiarioFert!M213)</f>
        <v>348.13608097560973</v>
      </c>
      <c r="S100">
        <f>((E100/100)*$G$171+(G100/100)*$G$172+(I100/100)*$G$173+(K100/100)*$G$174+(M100/100)*$G$175+(O100)*$G$176+(Q100*$G$177))</f>
        <v>228.2116199114754</v>
      </c>
    </row>
    <row r="101">
      <c r="B101">
        <f>B100+2</f>
        <v>208</v>
      </c>
      <c r="C101">
        <f>$I$7+B101</f>
        <v>38727</v>
      </c>
      <c r="E101">
        <f>IF(($C$8*(ReDiarioFert!C214+ReDiarioFert!C215+ReDiarioFert!C216))&lt;=0,"0",($C$8*(ReDiarioFert!C214+ReDiarioFert!C215+ReDiarioFert!C216)))</f>
        <v>12.943069504308411</v>
      </c>
      <c r="G101">
        <f>$C$8*(ReDiarioFert!E214+ReDiarioFert!E215+ReDiarioFert!E216)</f>
        <v>7.653688699550828</v>
      </c>
      <c r="I101">
        <f>$C$8*(ReDiarioFert!G214+ReDiarioFert!G215+ReDiarioFert!G216)</f>
        <v>22.931063285129998</v>
      </c>
      <c r="K101">
        <f>$C$8*(ReDiarioFert!I214+ReDiarioFert!I215+ReDiarioFert!I216)</f>
        <v>15.9243495035625</v>
      </c>
      <c r="M101">
        <f>$C$8*(ReDiarioFert!K214+ReDiarioFert!K215+ReDiarioFert!K216)</f>
        <v>9.602926666666665</v>
      </c>
      <c r="O101">
        <f>$C$8*(ReDiarioFert!M214+ReDiarioFert!M215+ReDiarioFert!M216)</f>
        <v>522.2041214634146</v>
      </c>
      <c r="S101">
        <f>((E101/100)*$G$171+(G101/100)*$G$172+(I101/100)*$G$173+(K101/100)*$G$174+(M101/100)*$G$175+(O101)*$G$176+(Q101*$G$177))</f>
        <v>342.31742986721315</v>
      </c>
    </row>
    <row r="102">
      <c r="A102">
        <v>31</v>
      </c>
      <c r="B102">
        <f>B101+3</f>
        <v>211</v>
      </c>
      <c r="C102">
        <f>$I$7+B102</f>
        <v>38730</v>
      </c>
      <c r="E102">
        <f>IF(($C$8*(ReDiarioFert!C217+ReDiarioFert!C218))&lt;=0,"0",($C$8*(ReDiarioFert!C217+ReDiarioFert!C218)))</f>
        <v>8.628713002872274</v>
      </c>
      <c r="G102">
        <f>$C$8*(ReDiarioFert!E217+ReDiarioFert!E218)</f>
        <v>5.102459133033885</v>
      </c>
      <c r="I102">
        <f>$C$8*(ReDiarioFert!G217+ReDiarioFert!G218)</f>
        <v>15.28737552342</v>
      </c>
      <c r="K102">
        <f>$C$8*(ReDiarioFert!I217+ReDiarioFert!I218)</f>
        <v>10.616233002375</v>
      </c>
      <c r="M102">
        <f>$C$8*(ReDiarioFert!K217+ReDiarioFert!K218)</f>
        <v>6.401951111111109</v>
      </c>
      <c r="O102">
        <f>$C$8*(ReDiarioFert!M217+ReDiarioFert!M218)</f>
        <v>348.13608097560973</v>
      </c>
      <c r="Q102">
        <f>20*$C$8</f>
        <v>20.019999999999996</v>
      </c>
      <c r="S102">
        <f>((E102/100)*$G$171+(G102/100)*$G$172+(I102/100)*$G$173+(K102/100)*$G$174+(M102/100)*$G$175+(O102)*$G$176+(Q102*$G$177))</f>
        <v>257.2406199114754</v>
      </c>
    </row>
    <row r="103">
      <c r="B103">
        <f>B102+2</f>
        <v>213</v>
      </c>
      <c r="C103">
        <f>$I$7+B103</f>
        <v>38732</v>
      </c>
      <c r="E103">
        <f>IF(($C$8*(ReDiarioFert!C219+ReDiarioFert!C220))&lt;=0,"0",($C$8*(ReDiarioFert!C219+ReDiarioFert!C220)))</f>
        <v>8.628713002872274</v>
      </c>
      <c r="G103">
        <f>$C$8*(ReDiarioFert!E219+ReDiarioFert!E220)</f>
        <v>5.102459133033885</v>
      </c>
      <c r="I103">
        <f>$C$8*(ReDiarioFert!G219+ReDiarioFert!G220)</f>
        <v>15.28737552342</v>
      </c>
      <c r="K103">
        <f>$C$8*(ReDiarioFert!I219+ReDiarioFert!I220)</f>
        <v>10.616233002375</v>
      </c>
      <c r="M103">
        <f>$C$8*(ReDiarioFert!K219+ReDiarioFert!K220)</f>
        <v>6.401951111111109</v>
      </c>
      <c r="O103">
        <f>$C$8*(ReDiarioFert!M219+ReDiarioFert!M220)</f>
        <v>348.13608097560973</v>
      </c>
      <c r="S103">
        <f>((E103/100)*$G$171+(G103/100)*$G$172+(I103/100)*$G$173+(K103/100)*$G$174+(M103/100)*$G$175+(O103)*$G$176+(Q103*$G$177))</f>
        <v>228.2116199114754</v>
      </c>
    </row>
    <row r="104">
      <c r="B104">
        <f>B103+2</f>
        <v>215</v>
      </c>
      <c r="C104">
        <f>$I$7+B104</f>
        <v>38734</v>
      </c>
      <c r="E104">
        <f>IF(($C$8*(ReDiarioFert!C221+ReDiarioFert!C222+ReDiarioFert!C223))&lt;=0,"0",($C$8*(ReDiarioFert!C221+ReDiarioFert!C222+ReDiarioFert!C223)))</f>
        <v>12.943069504308411</v>
      </c>
      <c r="G104">
        <f>$C$8*(ReDiarioFert!E221+ReDiarioFert!E222+ReDiarioFert!E223)</f>
        <v>7.653688699550828</v>
      </c>
      <c r="I104">
        <f>$C$8*(ReDiarioFert!G221+ReDiarioFert!G222+ReDiarioFert!G223)</f>
        <v>22.931063285129998</v>
      </c>
      <c r="K104">
        <f>$C$8*(ReDiarioFert!I221+ReDiarioFert!I222+ReDiarioFert!I223)</f>
        <v>15.9243495035625</v>
      </c>
      <c r="M104">
        <f>$C$8*(ReDiarioFert!K221+ReDiarioFert!K222+ReDiarioFert!K223)</f>
        <v>9.602926666666665</v>
      </c>
      <c r="O104">
        <f>$C$8*(ReDiarioFert!M221+ReDiarioFert!M222+ReDiarioFert!M223)</f>
        <v>522.2041214634146</v>
      </c>
      <c r="S104">
        <f>((E104/100)*$G$171+(G104/100)*$G$172+(I104/100)*$G$173+(K104/100)*$G$174+(M104/100)*$G$175+(O104)*$G$176+(Q104*$G$177))</f>
        <v>342.31742986721315</v>
      </c>
    </row>
    <row r="105">
      <c r="A105">
        <v>32</v>
      </c>
      <c r="B105">
        <f>B104+3</f>
        <v>218</v>
      </c>
      <c r="C105">
        <f>$I$7+B105</f>
        <v>38737</v>
      </c>
      <c r="E105">
        <f>IF(($C$8*(ReDiarioFert!C224+ReDiarioFert!C225))&lt;=0,"0",($C$8*(ReDiarioFert!C224+ReDiarioFert!C225)))</f>
        <v>8.628713002872274</v>
      </c>
      <c r="G105">
        <f>$C$8*(ReDiarioFert!E224+ReDiarioFert!E225)</f>
        <v>5.102459133033885</v>
      </c>
      <c r="I105">
        <f>$C$8*(ReDiarioFert!G224+ReDiarioFert!G225)</f>
        <v>15.28737552342</v>
      </c>
      <c r="K105">
        <f>$C$8*(ReDiarioFert!I224+ReDiarioFert!I225)</f>
        <v>10.616233002375</v>
      </c>
      <c r="M105">
        <f>$C$8*(ReDiarioFert!K224+ReDiarioFert!K225)</f>
        <v>6.401951111111109</v>
      </c>
      <c r="O105">
        <f>$C$8*(ReDiarioFert!M224+ReDiarioFert!M225)</f>
        <v>348.13608097560973</v>
      </c>
      <c r="Q105">
        <f>20*$C$8</f>
        <v>20.019999999999996</v>
      </c>
      <c r="S105">
        <f>((E105/100)*$G$171+(G105/100)*$G$172+(I105/100)*$G$173+(K105/100)*$G$174+(M105/100)*$G$175+(O105)*$G$176+(Q105*$G$177))</f>
        <v>257.2406199114754</v>
      </c>
    </row>
    <row r="106">
      <c r="B106">
        <f>B105+2</f>
        <v>220</v>
      </c>
      <c r="C106">
        <f>$I$7+B106</f>
        <v>38739</v>
      </c>
      <c r="E106">
        <f>IF(($C$8*(ReDiarioFert!C226+ReDiarioFert!C227))&lt;=0,"0",($C$8*(ReDiarioFert!C226+ReDiarioFert!C227)))</f>
        <v>8.628713002872274</v>
      </c>
      <c r="G106">
        <f>$C$8*(ReDiarioFert!E226+ReDiarioFert!E227)</f>
        <v>5.102459133033885</v>
      </c>
      <c r="I106">
        <f>$C$8*(ReDiarioFert!G226+ReDiarioFert!G227)</f>
        <v>15.28737552342</v>
      </c>
      <c r="K106">
        <f>$C$8*(ReDiarioFert!I226+ReDiarioFert!I227)</f>
        <v>10.616233002375</v>
      </c>
      <c r="M106">
        <f>$C$8*(ReDiarioFert!K226+ReDiarioFert!K227)</f>
        <v>6.401951111111109</v>
      </c>
      <c r="O106">
        <f>$C$8*(ReDiarioFert!M226+ReDiarioFert!M227)</f>
        <v>348.13608097560973</v>
      </c>
      <c r="S106">
        <f>((E106/100)*$G$171+(G106/100)*$G$172+(I106/100)*$G$173+(K106/100)*$G$174+(M106/100)*$G$175+(O106)*$G$176+(Q106*$G$177))</f>
        <v>228.2116199114754</v>
      </c>
    </row>
    <row r="107">
      <c r="B107">
        <f>B106+2</f>
        <v>222</v>
      </c>
      <c r="C107">
        <f>$I$7+B107</f>
        <v>38741</v>
      </c>
      <c r="E107">
        <f>IF(($C$8*(ReDiarioFert!C228+ReDiarioFert!C229+ReDiarioFert!C230))&lt;=0,"0",($C$8*(ReDiarioFert!C228+ReDiarioFert!C229+ReDiarioFert!C230)))</f>
        <v>12.943069504308411</v>
      </c>
      <c r="G107">
        <f>$C$8*(ReDiarioFert!E228+ReDiarioFert!E229+ReDiarioFert!E230)</f>
        <v>7.653688699550828</v>
      </c>
      <c r="I107">
        <f>$C$8*(ReDiarioFert!G228+ReDiarioFert!G229+ReDiarioFert!G230)</f>
        <v>22.931063285129998</v>
      </c>
      <c r="K107">
        <f>$C$8*(ReDiarioFert!I228+ReDiarioFert!I229+ReDiarioFert!I230)</f>
        <v>15.9243495035625</v>
      </c>
      <c r="M107">
        <f>$C$8*(ReDiarioFert!K228+ReDiarioFert!K229+ReDiarioFert!K230)</f>
        <v>9.602926666666665</v>
      </c>
      <c r="O107">
        <f>$C$8*(ReDiarioFert!M228+ReDiarioFert!M229+ReDiarioFert!M230)</f>
        <v>522.2041214634146</v>
      </c>
      <c r="S107">
        <f>((E107/100)*$G$171+(G107/100)*$G$172+(I107/100)*$G$173+(K107/100)*$G$174+(M107/100)*$G$175+(O107)*$G$176+(Q107*$G$177))</f>
        <v>342.31742986721315</v>
      </c>
    </row>
    <row r="108">
      <c r="A108">
        <v>33</v>
      </c>
      <c r="B108">
        <f>B107+3</f>
        <v>225</v>
      </c>
      <c r="C108">
        <f>$I$7+B108</f>
        <v>38744</v>
      </c>
      <c r="E108">
        <f>IF(($C$8*(ReDiarioFert!C231+ReDiarioFert!C232))&lt;=0,"0",($C$8*(ReDiarioFert!C231+ReDiarioFert!C232)))</f>
        <v>8.628713002872274</v>
      </c>
      <c r="G108">
        <f>$C$8*(ReDiarioFert!E231+ReDiarioFert!E232)</f>
        <v>5.102459133033885</v>
      </c>
      <c r="I108">
        <f>$C$8*(ReDiarioFert!G231+ReDiarioFert!G232)</f>
        <v>15.28737552342</v>
      </c>
      <c r="K108">
        <f>$C$8*(ReDiarioFert!I231+ReDiarioFert!I232)</f>
        <v>10.616233002375</v>
      </c>
      <c r="M108">
        <f>$C$8*(ReDiarioFert!K231+ReDiarioFert!K232)</f>
        <v>6.401951111111109</v>
      </c>
      <c r="O108">
        <f>$C$8*(ReDiarioFert!M231+ReDiarioFert!M232)</f>
        <v>348.13608097560973</v>
      </c>
      <c r="Q108">
        <f>20*$C$8</f>
        <v>20.019999999999996</v>
      </c>
      <c r="S108">
        <f>((E108/100)*$G$171+(G108/100)*$G$172+(I108/100)*$G$173+(K108/100)*$G$174+(M108/100)*$G$175+(O108)*$G$176+(Q108*$G$177))</f>
        <v>257.2406199114754</v>
      </c>
    </row>
    <row r="109">
      <c r="B109">
        <f>B108+2</f>
        <v>227</v>
      </c>
      <c r="C109">
        <f>$I$7+B109</f>
        <v>38746</v>
      </c>
      <c r="E109">
        <f>IF(($C$8*(ReDiarioFert!C233+ReDiarioFert!C234))&lt;=0,"0",($C$8*(ReDiarioFert!C233+ReDiarioFert!C234)))</f>
        <v>8.628713002872274</v>
      </c>
      <c r="G109">
        <f>$C$8*(ReDiarioFert!E233+ReDiarioFert!E234)</f>
        <v>5.102459133033885</v>
      </c>
      <c r="I109">
        <f>$C$8*(ReDiarioFert!G233+ReDiarioFert!G234)</f>
        <v>15.28737552342</v>
      </c>
      <c r="K109">
        <f>$C$8*(ReDiarioFert!I233+ReDiarioFert!I234)</f>
        <v>10.616233002375</v>
      </c>
      <c r="M109">
        <f>$C$8*(ReDiarioFert!K233+ReDiarioFert!K234)</f>
        <v>6.401951111111109</v>
      </c>
      <c r="O109">
        <f>$C$8*(ReDiarioFert!M233+ReDiarioFert!M234)</f>
        <v>348.13608097560973</v>
      </c>
      <c r="S109">
        <f>((E109/100)*$G$171+(G109/100)*$G$172+(I109/100)*$G$173+(K109/100)*$G$174+(M109/100)*$G$175+(O109)*$G$176+(Q109*$G$177))</f>
        <v>228.2116199114754</v>
      </c>
    </row>
    <row r="110">
      <c r="B110">
        <f>B109+2</f>
        <v>229</v>
      </c>
      <c r="C110">
        <f>$I$7+B110</f>
        <v>38748</v>
      </c>
      <c r="E110">
        <f>IF(($C$8*(ReDiarioFert!C235+ReDiarioFert!C236+ReDiarioFert!C237))&lt;=0,"0",($C$8*(ReDiarioFert!C235+ReDiarioFert!C236+ReDiarioFert!C237)))</f>
        <v>12.943069504308411</v>
      </c>
      <c r="G110">
        <f>$C$8*(ReDiarioFert!E235+ReDiarioFert!E236+ReDiarioFert!E237)</f>
        <v>7.653688699550828</v>
      </c>
      <c r="I110">
        <f>$C$8*(ReDiarioFert!G235+ReDiarioFert!G236+ReDiarioFert!G237)</f>
        <v>22.931063285129998</v>
      </c>
      <c r="K110">
        <f>$C$8*(ReDiarioFert!I235+ReDiarioFert!I236+ReDiarioFert!I237)</f>
        <v>15.9243495035625</v>
      </c>
      <c r="M110">
        <f>$C$8*(ReDiarioFert!K235+ReDiarioFert!K236+ReDiarioFert!K237)</f>
        <v>9.602926666666665</v>
      </c>
      <c r="O110">
        <f>$C$8*(ReDiarioFert!M235+ReDiarioFert!M236+ReDiarioFert!M237)</f>
        <v>522.2041214634146</v>
      </c>
      <c r="S110">
        <f>((E110/100)*$G$171+(G110/100)*$G$172+(I110/100)*$G$173+(K110/100)*$G$174+(M110/100)*$G$175+(O110)*$G$176+(Q110*$G$177))</f>
        <v>342.31742986721315</v>
      </c>
    </row>
    <row r="111">
      <c r="A111">
        <v>34</v>
      </c>
      <c r="B111">
        <f>B110+3</f>
        <v>232</v>
      </c>
      <c r="C111">
        <f>$I$7+B111</f>
        <v>38751</v>
      </c>
      <c r="E111">
        <f>IF(($C$8*(ReDiarioFert!C238+ReDiarioFert!C239))&lt;=0,"0",($C$8*(ReDiarioFert!C238+ReDiarioFert!C239)))</f>
        <v>8.628713002872274</v>
      </c>
      <c r="G111">
        <f>$C$8*(ReDiarioFert!E238+ReDiarioFert!E239)</f>
        <v>5.102459133033885</v>
      </c>
      <c r="I111">
        <f>$C$8*(ReDiarioFert!G238+ReDiarioFert!G239)</f>
        <v>15.28737552342</v>
      </c>
      <c r="K111">
        <f>$C$8*(ReDiarioFert!I238+ReDiarioFert!I239)</f>
        <v>10.616233002375</v>
      </c>
      <c r="M111">
        <f>$C$8*(ReDiarioFert!K238+ReDiarioFert!K239)</f>
        <v>6.401951111111109</v>
      </c>
      <c r="O111">
        <f>$C$8*(ReDiarioFert!M238+ReDiarioFert!M239)</f>
        <v>348.13608097560973</v>
      </c>
      <c r="Q111">
        <f>20*$C$8</f>
        <v>20.019999999999996</v>
      </c>
      <c r="S111">
        <f>((E111/100)*$G$171+(G111/100)*$G$172+(I111/100)*$G$173+(K111/100)*$G$174+(M111/100)*$G$175+(O111)*$G$176+(Q111*$G$177))</f>
        <v>257.2406199114754</v>
      </c>
    </row>
    <row r="112">
      <c r="B112">
        <f>B111+2</f>
        <v>234</v>
      </c>
      <c r="C112">
        <f>$I$7+B112</f>
        <v>38753</v>
      </c>
      <c r="E112">
        <f>IF(($C$8*(ReDiarioFert!C240+ReDiarioFert!C241))&lt;=0,"0",($C$8*(ReDiarioFert!C240+ReDiarioFert!C241)))</f>
        <v>8.628713002872274</v>
      </c>
      <c r="G112">
        <f>$C$8*(ReDiarioFert!E240+ReDiarioFert!E241)</f>
        <v>5.102459133033885</v>
      </c>
      <c r="I112">
        <f>$C$8*(ReDiarioFert!G240+ReDiarioFert!G241)</f>
        <v>15.28737552342</v>
      </c>
      <c r="K112">
        <f>$C$8*(ReDiarioFert!I240+ReDiarioFert!I241)</f>
        <v>10.616233002375</v>
      </c>
      <c r="M112">
        <f>$C$8*(ReDiarioFert!K240+ReDiarioFert!K241)</f>
        <v>6.401951111111109</v>
      </c>
      <c r="O112">
        <f>$C$8*(ReDiarioFert!M240+ReDiarioFert!M241)</f>
        <v>348.13608097560973</v>
      </c>
      <c r="S112">
        <f>((E112/100)*$G$171+(G112/100)*$G$172+(I112/100)*$G$173+(K112/100)*$G$174+(M112/100)*$G$175+(O112)*$G$176+(Q112*$G$177))</f>
        <v>228.2116199114754</v>
      </c>
    </row>
    <row r="113">
      <c r="B113">
        <f>B112+2</f>
        <v>236</v>
      </c>
      <c r="C113">
        <f>$I$7+B113</f>
        <v>38755</v>
      </c>
      <c r="E113">
        <f>IF(($C$8*(ReDiarioFert!C242+ReDiarioFert!C243+ReDiarioFert!C244))&lt;=0,"0",($C$8*(ReDiarioFert!C242+ReDiarioFert!C243+ReDiarioFert!C244)))</f>
        <v>12.943069504308411</v>
      </c>
      <c r="G113">
        <f>$C$8*(ReDiarioFert!E242+ReDiarioFert!E243+ReDiarioFert!E244)</f>
        <v>7.653688699550828</v>
      </c>
      <c r="I113">
        <f>$C$8*(ReDiarioFert!G242+ReDiarioFert!G243+ReDiarioFert!G244)</f>
        <v>22.931063285129998</v>
      </c>
      <c r="K113">
        <f>$C$8*(ReDiarioFert!I242+ReDiarioFert!I243+ReDiarioFert!I244)</f>
        <v>15.9243495035625</v>
      </c>
      <c r="M113">
        <f>$C$8*(ReDiarioFert!K242+ReDiarioFert!K243+ReDiarioFert!K244)</f>
        <v>9.602926666666665</v>
      </c>
      <c r="O113">
        <f>$C$8*(ReDiarioFert!M242+ReDiarioFert!M243+ReDiarioFert!M244)</f>
        <v>522.2041214634146</v>
      </c>
      <c r="S113">
        <f>((E113/100)*$G$171+(G113/100)*$G$172+(I113/100)*$G$173+(K113/100)*$G$174+(M113/100)*$G$175+(O113)*$G$176+(Q113*$G$177))</f>
        <v>342.31742986721315</v>
      </c>
    </row>
    <row r="114">
      <c r="A114">
        <v>35</v>
      </c>
      <c r="B114">
        <f>B113+3</f>
        <v>239</v>
      </c>
      <c r="C114">
        <f>$I$7+B114</f>
        <v>38758</v>
      </c>
      <c r="E114">
        <f>IF(($C$8*(ReDiarioFert!C245+ReDiarioFert!C246))&lt;=0,"0",($C$8*(ReDiarioFert!C245+ReDiarioFert!C246)))</f>
        <v>8.628713002872274</v>
      </c>
      <c r="G114">
        <f>$C$8*(ReDiarioFert!E245+ReDiarioFert!E246)</f>
        <v>5.102459133033885</v>
      </c>
      <c r="I114">
        <f>$C$8*(ReDiarioFert!G245+ReDiarioFert!G246)</f>
        <v>15.28737552342</v>
      </c>
      <c r="K114">
        <f>$C$8*(ReDiarioFert!I245+ReDiarioFert!I246)</f>
        <v>10.616233002375</v>
      </c>
      <c r="M114">
        <f>$C$8*(ReDiarioFert!K245+ReDiarioFert!K246)</f>
        <v>6.401951111111109</v>
      </c>
      <c r="O114">
        <f>$C$8*(ReDiarioFert!M245+ReDiarioFert!M246)</f>
        <v>348.13608097560973</v>
      </c>
      <c r="Q114">
        <f>20*$C$8</f>
        <v>20.019999999999996</v>
      </c>
      <c r="S114">
        <f>((E114/100)*$G$171+(G114/100)*$G$172+(I114/100)*$G$173+(K114/100)*$G$174+(M114/100)*$G$175+(O114)*$G$176+(Q114*$G$177))</f>
        <v>257.2406199114754</v>
      </c>
    </row>
    <row r="115">
      <c r="B115">
        <f>B114+2</f>
        <v>241</v>
      </c>
      <c r="C115">
        <f>$I$7+B115</f>
        <v>38760</v>
      </c>
      <c r="E115">
        <f>IF(($C$8*(ReDiarioFert!C247+ReDiarioFert!C248))&lt;=0,"0",($C$8*(ReDiarioFert!C247+ReDiarioFert!C248)))</f>
        <v>8.628713002872274</v>
      </c>
      <c r="G115">
        <f>$C$8*(ReDiarioFert!E247+ReDiarioFert!E248)</f>
        <v>5.102459133033885</v>
      </c>
      <c r="I115">
        <f>$C$8*(ReDiarioFert!G247+ReDiarioFert!G248)</f>
        <v>15.28737552342</v>
      </c>
      <c r="K115">
        <f>$C$8*(ReDiarioFert!I247+ReDiarioFert!I248)</f>
        <v>10.616233002375</v>
      </c>
      <c r="M115">
        <f>$C$8*(ReDiarioFert!K247+ReDiarioFert!K248)</f>
        <v>6.401951111111109</v>
      </c>
      <c r="O115">
        <f>$C$8*(ReDiarioFert!M247+ReDiarioFert!M248)</f>
        <v>348.13608097560973</v>
      </c>
      <c r="S115">
        <f>((E115/100)*$G$171+(G115/100)*$G$172+(I115/100)*$G$173+(K115/100)*$G$174+(M115/100)*$G$175+(O115)*$G$176+(Q115*$G$177))</f>
        <v>228.2116199114754</v>
      </c>
    </row>
    <row r="116">
      <c r="B116">
        <f>B115+2</f>
        <v>243</v>
      </c>
      <c r="C116">
        <f>$I$7+B116</f>
        <v>38762</v>
      </c>
      <c r="E116">
        <f>IF(($C$8*(ReDiarioFert!C249+ReDiarioFert!C250+ReDiarioFert!C251))&lt;=0,"0",($C$8*(ReDiarioFert!C249+ReDiarioFert!C250+ReDiarioFert!C251)))</f>
        <v>12.943069504308411</v>
      </c>
      <c r="G116">
        <f>$C$8*(ReDiarioFert!E249+ReDiarioFert!E250+ReDiarioFert!E251)</f>
        <v>7.653688699550828</v>
      </c>
      <c r="I116">
        <f>$C$8*(ReDiarioFert!G249+ReDiarioFert!G250+ReDiarioFert!G251)</f>
        <v>22.931063285129998</v>
      </c>
      <c r="K116">
        <f>$C$8*(ReDiarioFert!I249+ReDiarioFert!I250+ReDiarioFert!I251)</f>
        <v>15.9243495035625</v>
      </c>
      <c r="M116">
        <f>$C$8*(ReDiarioFert!K249+ReDiarioFert!K250+ReDiarioFert!K251)</f>
        <v>9.602926666666665</v>
      </c>
      <c r="O116">
        <f>$C$8*(ReDiarioFert!M249+ReDiarioFert!M250+ReDiarioFert!M251)</f>
        <v>522.2041214634146</v>
      </c>
      <c r="S116">
        <f>((E116/100)*$G$171+(G116/100)*$G$172+(I116/100)*$G$173+(K116/100)*$G$174+(M116/100)*$G$175+(O116)*$G$176+(Q116*$G$177))</f>
        <v>342.31742986721315</v>
      </c>
    </row>
    <row r="117">
      <c r="A117">
        <v>36</v>
      </c>
      <c r="B117">
        <f>B116+3</f>
        <v>246</v>
      </c>
      <c r="C117">
        <f>$I$7+B117</f>
        <v>38765</v>
      </c>
      <c r="E117">
        <f>IF(($C$8*(ReDiarioFert!C252+ReDiarioFert!C253))&lt;=0,"0",($C$8*(ReDiarioFert!C252+ReDiarioFert!C253)))</f>
        <v>8.628713002872274</v>
      </c>
      <c r="G117">
        <f>$C$8*(ReDiarioFert!E252+ReDiarioFert!E253)</f>
        <v>5.102459133033885</v>
      </c>
      <c r="I117">
        <f>$C$8*(ReDiarioFert!G252+ReDiarioFert!G253)</f>
        <v>15.28737552342</v>
      </c>
      <c r="K117">
        <f>$C$8*(ReDiarioFert!I252+ReDiarioFert!I253)</f>
        <v>10.616233002375</v>
      </c>
      <c r="M117">
        <f>$C$8*(ReDiarioFert!K252+ReDiarioFert!K253)</f>
        <v>6.401951111111109</v>
      </c>
      <c r="O117">
        <f>$C$8*(ReDiarioFert!M252+ReDiarioFert!M253)</f>
        <v>348.13608097560973</v>
      </c>
      <c r="Q117">
        <f>20*$C$8</f>
        <v>20.019999999999996</v>
      </c>
      <c r="S117">
        <f>((E117/100)*$G$171+(G117/100)*$G$172+(I117/100)*$G$173+(K117/100)*$G$174+(M117/100)*$G$175+(O117)*$G$176+(Q117*$G$177))</f>
        <v>257.2406199114754</v>
      </c>
    </row>
    <row r="118">
      <c r="B118">
        <f>B117+2</f>
        <v>248</v>
      </c>
      <c r="C118">
        <f>$I$7+B118</f>
        <v>38767</v>
      </c>
      <c r="E118">
        <f>IF(($C$8*(ReDiarioFert!C254+ReDiarioFert!C255))&lt;=0,"0",($C$8*(ReDiarioFert!C254+ReDiarioFert!C255)))</f>
        <v>8.628713002872274</v>
      </c>
      <c r="G118">
        <f>$C$8*(ReDiarioFert!E254+ReDiarioFert!E255)</f>
        <v>5.102459133033885</v>
      </c>
      <c r="I118">
        <f>$C$8*(ReDiarioFert!G254+ReDiarioFert!G255)</f>
        <v>15.28737552342</v>
      </c>
      <c r="K118">
        <f>$C$8*(ReDiarioFert!I254+ReDiarioFert!I255)</f>
        <v>10.616233002375</v>
      </c>
      <c r="M118">
        <f>$C$8*(ReDiarioFert!K254+ReDiarioFert!K255)</f>
        <v>6.401951111111109</v>
      </c>
      <c r="O118">
        <f>$C$8*(ReDiarioFert!M254+ReDiarioFert!M255)</f>
        <v>348.13608097560973</v>
      </c>
      <c r="S118">
        <f>((E118/100)*$G$171+(G118/100)*$G$172+(I118/100)*$G$173+(K118/100)*$G$174+(M118/100)*$G$175+(O118)*$G$176+(Q118*$G$177))</f>
        <v>228.2116199114754</v>
      </c>
    </row>
    <row r="119">
      <c r="B119">
        <f>B118+2</f>
        <v>250</v>
      </c>
      <c r="C119">
        <f>$I$7+B119</f>
        <v>38769</v>
      </c>
      <c r="E119">
        <f>IF(($C$8*(ReDiarioFert!C256+ReDiarioFert!C257+ReDiarioFert!C258))&lt;=0,"0",($C$8*(ReDiarioFert!C256+ReDiarioFert!C257+ReDiarioFert!C258)))</f>
        <v>12.943069504308411</v>
      </c>
      <c r="G119">
        <f>$C$8*(ReDiarioFert!E256+ReDiarioFert!E257+ReDiarioFert!E258)</f>
        <v>7.653688699550828</v>
      </c>
      <c r="I119">
        <f>$C$8*(ReDiarioFert!G256+ReDiarioFert!G257+ReDiarioFert!G258)</f>
        <v>22.931063285129998</v>
      </c>
      <c r="K119">
        <f>$C$8*(ReDiarioFert!I256+ReDiarioFert!I257+ReDiarioFert!I258)</f>
        <v>15.9243495035625</v>
      </c>
      <c r="M119">
        <f>$C$8*(ReDiarioFert!K256+ReDiarioFert!K257+ReDiarioFert!K258)</f>
        <v>9.602926666666665</v>
      </c>
      <c r="O119">
        <f>$C$8*(ReDiarioFert!M256+ReDiarioFert!M257+ReDiarioFert!M258)</f>
        <v>522.2041214634146</v>
      </c>
      <c r="S119">
        <f>((E119/100)*$G$171+(G119/100)*$G$172+(I119/100)*$G$173+(K119/100)*$G$174+(M119/100)*$G$175+(O119)*$G$176+(Q119*$G$177))</f>
        <v>342.31742986721315</v>
      </c>
    </row>
    <row r="120">
      <c r="A120">
        <v>37</v>
      </c>
      <c r="B120">
        <f>B119+3</f>
        <v>253</v>
      </c>
      <c r="C120">
        <f>$I$7+B120</f>
        <v>38772</v>
      </c>
      <c r="E120">
        <f>IF(($C$8*(ReDiarioFert!C259+ReDiarioFert!C260))&lt;=0,"0",($C$8*(ReDiarioFert!C259+ReDiarioFert!C260)))</f>
        <v>8.628713002872274</v>
      </c>
      <c r="G120">
        <f>$C$8*(ReDiarioFert!E259+ReDiarioFert!E260)</f>
        <v>5.102459133033885</v>
      </c>
      <c r="I120">
        <f>$C$8*(ReDiarioFert!G259+ReDiarioFert!G260)</f>
        <v>15.28737552342</v>
      </c>
      <c r="K120">
        <f>$C$8*(ReDiarioFert!I259+ReDiarioFert!I260)</f>
        <v>10.616233002375</v>
      </c>
      <c r="M120">
        <f>$C$8*(ReDiarioFert!K259+ReDiarioFert!K260)</f>
        <v>6.401951111111109</v>
      </c>
      <c r="O120">
        <f>$C$8*(ReDiarioFert!M259+ReDiarioFert!M260)</f>
        <v>348.13608097560973</v>
      </c>
      <c r="Q120">
        <f>20*$C$8</f>
        <v>20.019999999999996</v>
      </c>
      <c r="S120">
        <f>((E120/100)*$G$171+(G120/100)*$G$172+(I120/100)*$G$173+(K120/100)*$G$174+(M120/100)*$G$175+(O120)*$G$176+(Q120*$G$177))</f>
        <v>257.2406199114754</v>
      </c>
    </row>
    <row r="121">
      <c r="B121">
        <f>B120+2</f>
        <v>255</v>
      </c>
      <c r="C121">
        <f>$I$7+B121</f>
        <v>38774</v>
      </c>
      <c r="E121">
        <f>IF(($C$8*(ReDiarioFert!C261+ReDiarioFert!C262))&lt;=0,"0",($C$8*(ReDiarioFert!C261+ReDiarioFert!C262)))</f>
        <v>8.628713002872274</v>
      </c>
      <c r="G121">
        <f>$C$8*(ReDiarioFert!E261+ReDiarioFert!E262)</f>
        <v>5.102459133033885</v>
      </c>
      <c r="I121">
        <f>$C$8*(ReDiarioFert!G261+ReDiarioFert!G262)</f>
        <v>15.28737552342</v>
      </c>
      <c r="K121">
        <f>$C$8*(ReDiarioFert!I261+ReDiarioFert!I262)</f>
        <v>10.616233002375</v>
      </c>
      <c r="M121">
        <f>$C$8*(ReDiarioFert!K261+ReDiarioFert!K262)</f>
        <v>6.401951111111109</v>
      </c>
      <c r="O121">
        <f>$C$8*(ReDiarioFert!M261+ReDiarioFert!M262)</f>
        <v>348.13608097560973</v>
      </c>
      <c r="S121">
        <f>((E121/100)*$G$171+(G121/100)*$G$172+(I121/100)*$G$173+(K121/100)*$G$174+(M121/100)*$G$175+(O121)*$G$176+(Q121*$G$177))</f>
        <v>228.2116199114754</v>
      </c>
    </row>
    <row r="122">
      <c r="B122">
        <f>B121+2</f>
        <v>257</v>
      </c>
      <c r="C122">
        <f>$I$7+B122</f>
        <v>38776</v>
      </c>
      <c r="E122">
        <f>IF(($C$8*(ReDiarioFert!C263+ReDiarioFert!C264+ReDiarioFert!C265))&lt;=0,"0",($C$8*(ReDiarioFert!C263+ReDiarioFert!C264+ReDiarioFert!C265)))</f>
        <v>12.943069504308411</v>
      </c>
      <c r="G122">
        <f>$C$8*(ReDiarioFert!E263+ReDiarioFert!E264+ReDiarioFert!E265)</f>
        <v>7.653688699550828</v>
      </c>
      <c r="I122">
        <f>$C$8*(ReDiarioFert!G263+ReDiarioFert!G264+ReDiarioFert!G265)</f>
        <v>22.931063285129998</v>
      </c>
      <c r="K122">
        <f>$C$8*(ReDiarioFert!I263+ReDiarioFert!I264+ReDiarioFert!I265)</f>
        <v>15.9243495035625</v>
      </c>
      <c r="M122">
        <f>$C$8*(ReDiarioFert!K263+ReDiarioFert!K264+ReDiarioFert!K265)</f>
        <v>9.602926666666665</v>
      </c>
      <c r="O122">
        <f>$C$8*(ReDiarioFert!M263+ReDiarioFert!M264+ReDiarioFert!M265)</f>
        <v>522.2041214634146</v>
      </c>
      <c r="S122">
        <f>((E122/100)*$G$171+(G122/100)*$G$172+(I122/100)*$G$173+(K122/100)*$G$174+(M122/100)*$G$175+(O122)*$G$176+(Q122*$G$177))</f>
        <v>342.31742986721315</v>
      </c>
    </row>
    <row r="123">
      <c r="A123">
        <v>38</v>
      </c>
      <c r="B123">
        <f>B122+3</f>
        <v>260</v>
      </c>
      <c r="C123">
        <f>$I$7+B123</f>
        <v>38779</v>
      </c>
      <c r="E123">
        <f>IF(($C$8*(ReDiarioFert!C266+ReDiarioFert!C267))&lt;=0,"0",($C$8*(ReDiarioFert!C266+ReDiarioFert!C267)))</f>
        <v>8.628713002872274</v>
      </c>
      <c r="G123">
        <f>$C$8*(ReDiarioFert!E266+ReDiarioFert!E267)</f>
        <v>5.102459133033885</v>
      </c>
      <c r="I123">
        <f>$C$8*(ReDiarioFert!G266+ReDiarioFert!G267)</f>
        <v>15.28737552342</v>
      </c>
      <c r="K123">
        <f>$C$8*(ReDiarioFert!I266+ReDiarioFert!I267)</f>
        <v>10.616233002375</v>
      </c>
      <c r="M123">
        <f>$C$8*(ReDiarioFert!K266+ReDiarioFert!K267)</f>
        <v>6.401951111111109</v>
      </c>
      <c r="O123">
        <f>$C$8*(ReDiarioFert!M266+ReDiarioFert!M267)</f>
        <v>348.13608097560973</v>
      </c>
      <c r="Q123">
        <f>20*$C$8</f>
        <v>20.019999999999996</v>
      </c>
      <c r="S123">
        <f>((E123/100)*$G$171+(G123/100)*$G$172+(I123/100)*$G$173+(K123/100)*$G$174+(M123/100)*$G$175+(O123)*$G$176+(Q123*$G$177))</f>
        <v>257.2406199114754</v>
      </c>
    </row>
    <row r="124">
      <c r="B124">
        <f>B123+2</f>
        <v>262</v>
      </c>
      <c r="C124">
        <f>$I$7+B124</f>
        <v>38781</v>
      </c>
      <c r="E124">
        <f>IF(($C$8*(ReDiarioFert!C268+ReDiarioFert!C269))&lt;=0,"0",($C$8*(ReDiarioFert!C268+ReDiarioFert!C269)))</f>
        <v>8.628713002872274</v>
      </c>
      <c r="G124">
        <f>$C$8*(ReDiarioFert!E268+ReDiarioFert!E269)</f>
        <v>5.102459133033885</v>
      </c>
      <c r="I124">
        <f>$C$8*(ReDiarioFert!G268+ReDiarioFert!G269)</f>
        <v>15.28737552342</v>
      </c>
      <c r="K124">
        <f>$C$8*(ReDiarioFert!I268+ReDiarioFert!I269)</f>
        <v>10.616233002375</v>
      </c>
      <c r="M124">
        <f>$C$8*(ReDiarioFert!K268+ReDiarioFert!K269)</f>
        <v>6.401951111111109</v>
      </c>
      <c r="O124">
        <f>$C$8*(ReDiarioFert!M268+ReDiarioFert!M269)</f>
        <v>348.13608097560973</v>
      </c>
      <c r="S124">
        <f>((E124/100)*$G$171+(G124/100)*$G$172+(I124/100)*$G$173+(K124/100)*$G$174+(M124/100)*$G$175+(O124)*$G$176+(Q124*$G$177))</f>
        <v>228.2116199114754</v>
      </c>
    </row>
    <row r="125">
      <c r="B125">
        <f>B124+2</f>
        <v>264</v>
      </c>
      <c r="C125">
        <f>$I$7+B125</f>
        <v>38783</v>
      </c>
      <c r="E125">
        <f>IF(($C$8*(ReDiarioFert!C270+ReDiarioFert!C271+ReDiarioFert!C272))&lt;=0,"0",($C$8*(ReDiarioFert!C270+ReDiarioFert!C271+ReDiarioFert!C272)))</f>
        <v>12.943069504308411</v>
      </c>
      <c r="G125">
        <f>$C$8*(ReDiarioFert!E270+ReDiarioFert!E271+ReDiarioFert!E272)</f>
        <v>7.653688699550828</v>
      </c>
      <c r="I125">
        <f>$C$8*(ReDiarioFert!G270+ReDiarioFert!G271+ReDiarioFert!G272)</f>
        <v>22.931063285129998</v>
      </c>
      <c r="K125">
        <f>$C$8*(ReDiarioFert!I270+ReDiarioFert!I271+ReDiarioFert!I272)</f>
        <v>15.9243495035625</v>
      </c>
      <c r="M125">
        <f>$C$8*(ReDiarioFert!K270+ReDiarioFert!K271+ReDiarioFert!K272)</f>
        <v>9.602926666666665</v>
      </c>
      <c r="O125">
        <f>$C$8*(ReDiarioFert!M270+ReDiarioFert!M271+ReDiarioFert!M272)</f>
        <v>522.2041214634146</v>
      </c>
      <c r="S125">
        <f>((E125/100)*$G$171+(G125/100)*$G$172+(I125/100)*$G$173+(K125/100)*$G$174+(M125/100)*$G$175+(O125)*$G$176+(Q125*$G$177))</f>
        <v>342.31742986721315</v>
      </c>
    </row>
    <row r="126">
      <c r="A126">
        <v>39</v>
      </c>
      <c r="B126">
        <f>B125+3</f>
        <v>267</v>
      </c>
      <c r="C126">
        <f>$I$7+B126</f>
        <v>38786</v>
      </c>
      <c r="E126">
        <f>IF(($C$8*(ReDiarioFert!C273+ReDiarioFert!C274))&lt;=0,"0",($C$8*(ReDiarioFert!C273+ReDiarioFert!C274)))</f>
        <v>8.628713002872274</v>
      </c>
      <c r="G126">
        <f>$C$8*(ReDiarioFert!E273+ReDiarioFert!E274)</f>
        <v>5.102459133033885</v>
      </c>
      <c r="I126">
        <f>$C$8*(ReDiarioFert!G273+ReDiarioFert!G274)</f>
        <v>15.28737552342</v>
      </c>
      <c r="K126">
        <f>$C$8*(ReDiarioFert!I273+ReDiarioFert!I274)</f>
        <v>10.616233002375</v>
      </c>
      <c r="M126">
        <f>$C$8*(ReDiarioFert!K273+ReDiarioFert!K274)</f>
        <v>6.401951111111109</v>
      </c>
      <c r="O126">
        <f>$C$8*(ReDiarioFert!M273+ReDiarioFert!M274)</f>
        <v>348.13608097560973</v>
      </c>
      <c r="Q126">
        <f>20*$C$8</f>
        <v>20.019999999999996</v>
      </c>
      <c r="S126">
        <f>((E126/100)*$G$171+(G126/100)*$G$172+(I126/100)*$G$173+(K126/100)*$G$174+(M126/100)*$G$175+(O126)*$G$176+(Q126*$G$177))</f>
        <v>257.2406199114754</v>
      </c>
    </row>
    <row r="127">
      <c r="B127">
        <f>B126+2</f>
        <v>269</v>
      </c>
      <c r="C127">
        <f>$I$7+B127</f>
        <v>38788</v>
      </c>
      <c r="E127">
        <f>IF(($C$8*(ReDiarioFert!C275+ReDiarioFert!C276))&lt;=0,"0",($C$8*(ReDiarioFert!C275+ReDiarioFert!C276)))</f>
        <v>8.628713002872274</v>
      </c>
      <c r="G127">
        <f>$C$8*(ReDiarioFert!E275+ReDiarioFert!E276)</f>
        <v>5.102459133033885</v>
      </c>
      <c r="I127">
        <f>$C$8*(ReDiarioFert!G275+ReDiarioFert!G276)</f>
        <v>15.28737552342</v>
      </c>
      <c r="K127">
        <f>$C$8*(ReDiarioFert!I275+ReDiarioFert!I276)</f>
        <v>10.616233002375</v>
      </c>
      <c r="M127">
        <f>$C$8*(ReDiarioFert!K275+ReDiarioFert!K276)</f>
        <v>6.401951111111109</v>
      </c>
      <c r="O127">
        <f>$C$8*(ReDiarioFert!M275+ReDiarioFert!M276)</f>
        <v>348.13608097560973</v>
      </c>
      <c r="S127">
        <f>((E127/100)*$G$171+(G127/100)*$G$172+(I127/100)*$G$173+(K127/100)*$G$174+(M127/100)*$G$175+(O127)*$G$176+(Q127*$G$177))</f>
        <v>228.2116199114754</v>
      </c>
    </row>
    <row r="128">
      <c r="B128">
        <f>B127+2</f>
        <v>271</v>
      </c>
      <c r="C128">
        <f>$I$7+B128</f>
        <v>38790</v>
      </c>
      <c r="E128">
        <f>IF(($C$8*(ReDiarioFert!C277+ReDiarioFert!C278+ReDiarioFert!C279))&lt;=0,"0",($C$8*(ReDiarioFert!C277+ReDiarioFert!C278+ReDiarioFert!C279)))</f>
        <v>12.943069504308411</v>
      </c>
      <c r="G128">
        <f>$C$8*(ReDiarioFert!E277+ReDiarioFert!E278+ReDiarioFert!E279)</f>
        <v>7.653688699550828</v>
      </c>
      <c r="I128">
        <f>$C$8*(ReDiarioFert!G277+ReDiarioFert!G278+ReDiarioFert!G279)</f>
        <v>22.931063285129998</v>
      </c>
      <c r="K128">
        <f>$C$8*(ReDiarioFert!I277+ReDiarioFert!I278+ReDiarioFert!I279)</f>
        <v>15.9243495035625</v>
      </c>
      <c r="M128">
        <f>$C$8*(ReDiarioFert!K277+ReDiarioFert!K278+ReDiarioFert!K279)</f>
        <v>9.602926666666665</v>
      </c>
      <c r="O128">
        <f>$C$8*(ReDiarioFert!M277+ReDiarioFert!M278+ReDiarioFert!M279)</f>
        <v>522.2041214634146</v>
      </c>
      <c r="S128">
        <f>((E128/100)*$G$171+(G128/100)*$G$172+(I128/100)*$G$173+(K128/100)*$G$174+(M128/100)*$G$175+(O128)*$G$176+(Q128*$G$177))</f>
        <v>342.31742986721315</v>
      </c>
    </row>
    <row r="129">
      <c r="A129">
        <v>40</v>
      </c>
      <c r="B129">
        <f>B128+3</f>
        <v>274</v>
      </c>
      <c r="C129">
        <f>$I$7+B129</f>
        <v>38793</v>
      </c>
      <c r="E129">
        <f>IF(($C$8*(ReDiarioFert!C280+ReDiarioFert!C281))&lt;=0,"0",($C$8*(ReDiarioFert!C280+ReDiarioFert!C281)))</f>
        <v>8.628713002872274</v>
      </c>
      <c r="G129">
        <f>$C$8*(ReDiarioFert!E280+ReDiarioFert!E281)</f>
        <v>5.102459133033885</v>
      </c>
      <c r="I129">
        <f>$C$8*(ReDiarioFert!G280+ReDiarioFert!G281)</f>
        <v>15.28737552342</v>
      </c>
      <c r="K129">
        <f>$C$8*(ReDiarioFert!I280+ReDiarioFert!I281)</f>
        <v>10.616233002375</v>
      </c>
      <c r="M129">
        <f>$C$8*(ReDiarioFert!K280+ReDiarioFert!K281)</f>
        <v>6.401951111111109</v>
      </c>
      <c r="O129">
        <f>$C$8*(ReDiarioFert!M280+ReDiarioFert!M281)</f>
        <v>348.13608097560973</v>
      </c>
      <c r="Q129">
        <f>20*$C$8</f>
        <v>20.019999999999996</v>
      </c>
      <c r="S129">
        <f>((E129/100)*$G$171+(G129/100)*$G$172+(I129/100)*$G$173+(K129/100)*$G$174+(M129/100)*$G$175+(O129)*$G$176+(Q129*$G$177))</f>
        <v>257.2406199114754</v>
      </c>
    </row>
    <row r="130">
      <c r="B130">
        <f>B129+2</f>
        <v>276</v>
      </c>
      <c r="C130">
        <f>$I$7+B130</f>
        <v>38795</v>
      </c>
      <c r="E130">
        <f>IF(($C$8*(ReDiarioFert!C282+ReDiarioFert!C283))&lt;=0,"0",($C$8*(ReDiarioFert!C282+ReDiarioFert!C283)))</f>
        <v>8.628713002872274</v>
      </c>
      <c r="G130">
        <f>$C$8*(ReDiarioFert!E282+ReDiarioFert!E283)</f>
        <v>5.102459133033885</v>
      </c>
      <c r="I130">
        <f>$C$8*(ReDiarioFert!G282+ReDiarioFert!G283)</f>
        <v>15.28737552342</v>
      </c>
      <c r="K130">
        <f>$C$8*(ReDiarioFert!I282+ReDiarioFert!I283)</f>
        <v>10.616233002375</v>
      </c>
      <c r="M130">
        <f>$C$8*(ReDiarioFert!K282+ReDiarioFert!K283)</f>
        <v>6.401951111111109</v>
      </c>
      <c r="O130">
        <f>$C$8*(ReDiarioFert!M282+ReDiarioFert!M283)</f>
        <v>348.13608097560973</v>
      </c>
      <c r="S130">
        <f>((E130/100)*$G$171+(G130/100)*$G$172+(I130/100)*$G$173+(K130/100)*$G$174+(M130/100)*$G$175+(O130)*$G$176+(Q130*$G$177))</f>
        <v>228.2116199114754</v>
      </c>
    </row>
    <row r="131">
      <c r="B131">
        <f>B130+2</f>
        <v>278</v>
      </c>
      <c r="C131">
        <f>$I$7+B131</f>
        <v>38797</v>
      </c>
      <c r="E131">
        <f>IF(($C$8*(ReDiarioFert!C284+ReDiarioFert!C285+ReDiarioFert!C286))&lt;=0,"0",($C$8*(ReDiarioFert!C284+ReDiarioFert!C285+ReDiarioFert!C286)))</f>
        <v>12.943069504308411</v>
      </c>
      <c r="G131">
        <f>$C$8*(ReDiarioFert!E284+ReDiarioFert!E285+ReDiarioFert!E286)</f>
        <v>7.653688699550828</v>
      </c>
      <c r="I131">
        <f>$C$8*(ReDiarioFert!G284+ReDiarioFert!G285+ReDiarioFert!G286)</f>
        <v>22.931063285129998</v>
      </c>
      <c r="K131">
        <f>$C$8*(ReDiarioFert!I284+ReDiarioFert!I285+ReDiarioFert!I286)</f>
        <v>15.9243495035625</v>
      </c>
      <c r="M131">
        <f>$C$8*(ReDiarioFert!K284+ReDiarioFert!K285+ReDiarioFert!K286)</f>
        <v>9.602926666666665</v>
      </c>
      <c r="O131">
        <f>$C$8*(ReDiarioFert!M284+ReDiarioFert!M285+ReDiarioFert!M286)</f>
        <v>522.2041214634146</v>
      </c>
      <c r="S131">
        <f>((E131/100)*$G$171+(G131/100)*$G$172+(I131/100)*$G$173+(K131/100)*$G$174+(M131/100)*$G$175+(O131)*$G$176+(Q131*$G$177))</f>
        <v>342.31742986721315</v>
      </c>
    </row>
    <row r="132">
      <c r="A132">
        <v>41</v>
      </c>
      <c r="B132">
        <f>B131+3</f>
        <v>281</v>
      </c>
      <c r="C132">
        <f>$I$7+B132</f>
        <v>38800</v>
      </c>
      <c r="E132">
        <f>IF(($C$8*(ReDiarioFert!C287+ReDiarioFert!C288))&lt;=0,"0",($C$8*(ReDiarioFert!C287+ReDiarioFert!C288)))</f>
        <v>8.628713002872274</v>
      </c>
      <c r="G132">
        <f>$C$8*(ReDiarioFert!E287+ReDiarioFert!E288)</f>
        <v>5.102459133033885</v>
      </c>
      <c r="I132">
        <f>$C$8*(ReDiarioFert!G287+ReDiarioFert!G288)</f>
        <v>15.28737552342</v>
      </c>
      <c r="K132">
        <f>$C$8*(ReDiarioFert!I287+ReDiarioFert!I288)</f>
        <v>10.616233002375</v>
      </c>
      <c r="M132">
        <f>$C$8*(ReDiarioFert!K287+ReDiarioFert!K288)</f>
        <v>6.401951111111109</v>
      </c>
      <c r="O132">
        <f>$C$8*(ReDiarioFert!M287+ReDiarioFert!M288)</f>
        <v>348.13608097560973</v>
      </c>
      <c r="Q132">
        <f>20*$C$8</f>
        <v>20.019999999999996</v>
      </c>
      <c r="S132">
        <f>((E132/100)*$G$171+(G132/100)*$G$172+(I132/100)*$G$173+(K132/100)*$G$174+(M132/100)*$G$175+(O132)*$G$176+(Q132*$G$177))</f>
        <v>257.2406199114754</v>
      </c>
    </row>
    <row r="133">
      <c r="B133">
        <f>B132+2</f>
        <v>283</v>
      </c>
      <c r="C133">
        <f>$I$7+B133</f>
        <v>38802</v>
      </c>
      <c r="E133">
        <f>IF(($C$8*(ReDiarioFert!C289+ReDiarioFert!C290))&lt;=0,"0",($C$8*(ReDiarioFert!C289+ReDiarioFert!C290)))</f>
        <v>8.628713002872274</v>
      </c>
      <c r="G133">
        <f>$C$8*(ReDiarioFert!E289+ReDiarioFert!E290)</f>
        <v>5.102459133033885</v>
      </c>
      <c r="I133">
        <f>$C$8*(ReDiarioFert!G289+ReDiarioFert!G290)</f>
        <v>15.28737552342</v>
      </c>
      <c r="K133">
        <f>$C$8*(ReDiarioFert!I289+ReDiarioFert!I290)</f>
        <v>10.616233002375</v>
      </c>
      <c r="M133">
        <f>$C$8*(ReDiarioFert!K289+ReDiarioFert!K290)</f>
        <v>6.401951111111109</v>
      </c>
      <c r="O133">
        <f>$C$8*(ReDiarioFert!M289+ReDiarioFert!M290)</f>
        <v>348.13608097560973</v>
      </c>
      <c r="S133">
        <f>((E133/100)*$G$171+(G133/100)*$G$172+(I133/100)*$G$173+(K133/100)*$G$174+(M133/100)*$G$175+(O133)*$G$176+(Q133*$G$177))</f>
        <v>228.2116199114754</v>
      </c>
    </row>
    <row r="134">
      <c r="B134">
        <f>B133+2</f>
        <v>285</v>
      </c>
      <c r="C134">
        <f>$I$7+B134</f>
        <v>38804</v>
      </c>
      <c r="E134">
        <f>IF(($C$8*(ReDiarioFert!C291+ReDiarioFert!C292+ReDiarioFert!C293))&lt;=0,"0",($C$8*(ReDiarioFert!C291+ReDiarioFert!C292+ReDiarioFert!C293)))</f>
        <v>12.943069504308411</v>
      </c>
      <c r="G134">
        <f>$C$8*(ReDiarioFert!E291+ReDiarioFert!E292+ReDiarioFert!E293)</f>
        <v>7.653688699550828</v>
      </c>
      <c r="I134">
        <f>$C$8*(ReDiarioFert!G291+ReDiarioFert!G292+ReDiarioFert!G293)</f>
        <v>22.931063285129998</v>
      </c>
      <c r="K134">
        <f>$C$8*(ReDiarioFert!I291+ReDiarioFert!I292+ReDiarioFert!I293)</f>
        <v>15.9243495035625</v>
      </c>
      <c r="M134">
        <f>$C$8*(ReDiarioFert!K291+ReDiarioFert!K292+ReDiarioFert!K293)</f>
        <v>9.602926666666665</v>
      </c>
      <c r="O134">
        <f>$C$8*(ReDiarioFert!M291+ReDiarioFert!M292+ReDiarioFert!M293)</f>
        <v>522.2041214634146</v>
      </c>
      <c r="S134">
        <f>((E134/100)*$G$171+(G134/100)*$G$172+(I134/100)*$G$173+(K134/100)*$G$174+(M134/100)*$G$175+(O134)*$G$176+(Q134*$G$177))</f>
        <v>342.31742986721315</v>
      </c>
    </row>
    <row r="135">
      <c r="A135">
        <v>42</v>
      </c>
      <c r="B135">
        <f>B134+3</f>
        <v>288</v>
      </c>
      <c r="C135">
        <f>$I$7+B135</f>
        <v>38807</v>
      </c>
      <c r="E135">
        <f>IF(($C$8*(ReDiarioFert!C294+ReDiarioFert!C295))&lt;=0,"0",($C$8*(ReDiarioFert!C294+ReDiarioFert!C295)))</f>
        <v>8.628713002872274</v>
      </c>
      <c r="G135">
        <f>$C$8*(ReDiarioFert!E294+ReDiarioFert!E295)</f>
        <v>5.102459133033885</v>
      </c>
      <c r="I135">
        <f>$C$8*(ReDiarioFert!G294+ReDiarioFert!G295)</f>
        <v>15.28737552342</v>
      </c>
      <c r="K135">
        <f>$C$8*(ReDiarioFert!I294+ReDiarioFert!I295)</f>
        <v>10.616233002375</v>
      </c>
      <c r="M135">
        <f>$C$8*(ReDiarioFert!K294+ReDiarioFert!K295)</f>
        <v>6.401951111111109</v>
      </c>
      <c r="O135">
        <f>$C$8*(ReDiarioFert!M294+ReDiarioFert!M295)</f>
        <v>348.13608097560973</v>
      </c>
      <c r="Q135">
        <f>20*$C$8</f>
        <v>20.019999999999996</v>
      </c>
      <c r="S135">
        <f>((E135/100)*$G$171+(G135/100)*$G$172+(I135/100)*$G$173+(K135/100)*$G$174+(M135/100)*$G$175+(O135)*$G$176+(Q135*$G$177))</f>
        <v>257.2406199114754</v>
      </c>
    </row>
    <row r="136">
      <c r="B136">
        <f>B135+2</f>
        <v>290</v>
      </c>
      <c r="C136">
        <f>$I$7+B136</f>
        <v>38809</v>
      </c>
      <c r="E136">
        <f>IF(($C$8*(ReDiarioFert!C296+ReDiarioFert!C297))&lt;=0,"0",($C$8*(ReDiarioFert!C296+ReDiarioFert!C297)))</f>
        <v>8.628713002872274</v>
      </c>
      <c r="G136">
        <f>$C$8*(ReDiarioFert!E296+ReDiarioFert!E297)</f>
        <v>5.102459133033885</v>
      </c>
      <c r="I136">
        <f>$C$8*(ReDiarioFert!G296+ReDiarioFert!G297)</f>
        <v>15.28737552342</v>
      </c>
      <c r="K136">
        <f>$C$8*(ReDiarioFert!I296+ReDiarioFert!I297)</f>
        <v>10.616233002375</v>
      </c>
      <c r="M136">
        <f>$C$8*(ReDiarioFert!K296+ReDiarioFert!K297)</f>
        <v>6.401951111111109</v>
      </c>
      <c r="O136">
        <f>$C$8*(ReDiarioFert!M296+ReDiarioFert!M297)</f>
        <v>348.13608097560973</v>
      </c>
      <c r="S136">
        <f>((E136/100)*$G$171+(G136/100)*$G$172+(I136/100)*$G$173+(K136/100)*$G$174+(M136/100)*$G$175+(O136)*$G$176+(Q136*$G$177))</f>
        <v>228.2116199114754</v>
      </c>
    </row>
    <row r="137">
      <c r="B137">
        <f>B136+2</f>
        <v>292</v>
      </c>
      <c r="C137">
        <f>$I$7+B137</f>
        <v>38811</v>
      </c>
      <c r="E137">
        <f>IF(($C$8*(ReDiarioFert!C298+ReDiarioFert!C299+ReDiarioFert!C300))&lt;=0,"0",($C$8*(ReDiarioFert!C298+ReDiarioFert!C299+ReDiarioFert!C300)))</f>
        <v>12.943069504308411</v>
      </c>
      <c r="G137">
        <f>$C$8*(ReDiarioFert!E298+ReDiarioFert!E299+ReDiarioFert!E300)</f>
        <v>7.653688699550828</v>
      </c>
      <c r="I137">
        <f>$C$8*(ReDiarioFert!G298+ReDiarioFert!G299+ReDiarioFert!G300)</f>
        <v>22.931063285129998</v>
      </c>
      <c r="K137">
        <f>$C$8*(ReDiarioFert!I298+ReDiarioFert!I299+ReDiarioFert!I300)</f>
        <v>15.9243495035625</v>
      </c>
      <c r="M137">
        <f>$C$8*(ReDiarioFert!K298+ReDiarioFert!K299+ReDiarioFert!K300)</f>
        <v>9.602926666666665</v>
      </c>
      <c r="O137">
        <f>$C$8*(ReDiarioFert!M298+ReDiarioFert!M299+ReDiarioFert!M300)</f>
        <v>522.2041214634146</v>
      </c>
      <c r="S137">
        <f>((E137/100)*$G$171+(G137/100)*$G$172+(I137/100)*$G$173+(K137/100)*$G$174+(M137/100)*$G$175+(O137)*$G$176+(Q137*$G$177))</f>
        <v>342.31742986721315</v>
      </c>
    </row>
    <row r="138">
      <c r="A138">
        <v>43</v>
      </c>
      <c r="B138">
        <f>B137+3</f>
        <v>295</v>
      </c>
      <c r="C138">
        <f>$I$7+B138</f>
        <v>38814</v>
      </c>
      <c r="E138">
        <f>IF(($C$8*(ReDiarioFert!C301+ReDiarioFert!C302))&lt;=0,"0",($C$8*(ReDiarioFert!C301+ReDiarioFert!C302)))</f>
        <v>8.628713002872274</v>
      </c>
      <c r="G138">
        <f>$C$8*(ReDiarioFert!E301+ReDiarioFert!E302)</f>
        <v>5.102459133033885</v>
      </c>
      <c r="I138">
        <f>$C$8*(ReDiarioFert!G301+ReDiarioFert!G302)</f>
        <v>15.28737552342</v>
      </c>
      <c r="K138">
        <f>$C$8*(ReDiarioFert!I301+ReDiarioFert!I302)</f>
        <v>10.616233002375</v>
      </c>
      <c r="M138">
        <f>$C$8*(ReDiarioFert!K301+ReDiarioFert!K302)</f>
        <v>6.401951111111109</v>
      </c>
      <c r="O138">
        <f>$C$8*(ReDiarioFert!M301+ReDiarioFert!M302)</f>
        <v>348.13608097560973</v>
      </c>
      <c r="Q138">
        <f>20*$C$8</f>
        <v>20.019999999999996</v>
      </c>
      <c r="S138">
        <f>((E138/100)*$G$171+(G138/100)*$G$172+(I138/100)*$G$173+(K138/100)*$G$174+(M138/100)*$G$175+(O138)*$G$176+(Q138*$G$177))</f>
        <v>257.2406199114754</v>
      </c>
    </row>
    <row r="139">
      <c r="B139">
        <f>B138+2</f>
        <v>297</v>
      </c>
      <c r="C139">
        <f>$I$7+B139</f>
        <v>38816</v>
      </c>
      <c r="E139">
        <f>IF(($C$8*(ReDiarioFert!C303+ReDiarioFert!C304))&lt;=0,"0",($C$8*(ReDiarioFert!C303+ReDiarioFert!C304)))</f>
        <v>8.628713002872274</v>
      </c>
      <c r="G139">
        <f>$C$8*(ReDiarioFert!E303+ReDiarioFert!E304)</f>
        <v>5.102459133033885</v>
      </c>
      <c r="I139">
        <f>$C$8*(ReDiarioFert!G303+ReDiarioFert!G304)</f>
        <v>15.28737552342</v>
      </c>
      <c r="K139">
        <f>$C$8*(ReDiarioFert!I303+ReDiarioFert!I304)</f>
        <v>10.616233002375</v>
      </c>
      <c r="M139">
        <f>$C$8*(ReDiarioFert!K303+ReDiarioFert!K304)</f>
        <v>6.401951111111109</v>
      </c>
      <c r="O139">
        <f>$C$8*(ReDiarioFert!M303+ReDiarioFert!M304)</f>
        <v>348.13608097560973</v>
      </c>
      <c r="S139">
        <f>((E139/100)*$G$171+(G139/100)*$G$172+(I139/100)*$G$173+(K139/100)*$G$174+(M139/100)*$G$175+(O139)*$G$176+(Q139*$G$177))</f>
        <v>228.2116199114754</v>
      </c>
    </row>
    <row r="140">
      <c r="B140">
        <f>B139+2</f>
        <v>299</v>
      </c>
      <c r="C140">
        <f>$I$7+B140</f>
        <v>38818</v>
      </c>
      <c r="E140">
        <f>IF(($C$8*(ReDiarioFert!C305+ReDiarioFert!C306+ReDiarioFert!C307))&lt;=0,"0",($C$8*(ReDiarioFert!C305+ReDiarioFert!C306+ReDiarioFert!C307)))</f>
        <v>12.943069504308411</v>
      </c>
      <c r="G140">
        <f>$C$8*(ReDiarioFert!E305+ReDiarioFert!E306+ReDiarioFert!E307)</f>
        <v>7.653688699550828</v>
      </c>
      <c r="I140">
        <f>$C$8*(ReDiarioFert!G305+ReDiarioFert!G306+ReDiarioFert!G307)</f>
        <v>22.931063285129998</v>
      </c>
      <c r="K140">
        <f>$C$8*(ReDiarioFert!I305+ReDiarioFert!I306+ReDiarioFert!I307)</f>
        <v>15.9243495035625</v>
      </c>
      <c r="M140">
        <f>$C$8*(ReDiarioFert!K305+ReDiarioFert!K306+ReDiarioFert!K307)</f>
        <v>9.602926666666665</v>
      </c>
      <c r="O140">
        <f>$C$8*(ReDiarioFert!M305+ReDiarioFert!M306+ReDiarioFert!M307)</f>
        <v>522.2041214634146</v>
      </c>
      <c r="S140">
        <f>((E140/100)*$G$171+(G140/100)*$G$172+(I140/100)*$G$173+(K140/100)*$G$174+(M140/100)*$G$175+(O140)*$G$176+(Q140*$G$177))</f>
        <v>342.31742986721315</v>
      </c>
    </row>
    <row r="141">
      <c r="A141">
        <v>44</v>
      </c>
      <c r="B141">
        <f>B140+3</f>
        <v>302</v>
      </c>
      <c r="C141">
        <f>$I$7+B141</f>
        <v>38821</v>
      </c>
      <c r="E141">
        <f>IF(($C$8*(ReDiarioFert!C308+ReDiarioFert!C309))&lt;=0,"0",($C$8*(ReDiarioFert!C308+ReDiarioFert!C309)))</f>
        <v>8.628713002872274</v>
      </c>
      <c r="G141">
        <f>$C$8*(ReDiarioFert!E308+ReDiarioFert!E309)</f>
        <v>5.102459133033885</v>
      </c>
      <c r="I141">
        <f>$C$8*(ReDiarioFert!G308+ReDiarioFert!G309)</f>
        <v>15.28737552342</v>
      </c>
      <c r="K141">
        <f>$C$8*(ReDiarioFert!I308+ReDiarioFert!I309)</f>
        <v>10.616233002375</v>
      </c>
      <c r="M141">
        <f>$C$8*(ReDiarioFert!K308+ReDiarioFert!K309)</f>
        <v>6.401951111111109</v>
      </c>
      <c r="O141">
        <f>$C$8*(ReDiarioFert!M308+ReDiarioFert!M309)</f>
        <v>348.13608097560973</v>
      </c>
      <c r="Q141">
        <f>20*$C$8</f>
        <v>20.019999999999996</v>
      </c>
      <c r="S141">
        <f>((E141/100)*$G$171+(G141/100)*$G$172+(I141/100)*$G$173+(K141/100)*$G$174+(M141/100)*$G$175+(O141)*$G$176+(Q141*$G$177))</f>
        <v>257.2406199114754</v>
      </c>
    </row>
    <row r="142">
      <c r="B142">
        <f>B141+2</f>
        <v>304</v>
      </c>
      <c r="C142">
        <f>$I$7+B142</f>
        <v>38823</v>
      </c>
      <c r="E142">
        <f>IF(($C$8*(ReDiarioFert!C310+ReDiarioFert!C311))&lt;=0,"0",($C$8*(ReDiarioFert!C310+ReDiarioFert!C311)))</f>
        <v>8.628713002872274</v>
      </c>
      <c r="G142">
        <f>$C$8*(ReDiarioFert!E310+ReDiarioFert!E311)</f>
        <v>5.102459133033885</v>
      </c>
      <c r="I142">
        <f>$C$8*(ReDiarioFert!G310+ReDiarioFert!G311)</f>
        <v>15.28737552342</v>
      </c>
      <c r="K142">
        <f>$C$8*(ReDiarioFert!I310+ReDiarioFert!I311)</f>
        <v>10.616233002375</v>
      </c>
      <c r="M142">
        <f>$C$8*(ReDiarioFert!K310+ReDiarioFert!K311)</f>
        <v>6.401951111111109</v>
      </c>
      <c r="O142">
        <f>$C$8*(ReDiarioFert!M310+ReDiarioFert!M311)</f>
        <v>348.13608097560973</v>
      </c>
      <c r="S142">
        <f>((E142/100)*$G$171+(G142/100)*$G$172+(I142/100)*$G$173+(K142/100)*$G$174+(M142/100)*$G$175+(O142)*$G$176+(Q142*$G$177))</f>
        <v>228.2116199114754</v>
      </c>
    </row>
    <row r="143">
      <c r="B143">
        <f>B142+2</f>
        <v>306</v>
      </c>
      <c r="C143">
        <f>$I$7+B143</f>
        <v>38825</v>
      </c>
      <c r="E143">
        <f>IF(($C$8*(ReDiarioFert!C312+ReDiarioFert!C313+ReDiarioFert!C314))&lt;=0,"0",($C$8*(ReDiarioFert!C312+ReDiarioFert!C313+ReDiarioFert!C314)))</f>
        <v>12.943069504308411</v>
      </c>
      <c r="G143">
        <f>$C$8*(ReDiarioFert!E312+ReDiarioFert!E313+ReDiarioFert!E314)</f>
        <v>7.653688699550828</v>
      </c>
      <c r="I143">
        <f>$C$8*(ReDiarioFert!G312+ReDiarioFert!G313+ReDiarioFert!G314)</f>
        <v>22.931063285129998</v>
      </c>
      <c r="K143">
        <f>$C$8*(ReDiarioFert!I312+ReDiarioFert!I313+ReDiarioFert!I314)</f>
        <v>15.9243495035625</v>
      </c>
      <c r="M143">
        <f>$C$8*(ReDiarioFert!K312+ReDiarioFert!K313+ReDiarioFert!K314)</f>
        <v>9.602926666666665</v>
      </c>
      <c r="O143">
        <f>$C$8*(ReDiarioFert!M312+ReDiarioFert!M313+ReDiarioFert!M314)</f>
        <v>522.2041214634146</v>
      </c>
      <c r="S143">
        <f>((E143/100)*$G$171+(G143/100)*$G$172+(I143/100)*$G$173+(K143/100)*$G$174+(M143/100)*$G$175+(O143)*$G$176+(Q143*$G$177))</f>
        <v>342.31742986721315</v>
      </c>
    </row>
    <row r="144">
      <c r="A144">
        <v>45</v>
      </c>
      <c r="B144">
        <f>B143+3</f>
        <v>309</v>
      </c>
      <c r="C144">
        <f>$I$7+B144</f>
        <v>38828</v>
      </c>
      <c r="E144">
        <f>IF(($C$8*(ReDiarioFert!C315+ReDiarioFert!C316))&lt;=0,"0",($C$8*(ReDiarioFert!C315+ReDiarioFert!C316)))</f>
        <v>8.628713002872274</v>
      </c>
      <c r="G144">
        <f>$C$8*(ReDiarioFert!E315+ReDiarioFert!E316)</f>
        <v>5.102459133033885</v>
      </c>
      <c r="I144">
        <f>$C$8*(ReDiarioFert!G315+ReDiarioFert!G316)</f>
        <v>15.28737552342</v>
      </c>
      <c r="K144">
        <f>$C$8*(ReDiarioFert!I315+ReDiarioFert!I316)</f>
        <v>10.616233002375</v>
      </c>
      <c r="M144">
        <f>$C$8*(ReDiarioFert!K315+ReDiarioFert!K316)</f>
        <v>6.401951111111109</v>
      </c>
      <c r="O144">
        <f>$C$8*(ReDiarioFert!M315+ReDiarioFert!M316)</f>
        <v>348.13608097560973</v>
      </c>
      <c r="Q144">
        <f>20*$C$8</f>
        <v>20.019999999999996</v>
      </c>
      <c r="S144">
        <f>((E144/100)*$G$171+(G144/100)*$G$172+(I144/100)*$G$173+(K144/100)*$G$174+(M144/100)*$G$175+(O144)*$G$176+(Q144*$G$177))</f>
        <v>257.2406199114754</v>
      </c>
    </row>
    <row r="145">
      <c r="B145">
        <f>B144+2</f>
        <v>311</v>
      </c>
      <c r="C145">
        <f>$I$7+B145</f>
        <v>38830</v>
      </c>
      <c r="E145">
        <f>IF(($C$8*(ReDiarioFert!C317+ReDiarioFert!C318))&lt;=0,"0",($C$8*(ReDiarioFert!C317+ReDiarioFert!C318)))</f>
        <v>8.628713002872274</v>
      </c>
      <c r="G145">
        <f>$C$8*(ReDiarioFert!E317+ReDiarioFert!E318)</f>
        <v>5.102459133033885</v>
      </c>
      <c r="I145">
        <f>$C$8*(ReDiarioFert!G317+ReDiarioFert!G318)</f>
        <v>15.28737552342</v>
      </c>
      <c r="K145">
        <f>$C$8*(ReDiarioFert!I317+ReDiarioFert!I318)</f>
        <v>10.616233002375</v>
      </c>
      <c r="M145">
        <f>$C$8*(ReDiarioFert!K317+ReDiarioFert!K318)</f>
        <v>6.401951111111109</v>
      </c>
      <c r="O145">
        <f>$C$8*(ReDiarioFert!M317+ReDiarioFert!M318)</f>
        <v>348.13608097560973</v>
      </c>
      <c r="S145">
        <f>((E145/100)*$G$171+(G145/100)*$G$172+(I145/100)*$G$173+(K145/100)*$G$174+(M145/100)*$G$175+(O145)*$G$176+(Q145*$G$177))</f>
        <v>228.2116199114754</v>
      </c>
    </row>
    <row r="146">
      <c r="B146">
        <f>B145+2</f>
        <v>313</v>
      </c>
      <c r="C146">
        <f>$I$7+B146</f>
        <v>38832</v>
      </c>
      <c r="E146">
        <f>IF(($C$8*(ReDiarioFert!C319+ReDiarioFert!C320+ReDiarioFert!C321))&lt;=0,"0",($C$8*(ReDiarioFert!C319+ReDiarioFert!C320+ReDiarioFert!C321)))</f>
        <v>12.943069504308411</v>
      </c>
      <c r="G146">
        <f>$C$8*(ReDiarioFert!E319+ReDiarioFert!E320+ReDiarioFert!E321)</f>
        <v>7.653688699550828</v>
      </c>
      <c r="I146">
        <f>$C$8*(ReDiarioFert!G319+ReDiarioFert!G320+ReDiarioFert!G321)</f>
        <v>22.931063285129998</v>
      </c>
      <c r="K146">
        <f>$C$8*(ReDiarioFert!I319+ReDiarioFert!I320+ReDiarioFert!I321)</f>
        <v>15.9243495035625</v>
      </c>
      <c r="M146">
        <f>$C$8*(ReDiarioFert!K319+ReDiarioFert!K320+ReDiarioFert!K321)</f>
        <v>9.602926666666665</v>
      </c>
      <c r="O146">
        <f>$C$8*(ReDiarioFert!M319+ReDiarioFert!M320+ReDiarioFert!M321)</f>
        <v>522.2041214634146</v>
      </c>
      <c r="S146">
        <f>((E146/100)*$G$171+(G146/100)*$G$172+(I146/100)*$G$173+(K146/100)*$G$174+(M146/100)*$G$175+(O146)*$G$176+(Q146*$G$177))</f>
        <v>342.31742986721315</v>
      </c>
    </row>
    <row r="147">
      <c r="A147">
        <v>46</v>
      </c>
      <c r="B147">
        <f>B146+3</f>
        <v>316</v>
      </c>
      <c r="C147">
        <f>$I$7+B147</f>
        <v>38835</v>
      </c>
      <c r="E147">
        <f>IF(($C$8*(ReDiarioFert!C322+ReDiarioFert!C323))&lt;=0,"0",($C$8*(ReDiarioFert!C322+ReDiarioFert!C323)))</f>
        <v>8.628713002872274</v>
      </c>
      <c r="G147">
        <f>$C$8*(ReDiarioFert!E322+ReDiarioFert!E323)</f>
        <v>5.102459133033885</v>
      </c>
      <c r="I147">
        <f>$C$8*(ReDiarioFert!G322+ReDiarioFert!G323)</f>
        <v>15.28737552342</v>
      </c>
      <c r="K147">
        <f>$C$8*(ReDiarioFert!I322+ReDiarioFert!I323)</f>
        <v>10.616233002375</v>
      </c>
      <c r="M147">
        <f>$C$8*(ReDiarioFert!K322+ReDiarioFert!K323)</f>
        <v>6.401951111111109</v>
      </c>
      <c r="O147">
        <f>$C$8*(ReDiarioFert!M322+ReDiarioFert!M323)</f>
        <v>348.13608097560973</v>
      </c>
      <c r="Q147">
        <f>20*$C$8</f>
        <v>20.019999999999996</v>
      </c>
      <c r="S147">
        <f>((E147/100)*$G$171+(G147/100)*$G$172+(I147/100)*$G$173+(K147/100)*$G$174+(M147/100)*$G$175+(O147)*$G$176+(Q147*$G$177))</f>
        <v>257.2406199114754</v>
      </c>
    </row>
    <row r="148">
      <c r="B148">
        <f>B147+2</f>
        <v>318</v>
      </c>
      <c r="C148">
        <f>$I$7+B148</f>
        <v>38837</v>
      </c>
      <c r="E148">
        <f>IF(($C$8*(ReDiarioFert!C324+ReDiarioFert!C325))&lt;=0,"0",($C$8*(ReDiarioFert!C324+ReDiarioFert!C325)))</f>
        <v>8.628713002872274</v>
      </c>
      <c r="G148">
        <f>$C$8*(ReDiarioFert!E324+ReDiarioFert!E325)</f>
        <v>5.102459133033885</v>
      </c>
      <c r="I148">
        <f>$C$8*(ReDiarioFert!G324+ReDiarioFert!G325)</f>
        <v>15.28737552342</v>
      </c>
      <c r="K148">
        <f>$C$8*(ReDiarioFert!I324+ReDiarioFert!I325)</f>
        <v>10.616233002375</v>
      </c>
      <c r="M148">
        <f>$C$8*(ReDiarioFert!K324+ReDiarioFert!K325)</f>
        <v>6.401951111111109</v>
      </c>
      <c r="O148">
        <f>$C$8*(ReDiarioFert!M324+ReDiarioFert!M325)</f>
        <v>348.13608097560973</v>
      </c>
      <c r="S148">
        <f>((E148/100)*$G$171+(G148/100)*$G$172+(I148/100)*$G$173+(K148/100)*$G$174+(M148/100)*$G$175+(O148)*$G$176+(Q148*$G$177))</f>
        <v>228.2116199114754</v>
      </c>
    </row>
    <row r="149">
      <c r="B149">
        <f>B148+2</f>
        <v>320</v>
      </c>
      <c r="C149">
        <f>$I$7+B149</f>
        <v>38839</v>
      </c>
      <c r="E149">
        <f>IF(($C$8*(ReDiarioFert!C326+ReDiarioFert!C327+ReDiarioFert!C328))&lt;=0,"0",($C$8*(ReDiarioFert!C326+ReDiarioFert!C327+ReDiarioFert!C328)))</f>
        <v>12.943069504308411</v>
      </c>
      <c r="G149">
        <f>$C$8*(ReDiarioFert!E326+ReDiarioFert!E327+ReDiarioFert!E328)</f>
        <v>7.653688699550828</v>
      </c>
      <c r="I149">
        <f>$C$8*(ReDiarioFert!G326+ReDiarioFert!G327+ReDiarioFert!G328)</f>
        <v>22.931063285129998</v>
      </c>
      <c r="K149">
        <f>$C$8*(ReDiarioFert!I326+ReDiarioFert!I327+ReDiarioFert!I328)</f>
        <v>15.9243495035625</v>
      </c>
      <c r="M149">
        <f>$C$8*(ReDiarioFert!K326+ReDiarioFert!K327+ReDiarioFert!K328)</f>
        <v>9.602926666666665</v>
      </c>
      <c r="O149">
        <f>$C$8*(ReDiarioFert!M326+ReDiarioFert!M327+ReDiarioFert!M328)</f>
        <v>522.2041214634146</v>
      </c>
      <c r="S149">
        <f>((E149/100)*$G$171+(G149/100)*$G$172+(I149/100)*$G$173+(K149/100)*$G$174+(M149/100)*$G$175+(O149)*$G$176+(Q149*$G$177))</f>
        <v>342.31742986721315</v>
      </c>
    </row>
    <row r="150">
      <c r="A150">
        <v>47</v>
      </c>
      <c r="B150">
        <f>B149+3</f>
        <v>323</v>
      </c>
      <c r="C150">
        <f>$I$7+B150</f>
        <v>38842</v>
      </c>
      <c r="E150">
        <f>IF(($C$8*(ReDiarioFert!C329+ReDiarioFert!C330))&lt;=0,"0",($C$8*(ReDiarioFert!C329+ReDiarioFert!C330)))</f>
        <v>8.628713002872274</v>
      </c>
      <c r="G150">
        <f>$C$8*(ReDiarioFert!E329+ReDiarioFert!E330)</f>
        <v>5.102459133033885</v>
      </c>
      <c r="I150">
        <f>$C$8*(ReDiarioFert!G329+ReDiarioFert!G330)</f>
        <v>15.28737552342</v>
      </c>
      <c r="K150">
        <f>$C$8*(ReDiarioFert!I329+ReDiarioFert!I330)</f>
        <v>10.616233002375</v>
      </c>
      <c r="M150">
        <f>$C$8*(ReDiarioFert!K329+ReDiarioFert!K330)</f>
        <v>6.401951111111109</v>
      </c>
      <c r="O150">
        <f>$C$8*(ReDiarioFert!M329+ReDiarioFert!M330)</f>
        <v>348.13608097560973</v>
      </c>
      <c r="Q150">
        <f>20*$C$8</f>
        <v>20.019999999999996</v>
      </c>
      <c r="S150">
        <f>((E150/100)*$G$171+(G150/100)*$G$172+(I150/100)*$G$173+(K150/100)*$G$174+(M150/100)*$G$175+(O150)*$G$176+(Q150*$G$177))</f>
        <v>257.2406199114754</v>
      </c>
    </row>
    <row r="151">
      <c r="B151">
        <f>B150+2</f>
        <v>325</v>
      </c>
      <c r="C151">
        <f>$I$7+B151</f>
        <v>38844</v>
      </c>
      <c r="E151">
        <f>IF(($C$8*(ReDiarioFert!C331+ReDiarioFert!C332))&lt;=0,"0",($C$8*(ReDiarioFert!C331+ReDiarioFert!C332)))</f>
        <v>8.628713002872274</v>
      </c>
      <c r="G151">
        <f>$C$8*(ReDiarioFert!E331+ReDiarioFert!E332)</f>
        <v>5.102459133033885</v>
      </c>
      <c r="I151">
        <f>$C$8*(ReDiarioFert!G331+ReDiarioFert!G332)</f>
        <v>15.28737552342</v>
      </c>
      <c r="K151">
        <f>$C$8*(ReDiarioFert!I331+ReDiarioFert!I332)</f>
        <v>10.616233002375</v>
      </c>
      <c r="M151">
        <f>$C$8*(ReDiarioFert!K331+ReDiarioFert!K332)</f>
        <v>6.401951111111109</v>
      </c>
      <c r="O151">
        <f>$C$8*(ReDiarioFert!M331+ReDiarioFert!M332)</f>
        <v>348.13608097560973</v>
      </c>
      <c r="S151">
        <f>((E151/100)*$G$171+(G151/100)*$G$172+(I151/100)*$G$173+(K151/100)*$G$174+(M151/100)*$G$175+(O151)*$G$176+(Q151*$G$177))</f>
        <v>228.2116199114754</v>
      </c>
    </row>
    <row r="152">
      <c r="B152">
        <f>B151+2</f>
        <v>327</v>
      </c>
      <c r="C152">
        <f>$I$7+B152</f>
        <v>38846</v>
      </c>
      <c r="E152">
        <f>IF(($C$8*(ReDiarioFert!C333+ReDiarioFert!C334+ReDiarioFert!C335))&lt;=0,"0",($C$8*(ReDiarioFert!C333+ReDiarioFert!C334+ReDiarioFert!C335)))</f>
        <v>12.943069504308411</v>
      </c>
      <c r="G152">
        <f>$C$8*(ReDiarioFert!E333+ReDiarioFert!E334+ReDiarioFert!E335)</f>
        <v>7.653688699550828</v>
      </c>
      <c r="I152">
        <f>$C$8*(ReDiarioFert!G333+ReDiarioFert!G334+ReDiarioFert!G335)</f>
        <v>22.931063285129998</v>
      </c>
      <c r="K152">
        <f>$C$8*(ReDiarioFert!I333+ReDiarioFert!I334+ReDiarioFert!I335)</f>
        <v>15.9243495035625</v>
      </c>
      <c r="M152">
        <f>$C$8*(ReDiarioFert!K333+ReDiarioFert!K334+ReDiarioFert!K335)</f>
        <v>9.602926666666665</v>
      </c>
      <c r="O152">
        <f>$C$8*(ReDiarioFert!M333+ReDiarioFert!M334+ReDiarioFert!M335)</f>
        <v>522.2041214634146</v>
      </c>
      <c r="S152">
        <f>((E152/100)*$G$171+(G152/100)*$G$172+(I152/100)*$G$173+(K152/100)*$G$174+(M152/100)*$G$175+(O152)*$G$176+(Q152*$G$177))</f>
        <v>342.31742986721315</v>
      </c>
    </row>
    <row r="153">
      <c r="A153">
        <v>48</v>
      </c>
      <c r="B153">
        <f>B152+3</f>
        <v>330</v>
      </c>
      <c r="C153">
        <f>$I$7+B153</f>
        <v>38849</v>
      </c>
      <c r="E153">
        <f>IF(($C$8*(ReDiarioFert!C336+ReDiarioFert!C337))&lt;=0,"0",($C$8*(ReDiarioFert!C336+ReDiarioFert!C337)))</f>
        <v>8.628713002872274</v>
      </c>
      <c r="G153">
        <f>$C$8*(ReDiarioFert!E336+ReDiarioFert!E337)</f>
        <v>5.102459133033885</v>
      </c>
      <c r="I153">
        <f>$C$8*(ReDiarioFert!G336+ReDiarioFert!G337)</f>
        <v>15.28737552342</v>
      </c>
      <c r="K153">
        <f>$C$8*(ReDiarioFert!I336+ReDiarioFert!I337)</f>
        <v>10.616233002375</v>
      </c>
      <c r="M153">
        <f>$C$8*(ReDiarioFert!K336+ReDiarioFert!K337)</f>
        <v>6.401951111111109</v>
      </c>
      <c r="O153">
        <f>$C$8*(ReDiarioFert!M336+ReDiarioFert!M337)</f>
        <v>348.13608097560973</v>
      </c>
      <c r="Q153">
        <f>20*$C$8</f>
        <v>20.019999999999996</v>
      </c>
      <c r="S153">
        <f>((E153/100)*$G$171+(G153/100)*$G$172+(I153/100)*$G$173+(K153/100)*$G$174+(M153/100)*$G$175+(O153)*$G$176+(Q153*$G$177))</f>
        <v>257.2406199114754</v>
      </c>
    </row>
    <row r="154">
      <c r="B154">
        <f>B153+2</f>
        <v>332</v>
      </c>
      <c r="C154">
        <f>$I$7+B154</f>
        <v>38851</v>
      </c>
      <c r="E154">
        <f>IF(($C$8*(ReDiarioFert!C338+ReDiarioFert!C339))&lt;=0,"0",($C$8*(ReDiarioFert!C338+ReDiarioFert!C339)))</f>
        <v>8.628713002872274</v>
      </c>
      <c r="G154">
        <f>$C$8*(ReDiarioFert!E338+ReDiarioFert!E339)</f>
        <v>5.102459133033885</v>
      </c>
      <c r="I154">
        <f>$C$8*(ReDiarioFert!G338+ReDiarioFert!G339)</f>
        <v>15.28737552342</v>
      </c>
      <c r="K154">
        <f>$C$8*(ReDiarioFert!I338+ReDiarioFert!I339)</f>
        <v>10.616233002375</v>
      </c>
      <c r="M154">
        <f>$C$8*(ReDiarioFert!K338+ReDiarioFert!K339)</f>
        <v>6.401951111111109</v>
      </c>
      <c r="O154">
        <f>$C$8*(ReDiarioFert!M338+ReDiarioFert!M339)</f>
        <v>348.13608097560973</v>
      </c>
      <c r="S154">
        <f>((E154/100)*$G$171+(G154/100)*$G$172+(I154/100)*$G$173+(K154/100)*$G$174+(M154/100)*$G$175+(O154)*$G$176+(Q154*$G$177))</f>
        <v>228.2116199114754</v>
      </c>
    </row>
    <row r="155">
      <c r="B155">
        <f>B154+2</f>
        <v>334</v>
      </c>
      <c r="C155">
        <f>$I$7+B155</f>
        <v>38853</v>
      </c>
      <c r="E155">
        <f>IF(($C$8*(ReDiarioFert!C340+ReDiarioFert!C341+ReDiarioFert!C342))&lt;=0,"0",($C$8*(ReDiarioFert!C340+ReDiarioFert!C341+ReDiarioFert!C342)))</f>
        <v>12.943069504308411</v>
      </c>
      <c r="G155">
        <f>$C$8*(ReDiarioFert!E340+ReDiarioFert!E341+ReDiarioFert!E342)</f>
        <v>7.653688699550828</v>
      </c>
      <c r="I155">
        <f>$C$8*(ReDiarioFert!G340+ReDiarioFert!G341+ReDiarioFert!G342)</f>
        <v>22.931063285129998</v>
      </c>
      <c r="K155">
        <f>$C$8*(ReDiarioFert!I340+ReDiarioFert!I341+ReDiarioFert!I342)</f>
        <v>15.9243495035625</v>
      </c>
      <c r="M155">
        <f>$C$8*(ReDiarioFert!K340+ReDiarioFert!K341+ReDiarioFert!K342)</f>
        <v>9.602926666666665</v>
      </c>
      <c r="O155">
        <f>$C$8*(ReDiarioFert!M340+ReDiarioFert!M341+ReDiarioFert!M342)</f>
        <v>522.2041214634146</v>
      </c>
      <c r="S155">
        <f>((E155/100)*$G$171+(G155/100)*$G$172+(I155/100)*$G$173+(K155/100)*$G$174+(M155/100)*$G$175+(O155)*$G$176+(Q155*$G$177))</f>
        <v>342.31742986721315</v>
      </c>
    </row>
    <row r="156">
      <c r="A156">
        <v>49</v>
      </c>
      <c r="B156">
        <f>B155+3</f>
        <v>337</v>
      </c>
      <c r="C156">
        <f>$I$7+B156</f>
        <v>38856</v>
      </c>
      <c r="E156">
        <f>IF(($C$8*(ReDiarioFert!C343+ReDiarioFert!C344))&lt;=0,"0",($C$8*(ReDiarioFert!C343+ReDiarioFert!C344)))</f>
        <v>8.628713002872274</v>
      </c>
      <c r="G156">
        <f>$C$8*(ReDiarioFert!E343+ReDiarioFert!E344)</f>
        <v>5.102459133033885</v>
      </c>
      <c r="I156">
        <f>$C$8*(ReDiarioFert!G343+ReDiarioFert!G344)</f>
        <v>15.28737552342</v>
      </c>
      <c r="K156">
        <f>$C$8*(ReDiarioFert!I343+ReDiarioFert!I344)</f>
        <v>10.616233002375</v>
      </c>
      <c r="M156">
        <f>$C$8*(ReDiarioFert!K343+ReDiarioFert!K344)</f>
        <v>6.401951111111109</v>
      </c>
      <c r="O156">
        <f>$C$8*(ReDiarioFert!M343+ReDiarioFert!M344)</f>
        <v>348.13608097560973</v>
      </c>
      <c r="Q156">
        <f>20*$C$8</f>
        <v>20.019999999999996</v>
      </c>
      <c r="S156">
        <f>((E156/100)*$G$171+(G156/100)*$G$172+(I156/100)*$G$173+(K156/100)*$G$174+(M156/100)*$G$175+(O156)*$G$176+(Q156*$G$177))</f>
        <v>257.2406199114754</v>
      </c>
    </row>
    <row r="157">
      <c r="B157">
        <f>B156+2</f>
        <v>339</v>
      </c>
      <c r="C157">
        <f>$I$7+B157</f>
        <v>38858</v>
      </c>
      <c r="E157">
        <f>IF(($C$8*(ReDiarioFert!C345+ReDiarioFert!C346))&lt;=0,"0",($C$8*(ReDiarioFert!C345+ReDiarioFert!C346)))</f>
        <v>8.628713002872274</v>
      </c>
      <c r="G157">
        <f>$C$8*(ReDiarioFert!E345+ReDiarioFert!E346)</f>
        <v>5.102459133033885</v>
      </c>
      <c r="I157">
        <f>$C$8*(ReDiarioFert!G345+ReDiarioFert!G346)</f>
        <v>15.28737552342</v>
      </c>
      <c r="K157">
        <f>$C$8*(ReDiarioFert!I345+ReDiarioFert!I346)</f>
        <v>10.616233002375</v>
      </c>
      <c r="M157">
        <f>$C$8*(ReDiarioFert!K345+ReDiarioFert!K346)</f>
        <v>6.401951111111109</v>
      </c>
      <c r="O157">
        <f>$C$8*(ReDiarioFert!M345+ReDiarioFert!M346)</f>
        <v>348.13608097560973</v>
      </c>
      <c r="S157">
        <f>((E157/100)*$G$171+(G157/100)*$G$172+(I157/100)*$G$173+(K157/100)*$G$174+(M157/100)*$G$175+(O157)*$G$176+(Q157*$G$177))</f>
        <v>228.2116199114754</v>
      </c>
    </row>
    <row r="158">
      <c r="B158">
        <f>B157+2</f>
        <v>341</v>
      </c>
      <c r="C158">
        <f>$I$7+B158</f>
        <v>38860</v>
      </c>
      <c r="E158">
        <f>IF(($C$8*(ReDiarioFert!C347+ReDiarioFert!C348+ReDiarioFert!C349))&lt;=0,"0",($C$8*(ReDiarioFert!C347+ReDiarioFert!C348+ReDiarioFert!C349)))</f>
        <v>12.943069504308411</v>
      </c>
      <c r="G158">
        <f>$C$8*(ReDiarioFert!E347+ReDiarioFert!E348+ReDiarioFert!E349)</f>
        <v>7.653688699550828</v>
      </c>
      <c r="I158">
        <f>$C$8*(ReDiarioFert!G347+ReDiarioFert!G348+ReDiarioFert!G349)</f>
        <v>22.931063285129998</v>
      </c>
      <c r="K158">
        <f>$C$8*(ReDiarioFert!I347+ReDiarioFert!I348+ReDiarioFert!I349)</f>
        <v>15.9243495035625</v>
      </c>
      <c r="M158">
        <f>$C$8*(ReDiarioFert!K347+ReDiarioFert!K348+ReDiarioFert!K349)</f>
        <v>9.602926666666665</v>
      </c>
      <c r="O158">
        <f>$C$8*(ReDiarioFert!M347+ReDiarioFert!M348+ReDiarioFert!M349)</f>
        <v>522.2041214634146</v>
      </c>
      <c r="S158">
        <f>((E158/100)*$G$171+(G158/100)*$G$172+(I158/100)*$G$173+(K158/100)*$G$174+(M158/100)*$G$175+(O158)*$G$176+(Q158*$G$177))</f>
        <v>342.31742986721315</v>
      </c>
    </row>
    <row r="159">
      <c r="A159">
        <v>50</v>
      </c>
      <c r="B159">
        <f>B158+3</f>
        <v>344</v>
      </c>
      <c r="C159">
        <f>$I$7+B159</f>
        <v>38863</v>
      </c>
      <c r="E159">
        <f>IF(($C$8*(ReDiarioFert!C350+ReDiarioFert!C351))&lt;=0,"0",($C$8*(ReDiarioFert!C350+ReDiarioFert!C351)))</f>
        <v>8.628713002872274</v>
      </c>
      <c r="G159">
        <f>$C$8*(ReDiarioFert!E350+ReDiarioFert!E351)</f>
        <v>5.102459133033885</v>
      </c>
      <c r="I159">
        <f>$C$8*(ReDiarioFert!G350+ReDiarioFert!G351)</f>
        <v>15.28737552342</v>
      </c>
      <c r="K159">
        <f>$C$8*(ReDiarioFert!I350+ReDiarioFert!I351)</f>
        <v>10.616233002375</v>
      </c>
      <c r="M159">
        <f>$C$8*(ReDiarioFert!K350+ReDiarioFert!K351)</f>
        <v>6.401951111111109</v>
      </c>
      <c r="O159">
        <f>$C$8*(ReDiarioFert!M350+ReDiarioFert!M351)</f>
        <v>348.13608097560973</v>
      </c>
      <c r="Q159">
        <f>20*$C$8</f>
        <v>20.019999999999996</v>
      </c>
      <c r="S159">
        <f>((E159/100)*$G$171+(G159/100)*$G$172+(I159/100)*$G$173+(K159/100)*$G$174+(M159/100)*$G$175+(O159)*$G$176+(Q159*$G$177))</f>
        <v>257.2406199114754</v>
      </c>
    </row>
    <row r="160">
      <c r="B160">
        <f>B159+2</f>
        <v>346</v>
      </c>
      <c r="C160">
        <f>$I$7+B160</f>
        <v>38865</v>
      </c>
      <c r="E160">
        <f>IF(($C$8*(ReDiarioFert!C352+ReDiarioFert!C353))&lt;=0,"0",($C$8*(ReDiarioFert!C352+ReDiarioFert!C353)))</f>
        <v>8.628713002872274</v>
      </c>
      <c r="G160">
        <f>$C$8*(ReDiarioFert!E352+ReDiarioFert!E353)</f>
        <v>5.102459133033885</v>
      </c>
      <c r="I160">
        <f>$C$8*(ReDiarioFert!G352+ReDiarioFert!G353)</f>
        <v>15.28737552342</v>
      </c>
      <c r="K160">
        <f>$C$8*(ReDiarioFert!I352+ReDiarioFert!I353)</f>
        <v>10.616233002375</v>
      </c>
      <c r="M160">
        <f>$C$8*(ReDiarioFert!K352+ReDiarioFert!K353)</f>
        <v>6.401951111111109</v>
      </c>
      <c r="O160">
        <f>$C$8*(ReDiarioFert!M352+ReDiarioFert!M353)</f>
        <v>348.13608097560973</v>
      </c>
      <c r="S160">
        <f>((E160/100)*$G$171+(G160/100)*$G$172+(I160/100)*$G$173+(K160/100)*$G$174+(M160/100)*$G$175+(O160)*$G$176+(Q160*$G$177))</f>
        <v>228.2116199114754</v>
      </c>
    </row>
    <row r="161">
      <c r="B161">
        <f>B160+2</f>
        <v>348</v>
      </c>
      <c r="C161">
        <f>$I$7+B161</f>
        <v>38867</v>
      </c>
      <c r="E161">
        <f>IF(($C$8*(ReDiarioFert!C354+ReDiarioFert!C355+ReDiarioFert!C356))&lt;=0,"0",($C$8*(ReDiarioFert!C354+ReDiarioFert!C355+ReDiarioFert!C356)))</f>
        <v>12.943069504308411</v>
      </c>
      <c r="G161">
        <f>$C$8*(ReDiarioFert!E354+ReDiarioFert!E355+ReDiarioFert!E356)</f>
        <v>7.653688699550828</v>
      </c>
      <c r="I161">
        <f>$C$8*(ReDiarioFert!G354+ReDiarioFert!G355+ReDiarioFert!G356)</f>
        <v>22.931063285129998</v>
      </c>
      <c r="K161">
        <f>$C$8*(ReDiarioFert!I354+ReDiarioFert!I355+ReDiarioFert!I356)</f>
        <v>15.9243495035625</v>
      </c>
      <c r="M161">
        <f>$C$8*(ReDiarioFert!K354+ReDiarioFert!K355+ReDiarioFert!K356)</f>
        <v>9.602926666666665</v>
      </c>
      <c r="O161">
        <f>$C$8*(ReDiarioFert!M354+ReDiarioFert!M355+ReDiarioFert!M356)</f>
        <v>522.2041214634146</v>
      </c>
      <c r="S161">
        <f>((E161/100)*$G$171+(G161/100)*$G$172+(I161/100)*$G$173+(K161/100)*$G$174+(M161/100)*$G$175+(O161)*$G$176+(Q161*$G$177))</f>
        <v>342.31742986721315</v>
      </c>
    </row>
    <row r="162">
      <c r="A162">
        <v>51</v>
      </c>
      <c r="B162">
        <f>B161+3</f>
        <v>351</v>
      </c>
      <c r="C162">
        <f>$I$7+B162</f>
        <v>38870</v>
      </c>
      <c r="E162">
        <f>IF(($C$8*(ReDiarioFert!C357+ReDiarioFert!C358))&lt;=0,"0",($C$8*(ReDiarioFert!C357+ReDiarioFert!C358)))</f>
        <v>8.628713002872274</v>
      </c>
      <c r="G162">
        <f>$C$8*(ReDiarioFert!E357+ReDiarioFert!E358)</f>
        <v>5.102459133033885</v>
      </c>
      <c r="I162">
        <f>$C$8*(ReDiarioFert!G357+ReDiarioFert!G358)</f>
        <v>15.28737552342</v>
      </c>
      <c r="K162">
        <f>$C$8*(ReDiarioFert!I357+ReDiarioFert!I358)</f>
        <v>10.616233002375</v>
      </c>
      <c r="M162">
        <f>$C$8*(ReDiarioFert!K357+ReDiarioFert!K358)</f>
        <v>6.401951111111109</v>
      </c>
      <c r="O162">
        <f>$C$8*(ReDiarioFert!M357+ReDiarioFert!M358)</f>
        <v>348.13608097560973</v>
      </c>
      <c r="Q162">
        <f>20*$C$8</f>
        <v>20.019999999999996</v>
      </c>
      <c r="S162">
        <f>((E162/100)*$G$171+(G162/100)*$G$172+(I162/100)*$G$173+(K162/100)*$G$174+(M162/100)*$G$175+(O162)*$G$176+(Q162*$G$177))</f>
        <v>257.2406199114754</v>
      </c>
    </row>
    <row r="163">
      <c r="B163">
        <f>B162+2</f>
        <v>353</v>
      </c>
      <c r="C163">
        <f>$I$7+B163</f>
        <v>38872</v>
      </c>
      <c r="E163">
        <f>IF(($C$8*(ReDiarioFert!C359+ReDiarioFert!C360))&lt;=0,"0",($C$8*(ReDiarioFert!C359+ReDiarioFert!C360)))</f>
        <v>8.628713002872274</v>
      </c>
      <c r="G163">
        <f>$C$8*(ReDiarioFert!E359+ReDiarioFert!E360)</f>
        <v>5.102459133033885</v>
      </c>
      <c r="I163">
        <f>$C$8*(ReDiarioFert!G359+ReDiarioFert!G360)</f>
        <v>15.28737552342</v>
      </c>
      <c r="K163">
        <f>$C$8*(ReDiarioFert!I359+ReDiarioFert!I360)</f>
        <v>10.616233002375</v>
      </c>
      <c r="M163">
        <f>$C$8*(ReDiarioFert!K359+ReDiarioFert!K360)</f>
        <v>6.401951111111109</v>
      </c>
      <c r="O163">
        <f>$C$8*(ReDiarioFert!M359+ReDiarioFert!M360)</f>
        <v>348.13608097560973</v>
      </c>
      <c r="S163">
        <f>((E163/100)*$G$171+(G163/100)*$G$172+(I163/100)*$G$173+(K163/100)*$G$174+(M163/100)*$G$175+(O163)*$G$176+(Q163*$G$177))</f>
        <v>228.2116199114754</v>
      </c>
    </row>
    <row r="164">
      <c r="B164">
        <f>B163+2</f>
        <v>355</v>
      </c>
      <c r="C164">
        <f>$I$7+B164</f>
        <v>38874</v>
      </c>
      <c r="E164">
        <f>IF(($C$8*(ReDiarioFert!C361+ReDiarioFert!C362+ReDiarioFert!C363))&lt;=0,"0",($C$8*(ReDiarioFert!C361+ReDiarioFert!C362+ReDiarioFert!C363)))</f>
        <v>12.943069504308411</v>
      </c>
      <c r="G164">
        <f>$C$8*(ReDiarioFert!E361+ReDiarioFert!E362+ReDiarioFert!E363)</f>
        <v>7.653688699550828</v>
      </c>
      <c r="I164">
        <f>$C$8*(ReDiarioFert!G361+ReDiarioFert!G362+ReDiarioFert!G363)</f>
        <v>22.931063285129998</v>
      </c>
      <c r="K164">
        <f>$C$8*(ReDiarioFert!I361+ReDiarioFert!I362+ReDiarioFert!I363)</f>
        <v>15.9243495035625</v>
      </c>
      <c r="M164">
        <f>$C$8*(ReDiarioFert!K361+ReDiarioFert!K362+ReDiarioFert!K363)</f>
        <v>9.602926666666665</v>
      </c>
      <c r="O164">
        <f>$C$8*(ReDiarioFert!M361+ReDiarioFert!M362+ReDiarioFert!M363)</f>
        <v>522.2041214634146</v>
      </c>
      <c r="S164">
        <f>((E164/100)*$G$171+(G164/100)*$G$172+(I164/100)*$G$173+(K164/100)*$G$174+(M164/100)*$G$175+(O164)*$G$176+(Q164*$G$177))</f>
        <v>342.31742986721315</v>
      </c>
    </row>
    <row r="165">
      <c r="A165">
        <v>52</v>
      </c>
      <c r="B165">
        <f>B164+3</f>
        <v>358</v>
      </c>
      <c r="C165">
        <f>$I$7+B165</f>
        <v>38877</v>
      </c>
      <c r="E165">
        <f>IF(($C$8*(ReDiarioFert!C364+ReDiarioFert!C365))&lt;=0,"0",($C$8*(ReDiarioFert!C364+ReDiarioFert!C365)))</f>
        <v>8.628713002872274</v>
      </c>
      <c r="G165">
        <f>$C$8*(ReDiarioFert!E364+ReDiarioFert!E365)</f>
        <v>5.102459133033885</v>
      </c>
      <c r="I165">
        <f>$C$8*(ReDiarioFert!G364+ReDiarioFert!G365)</f>
        <v>15.28737552342</v>
      </c>
      <c r="K165">
        <f>$C$8*(ReDiarioFert!I364+ReDiarioFert!I365)</f>
        <v>10.616233002375</v>
      </c>
      <c r="M165">
        <f>$C$8*(ReDiarioFert!K364+ReDiarioFert!K365)</f>
        <v>6.401951111111109</v>
      </c>
      <c r="O165">
        <f>$C$8*(ReDiarioFert!M364+ReDiarioFert!M365)</f>
        <v>348.13608097560973</v>
      </c>
      <c r="Q165">
        <f>20*$C$8</f>
        <v>20.019999999999996</v>
      </c>
      <c r="S165">
        <f>((E165/100)*$G$171+(G165/100)*$G$172+(I165/100)*$G$173+(K165/100)*$G$174+(M165/100)*$G$175+(O165)*$G$176+(Q165*$G$177))</f>
        <v>257.2406199114754</v>
      </c>
    </row>
    <row r="166">
      <c r="B166">
        <f>B165+2</f>
        <v>360</v>
      </c>
      <c r="C166">
        <f>$I$7+B166</f>
        <v>38879</v>
      </c>
      <c r="E166">
        <f>IF(($C$8*(ReDiarioFert!C366+ReDiarioFert!C367))&lt;=0,"0",($C$8*(ReDiarioFert!C366+ReDiarioFert!C367)))</f>
        <v>8.628713002872274</v>
      </c>
      <c r="G166">
        <f>$C$8*(ReDiarioFert!E366+ReDiarioFert!E367)</f>
        <v>5.102459133033885</v>
      </c>
      <c r="I166">
        <f>$C$8*(ReDiarioFert!G366+ReDiarioFert!G367)</f>
        <v>15.28737552342</v>
      </c>
      <c r="K166">
        <f>$C$8*(ReDiarioFert!I366+ReDiarioFert!I367)</f>
        <v>10.616233002375</v>
      </c>
      <c r="M166">
        <f>$C$8*(ReDiarioFert!K366+ReDiarioFert!K367)</f>
        <v>6.401951111111109</v>
      </c>
      <c r="O166">
        <f>$C$8*(ReDiarioFert!M366+ReDiarioFert!M367)</f>
        <v>348.13608097560973</v>
      </c>
      <c r="S166">
        <f>((E166/100)*$G$171+(G166/100)*$G$172+(I166/100)*$G$173+(K166/100)*$G$174+(M166/100)*$G$175+(O166)*$G$176+(Q166*$G$177))</f>
        <v>228.2116199114754</v>
      </c>
    </row>
    <row r="167">
      <c r="B167">
        <f>B166+2</f>
        <v>362</v>
      </c>
      <c r="C167">
        <f>$I$7+B167</f>
        <v>38881</v>
      </c>
      <c r="E167">
        <f>IF(($C$8*(ReDiarioFert!C368+ReDiarioFert!C369+ReDiarioFert!C370))&lt;=0,"0",($C$8*(ReDiarioFert!C368+ReDiarioFert!C369+ReDiarioFert!C370)))</f>
        <v>12.943069504308411</v>
      </c>
      <c r="G167">
        <f>$C$8*(ReDiarioFert!E368+ReDiarioFert!E369+ReDiarioFert!E370)</f>
        <v>7.653688699550828</v>
      </c>
      <c r="I167">
        <f>$C$8*(ReDiarioFert!G368+ReDiarioFert!G369+ReDiarioFert!G370)</f>
        <v>22.931063285129998</v>
      </c>
      <c r="K167">
        <f>$C$8*(ReDiarioFert!I368+ReDiarioFert!I369+ReDiarioFert!I370)</f>
        <v>15.9243495035625</v>
      </c>
      <c r="M167">
        <f>$C$8*(ReDiarioFert!K368+ReDiarioFert!K369+ReDiarioFert!K370)</f>
        <v>9.602926666666665</v>
      </c>
      <c r="O167">
        <f>$C$8*(ReDiarioFert!M368+ReDiarioFert!M369+ReDiarioFert!M370)</f>
        <v>522.2041214634146</v>
      </c>
      <c r="S167">
        <f>((E167/100)*$G$171+(G167/100)*$G$172+(I167/100)*$G$173+(K167/100)*$G$174+(M167/100)*$G$175+(O167)*$G$176+(Q167*$G$177))</f>
        <v>342.31742986721315</v>
      </c>
    </row>
    <row r="168">
      <c r="C168" t="str">
        <v>Total</v>
      </c>
      <c r="E168">
        <f>SUM(E12:E167)</f>
        <v>1462.924631663737</v>
      </c>
      <c r="G168">
        <f>SUM(G12:G167)</f>
        <v>1043.1121639806809</v>
      </c>
      <c r="I168">
        <f>SUM(I12:I167)</f>
        <v>2606.4981100526174</v>
      </c>
      <c r="K168">
        <f>SUM(K12:K167)</f>
        <v>1810.0681319809894</v>
      </c>
      <c r="M168">
        <f>SUM(M12:M167)</f>
        <v>1085.90174601119</v>
      </c>
      <c r="O168">
        <f>SUM(O12:O167)</f>
        <v>56472.64159121942</v>
      </c>
      <c r="Q168">
        <f>SUM(Q12:Q167)</f>
        <v>1041.0399999999993</v>
      </c>
      <c r="S168">
        <f>SUM(S12:S167)</f>
        <v>42350.40753265456</v>
      </c>
    </row>
    <row r="170" ht="39.75" customHeight="1">
      <c r="B170" t="str">
        <v>Producto</v>
      </c>
      <c r="F170" t="str">
        <v>Lbs/Ha</v>
      </c>
      <c r="G170" t="str">
        <f>Fertilizantes!L2</f>
        <v>Costo Lps/qq</v>
      </c>
    </row>
    <row r="171">
      <c r="B171" t="str">
        <f>ReSemanalFert!C4</f>
        <v>Nitrato de Amonio</v>
      </c>
      <c r="F171">
        <f>E168/C8</f>
        <v>1461.463168495242</v>
      </c>
      <c r="G171">
        <f>Main!D37</f>
        <v>320</v>
      </c>
    </row>
    <row r="172">
      <c r="B172" t="str">
        <f>ReSemanalFert!E4</f>
        <v>MAP 12-61-0</v>
      </c>
      <c r="F172">
        <f>G168/C8</f>
        <v>1042.0700938867942</v>
      </c>
      <c r="G172">
        <f>Main!D27</f>
        <v>1200</v>
      </c>
    </row>
    <row r="173">
      <c r="B173" t="str">
        <f>ReSemanalFert!G4</f>
        <v>Sulfato de Potasio</v>
      </c>
      <c r="F173">
        <f>I168/C8</f>
        <v>2603.894215836781</v>
      </c>
      <c r="G173">
        <f>Main!D32</f>
        <v>365</v>
      </c>
      <c r="I173" t="str">
        <v xml:space="preserve">Preparado y Autorizado Por </v>
      </c>
    </row>
    <row r="174">
      <c r="B174" t="str">
        <f>ReSemanalFert!I4</f>
        <v>Sulfato de Magnesio</v>
      </c>
      <c r="F174">
        <f>K168/C8</f>
        <v>1808.2598721088807</v>
      </c>
      <c r="G174">
        <f>Main!D42</f>
        <v>370</v>
      </c>
      <c r="I174" t="str">
        <v>MSc Ricardo D. Lardizábal</v>
      </c>
    </row>
    <row r="175">
      <c r="B175" t="str">
        <f>ReSemanalFert!K4</f>
        <v>Nitrato de Calcio</v>
      </c>
      <c r="F175">
        <f>M168/C8</f>
        <v>1084.816929082108</v>
      </c>
      <c r="G175">
        <f>Main!D47</f>
        <v>520</v>
      </c>
    </row>
    <row r="176">
      <c r="B176" t="str">
        <f>ReSemanalFert!M4</f>
        <v>Solubor</v>
      </c>
      <c r="F176">
        <f>O168/C8</f>
        <v>56416.22536585357</v>
      </c>
      <c r="G176">
        <f>Main!D52</f>
        <v>0.0316</v>
      </c>
    </row>
    <row r="177" ht="18" customHeight="1">
      <c r="B177" t="str">
        <v>Melaza</v>
      </c>
      <c r="F177">
        <f>Q168/C8</f>
        <v>1039.9999999999993</v>
      </c>
      <c r="G177">
        <f>Main!D55</f>
        <v>1.45</v>
      </c>
    </row>
    <row r="178" ht="17.4" customHeight="1">
      <c r="B178" t="str">
        <v>NOTA: El Nitrato de Calcio se debe de diluir en un barril aparte para inyectarse al sistema</v>
      </c>
    </row>
    <row r="180" ht="18" customHeight="1">
      <c r="B180" t="str">
        <v>,@ La Melaza del calendario de fertilización se usan para la limpieza de la cinta. La aplicación de ellos es después de la fertilización y en la ultima media hora de riego.  Para mas detalles ver el boletín técnico numero 16 de Fintrac/CDA.</v>
      </c>
    </row>
    <row r="183">
      <c r="B183" t="str">
        <v>Abreviaciones usadas</v>
      </c>
    </row>
    <row r="184">
      <c r="B184" t="str">
        <v>Mz-Manzanas, Ha-Hectáreas, Lbs-Libras, Lts-Litros y DDT-Días después de Transplante</v>
      </c>
    </row>
  </sheetData>
  <sheetProtection sheet="1"/>
  <mergeCells count="44">
    <mergeCell ref="F6:H6"/>
    <mergeCell ref="A2:L2"/>
    <mergeCell ref="F7:H7"/>
    <mergeCell ref="A1:M1"/>
    <mergeCell ref="A3:K3"/>
    <mergeCell ref="C5:E5"/>
    <mergeCell ref="A5:B5"/>
    <mergeCell ref="F5:H5"/>
    <mergeCell ref="A6:B6"/>
    <mergeCell ref="C6:E6"/>
    <mergeCell ref="B183:C183"/>
    <mergeCell ref="B184:M184"/>
    <mergeCell ref="B177:E177"/>
    <mergeCell ref="B175:E175"/>
    <mergeCell ref="B180:S181"/>
    <mergeCell ref="B178:I179"/>
    <mergeCell ref="B176:E176"/>
    <mergeCell ref="F8:H8"/>
    <mergeCell ref="A10:A11"/>
    <mergeCell ref="B10:B11"/>
    <mergeCell ref="C10:D10"/>
    <mergeCell ref="E10:F10"/>
    <mergeCell ref="G10:H10"/>
    <mergeCell ref="A8:B8"/>
    <mergeCell ref="C7:E7"/>
    <mergeCell ref="C8:E8"/>
    <mergeCell ref="A7:B7"/>
    <mergeCell ref="B174:E174"/>
    <mergeCell ref="B170:E170"/>
    <mergeCell ref="B171:E171"/>
    <mergeCell ref="B172:E172"/>
    <mergeCell ref="B173:E173"/>
    <mergeCell ref="S10:S11"/>
    <mergeCell ref="M10:N10"/>
    <mergeCell ref="Q10:R10"/>
    <mergeCell ref="O10:P10"/>
    <mergeCell ref="I174:Q174"/>
    <mergeCell ref="I5:M5"/>
    <mergeCell ref="I6:M6"/>
    <mergeCell ref="I7:M7"/>
    <mergeCell ref="I8:M8"/>
    <mergeCell ref="I173:Q173"/>
    <mergeCell ref="I10:J10"/>
    <mergeCell ref="K10:L10"/>
  </mergeCells>
  <pageMargins left="0.25" right="0.25" top="0.39" bottom="0.5" header="0.27" footer="0.25"/>
  <ignoredErrors>
    <ignoredError numberStoredAsText="1" sqref="A1:V193"/>
  </ignoredErrors>
  <legacyDrawing r:id="rId1"/>
</worksheet>
</file>

<file path=xl/worksheets/sheet4.xml><?xml version="1.0" encoding="utf-8"?>
<worksheet xmlns="http://schemas.openxmlformats.org/spreadsheetml/2006/main" xmlns:r="http://schemas.openxmlformats.org/officeDocument/2006/relationships">
  <dimension ref="A1:V141"/>
  <sheetViews>
    <sheetView workbookViewId="0" rightToLeft="0"/>
  </sheetViews>
  <sheetData>
    <row r="1">
      <c r="A1" t="str">
        <v>Calendario de Fertilización para Goteo 2 Veces Por Semana</v>
      </c>
    </row>
    <row r="2" ht="29.25" customHeight="1">
      <c r="A2" t="str">
        <f>Main!E16</f>
        <v>Fresa / Sweet Charly</v>
      </c>
    </row>
    <row r="3" ht="26.25" customHeight="1">
      <c r="A3" t="str">
        <f>Main!C8</f>
        <v>"Sin Fertilización Base"</v>
      </c>
    </row>
    <row r="4" ht="14.25" customHeight="1"/>
    <row r="5" ht="20.1" customHeight="1">
      <c r="A5" t="str">
        <v>Productor</v>
      </c>
      <c r="C5" t="str">
        <f>Main!E12</f>
        <v>Pancho Pérez</v>
      </c>
      <c r="G5" t="str">
        <v>Parcela</v>
      </c>
      <c r="J5" t="str">
        <f>Main!E14</f>
        <v>La Frondosa</v>
      </c>
    </row>
    <row r="6" ht="20.1" customHeight="1">
      <c r="A6" t="str">
        <v>Zona</v>
      </c>
      <c r="C6" t="str">
        <f>Main!E13</f>
        <v>La Flecha</v>
      </c>
      <c r="G6" t="str">
        <v>Técnico</v>
      </c>
      <c r="J6" t="str">
        <f>Main!E15</f>
        <v>Luis Torres</v>
      </c>
    </row>
    <row r="7" ht="20.1" customHeight="1">
      <c r="A7" t="str">
        <v>Área Mz.</v>
      </c>
      <c r="C7">
        <f>Main!E17</f>
        <v>1.43</v>
      </c>
      <c r="G7" t="str">
        <v>Fecha:</v>
      </c>
      <c r="J7">
        <f>Main!E18</f>
        <v>38519</v>
      </c>
    </row>
    <row r="8" ht="20.1" customHeight="1">
      <c r="A8" t="str">
        <v>Área Ha.</v>
      </c>
      <c r="C8">
        <f>Main!I17</f>
        <v>1.001</v>
      </c>
      <c r="G8" t="str">
        <v>Fecha de Cosecha:</v>
      </c>
      <c r="J8">
        <f>J7+Main!E19</f>
        <v>38609</v>
      </c>
    </row>
    <row r="9" ht="19.5" customHeight="1"/>
    <row r="10" ht="28.5" customHeight="1">
      <c r="A10" t="str">
        <v>Semana</v>
      </c>
      <c r="B10" t="str">
        <v>DDT</v>
      </c>
      <c r="C10" t="str">
        <v>FECHA</v>
      </c>
      <c r="E10" t="str">
        <f>ReSemanalFert!C4</f>
        <v>Nitrato de Amonio</v>
      </c>
      <c r="G10" t="str">
        <f>ReSemanalFert!E4</f>
        <v>MAP 12-61-0</v>
      </c>
      <c r="I10" t="str">
        <f>ReSemanalFert!G4</f>
        <v>Sulfato de Potasio</v>
      </c>
      <c r="K10" t="str">
        <f>ReSemanalFert!I4</f>
        <v>Sulfato de Magnesio</v>
      </c>
      <c r="M10" t="str">
        <f>ReSemanalFert!K4</f>
        <v>Nitrato de Calcio</v>
      </c>
      <c r="O10" t="str">
        <f>ReSemanalFert!M4</f>
        <v>Solubor</v>
      </c>
      <c r="Q10" t="str">
        <v>,@ Melaza</v>
      </c>
      <c r="S10" t="str">
        <v>Costo / Aplicación</v>
      </c>
    </row>
    <row r="11">
      <c r="D11" t="str">
        <v>Cambios</v>
      </c>
      <c r="E11" t="str">
        <f>Main!E36</f>
        <v>Lbs</v>
      </c>
      <c r="F11" t="str">
        <v>Cambios</v>
      </c>
      <c r="G11" t="str">
        <f>Main!E26</f>
        <v>Lbs</v>
      </c>
      <c r="H11" t="str">
        <v>Cambios</v>
      </c>
      <c r="I11" t="str">
        <f>Main!E31</f>
        <v>Lbs</v>
      </c>
      <c r="J11" t="str">
        <v>Cambios</v>
      </c>
      <c r="K11" t="str">
        <f>Main!E41</f>
        <v>Lbs</v>
      </c>
      <c r="L11" t="str">
        <v>Cambios</v>
      </c>
      <c r="M11" t="str">
        <f>Main!E46</f>
        <v>Lbs</v>
      </c>
      <c r="N11" t="str">
        <v>Cambios</v>
      </c>
      <c r="O11" t="str">
        <f>Main!E51</f>
        <v>Gramos</v>
      </c>
      <c r="P11" t="str">
        <v>Cambios</v>
      </c>
      <c r="Q11" t="str">
        <f>Main!E56</f>
        <v>Lts</v>
      </c>
      <c r="R11" t="str">
        <v>Cambios</v>
      </c>
    </row>
    <row r="12" ht="18.75" customHeight="1">
      <c r="A12">
        <v>1</v>
      </c>
      <c r="B12">
        <v>3</v>
      </c>
      <c r="C12">
        <f>$J$7+B12</f>
        <v>38522</v>
      </c>
      <c r="E12">
        <f>(IF($C$8*ReSemanalFert!C7&lt;=0,"0",$C$8*ReSemanalFert!C7))/2</f>
        <v>4.589680650042657</v>
      </c>
      <c r="G12">
        <f>($C$8*ReSemanalFert!E7)/2</f>
        <v>6.420424860685901</v>
      </c>
      <c r="I12">
        <f>($C$8*ReSemanalFert!G7)/2</f>
        <v>8.309243907628124</v>
      </c>
      <c r="K12">
        <f>($C$8*ReSemanalFert!I7)/2</f>
        <v>5.770308269186198</v>
      </c>
      <c r="M12">
        <f>($C$8*ReSemanalFert!K7)/2</f>
        <v>3.361972324904003</v>
      </c>
      <c r="O12">
        <f>($C$8*ReSemanalFert!M7)/2</f>
        <v>87.03377609756097</v>
      </c>
      <c r="Q12">
        <f>20*$C$8</f>
        <v>20.019999999999996</v>
      </c>
      <c r="S12">
        <f>((E12/100)*$G$119+(G12/100)*$G$120+(I12/100)*$G$121+(K12/100)*$G$122+(M12/100)*$G$123+(O12)*$G$124+(Q12*$G$125))</f>
        <v>192.67248068138267</v>
      </c>
    </row>
    <row r="13" ht="18.75" customHeight="1">
      <c r="B13">
        <v>7</v>
      </c>
      <c r="C13">
        <f>$J$7+B13</f>
        <v>38526</v>
      </c>
      <c r="E13">
        <f>E12</f>
        <v>4.589680650042657</v>
      </c>
      <c r="G13">
        <f>G12</f>
        <v>6.420424860685901</v>
      </c>
      <c r="I13">
        <f>I12</f>
        <v>8.309243907628124</v>
      </c>
      <c r="K13">
        <f>K12</f>
        <v>5.770308269186198</v>
      </c>
      <c r="M13">
        <f>($C$8*ReSemanalFert!K7)/2</f>
        <v>3.361972324904003</v>
      </c>
      <c r="O13">
        <f>($C$8*ReSemanalFert!M7)/2</f>
        <v>87.03377609756097</v>
      </c>
      <c r="S13">
        <f>((E13/100)*$G$119+(G13/100)*$G$120+(I13/100)*$G$121+(K13/100)*$G$122+(M13/100)*$G$123+(O13)*$G$124+(Q13*$G$125))</f>
        <v>163.64348068138267</v>
      </c>
    </row>
    <row r="14">
      <c r="A14">
        <v>2</v>
      </c>
      <c r="B14">
        <f>B13+3</f>
        <v>10</v>
      </c>
      <c r="C14">
        <f>$J$7+B14</f>
        <v>38529</v>
      </c>
      <c r="E14">
        <f>(IF($C$8*ReSemanalFert!C8&lt;=0,"0",$C$8*ReSemanalFert!C8))/2</f>
        <v>4.589680650042657</v>
      </c>
      <c r="G14">
        <f>($C$8*ReSemanalFert!E8)/2</f>
        <v>6.420424860685901</v>
      </c>
      <c r="I14">
        <f>($C$8*ReSemanalFert!G8)/2</f>
        <v>8.309243907628124</v>
      </c>
      <c r="K14">
        <f>($C$8*ReSemanalFert!I8)/2</f>
        <v>5.770308269186198</v>
      </c>
      <c r="M14">
        <f>($C$8*ReSemanalFert!K8)/2</f>
        <v>3.361972324904003</v>
      </c>
      <c r="O14">
        <f>($C$8*ReSemanalFert!M8)/2</f>
        <v>126.82084048780486</v>
      </c>
      <c r="Q14">
        <f>20*$C$8</f>
        <v>20.019999999999996</v>
      </c>
      <c r="S14">
        <f>((E14/100)*$G$119+(G14/100)*$G$120+(I14/100)*$G$121+(K14/100)*$G$122+(M14/100)*$G$123+(O14)*$G$124+(Q14*$G$125))</f>
        <v>193.92975191611436</v>
      </c>
    </row>
    <row r="15">
      <c r="B15">
        <f>B14+4</f>
        <v>14</v>
      </c>
      <c r="C15">
        <f>$J$7+B15</f>
        <v>38533</v>
      </c>
      <c r="E15">
        <f>E14</f>
        <v>4.589680650042657</v>
      </c>
      <c r="G15">
        <f>G14</f>
        <v>6.420424860685901</v>
      </c>
      <c r="I15">
        <f>I14</f>
        <v>8.309243907628124</v>
      </c>
      <c r="K15">
        <f>K14</f>
        <v>5.770308269186198</v>
      </c>
      <c r="M15">
        <f>($C$8*ReSemanalFert!K8)/2</f>
        <v>3.361972324904003</v>
      </c>
      <c r="O15">
        <f>($C$8*ReSemanalFert!M8)/2</f>
        <v>126.82084048780486</v>
      </c>
      <c r="S15">
        <f>((E15/100)*$G$119+(G15/100)*$G$120+(I15/100)*$G$121+(K15/100)*$G$122+(M15/100)*$G$123+(O15)*$G$124+(Q15*$G$125))</f>
        <v>164.90075191611436</v>
      </c>
    </row>
    <row r="16">
      <c r="A16">
        <v>3</v>
      </c>
      <c r="B16">
        <f>B15+3</f>
        <v>17</v>
      </c>
      <c r="C16">
        <f>$J$7+B16</f>
        <v>38536</v>
      </c>
      <c r="E16">
        <f>(IF($C$8*ReSemanalFert!C9&lt;=0,"0",$C$8*ReSemanalFert!C9))/2</f>
        <v>11.489707302978413</v>
      </c>
      <c r="G16">
        <f>($C$8*ReSemanalFert!E9)/2</f>
        <v>16.072752776244098</v>
      </c>
      <c r="I16">
        <f>($C$8*ReSemanalFert!G9)/2</f>
        <v>20.80118153902852</v>
      </c>
      <c r="K16">
        <f>($C$8*ReSemanalFert!I9)/2</f>
        <v>14.445264957658694</v>
      </c>
      <c r="M16">
        <f>($C$8*ReSemanalFert!K9)/2</f>
        <v>8.416288826871169</v>
      </c>
      <c r="O16">
        <f>($C$8*ReSemanalFert!M9)/2</f>
        <v>186.50070463414636</v>
      </c>
      <c r="Q16">
        <f>20*$C$8</f>
        <v>20.019999999999996</v>
      </c>
      <c r="S16">
        <f>((E16/100)*$G$119+(G16/100)*$G$120+(I16/100)*$G$121+(K16/100)*$G$122+(M16/100)*$G$123+(O16)*$G$124+(Q16*$G$125))</f>
        <v>437.69901381142046</v>
      </c>
    </row>
    <row r="17">
      <c r="B17">
        <f>B16+4</f>
        <v>21</v>
      </c>
      <c r="C17">
        <f>$J$7+B17</f>
        <v>38540</v>
      </c>
      <c r="E17">
        <f>E16</f>
        <v>11.489707302978413</v>
      </c>
      <c r="G17">
        <f>G16</f>
        <v>16.072752776244098</v>
      </c>
      <c r="I17">
        <f>I16</f>
        <v>20.80118153902852</v>
      </c>
      <c r="K17">
        <f>K16</f>
        <v>14.445264957658694</v>
      </c>
      <c r="M17">
        <f>($C$8*ReSemanalFert!K9)/2</f>
        <v>8.416288826871169</v>
      </c>
      <c r="O17">
        <f>($C$8*ReSemanalFert!M9)/2</f>
        <v>186.50070463414636</v>
      </c>
      <c r="S17">
        <f>((E17/100)*$G$119+(G17/100)*$G$120+(I17/100)*$G$121+(K17/100)*$G$122+(M17/100)*$G$123+(O17)*$G$124+(Q17*$G$125))</f>
        <v>408.67001381142046</v>
      </c>
    </row>
    <row r="18">
      <c r="A18">
        <v>4</v>
      </c>
      <c r="B18">
        <f>B17+3</f>
        <v>24</v>
      </c>
      <c r="C18">
        <f>$J$7+B18</f>
        <v>38543</v>
      </c>
      <c r="E18">
        <f>(IF($C$8*ReSemanalFert!C10&lt;=0,"0",$C$8*ReSemanalFert!C10))/2</f>
        <v>11.489707302978413</v>
      </c>
      <c r="G18">
        <f>($C$8*ReSemanalFert!E10)/2</f>
        <v>16.072752776244098</v>
      </c>
      <c r="I18">
        <f>($C$8*ReSemanalFert!G10)/2</f>
        <v>20.80118153902852</v>
      </c>
      <c r="K18">
        <f>($C$8*ReSemanalFert!I10)/2</f>
        <v>14.445264957658694</v>
      </c>
      <c r="M18">
        <f>($C$8*ReSemanalFert!K10)/2</f>
        <v>8.416288826871169</v>
      </c>
      <c r="O18">
        <f>($C$8*ReSemanalFert!M10)/2</f>
        <v>208.88037902439024</v>
      </c>
      <c r="Q18">
        <f>20*$C$8</f>
        <v>20.019999999999996</v>
      </c>
      <c r="S18">
        <f>((E18/100)*$G$119+(G18/100)*$G$120+(I18/100)*$G$121+(K18/100)*$G$122+(M18/100)*$G$123+(O18)*$G$124+(Q18*$G$125))</f>
        <v>438.40621152215215</v>
      </c>
    </row>
    <row r="19">
      <c r="B19">
        <f>B18+4</f>
        <v>28</v>
      </c>
      <c r="C19">
        <f>$J$7+B19</f>
        <v>38547</v>
      </c>
      <c r="E19">
        <f>E18</f>
        <v>11.489707302978413</v>
      </c>
      <c r="G19">
        <f>G18</f>
        <v>16.072752776244098</v>
      </c>
      <c r="I19">
        <f>I18</f>
        <v>20.80118153902852</v>
      </c>
      <c r="K19">
        <f>K18</f>
        <v>14.445264957658694</v>
      </c>
      <c r="M19">
        <f>($C$8*ReSemanalFert!K10)/2</f>
        <v>8.416288826871169</v>
      </c>
      <c r="O19">
        <f>($C$8*ReSemanalFert!M10)/2</f>
        <v>208.88037902439024</v>
      </c>
      <c r="S19">
        <f>((E19/100)*$G$119+(G19/100)*$G$120+(I19/100)*$G$121+(K19/100)*$G$122+(M19/100)*$G$123+(O19)*$G$124+(Q19*$G$125))</f>
        <v>409.37721152215215</v>
      </c>
    </row>
    <row r="20">
      <c r="A20">
        <v>5</v>
      </c>
      <c r="B20">
        <f>B19+3</f>
        <v>31</v>
      </c>
      <c r="C20">
        <f>$J$7+B20</f>
        <v>38550</v>
      </c>
      <c r="E20">
        <f>(IF($C$8*ReSemanalFert!C11&lt;=0,"0",$C$8*ReSemanalFert!C11))/2</f>
        <v>11.489707302978413</v>
      </c>
      <c r="G20">
        <f>($C$8*ReSemanalFert!E11)/2</f>
        <v>16.072752776244098</v>
      </c>
      <c r="I20">
        <f>($C$8*ReSemanalFert!G11)/2</f>
        <v>20.80118153902852</v>
      </c>
      <c r="K20">
        <f>($C$8*ReSemanalFert!I11)/2</f>
        <v>14.445264957658694</v>
      </c>
      <c r="M20">
        <f>($C$8*ReSemanalFert!K11)/2</f>
        <v>8.416288826871169</v>
      </c>
      <c r="O20">
        <f>($C$8*ReSemanalFert!M11)/2</f>
        <v>246.18130121951214</v>
      </c>
      <c r="Q20">
        <f>20*$C$8</f>
        <v>20.019999999999996</v>
      </c>
      <c r="S20">
        <f>((E20/100)*$G$119+(G20/100)*$G$120+(I20/100)*$G$121+(K20/100)*$G$122+(M20/100)*$G$123+(O20)*$G$124+(Q20*$G$125))</f>
        <v>439.584920663518</v>
      </c>
    </row>
    <row r="21">
      <c r="B21">
        <f>B20+4</f>
        <v>35</v>
      </c>
      <c r="C21">
        <f>$J$7+B21</f>
        <v>38554</v>
      </c>
      <c r="E21">
        <f>E20</f>
        <v>11.489707302978413</v>
      </c>
      <c r="G21">
        <f>G20</f>
        <v>16.072752776244098</v>
      </c>
      <c r="I21">
        <f>I20</f>
        <v>20.80118153902852</v>
      </c>
      <c r="K21">
        <f>K20</f>
        <v>14.445264957658694</v>
      </c>
      <c r="M21">
        <f>($C$8*ReSemanalFert!K11)/2</f>
        <v>8.416288826871169</v>
      </c>
      <c r="O21">
        <f>($C$8*ReSemanalFert!M11)/2</f>
        <v>246.18130121951214</v>
      </c>
      <c r="S21">
        <f>((E21/100)*$G$119+(G21/100)*$G$120+(I21/100)*$G$121+(K21/100)*$G$122+(M21/100)*$G$123+(O21)*$G$124+(Q21*$G$125))</f>
        <v>410.555920663518</v>
      </c>
    </row>
    <row r="22">
      <c r="A22">
        <v>6</v>
      </c>
      <c r="B22">
        <f>B21+3</f>
        <v>38</v>
      </c>
      <c r="C22">
        <f>$J$7+B22</f>
        <v>38557</v>
      </c>
      <c r="E22">
        <f>(IF($C$8*ReSemanalFert!C12&lt;=0,"0",$C$8*ReSemanalFert!C12))/2</f>
        <v>11.489707302978413</v>
      </c>
      <c r="G22">
        <f>($C$8*ReSemanalFert!E12)/2</f>
        <v>16.072752776244098</v>
      </c>
      <c r="I22">
        <f>($C$8*ReSemanalFert!G12)/2</f>
        <v>20.80118153902852</v>
      </c>
      <c r="K22">
        <f>($C$8*ReSemanalFert!I12)/2</f>
        <v>14.445264957658694</v>
      </c>
      <c r="M22">
        <f>($C$8*ReSemanalFert!K12)/2</f>
        <v>8.416288826871169</v>
      </c>
      <c r="O22">
        <f>($C$8*ReSemanalFert!M12)/2</f>
        <v>295.91586414634145</v>
      </c>
      <c r="Q22">
        <f>20*$C$8</f>
        <v>20.019999999999996</v>
      </c>
      <c r="S22">
        <f>((E22/100)*$G$119+(G22/100)*$G$120+(I22/100)*$G$121+(K22/100)*$G$122+(M22/100)*$G$123+(O22)*$G$124+(Q22*$G$125))</f>
        <v>441.15653285200585</v>
      </c>
    </row>
    <row r="23">
      <c r="B23">
        <f>B22+4</f>
        <v>42</v>
      </c>
      <c r="C23">
        <f>$J$7+B23</f>
        <v>38561</v>
      </c>
      <c r="E23">
        <f>E22</f>
        <v>11.489707302978413</v>
      </c>
      <c r="G23">
        <f>G22</f>
        <v>16.072752776244098</v>
      </c>
      <c r="I23">
        <f>I22</f>
        <v>20.80118153902852</v>
      </c>
      <c r="K23">
        <f>K22</f>
        <v>14.445264957658694</v>
      </c>
      <c r="M23">
        <f>($C$8*ReSemanalFert!K12)/2</f>
        <v>8.416288826871169</v>
      </c>
      <c r="O23">
        <f>($C$8*ReSemanalFert!M12)/2</f>
        <v>295.91586414634145</v>
      </c>
      <c r="S23">
        <f>((E23/100)*$G$119+(G23/100)*$G$120+(I23/100)*$G$121+(K23/100)*$G$122+(M23/100)*$G$123+(O23)*$G$124+(Q23*$G$125))</f>
        <v>412.12753285200586</v>
      </c>
    </row>
    <row r="24">
      <c r="A24">
        <v>7</v>
      </c>
      <c r="B24">
        <f>B23+3</f>
        <v>45</v>
      </c>
      <c r="C24">
        <f>$J$7+B24</f>
        <v>38564</v>
      </c>
      <c r="E24">
        <f>(IF($C$8*ReSemanalFert!C13&lt;=0,"0",$C$8*ReSemanalFert!C13))/2</f>
        <v>11.489707302978413</v>
      </c>
      <c r="G24">
        <f>($C$8*ReSemanalFert!E13)/2</f>
        <v>16.072752776244098</v>
      </c>
      <c r="I24">
        <f>($C$8*ReSemanalFert!G13)/2</f>
        <v>20.80118153902852</v>
      </c>
      <c r="K24">
        <f>($C$8*ReSemanalFert!I13)/2</f>
        <v>14.445264957658694</v>
      </c>
      <c r="M24">
        <f>($C$8*ReSemanalFert!K13)/2</f>
        <v>8.416288826871169</v>
      </c>
      <c r="O24">
        <f>($C$8*ReSemanalFert!M13)/2</f>
        <v>325.7559182926829</v>
      </c>
      <c r="Q24">
        <f>20*$C$8</f>
        <v>20.019999999999996</v>
      </c>
      <c r="S24">
        <f>((E24/100)*$G$119+(G24/100)*$G$120+(I24/100)*$G$121+(K24/100)*$G$122+(M24/100)*$G$123+(O24)*$G$124+(Q24*$G$125))</f>
        <v>442.09947856303023</v>
      </c>
    </row>
    <row r="25">
      <c r="B25">
        <f>B24+4</f>
        <v>49</v>
      </c>
      <c r="C25">
        <f>$J$7+B25</f>
        <v>38568</v>
      </c>
      <c r="E25">
        <f>E24</f>
        <v>11.489707302978413</v>
      </c>
      <c r="G25">
        <f>G24</f>
        <v>16.072752776244098</v>
      </c>
      <c r="I25">
        <f>I24</f>
        <v>20.80118153902852</v>
      </c>
      <c r="K25">
        <f>K24</f>
        <v>14.445264957658694</v>
      </c>
      <c r="M25">
        <f>($C$8*ReSemanalFert!K13)/2</f>
        <v>8.416288826871169</v>
      </c>
      <c r="O25">
        <f>($C$8*ReSemanalFert!M13)/2</f>
        <v>325.7559182926829</v>
      </c>
      <c r="S25">
        <f>((E25/100)*$G$119+(G25/100)*$G$120+(I25/100)*$G$121+(K25/100)*$G$122+(M25/100)*$G$123+(O25)*$G$124+(Q25*$G$125))</f>
        <v>413.07047856303024</v>
      </c>
    </row>
    <row r="26">
      <c r="A26">
        <v>8</v>
      </c>
      <c r="B26">
        <f>B25+3</f>
        <v>52</v>
      </c>
      <c r="C26">
        <f>$J$7+B26</f>
        <v>38571</v>
      </c>
      <c r="E26">
        <f>(IF($C$8*ReSemanalFert!C14&lt;=0,"0",$C$8*ReSemanalFert!C14))/2</f>
        <v>11.489707302978413</v>
      </c>
      <c r="G26">
        <f>($C$8*ReSemanalFert!E14)/2</f>
        <v>16.072752776244098</v>
      </c>
      <c r="I26">
        <f>($C$8*ReSemanalFert!G14)/2</f>
        <v>20.80118153902852</v>
      </c>
      <c r="K26">
        <f>($C$8*ReSemanalFert!I14)/2</f>
        <v>14.445264957658694</v>
      </c>
      <c r="M26">
        <f>($C$8*ReSemanalFert!K14)/2</f>
        <v>8.416288826871169</v>
      </c>
      <c r="O26">
        <f>($C$8*ReSemanalFert!M14)/2</f>
        <v>400.3560536585365</v>
      </c>
      <c r="Q26">
        <f>20*$C$8</f>
        <v>20.019999999999996</v>
      </c>
      <c r="S26">
        <f>((E26/100)*$G$119+(G26/100)*$G$120+(I26/100)*$G$121+(K26/100)*$G$122+(M26/100)*$G$123+(O26)*$G$124+(Q26*$G$125))</f>
        <v>444.4568428405912</v>
      </c>
    </row>
    <row r="27">
      <c r="B27">
        <f>B26+4</f>
        <v>56</v>
      </c>
      <c r="C27">
        <f>$J$7+B27</f>
        <v>38575</v>
      </c>
      <c r="E27">
        <f>E26</f>
        <v>11.489707302978413</v>
      </c>
      <c r="G27">
        <f>G26</f>
        <v>16.072752776244098</v>
      </c>
      <c r="I27">
        <f>I26</f>
        <v>20.80118153902852</v>
      </c>
      <c r="K27">
        <f>K26</f>
        <v>14.445264957658694</v>
      </c>
      <c r="M27">
        <f>($C$8*ReSemanalFert!K14)/2</f>
        <v>8.416288826871169</v>
      </c>
      <c r="O27">
        <f>($C$8*ReSemanalFert!M14)/2</f>
        <v>400.3560536585365</v>
      </c>
      <c r="S27">
        <f>((E27/100)*$G$119+(G27/100)*$G$120+(I27/100)*$G$121+(K27/100)*$G$122+(M27/100)*$G$123+(O27)*$G$124+(Q27*$G$125))</f>
        <v>415.4278428405912</v>
      </c>
    </row>
    <row r="28">
      <c r="A28">
        <v>9</v>
      </c>
      <c r="B28">
        <f>B27+3</f>
        <v>59</v>
      </c>
      <c r="C28">
        <f>$J$7+B28</f>
        <v>38578</v>
      </c>
      <c r="E28">
        <f>(IF($C$8*ReSemanalFert!C15&lt;=0,"0",$C$8*ReSemanalFert!C15))/2</f>
        <v>11.489707302978413</v>
      </c>
      <c r="G28">
        <f>($C$8*ReSemanalFert!E15)/2</f>
        <v>16.072752776244098</v>
      </c>
      <c r="I28">
        <f>($C$8*ReSemanalFert!G15)/2</f>
        <v>20.80118153902852</v>
      </c>
      <c r="K28">
        <f>($C$8*ReSemanalFert!I15)/2</f>
        <v>14.445264957658694</v>
      </c>
      <c r="M28">
        <f>($C$8*ReSemanalFert!K15)/2</f>
        <v>8.416288826871169</v>
      </c>
      <c r="O28">
        <f>($C$8*ReSemanalFert!M15)/2</f>
        <v>415.2763248780487</v>
      </c>
      <c r="Q28">
        <f>20*$C$8</f>
        <v>20.019999999999996</v>
      </c>
      <c r="S28">
        <f>((E28/100)*$G$119+(G28/100)*$G$120+(I28/100)*$G$121+(K28/100)*$G$122+(M28/100)*$G$123+(O28)*$G$124+(Q28*$G$125))</f>
        <v>444.9283234111278</v>
      </c>
    </row>
    <row r="29">
      <c r="B29">
        <f>B28+4</f>
        <v>63</v>
      </c>
      <c r="C29">
        <f>$J$7+B29</f>
        <v>38582</v>
      </c>
      <c r="E29">
        <f>E28</f>
        <v>11.489707302978413</v>
      </c>
      <c r="G29">
        <f>G28</f>
        <v>16.072752776244098</v>
      </c>
      <c r="I29">
        <f>I28</f>
        <v>20.80118153902852</v>
      </c>
      <c r="K29">
        <f>K28</f>
        <v>14.445264957658694</v>
      </c>
      <c r="M29">
        <f>($C$8*ReSemanalFert!K15)/2</f>
        <v>8.416288826871169</v>
      </c>
      <c r="O29">
        <f>($C$8*ReSemanalFert!M15)/2</f>
        <v>415.2763248780487</v>
      </c>
      <c r="S29">
        <f>((E29/100)*$G$119+(G29/100)*$G$120+(I29/100)*$G$121+(K29/100)*$G$122+(M29/100)*$G$123+(O29)*$G$124+(Q29*$G$125))</f>
        <v>415.8993234111278</v>
      </c>
    </row>
    <row r="30">
      <c r="A30">
        <v>10</v>
      </c>
      <c r="B30">
        <f>B29+3</f>
        <v>66</v>
      </c>
      <c r="C30">
        <f>$J$7+B30</f>
        <v>38585</v>
      </c>
      <c r="E30">
        <f>(IF($C$8*ReSemanalFert!C16&lt;=0,"0",$C$8*ReSemanalFert!C16))/2</f>
        <v>10.871944525014575</v>
      </c>
      <c r="G30">
        <f>($C$8*ReSemanalFert!E16)/2</f>
        <v>16.072752776244098</v>
      </c>
      <c r="I30">
        <f>($C$8*ReSemanalFert!G16)/2</f>
        <v>20.80118153902852</v>
      </c>
      <c r="K30">
        <f>($C$8*ReSemanalFert!I16)/2</f>
        <v>14.445264957658694</v>
      </c>
      <c r="M30">
        <f>($C$8*ReSemanalFert!K16)/2</f>
        <v>8.416288826871169</v>
      </c>
      <c r="O30">
        <f>($C$8*ReSemanalFert!M16)/2</f>
        <v>504.7979521951218</v>
      </c>
      <c r="Q30">
        <f>20*$C$8</f>
        <v>20.019999999999996</v>
      </c>
      <c r="S30">
        <f>((E30/100)*$G$119+(G30/100)*$G$120+(I30/100)*$G$121+(K30/100)*$G$122+(M30/100)*$G$123+(O30)*$G$124+(Q30*$G$125))</f>
        <v>445.78036594486304</v>
      </c>
    </row>
    <row r="31">
      <c r="B31">
        <f>B30+4</f>
        <v>70</v>
      </c>
      <c r="C31">
        <f>$J$7+B31</f>
        <v>38589</v>
      </c>
      <c r="E31">
        <f>E30</f>
        <v>10.871944525014575</v>
      </c>
      <c r="G31">
        <f>G30</f>
        <v>16.072752776244098</v>
      </c>
      <c r="I31">
        <f>I30</f>
        <v>20.80118153902852</v>
      </c>
      <c r="K31">
        <f>K30</f>
        <v>14.445264957658694</v>
      </c>
      <c r="M31">
        <f>($C$8*ReSemanalFert!K16)/2</f>
        <v>8.416288826871169</v>
      </c>
      <c r="O31">
        <f>($C$8*ReSemanalFert!M16)/2</f>
        <v>504.7979521951218</v>
      </c>
      <c r="S31">
        <f>((E31/100)*$G$119+(G31/100)*$G$120+(I31/100)*$G$121+(K31/100)*$G$122+(M31/100)*$G$123+(O31)*$G$124+(Q31*$G$125))</f>
        <v>416.75136594486304</v>
      </c>
    </row>
    <row r="32">
      <c r="A32">
        <v>11</v>
      </c>
      <c r="B32">
        <f>B31+3</f>
        <v>73</v>
      </c>
      <c r="C32">
        <f>$J$7+B32</f>
        <v>38592</v>
      </c>
      <c r="E32">
        <f>(IF($C$8*ReSemanalFert!C17&lt;=0,"0",$C$8*ReSemanalFert!C17))/2</f>
        <v>11.872900929835552</v>
      </c>
      <c r="G32">
        <f>($C$8*ReSemanalFert!E17)/2</f>
        <v>14.031767263834155</v>
      </c>
      <c r="I32">
        <f>($C$8*ReSemanalFert!G17)/2</f>
        <v>23.35192109343844</v>
      </c>
      <c r="K32">
        <f>($C$8*ReSemanalFert!I17)/2</f>
        <v>16.216611870443362</v>
      </c>
      <c r="M32">
        <f>($C$8*ReSemanalFert!K17)/2</f>
        <v>9.556625518595382</v>
      </c>
      <c r="O32">
        <f>($C$8*ReSemanalFert!M17)/2</f>
        <v>504.7979521951218</v>
      </c>
      <c r="Q32">
        <f>20*$C$8</f>
        <v>20.019999999999996</v>
      </c>
      <c r="S32">
        <f>((E32/100)*$G$119+(G32/100)*$G$120+(I32/100)*$G$121+(K32/100)*$G$122+(M32/100)*$G$123+(O32)*$G$124+(Q32*$G$125))</f>
        <v>446.2855340392362</v>
      </c>
    </row>
    <row r="33">
      <c r="B33">
        <f>B32+4</f>
        <v>77</v>
      </c>
      <c r="C33">
        <f>$J$7+B33</f>
        <v>38596</v>
      </c>
      <c r="E33">
        <f>E32</f>
        <v>11.872900929835552</v>
      </c>
      <c r="G33">
        <f>G32</f>
        <v>14.031767263834155</v>
      </c>
      <c r="I33">
        <f>I32</f>
        <v>23.35192109343844</v>
      </c>
      <c r="K33">
        <f>K32</f>
        <v>16.216611870443362</v>
      </c>
      <c r="M33">
        <f>($C$8*ReSemanalFert!K17)/2</f>
        <v>9.556625518595382</v>
      </c>
      <c r="O33">
        <f>($C$8*ReSemanalFert!M17)/2</f>
        <v>504.7979521951218</v>
      </c>
      <c r="S33">
        <f>((E33/100)*$G$119+(G33/100)*$G$120+(I33/100)*$G$121+(K33/100)*$G$122+(M33/100)*$G$123+(O33)*$G$124+(Q33*$G$125))</f>
        <v>417.2565340392362</v>
      </c>
    </row>
    <row r="34">
      <c r="A34">
        <v>12</v>
      </c>
      <c r="B34">
        <f>B33+3</f>
        <v>80</v>
      </c>
      <c r="C34">
        <f>$J$7+B34</f>
        <v>38599</v>
      </c>
      <c r="E34">
        <f>(IF($C$8*ReSemanalFert!C18&lt;=0,"0",$C$8*ReSemanalFert!C18))/2</f>
        <v>15.100247755026478</v>
      </c>
      <c r="G34">
        <f>($C$8*ReSemanalFert!E18)/2</f>
        <v>8.929303482809297</v>
      </c>
      <c r="I34">
        <f>($C$8*ReSemanalFert!G18)/2</f>
        <v>26.752907165985</v>
      </c>
      <c r="K34">
        <f>($C$8*ReSemanalFert!I18)/2</f>
        <v>18.57840775415625</v>
      </c>
      <c r="M34">
        <f>($C$8*ReSemanalFert!K18)/2</f>
        <v>11.203414444444444</v>
      </c>
      <c r="O34">
        <f>($C$8*ReSemanalFert!M18)/2</f>
        <v>564.4780604878049</v>
      </c>
      <c r="Q34">
        <f>20*$C$8</f>
        <v>20.019999999999996</v>
      </c>
      <c r="S34">
        <f>((E34/100)*$G$119+(G34/100)*$G$120+(I34/100)*$G$121+(K34/100)*$G$122+(M34/100)*$G$123+(O34)*$G$124+(Q34*$G$125))</f>
        <v>426.9849162785454</v>
      </c>
    </row>
    <row r="35">
      <c r="B35">
        <f>B34+4</f>
        <v>84</v>
      </c>
      <c r="C35">
        <f>$J$7+B35</f>
        <v>38603</v>
      </c>
      <c r="E35">
        <f>E34</f>
        <v>15.100247755026478</v>
      </c>
      <c r="G35">
        <f>G34</f>
        <v>8.929303482809297</v>
      </c>
      <c r="I35">
        <f>I34</f>
        <v>26.752907165985</v>
      </c>
      <c r="K35">
        <f>K34</f>
        <v>18.57840775415625</v>
      </c>
      <c r="M35">
        <f>($C$8*ReSemanalFert!K18)/2</f>
        <v>11.203414444444444</v>
      </c>
      <c r="O35">
        <f>($C$8*ReSemanalFert!M18)/2</f>
        <v>564.4780604878049</v>
      </c>
      <c r="S35">
        <f>((E35/100)*$G$119+(G35/100)*$G$120+(I35/100)*$G$121+(K35/100)*$G$122+(M35/100)*$G$123+(O35)*$G$124+(Q35*$G$125))</f>
        <v>397.95591627854543</v>
      </c>
    </row>
    <row r="36" ht="18" customHeight="1">
      <c r="A36">
        <v>13</v>
      </c>
      <c r="B36">
        <f>B35+3</f>
        <v>87</v>
      </c>
      <c r="C36">
        <f>$J$7+B36</f>
        <v>38606</v>
      </c>
      <c r="E36">
        <f>(IF($C$8*ReSemanalFert!C19&lt;=0,"0",$C$8*ReSemanalFert!C19))/2</f>
        <v>15.100247755026478</v>
      </c>
      <c r="G36">
        <f>($C$8*ReSemanalFert!E19)/2</f>
        <v>8.929303482809297</v>
      </c>
      <c r="I36">
        <f>($C$8*ReSemanalFert!G19)/2</f>
        <v>26.752907165985</v>
      </c>
      <c r="K36">
        <f>($C$8*ReSemanalFert!I19)/2</f>
        <v>18.57840775415625</v>
      </c>
      <c r="M36">
        <f>($C$8*ReSemanalFert!K19)/2</f>
        <v>11.203414444444444</v>
      </c>
      <c r="O36">
        <f>($C$8*ReSemanalFert!M19)/2</f>
        <v>609.2381417073171</v>
      </c>
      <c r="Q36">
        <f>20*$C$8</f>
        <v>20.019999999999996</v>
      </c>
      <c r="S36">
        <f>((E36/100)*$G$119+(G36/100)*$G$120+(I36/100)*$G$121+(K36/100)*$G$122+(M36/100)*$G$123+(O36)*$G$124+(Q36*$G$125))</f>
        <v>428.399334845082</v>
      </c>
    </row>
    <row r="37" ht="18" customHeight="1">
      <c r="B37">
        <f>B36+4</f>
        <v>91</v>
      </c>
      <c r="C37">
        <f>$J$7+B37</f>
        <v>38610</v>
      </c>
      <c r="E37">
        <f>E36</f>
        <v>15.100247755026478</v>
      </c>
      <c r="G37">
        <f>G36</f>
        <v>8.929303482809297</v>
      </c>
      <c r="I37">
        <f>I36</f>
        <v>26.752907165985</v>
      </c>
      <c r="K37">
        <f>K36</f>
        <v>18.57840775415625</v>
      </c>
      <c r="M37">
        <f>($C$8*ReSemanalFert!K19)/2</f>
        <v>11.203414444444444</v>
      </c>
      <c r="O37">
        <f>($C$8*ReSemanalFert!M19)/2</f>
        <v>609.2381417073171</v>
      </c>
      <c r="S37">
        <f>((E37/100)*$G$119+(G37/100)*$G$120+(I37/100)*$G$121+(K37/100)*$G$122+(M37/100)*$G$123+(O37)*$G$124+(Q37*$G$125))</f>
        <v>399.370334845082</v>
      </c>
    </row>
    <row r="38">
      <c r="A38">
        <v>14</v>
      </c>
      <c r="B38">
        <f>B37+3</f>
        <v>94</v>
      </c>
      <c r="C38">
        <f>$J$7+B38</f>
        <v>38613</v>
      </c>
      <c r="E38">
        <f>(IF($C$8*ReSemanalFert!C20&lt;=0,"0",$C$8*ReSemanalFert!C20))/2</f>
        <v>15.100247755026478</v>
      </c>
      <c r="G38">
        <f>($C$8*ReSemanalFert!E20)/2</f>
        <v>8.929303482809297</v>
      </c>
      <c r="I38">
        <f>($C$8*ReSemanalFert!G20)/2</f>
        <v>26.752907165985</v>
      </c>
      <c r="K38">
        <f>($C$8*ReSemanalFert!I20)/2</f>
        <v>18.57840775415625</v>
      </c>
      <c r="M38">
        <f>($C$8*ReSemanalFert!K20)/2</f>
        <v>11.203414444444444</v>
      </c>
      <c r="O38">
        <f>($C$8*ReSemanalFert!M20)/2</f>
        <v>609.2381417073171</v>
      </c>
      <c r="Q38">
        <f>20*$C$8</f>
        <v>20.019999999999996</v>
      </c>
      <c r="S38">
        <f>((E38/100)*$G$119+(G38/100)*$G$120+(I38/100)*$G$121+(K38/100)*$G$122+(M38/100)*$G$123+(O38)*$G$124+(Q38*$G$125))</f>
        <v>428.399334845082</v>
      </c>
    </row>
    <row r="39">
      <c r="B39">
        <f>B38+4</f>
        <v>98</v>
      </c>
      <c r="C39">
        <f>$J$7+B39</f>
        <v>38617</v>
      </c>
      <c r="E39">
        <f>E38</f>
        <v>15.100247755026478</v>
      </c>
      <c r="G39">
        <f>G38</f>
        <v>8.929303482809297</v>
      </c>
      <c r="I39">
        <f>I38</f>
        <v>26.752907165985</v>
      </c>
      <c r="K39">
        <f>K38</f>
        <v>18.57840775415625</v>
      </c>
      <c r="M39">
        <f>($C$8*ReSemanalFert!K20)/2</f>
        <v>11.203414444444444</v>
      </c>
      <c r="O39">
        <f>($C$8*ReSemanalFert!M20)/2</f>
        <v>609.2381417073171</v>
      </c>
      <c r="S39">
        <f>((E39/100)*$G$119+(G39/100)*$G$120+(I39/100)*$G$121+(K39/100)*$G$122+(M39/100)*$G$123+(O39)*$G$124+(Q39*$G$125))</f>
        <v>399.370334845082</v>
      </c>
    </row>
    <row r="40">
      <c r="A40">
        <v>15</v>
      </c>
      <c r="B40">
        <f>B39+3</f>
        <v>101</v>
      </c>
      <c r="C40">
        <f>$J$7+B40</f>
        <v>38620</v>
      </c>
      <c r="E40">
        <f>(IF($C$8*ReSemanalFert!C21&lt;=0,"0",$C$8*ReSemanalFert!C21))/2</f>
        <v>15.100247755026478</v>
      </c>
      <c r="G40">
        <f>($C$8*ReSemanalFert!E21)/2</f>
        <v>8.929303482809297</v>
      </c>
      <c r="I40">
        <f>($C$8*ReSemanalFert!G21)/2</f>
        <v>26.752907165985</v>
      </c>
      <c r="K40">
        <f>($C$8*ReSemanalFert!I21)/2</f>
        <v>18.57840775415625</v>
      </c>
      <c r="M40">
        <f>($C$8*ReSemanalFert!K21)/2</f>
        <v>11.203414444444444</v>
      </c>
      <c r="O40">
        <f>($C$8*ReSemanalFert!M21)/2</f>
        <v>609.2381417073171</v>
      </c>
      <c r="Q40">
        <f>20*$C$8</f>
        <v>20.019999999999996</v>
      </c>
      <c r="S40">
        <f>((E40/100)*$G$119+(G40/100)*$G$120+(I40/100)*$G$121+(K40/100)*$G$122+(M40/100)*$G$123+(O40)*$G$124+(Q40*$G$125))</f>
        <v>428.399334845082</v>
      </c>
    </row>
    <row r="41">
      <c r="B41">
        <f>B40+4</f>
        <v>105</v>
      </c>
      <c r="C41">
        <f>$J$7+B41</f>
        <v>38624</v>
      </c>
      <c r="E41">
        <f>E40</f>
        <v>15.100247755026478</v>
      </c>
      <c r="G41">
        <f>G40</f>
        <v>8.929303482809297</v>
      </c>
      <c r="I41">
        <f>I40</f>
        <v>26.752907165985</v>
      </c>
      <c r="K41">
        <f>K40</f>
        <v>18.57840775415625</v>
      </c>
      <c r="M41">
        <f>($C$8*ReSemanalFert!K21)/2</f>
        <v>11.203414444444444</v>
      </c>
      <c r="O41">
        <f>($C$8*ReSemanalFert!M21)/2</f>
        <v>609.2381417073171</v>
      </c>
      <c r="S41">
        <f>((E41/100)*$G$119+(G41/100)*$G$120+(I41/100)*$G$121+(K41/100)*$G$122+(M41/100)*$G$123+(O41)*$G$124+(Q41*$G$125))</f>
        <v>399.370334845082</v>
      </c>
    </row>
    <row r="42">
      <c r="A42">
        <v>16</v>
      </c>
      <c r="B42">
        <f>B41+3</f>
        <v>108</v>
      </c>
      <c r="C42">
        <f>$J$7+B42</f>
        <v>38627</v>
      </c>
      <c r="E42">
        <f>(IF($C$8*ReSemanalFert!C22&lt;=0,"0",$C$8*ReSemanalFert!C22))/2</f>
        <v>15.100247755026478</v>
      </c>
      <c r="G42">
        <f>($C$8*ReSemanalFert!E22)/2</f>
        <v>8.929303482809297</v>
      </c>
      <c r="I42">
        <f>($C$8*ReSemanalFert!G22)/2</f>
        <v>26.752907165985</v>
      </c>
      <c r="K42">
        <f>($C$8*ReSemanalFert!I22)/2</f>
        <v>18.57840775415625</v>
      </c>
      <c r="M42">
        <f>($C$8*ReSemanalFert!K22)/2</f>
        <v>11.203414444444444</v>
      </c>
      <c r="O42">
        <f>($C$8*ReSemanalFert!M22)/2</f>
        <v>609.2381417073171</v>
      </c>
      <c r="Q42">
        <f>20*$C$8</f>
        <v>20.019999999999996</v>
      </c>
      <c r="S42">
        <f>((E42/100)*$G$119+(G42/100)*$G$120+(I42/100)*$G$121+(K42/100)*$G$122+(M42/100)*$G$123+(O42)*$G$124+(Q42*$G$125))</f>
        <v>428.399334845082</v>
      </c>
    </row>
    <row r="43">
      <c r="B43">
        <f>B42+4</f>
        <v>112</v>
      </c>
      <c r="C43">
        <f>$J$7+B43</f>
        <v>38631</v>
      </c>
      <c r="E43">
        <f>E42</f>
        <v>15.100247755026478</v>
      </c>
      <c r="G43">
        <f>G42</f>
        <v>8.929303482809297</v>
      </c>
      <c r="I43">
        <f>I42</f>
        <v>26.752907165985</v>
      </c>
      <c r="K43">
        <f>K42</f>
        <v>18.57840775415625</v>
      </c>
      <c r="M43">
        <f>($C$8*ReSemanalFert!K22)/2</f>
        <v>11.203414444444444</v>
      </c>
      <c r="O43">
        <f>($C$8*ReSemanalFert!M22)/2</f>
        <v>609.2381417073171</v>
      </c>
      <c r="S43">
        <f>((E43/100)*$G$119+(G43/100)*$G$120+(I43/100)*$G$121+(K43/100)*$G$122+(M43/100)*$G$123+(O43)*$G$124+(Q43*$G$125))</f>
        <v>399.370334845082</v>
      </c>
    </row>
    <row r="44">
      <c r="A44">
        <v>17</v>
      </c>
      <c r="B44">
        <f>B43+3</f>
        <v>115</v>
      </c>
      <c r="C44">
        <f>$J$7+B44</f>
        <v>38634</v>
      </c>
      <c r="E44">
        <f>(IF($C$8*ReSemanalFert!C23&lt;=0,"0",$C$8*ReSemanalFert!C23))/2</f>
        <v>15.100247755026478</v>
      </c>
      <c r="G44">
        <f>($C$8*ReSemanalFert!E23)/2</f>
        <v>8.929303482809297</v>
      </c>
      <c r="I44">
        <f>($C$8*ReSemanalFert!G23)/2</f>
        <v>26.752907165985</v>
      </c>
      <c r="K44">
        <f>($C$8*ReSemanalFert!I23)/2</f>
        <v>18.57840775415625</v>
      </c>
      <c r="M44">
        <f>($C$8*ReSemanalFert!K23)/2</f>
        <v>11.203414444444444</v>
      </c>
      <c r="O44">
        <f>($C$8*ReSemanalFert!M23)/2</f>
        <v>609.2381417073171</v>
      </c>
      <c r="Q44">
        <f>20*$C$8</f>
        <v>20.019999999999996</v>
      </c>
      <c r="S44">
        <f>((E44/100)*$G$119+(G44/100)*$G$120+(I44/100)*$G$121+(K44/100)*$G$122+(M44/100)*$G$123+(O44)*$G$124+(Q44*$G$125))</f>
        <v>428.399334845082</v>
      </c>
    </row>
    <row r="45">
      <c r="B45">
        <f>B44+4</f>
        <v>119</v>
      </c>
      <c r="C45">
        <f>$J$7+B45</f>
        <v>38638</v>
      </c>
      <c r="E45">
        <f>E44</f>
        <v>15.100247755026478</v>
      </c>
      <c r="G45">
        <f>G44</f>
        <v>8.929303482809297</v>
      </c>
      <c r="I45">
        <f>I44</f>
        <v>26.752907165985</v>
      </c>
      <c r="K45">
        <f>K44</f>
        <v>18.57840775415625</v>
      </c>
      <c r="M45">
        <f>($C$8*ReSemanalFert!K23)/2</f>
        <v>11.203414444444444</v>
      </c>
      <c r="O45">
        <f>($C$8*ReSemanalFert!M23)/2</f>
        <v>609.2381417073171</v>
      </c>
      <c r="S45">
        <f>((E45/100)*$G$119+(G45/100)*$G$120+(I45/100)*$G$121+(K45/100)*$G$122+(M45/100)*$G$123+(O45)*$G$124+(Q45*$G$125))</f>
        <v>399.370334845082</v>
      </c>
    </row>
    <row r="46">
      <c r="A46">
        <v>18</v>
      </c>
      <c r="B46">
        <f>B45+3</f>
        <v>122</v>
      </c>
      <c r="C46">
        <f>$J$7+B46</f>
        <v>38641</v>
      </c>
      <c r="E46">
        <f>(IF($C$8*ReSemanalFert!C24&lt;=0,"0",$C$8*ReSemanalFert!C24))/2</f>
        <v>15.100247755026478</v>
      </c>
      <c r="G46">
        <f>($C$8*ReSemanalFert!E24)/2</f>
        <v>8.929303482809297</v>
      </c>
      <c r="I46">
        <f>($C$8*ReSemanalFert!G24)/2</f>
        <v>26.752907165985</v>
      </c>
      <c r="K46">
        <f>($C$8*ReSemanalFert!I24)/2</f>
        <v>18.57840775415625</v>
      </c>
      <c r="M46">
        <f>($C$8*ReSemanalFert!K24)/2</f>
        <v>11.203414444444444</v>
      </c>
      <c r="O46">
        <f>($C$8*ReSemanalFert!M24)/2</f>
        <v>609.2381417073171</v>
      </c>
      <c r="Q46">
        <f>20*$C$8</f>
        <v>20.019999999999996</v>
      </c>
      <c r="S46">
        <f>((E46/100)*$G$119+(G46/100)*$G$120+(I46/100)*$G$121+(K46/100)*$G$122+(M46/100)*$G$123+(O46)*$G$124+(Q46*$G$125))</f>
        <v>428.399334845082</v>
      </c>
    </row>
    <row r="47">
      <c r="B47">
        <f>B46+4</f>
        <v>126</v>
      </c>
      <c r="C47">
        <f>$J$7+B47</f>
        <v>38645</v>
      </c>
      <c r="E47">
        <f>E46</f>
        <v>15.100247755026478</v>
      </c>
      <c r="G47">
        <f>G46</f>
        <v>8.929303482809297</v>
      </c>
      <c r="I47">
        <f>I46</f>
        <v>26.752907165985</v>
      </c>
      <c r="K47">
        <f>K46</f>
        <v>18.57840775415625</v>
      </c>
      <c r="M47">
        <f>($C$8*ReSemanalFert!K24)/2</f>
        <v>11.203414444444444</v>
      </c>
      <c r="O47">
        <f>($C$8*ReSemanalFert!M24)/2</f>
        <v>609.2381417073171</v>
      </c>
      <c r="S47">
        <f>((E47/100)*$G$119+(G47/100)*$G$120+(I47/100)*$G$121+(K47/100)*$G$122+(M47/100)*$G$123+(O47)*$G$124+(Q47*$G$125))</f>
        <v>399.370334845082</v>
      </c>
    </row>
    <row r="48">
      <c r="A48">
        <v>19</v>
      </c>
      <c r="B48">
        <f>B47+3</f>
        <v>129</v>
      </c>
      <c r="C48">
        <f>$J$7+B48</f>
        <v>38648</v>
      </c>
      <c r="E48">
        <f>(IF($C$8*ReSemanalFert!C25&lt;=0,"0",$C$8*ReSemanalFert!C25))/2</f>
        <v>15.100247755026478</v>
      </c>
      <c r="G48">
        <f>($C$8*ReSemanalFert!E25)/2</f>
        <v>8.929303482809297</v>
      </c>
      <c r="I48">
        <f>($C$8*ReSemanalFert!G25)/2</f>
        <v>26.752907165985</v>
      </c>
      <c r="K48">
        <f>($C$8*ReSemanalFert!I25)/2</f>
        <v>18.57840775415625</v>
      </c>
      <c r="M48">
        <f>($C$8*ReSemanalFert!K25)/2</f>
        <v>11.203414444444444</v>
      </c>
      <c r="O48">
        <f>($C$8*ReSemanalFert!M25)/2</f>
        <v>609.2381417073171</v>
      </c>
      <c r="Q48">
        <f>20*$C$8</f>
        <v>20.019999999999996</v>
      </c>
      <c r="S48">
        <f>((E48/100)*$G$119+(G48/100)*$G$120+(I48/100)*$G$121+(K48/100)*$G$122+(M48/100)*$G$123+(O48)*$G$124+(Q48*$G$125))</f>
        <v>428.399334845082</v>
      </c>
    </row>
    <row r="49">
      <c r="B49">
        <f>B48+4</f>
        <v>133</v>
      </c>
      <c r="C49">
        <f>$J$7+B49</f>
        <v>38652</v>
      </c>
      <c r="E49">
        <f>E48</f>
        <v>15.100247755026478</v>
      </c>
      <c r="G49">
        <f>G48</f>
        <v>8.929303482809297</v>
      </c>
      <c r="I49">
        <f>I48</f>
        <v>26.752907165985</v>
      </c>
      <c r="K49">
        <f>K48</f>
        <v>18.57840775415625</v>
      </c>
      <c r="M49">
        <f>($C$8*ReSemanalFert!K25)/2</f>
        <v>11.203414444444444</v>
      </c>
      <c r="O49">
        <f>($C$8*ReSemanalFert!M25)/2</f>
        <v>609.2381417073171</v>
      </c>
      <c r="S49">
        <f>((E49/100)*$G$119+(G49/100)*$G$120+(I49/100)*$G$121+(K49/100)*$G$122+(M49/100)*$G$123+(O49)*$G$124+(Q49*$G$125))</f>
        <v>399.370334845082</v>
      </c>
    </row>
    <row r="50">
      <c r="A50">
        <v>20</v>
      </c>
      <c r="B50">
        <f>B49+3</f>
        <v>136</v>
      </c>
      <c r="C50">
        <f>$J$7+B50</f>
        <v>38655</v>
      </c>
      <c r="E50">
        <f>(IF($C$8*ReSemanalFert!C26&lt;=0,"0",$C$8*ReSemanalFert!C26))/2</f>
        <v>15.100247755026478</v>
      </c>
      <c r="G50">
        <f>($C$8*ReSemanalFert!E26)/2</f>
        <v>8.929303482809297</v>
      </c>
      <c r="I50">
        <f>($C$8*ReSemanalFert!G26)/2</f>
        <v>26.752907165985</v>
      </c>
      <c r="K50">
        <f>($C$8*ReSemanalFert!I26)/2</f>
        <v>18.57840775415625</v>
      </c>
      <c r="M50">
        <f>($C$8*ReSemanalFert!K26)/2</f>
        <v>11.203414444444444</v>
      </c>
      <c r="O50">
        <f>($C$8*ReSemanalFert!M26)/2</f>
        <v>609.2381417073171</v>
      </c>
      <c r="Q50">
        <f>20*$C$8</f>
        <v>20.019999999999996</v>
      </c>
      <c r="S50">
        <f>((E50/100)*$G$119+(G50/100)*$G$120+(I50/100)*$G$121+(K50/100)*$G$122+(M50/100)*$G$123+(O50)*$G$124+(Q50*$G$125))</f>
        <v>428.399334845082</v>
      </c>
    </row>
    <row r="51">
      <c r="B51">
        <f>B50+4</f>
        <v>140</v>
      </c>
      <c r="C51">
        <f>$J$7+B51</f>
        <v>38659</v>
      </c>
      <c r="E51">
        <f>E50</f>
        <v>15.100247755026478</v>
      </c>
      <c r="G51">
        <f>G50</f>
        <v>8.929303482809297</v>
      </c>
      <c r="I51">
        <f>I50</f>
        <v>26.752907165985</v>
      </c>
      <c r="K51">
        <f>K50</f>
        <v>18.57840775415625</v>
      </c>
      <c r="M51">
        <f>($C$8*ReSemanalFert!K26)/2</f>
        <v>11.203414444444444</v>
      </c>
      <c r="O51">
        <f>($C$8*ReSemanalFert!M26)/2</f>
        <v>609.2381417073171</v>
      </c>
      <c r="S51">
        <f>((E51/100)*$G$119+(G51/100)*$G$120+(I51/100)*$G$121+(K51/100)*$G$122+(M51/100)*$G$123+(O51)*$G$124+(Q51*$G$125))</f>
        <v>399.370334845082</v>
      </c>
    </row>
    <row r="52">
      <c r="A52">
        <v>21</v>
      </c>
      <c r="B52">
        <f>B51+3</f>
        <v>143</v>
      </c>
      <c r="C52">
        <f>$J$7+B52</f>
        <v>38662</v>
      </c>
      <c r="E52">
        <f>(IF($C$8*ReSemanalFert!C27&lt;=0,"0",$C$8*ReSemanalFert!C27))/2</f>
        <v>15.100247755026478</v>
      </c>
      <c r="G52">
        <f>($C$8*ReSemanalFert!E27)/2</f>
        <v>8.929303482809297</v>
      </c>
      <c r="I52">
        <f>($C$8*ReSemanalFert!G27)/2</f>
        <v>26.752907165985</v>
      </c>
      <c r="K52">
        <f>($C$8*ReSemanalFert!I27)/2</f>
        <v>18.57840775415625</v>
      </c>
      <c r="M52">
        <f>($C$8*ReSemanalFert!K27)/2</f>
        <v>11.203414444444444</v>
      </c>
      <c r="O52">
        <f>($C$8*ReSemanalFert!M27)/2</f>
        <v>609.2381417073171</v>
      </c>
      <c r="Q52">
        <f>20*$C$8</f>
        <v>20.019999999999996</v>
      </c>
      <c r="S52">
        <f>((E52/100)*$G$119+(G52/100)*$G$120+(I52/100)*$G$121+(K52/100)*$G$122+(M52/100)*$G$123+(O52)*$G$124+(Q52*$G$125))</f>
        <v>428.399334845082</v>
      </c>
    </row>
    <row r="53">
      <c r="B53">
        <f>B52+4</f>
        <v>147</v>
      </c>
      <c r="C53">
        <f>$J$7+B53</f>
        <v>38666</v>
      </c>
      <c r="E53">
        <f>E52</f>
        <v>15.100247755026478</v>
      </c>
      <c r="G53">
        <f>G52</f>
        <v>8.929303482809297</v>
      </c>
      <c r="I53">
        <f>I52</f>
        <v>26.752907165985</v>
      </c>
      <c r="K53">
        <f>K52</f>
        <v>18.57840775415625</v>
      </c>
      <c r="M53">
        <f>($C$8*ReSemanalFert!K27)/2</f>
        <v>11.203414444444444</v>
      </c>
      <c r="O53">
        <f>($C$8*ReSemanalFert!M27)/2</f>
        <v>609.2381417073171</v>
      </c>
      <c r="S53">
        <f>((E53/100)*$G$119+(G53/100)*$G$120+(I53/100)*$G$121+(K53/100)*$G$122+(M53/100)*$G$123+(O53)*$G$124+(Q53*$G$125))</f>
        <v>399.370334845082</v>
      </c>
    </row>
    <row r="54">
      <c r="A54">
        <v>22</v>
      </c>
      <c r="B54">
        <f>B53+3</f>
        <v>150</v>
      </c>
      <c r="C54">
        <f>$J$7+B54</f>
        <v>38669</v>
      </c>
      <c r="E54">
        <f>(IF($C$8*ReSemanalFert!C28&lt;=0,"0",$C$8*ReSemanalFert!C28))/2</f>
        <v>15.100247755026478</v>
      </c>
      <c r="G54">
        <f>($C$8*ReSemanalFert!E28)/2</f>
        <v>8.929303482809297</v>
      </c>
      <c r="I54">
        <f>($C$8*ReSemanalFert!G28)/2</f>
        <v>26.752907165985</v>
      </c>
      <c r="K54">
        <f>($C$8*ReSemanalFert!I28)/2</f>
        <v>18.57840775415625</v>
      </c>
      <c r="M54">
        <f>($C$8*ReSemanalFert!K28)/2</f>
        <v>11.203414444444444</v>
      </c>
      <c r="O54">
        <f>($C$8*ReSemanalFert!M28)/2</f>
        <v>609.2381417073171</v>
      </c>
      <c r="Q54">
        <f>20*$C$8</f>
        <v>20.019999999999996</v>
      </c>
      <c r="S54">
        <f>((E54/100)*$G$119+(G54/100)*$G$120+(I54/100)*$G$121+(K54/100)*$G$122+(M54/100)*$G$123+(O54)*$G$124+(Q54*$G$125))</f>
        <v>428.399334845082</v>
      </c>
    </row>
    <row r="55">
      <c r="B55">
        <f>B54+4</f>
        <v>154</v>
      </c>
      <c r="C55">
        <f>$J$7+B55</f>
        <v>38673</v>
      </c>
      <c r="E55">
        <f>E54</f>
        <v>15.100247755026478</v>
      </c>
      <c r="G55">
        <f>G54</f>
        <v>8.929303482809297</v>
      </c>
      <c r="I55">
        <f>I54</f>
        <v>26.752907165985</v>
      </c>
      <c r="K55">
        <f>K54</f>
        <v>18.57840775415625</v>
      </c>
      <c r="M55">
        <f>($C$8*ReSemanalFert!K28)/2</f>
        <v>11.203414444444444</v>
      </c>
      <c r="O55">
        <f>($C$8*ReSemanalFert!M28)/2</f>
        <v>609.2381417073171</v>
      </c>
      <c r="S55">
        <f>((E55/100)*$G$119+(G55/100)*$G$120+(I55/100)*$G$121+(K55/100)*$G$122+(M55/100)*$G$123+(O55)*$G$124+(Q55*$G$125))</f>
        <v>399.370334845082</v>
      </c>
    </row>
    <row r="56">
      <c r="A56">
        <v>23</v>
      </c>
      <c r="B56">
        <f>B55+3</f>
        <v>157</v>
      </c>
      <c r="C56">
        <f>$J$7+B56</f>
        <v>38676</v>
      </c>
      <c r="E56">
        <f>(IF($C$8*ReSemanalFert!C29&lt;=0,"0",$C$8*ReSemanalFert!C29))/2</f>
        <v>15.100247755026478</v>
      </c>
      <c r="G56">
        <f>($C$8*ReSemanalFert!E29)/2</f>
        <v>8.929303482809297</v>
      </c>
      <c r="I56">
        <f>($C$8*ReSemanalFert!G29)/2</f>
        <v>26.752907165985</v>
      </c>
      <c r="K56">
        <f>($C$8*ReSemanalFert!I29)/2</f>
        <v>18.57840775415625</v>
      </c>
      <c r="M56">
        <f>($C$8*ReSemanalFert!K29)/2</f>
        <v>11.203414444444444</v>
      </c>
      <c r="O56">
        <f>($C$8*ReSemanalFert!M29)/2</f>
        <v>609.2381417073171</v>
      </c>
      <c r="Q56">
        <f>20*$C$8</f>
        <v>20.019999999999996</v>
      </c>
      <c r="S56">
        <f>((E56/100)*$G$119+(G56/100)*$G$120+(I56/100)*$G$121+(K56/100)*$G$122+(M56/100)*$G$123+(O56)*$G$124+(Q56*$G$125))</f>
        <v>428.399334845082</v>
      </c>
    </row>
    <row r="57">
      <c r="B57">
        <f>B56+4</f>
        <v>161</v>
      </c>
      <c r="C57">
        <f>$J$7+B57</f>
        <v>38680</v>
      </c>
      <c r="E57">
        <f>E56</f>
        <v>15.100247755026478</v>
      </c>
      <c r="G57">
        <f>G56</f>
        <v>8.929303482809297</v>
      </c>
      <c r="I57">
        <f>I56</f>
        <v>26.752907165985</v>
      </c>
      <c r="K57">
        <f>K56</f>
        <v>18.57840775415625</v>
      </c>
      <c r="M57">
        <f>($C$8*ReSemanalFert!K29)/2</f>
        <v>11.203414444444444</v>
      </c>
      <c r="O57">
        <f>($C$8*ReSemanalFert!M29)/2</f>
        <v>609.2381417073171</v>
      </c>
      <c r="S57">
        <f>((E57/100)*$G$119+(G57/100)*$G$120+(I57/100)*$G$121+(K57/100)*$G$122+(M57/100)*$G$123+(O57)*$G$124+(Q57*$G$125))</f>
        <v>399.370334845082</v>
      </c>
    </row>
    <row r="58">
      <c r="A58">
        <v>24</v>
      </c>
      <c r="B58">
        <f>B57+3</f>
        <v>164</v>
      </c>
      <c r="C58">
        <f>$J$7+B58</f>
        <v>38683</v>
      </c>
      <c r="E58">
        <f>(IF($C$8*ReSemanalFert!C30&lt;=0,"0",$C$8*ReSemanalFert!C30))/2</f>
        <v>15.100247755026478</v>
      </c>
      <c r="G58">
        <f>($C$8*ReSemanalFert!E30)/2</f>
        <v>8.929303482809297</v>
      </c>
      <c r="I58">
        <f>($C$8*ReSemanalFert!G30)/2</f>
        <v>26.752907165985</v>
      </c>
      <c r="K58">
        <f>($C$8*ReSemanalFert!I30)/2</f>
        <v>18.57840775415625</v>
      </c>
      <c r="M58">
        <f>($C$8*ReSemanalFert!K30)/2</f>
        <v>11.203414444444444</v>
      </c>
      <c r="O58">
        <f>($C$8*ReSemanalFert!M30)/2</f>
        <v>609.2381417073171</v>
      </c>
      <c r="Q58">
        <f>20*$C$8</f>
        <v>20.019999999999996</v>
      </c>
      <c r="S58">
        <f>((E58/100)*$G$119+(G58/100)*$G$120+(I58/100)*$G$121+(K58/100)*$G$122+(M58/100)*$G$123+(O58)*$G$124+(Q58*$G$125))</f>
        <v>428.399334845082</v>
      </c>
    </row>
    <row r="59">
      <c r="B59">
        <f>B58+4</f>
        <v>168</v>
      </c>
      <c r="C59">
        <f>$J$7+B59</f>
        <v>38687</v>
      </c>
      <c r="E59">
        <f>E58</f>
        <v>15.100247755026478</v>
      </c>
      <c r="G59">
        <f>G58</f>
        <v>8.929303482809297</v>
      </c>
      <c r="I59">
        <f>I58</f>
        <v>26.752907165985</v>
      </c>
      <c r="K59">
        <f>K58</f>
        <v>18.57840775415625</v>
      </c>
      <c r="M59">
        <f>($C$8*ReSemanalFert!K30)/2</f>
        <v>11.203414444444444</v>
      </c>
      <c r="O59">
        <f>($C$8*ReSemanalFert!M30)/2</f>
        <v>609.2381417073171</v>
      </c>
      <c r="S59">
        <f>((E59/100)*$G$119+(G59/100)*$G$120+(I59/100)*$G$121+(K59/100)*$G$122+(M59/100)*$G$123+(O59)*$G$124+(Q59*$G$125))</f>
        <v>399.370334845082</v>
      </c>
    </row>
    <row r="60">
      <c r="A60">
        <v>25</v>
      </c>
      <c r="B60">
        <f>B59+3</f>
        <v>171</v>
      </c>
      <c r="C60">
        <f>$J$7+B60</f>
        <v>38690</v>
      </c>
      <c r="E60">
        <f>(IF($C$8*ReSemanalFert!C31&lt;=0,"0",$C$8*ReSemanalFert!C31))/2</f>
        <v>15.100247755026478</v>
      </c>
      <c r="G60">
        <f>($C$8*ReSemanalFert!E31)/2</f>
        <v>8.929303482809297</v>
      </c>
      <c r="I60">
        <f>($C$8*ReSemanalFert!G31)/2</f>
        <v>26.752907165985</v>
      </c>
      <c r="K60">
        <f>($C$8*ReSemanalFert!I31)/2</f>
        <v>18.57840775415625</v>
      </c>
      <c r="M60">
        <f>($C$8*ReSemanalFert!K31)/2</f>
        <v>11.203414444444444</v>
      </c>
      <c r="O60">
        <f>($C$8*ReSemanalFert!M31)/2</f>
        <v>609.2381417073171</v>
      </c>
      <c r="Q60">
        <f>20*$C$8</f>
        <v>20.019999999999996</v>
      </c>
      <c r="S60">
        <f>((E60/100)*$G$119+(G60/100)*$G$120+(I60/100)*$G$121+(K60/100)*$G$122+(M60/100)*$G$123+(O60)*$G$124+(Q60*$G$125))</f>
        <v>428.399334845082</v>
      </c>
    </row>
    <row r="61">
      <c r="B61">
        <f>B60+4</f>
        <v>175</v>
      </c>
      <c r="C61">
        <f>$J$7+B61</f>
        <v>38694</v>
      </c>
      <c r="E61">
        <f>E60</f>
        <v>15.100247755026478</v>
      </c>
      <c r="G61">
        <f>G60</f>
        <v>8.929303482809297</v>
      </c>
      <c r="I61">
        <f>I60</f>
        <v>26.752907165985</v>
      </c>
      <c r="K61">
        <f>K60</f>
        <v>18.57840775415625</v>
      </c>
      <c r="M61">
        <f>($C$8*ReSemanalFert!K31)/2</f>
        <v>11.203414444444444</v>
      </c>
      <c r="O61">
        <f>($C$8*ReSemanalFert!M31)/2</f>
        <v>609.2381417073171</v>
      </c>
      <c r="S61">
        <f>((E61/100)*$G$119+(G61/100)*$G$120+(I61/100)*$G$121+(K61/100)*$G$122+(M61/100)*$G$123+(O61)*$G$124+(Q61*$G$125))</f>
        <v>399.370334845082</v>
      </c>
    </row>
    <row r="62">
      <c r="A62">
        <v>26</v>
      </c>
      <c r="B62">
        <f>B61+3</f>
        <v>178</v>
      </c>
      <c r="C62">
        <f>$J$7+B62</f>
        <v>38697</v>
      </c>
      <c r="E62">
        <f>(IF($C$8*ReSemanalFert!C32&lt;=0,"0",$C$8*ReSemanalFert!C32))/2</f>
        <v>15.100247755026478</v>
      </c>
      <c r="G62">
        <f>($C$8*ReSemanalFert!E32)/2</f>
        <v>8.929303482809297</v>
      </c>
      <c r="I62">
        <f>($C$8*ReSemanalFert!G32)/2</f>
        <v>26.752907165985</v>
      </c>
      <c r="K62">
        <f>($C$8*ReSemanalFert!I32)/2</f>
        <v>18.57840775415625</v>
      </c>
      <c r="M62">
        <f>($C$8*ReSemanalFert!K32)/2</f>
        <v>11.203414444444444</v>
      </c>
      <c r="O62">
        <f>($C$8*ReSemanalFert!M32)/2</f>
        <v>609.2381417073171</v>
      </c>
      <c r="Q62">
        <f>20*$C$8</f>
        <v>20.019999999999996</v>
      </c>
      <c r="S62">
        <f>((E62/100)*$G$119+(G62/100)*$G$120+(I62/100)*$G$121+(K62/100)*$G$122+(M62/100)*$G$123+(O62)*$G$124+(Q62*$G$125))</f>
        <v>428.399334845082</v>
      </c>
    </row>
    <row r="63">
      <c r="B63">
        <f>B62+4</f>
        <v>182</v>
      </c>
      <c r="C63">
        <f>$J$7+B63</f>
        <v>38701</v>
      </c>
      <c r="E63">
        <f>E62</f>
        <v>15.100247755026478</v>
      </c>
      <c r="G63">
        <f>G62</f>
        <v>8.929303482809297</v>
      </c>
      <c r="I63">
        <f>I62</f>
        <v>26.752907165985</v>
      </c>
      <c r="K63">
        <f>K62</f>
        <v>18.57840775415625</v>
      </c>
      <c r="M63">
        <f>($C$8*ReSemanalFert!K32)/2</f>
        <v>11.203414444444444</v>
      </c>
      <c r="O63">
        <f>($C$8*ReSemanalFert!M32)/2</f>
        <v>609.2381417073171</v>
      </c>
      <c r="S63">
        <f>((E63/100)*$G$119+(G63/100)*$G$120+(I63/100)*$G$121+(K63/100)*$G$122+(M63/100)*$G$123+(O63)*$G$124+(Q63*$G$125))</f>
        <v>399.370334845082</v>
      </c>
    </row>
    <row r="64">
      <c r="A64">
        <v>27</v>
      </c>
      <c r="B64">
        <f>B63+3</f>
        <v>185</v>
      </c>
      <c r="C64">
        <f>$J$7+B64</f>
        <v>38704</v>
      </c>
      <c r="E64">
        <f>(IF($C$8*ReSemanalFert!C33&lt;=0,"0",$C$8*ReSemanalFert!C33))/2</f>
        <v>15.100247755026478</v>
      </c>
      <c r="G64">
        <f>($C$8*ReSemanalFert!E33)/2</f>
        <v>8.929303482809297</v>
      </c>
      <c r="I64">
        <f>($C$8*ReSemanalFert!G33)/2</f>
        <v>26.752907165985</v>
      </c>
      <c r="K64">
        <f>($C$8*ReSemanalFert!I33)/2</f>
        <v>18.57840775415625</v>
      </c>
      <c r="M64">
        <f>($C$8*ReSemanalFert!K33)/2</f>
        <v>11.203414444444444</v>
      </c>
      <c r="O64">
        <f>($C$8*ReSemanalFert!M33)/2</f>
        <v>609.2381417073171</v>
      </c>
      <c r="Q64">
        <f>20*$C$8</f>
        <v>20.019999999999996</v>
      </c>
      <c r="S64">
        <f>((E64/100)*$G$119+(G64/100)*$G$120+(I64/100)*$G$121+(K64/100)*$G$122+(M64/100)*$G$123+(O64)*$G$124+(Q64*$G$125))</f>
        <v>428.399334845082</v>
      </c>
    </row>
    <row r="65">
      <c r="B65">
        <f>B64+4</f>
        <v>189</v>
      </c>
      <c r="C65">
        <f>$J$7+B65</f>
        <v>38708</v>
      </c>
      <c r="E65">
        <f>E64</f>
        <v>15.100247755026478</v>
      </c>
      <c r="G65">
        <f>G64</f>
        <v>8.929303482809297</v>
      </c>
      <c r="I65">
        <f>I64</f>
        <v>26.752907165985</v>
      </c>
      <c r="K65">
        <f>K64</f>
        <v>18.57840775415625</v>
      </c>
      <c r="M65">
        <f>($C$8*ReSemanalFert!K33)/2</f>
        <v>11.203414444444444</v>
      </c>
      <c r="O65">
        <f>($C$8*ReSemanalFert!M33)/2</f>
        <v>609.2381417073171</v>
      </c>
      <c r="S65">
        <f>((E65/100)*$G$119+(G65/100)*$G$120+(I65/100)*$G$121+(K65/100)*$G$122+(M65/100)*$G$123+(O65)*$G$124+(Q65*$G$125))</f>
        <v>399.370334845082</v>
      </c>
    </row>
    <row r="66">
      <c r="A66">
        <v>28</v>
      </c>
      <c r="B66">
        <f>B65+3</f>
        <v>192</v>
      </c>
      <c r="C66">
        <f>$J$7+B66</f>
        <v>38711</v>
      </c>
      <c r="E66">
        <f>(IF($C$8*ReSemanalFert!C34&lt;=0,"0",$C$8*ReSemanalFert!C34))/2</f>
        <v>15.100247755026478</v>
      </c>
      <c r="G66">
        <f>($C$8*ReSemanalFert!E34)/2</f>
        <v>8.929303482809297</v>
      </c>
      <c r="I66">
        <f>($C$8*ReSemanalFert!G34)/2</f>
        <v>26.752907165985</v>
      </c>
      <c r="K66">
        <f>($C$8*ReSemanalFert!I34)/2</f>
        <v>18.57840775415625</v>
      </c>
      <c r="M66">
        <f>($C$8*ReSemanalFert!K34)/2</f>
        <v>11.203414444444444</v>
      </c>
      <c r="O66">
        <f>($C$8*ReSemanalFert!M34)/2</f>
        <v>609.2381417073171</v>
      </c>
      <c r="Q66">
        <f>20*$C$8</f>
        <v>20.019999999999996</v>
      </c>
      <c r="S66">
        <f>((E66/100)*$G$119+(G66/100)*$G$120+(I66/100)*$G$121+(K66/100)*$G$122+(M66/100)*$G$123+(O66)*$G$124+(Q66*$G$125))</f>
        <v>428.399334845082</v>
      </c>
    </row>
    <row r="67">
      <c r="B67">
        <f>B66+4</f>
        <v>196</v>
      </c>
      <c r="C67">
        <f>$J$7+B67</f>
        <v>38715</v>
      </c>
      <c r="E67">
        <f>E66</f>
        <v>15.100247755026478</v>
      </c>
      <c r="G67">
        <f>G66</f>
        <v>8.929303482809297</v>
      </c>
      <c r="I67">
        <f>I66</f>
        <v>26.752907165985</v>
      </c>
      <c r="K67">
        <f>K66</f>
        <v>18.57840775415625</v>
      </c>
      <c r="M67">
        <f>($C$8*ReSemanalFert!K34)/2</f>
        <v>11.203414444444444</v>
      </c>
      <c r="O67">
        <f>($C$8*ReSemanalFert!M34)/2</f>
        <v>609.2381417073171</v>
      </c>
      <c r="S67">
        <f>((E67/100)*$G$119+(G67/100)*$G$120+(I67/100)*$G$121+(K67/100)*$G$122+(M67/100)*$G$123+(O67)*$G$124+(Q67*$G$125))</f>
        <v>399.370334845082</v>
      </c>
    </row>
    <row r="68">
      <c r="A68">
        <v>29</v>
      </c>
      <c r="B68">
        <f>B67+3</f>
        <v>199</v>
      </c>
      <c r="C68">
        <f>$J$7+B68</f>
        <v>38718</v>
      </c>
      <c r="E68">
        <f>(IF($C$8*ReSemanalFert!C35&lt;=0,"0",$C$8*ReSemanalFert!C35))/2</f>
        <v>15.100247755026478</v>
      </c>
      <c r="G68">
        <f>($C$8*ReSemanalFert!E35)/2</f>
        <v>8.929303482809297</v>
      </c>
      <c r="I68">
        <f>($C$8*ReSemanalFert!G35)/2</f>
        <v>26.752907165985</v>
      </c>
      <c r="K68">
        <f>($C$8*ReSemanalFert!I35)/2</f>
        <v>18.57840775415625</v>
      </c>
      <c r="M68">
        <f>($C$8*ReSemanalFert!K35)/2</f>
        <v>11.203414444444444</v>
      </c>
      <c r="O68">
        <f>($C$8*ReSemanalFert!M35)/2</f>
        <v>609.2381417073171</v>
      </c>
      <c r="Q68">
        <f>20*$C$8</f>
        <v>20.019999999999996</v>
      </c>
      <c r="S68">
        <f>((E68/100)*$G$119+(G68/100)*$G$120+(I68/100)*$G$121+(K68/100)*$G$122+(M68/100)*$G$123+(O68)*$G$124+(Q68*$G$125))</f>
        <v>428.399334845082</v>
      </c>
    </row>
    <row r="69">
      <c r="B69">
        <f>B68+4</f>
        <v>203</v>
      </c>
      <c r="C69">
        <f>$J$7+B69</f>
        <v>38722</v>
      </c>
      <c r="E69">
        <f>E68</f>
        <v>15.100247755026478</v>
      </c>
      <c r="G69">
        <f>G68</f>
        <v>8.929303482809297</v>
      </c>
      <c r="I69">
        <f>I68</f>
        <v>26.752907165985</v>
      </c>
      <c r="K69">
        <f>K68</f>
        <v>18.57840775415625</v>
      </c>
      <c r="M69">
        <f>($C$8*ReSemanalFert!K35)/2</f>
        <v>11.203414444444444</v>
      </c>
      <c r="O69">
        <f>($C$8*ReSemanalFert!M35)/2</f>
        <v>609.2381417073171</v>
      </c>
      <c r="S69">
        <f>((E69/100)*$G$119+(G69/100)*$G$120+(I69/100)*$G$121+(K69/100)*$G$122+(M69/100)*$G$123+(O69)*$G$124+(Q69*$G$125))</f>
        <v>399.370334845082</v>
      </c>
    </row>
    <row r="70">
      <c r="A70">
        <v>30</v>
      </c>
      <c r="B70">
        <f>B69+3</f>
        <v>206</v>
      </c>
      <c r="C70">
        <f>$J$7+B70</f>
        <v>38725</v>
      </c>
      <c r="E70">
        <f>(IF($C$8*ReSemanalFert!C36&lt;=0,"0",$C$8*ReSemanalFert!C36))/2</f>
        <v>15.100247755026478</v>
      </c>
      <c r="G70">
        <f>($C$8*ReSemanalFert!E36)/2</f>
        <v>8.929303482809297</v>
      </c>
      <c r="I70">
        <f>($C$8*ReSemanalFert!G36)/2</f>
        <v>26.752907165985</v>
      </c>
      <c r="K70">
        <f>($C$8*ReSemanalFert!I36)/2</f>
        <v>18.57840775415625</v>
      </c>
      <c r="M70">
        <f>($C$8*ReSemanalFert!K36)/2</f>
        <v>11.203414444444444</v>
      </c>
      <c r="O70">
        <f>($C$8*ReSemanalFert!M36)/2</f>
        <v>609.2381417073171</v>
      </c>
      <c r="Q70">
        <f>20*$C$8</f>
        <v>20.019999999999996</v>
      </c>
      <c r="S70">
        <f>((E70/100)*$G$119+(G70/100)*$G$120+(I70/100)*$G$121+(K70/100)*$G$122+(M70/100)*$G$123+(O70)*$G$124+(Q70*$G$125))</f>
        <v>428.399334845082</v>
      </c>
    </row>
    <row r="71">
      <c r="B71">
        <f>B70+4</f>
        <v>210</v>
      </c>
      <c r="C71">
        <f>$J$7+B71</f>
        <v>38729</v>
      </c>
      <c r="E71">
        <f>E70</f>
        <v>15.100247755026478</v>
      </c>
      <c r="G71">
        <f>G70</f>
        <v>8.929303482809297</v>
      </c>
      <c r="I71">
        <f>I70</f>
        <v>26.752907165985</v>
      </c>
      <c r="K71">
        <f>K70</f>
        <v>18.57840775415625</v>
      </c>
      <c r="M71">
        <f>M70</f>
        <v>11.203414444444444</v>
      </c>
      <c r="O71">
        <f>O70</f>
        <v>609.2381417073171</v>
      </c>
      <c r="S71">
        <f>((E71/100)*$G$119+(G71/100)*$G$120+(I71/100)*$G$121+(K71/100)*$G$122+(M71/100)*$G$123+(O71)*$G$124+(Q71*$G$125))</f>
        <v>399.370334845082</v>
      </c>
    </row>
    <row r="72">
      <c r="A72">
        <v>31</v>
      </c>
      <c r="B72">
        <f>B71+3</f>
        <v>213</v>
      </c>
      <c r="C72">
        <f>$J$7+B72</f>
        <v>38732</v>
      </c>
      <c r="E72">
        <f>(IF($C$8*ReSemanalFert!C37&lt;=0,"0",$C$8*ReSemanalFert!C37))/2</f>
        <v>15.100247755026478</v>
      </c>
      <c r="G72">
        <f>($C$8*ReSemanalFert!E37)/2</f>
        <v>8.929303482809297</v>
      </c>
      <c r="I72">
        <f>($C$8*ReSemanalFert!G37)/2</f>
        <v>26.752907165985</v>
      </c>
      <c r="K72">
        <f>($C$8*ReSemanalFert!I37)/2</f>
        <v>18.57840775415625</v>
      </c>
      <c r="M72">
        <f>($C$8*ReSemanalFert!K37)/2</f>
        <v>11.203414444444444</v>
      </c>
      <c r="O72">
        <f>($C$8*ReSemanalFert!M37)/2</f>
        <v>609.2381417073171</v>
      </c>
      <c r="Q72">
        <f>20*$C$8</f>
        <v>20.019999999999996</v>
      </c>
      <c r="S72">
        <f>((E72/100)*$G$119+(G72/100)*$G$120+(I72/100)*$G$121+(K72/100)*$G$122+(M72/100)*$G$123+(O72)*$G$124+(Q72*$G$125))</f>
        <v>428.399334845082</v>
      </c>
    </row>
    <row r="73">
      <c r="B73">
        <f>B72+4</f>
        <v>217</v>
      </c>
      <c r="C73">
        <f>$J$7+B73</f>
        <v>38736</v>
      </c>
      <c r="E73">
        <f>E72</f>
        <v>15.100247755026478</v>
      </c>
      <c r="G73">
        <f>G72</f>
        <v>8.929303482809297</v>
      </c>
      <c r="I73">
        <f>I72</f>
        <v>26.752907165985</v>
      </c>
      <c r="K73">
        <f>K72</f>
        <v>18.57840775415625</v>
      </c>
      <c r="M73">
        <f>M72</f>
        <v>11.203414444444444</v>
      </c>
      <c r="O73">
        <f>O72</f>
        <v>609.2381417073171</v>
      </c>
      <c r="S73">
        <f>((E73/100)*$G$119+(G73/100)*$G$120+(I73/100)*$G$121+(K73/100)*$G$122+(M73/100)*$G$123+(O73)*$G$124+(Q73*$G$125))</f>
        <v>399.370334845082</v>
      </c>
    </row>
    <row r="74">
      <c r="A74">
        <v>32</v>
      </c>
      <c r="B74">
        <f>B73+3</f>
        <v>220</v>
      </c>
      <c r="C74">
        <f>$J$7+B74</f>
        <v>38739</v>
      </c>
      <c r="E74">
        <f>(IF($C$8*ReSemanalFert!C38&lt;=0,"0",$C$8*ReSemanalFert!C38))/2</f>
        <v>15.100247755026478</v>
      </c>
      <c r="G74">
        <f>($C$8*ReSemanalFert!E38)/2</f>
        <v>8.929303482809297</v>
      </c>
      <c r="I74">
        <f>($C$8*ReSemanalFert!G38)/2</f>
        <v>26.752907165985</v>
      </c>
      <c r="K74">
        <f>($C$8*ReSemanalFert!I38)/2</f>
        <v>18.57840775415625</v>
      </c>
      <c r="M74">
        <f>($C$8*ReSemanalFert!K38)/2</f>
        <v>11.203414444444444</v>
      </c>
      <c r="O74">
        <f>($C$8*ReSemanalFert!M38)/2</f>
        <v>609.2381417073171</v>
      </c>
      <c r="Q74">
        <f>20*$C$8</f>
        <v>20.019999999999996</v>
      </c>
      <c r="S74">
        <f>((E74/100)*$G$119+(G74/100)*$G$120+(I74/100)*$G$121+(K74/100)*$G$122+(M74/100)*$G$123+(O74)*$G$124+(Q74*$G$125))</f>
        <v>428.399334845082</v>
      </c>
    </row>
    <row r="75">
      <c r="B75">
        <f>B74+4</f>
        <v>224</v>
      </c>
      <c r="C75">
        <f>$J$7+B75</f>
        <v>38743</v>
      </c>
      <c r="E75">
        <f>E74</f>
        <v>15.100247755026478</v>
      </c>
      <c r="G75">
        <f>G74</f>
        <v>8.929303482809297</v>
      </c>
      <c r="I75">
        <f>I74</f>
        <v>26.752907165985</v>
      </c>
      <c r="K75">
        <f>K74</f>
        <v>18.57840775415625</v>
      </c>
      <c r="M75">
        <f>M74</f>
        <v>11.203414444444444</v>
      </c>
      <c r="O75">
        <f>O74</f>
        <v>609.2381417073171</v>
      </c>
      <c r="S75">
        <f>((E75/100)*$G$119+(G75/100)*$G$120+(I75/100)*$G$121+(K75/100)*$G$122+(M75/100)*$G$123+(O75)*$G$124+(Q75*$G$125))</f>
        <v>399.370334845082</v>
      </c>
    </row>
    <row r="76">
      <c r="A76">
        <v>33</v>
      </c>
      <c r="B76">
        <f>B75+3</f>
        <v>227</v>
      </c>
      <c r="C76">
        <f>$J$7+B76</f>
        <v>38746</v>
      </c>
      <c r="E76">
        <f>(IF($C$8*ReSemanalFert!C39&lt;=0,"0",$C$8*ReSemanalFert!C39))/2</f>
        <v>15.100247755026478</v>
      </c>
      <c r="G76">
        <f>($C$8*ReSemanalFert!E39)/2</f>
        <v>8.929303482809297</v>
      </c>
      <c r="I76">
        <f>($C$8*ReSemanalFert!G39)/2</f>
        <v>26.752907165985</v>
      </c>
      <c r="K76">
        <f>($C$8*ReSemanalFert!I39)/2</f>
        <v>18.57840775415625</v>
      </c>
      <c r="M76">
        <f>($C$8*ReSemanalFert!K39)/2</f>
        <v>11.203414444444444</v>
      </c>
      <c r="O76">
        <f>($C$8*ReSemanalFert!M39)/2</f>
        <v>609.2381417073171</v>
      </c>
      <c r="Q76">
        <f>20*$C$8</f>
        <v>20.019999999999996</v>
      </c>
      <c r="S76">
        <f>((E76/100)*$G$119+(G76/100)*$G$120+(I76/100)*$G$121+(K76/100)*$G$122+(M76/100)*$G$123+(O76)*$G$124+(Q76*$G$125))</f>
        <v>428.399334845082</v>
      </c>
    </row>
    <row r="77">
      <c r="B77">
        <f>B76+4</f>
        <v>231</v>
      </c>
      <c r="C77">
        <f>$J$7+B77</f>
        <v>38750</v>
      </c>
      <c r="E77">
        <f>E76</f>
        <v>15.100247755026478</v>
      </c>
      <c r="G77">
        <f>G76</f>
        <v>8.929303482809297</v>
      </c>
      <c r="I77">
        <f>I76</f>
        <v>26.752907165985</v>
      </c>
      <c r="K77">
        <f>K76</f>
        <v>18.57840775415625</v>
      </c>
      <c r="M77">
        <f>M76</f>
        <v>11.203414444444444</v>
      </c>
      <c r="O77">
        <f>O76</f>
        <v>609.2381417073171</v>
      </c>
      <c r="S77">
        <f>((E77/100)*$G$119+(G77/100)*$G$120+(I77/100)*$G$121+(K77/100)*$G$122+(M77/100)*$G$123+(O77)*$G$124+(Q77*$G$125))</f>
        <v>399.370334845082</v>
      </c>
    </row>
    <row r="78">
      <c r="A78">
        <v>34</v>
      </c>
      <c r="B78">
        <f>B77+3</f>
        <v>234</v>
      </c>
      <c r="C78">
        <f>$J$7+B78</f>
        <v>38753</v>
      </c>
      <c r="E78">
        <f>(IF($C$8*ReSemanalFert!C40&lt;=0,"0",$C$8*ReSemanalFert!C40))/2</f>
        <v>15.100247755026478</v>
      </c>
      <c r="G78">
        <f>($C$8*ReSemanalFert!E40)/2</f>
        <v>8.929303482809297</v>
      </c>
      <c r="I78">
        <f>($C$8*ReSemanalFert!G40)/2</f>
        <v>26.752907165985</v>
      </c>
      <c r="K78">
        <f>($C$8*ReSemanalFert!I40)/2</f>
        <v>18.57840775415625</v>
      </c>
      <c r="M78">
        <f>($C$8*ReSemanalFert!K40)/2</f>
        <v>11.203414444444444</v>
      </c>
      <c r="O78">
        <f>($C$8*ReSemanalFert!M40)/2</f>
        <v>609.2381417073171</v>
      </c>
      <c r="Q78">
        <f>20*$C$8</f>
        <v>20.019999999999996</v>
      </c>
      <c r="S78">
        <f>((E78/100)*$G$119+(G78/100)*$G$120+(I78/100)*$G$121+(K78/100)*$G$122+(M78/100)*$G$123+(O78)*$G$124+(Q78*$G$125))</f>
        <v>428.399334845082</v>
      </c>
    </row>
    <row r="79">
      <c r="B79">
        <f>B78+4</f>
        <v>238</v>
      </c>
      <c r="C79">
        <f>$J$7+B79</f>
        <v>38757</v>
      </c>
      <c r="E79">
        <f>E78</f>
        <v>15.100247755026478</v>
      </c>
      <c r="G79">
        <f>G78</f>
        <v>8.929303482809297</v>
      </c>
      <c r="I79">
        <f>I78</f>
        <v>26.752907165985</v>
      </c>
      <c r="K79">
        <f>K78</f>
        <v>18.57840775415625</v>
      </c>
      <c r="M79">
        <f>M78</f>
        <v>11.203414444444444</v>
      </c>
      <c r="O79">
        <f>O78</f>
        <v>609.2381417073171</v>
      </c>
      <c r="S79">
        <f>((E79/100)*$G$119+(G79/100)*$G$120+(I79/100)*$G$121+(K79/100)*$G$122+(M79/100)*$G$123+(O79)*$G$124+(Q79*$G$125))</f>
        <v>399.370334845082</v>
      </c>
    </row>
    <row r="80">
      <c r="A80">
        <v>35</v>
      </c>
      <c r="B80">
        <f>B79+3</f>
        <v>241</v>
      </c>
      <c r="C80">
        <f>$J$7+B80</f>
        <v>38760</v>
      </c>
      <c r="E80">
        <f>(IF($C$8*ReSemanalFert!C41&lt;=0,"0",$C$8*ReSemanalFert!C41))/2</f>
        <v>15.100247755026478</v>
      </c>
      <c r="G80">
        <f>($C$8*ReSemanalFert!E41)/2</f>
        <v>8.929303482809297</v>
      </c>
      <c r="I80">
        <f>($C$8*ReSemanalFert!G41)/2</f>
        <v>26.752907165985</v>
      </c>
      <c r="K80">
        <f>($C$8*ReSemanalFert!I41)/2</f>
        <v>18.57840775415625</v>
      </c>
      <c r="M80">
        <f>($C$8*ReSemanalFert!K41)/2</f>
        <v>11.203414444444444</v>
      </c>
      <c r="O80">
        <f>($C$8*ReSemanalFert!M41)/2</f>
        <v>609.2381417073171</v>
      </c>
      <c r="Q80">
        <f>20*$C$8</f>
        <v>20.019999999999996</v>
      </c>
      <c r="S80">
        <f>((E80/100)*$G$119+(G80/100)*$G$120+(I80/100)*$G$121+(K80/100)*$G$122+(M80/100)*$G$123+(O80)*$G$124+(Q80*$G$125))</f>
        <v>428.399334845082</v>
      </c>
    </row>
    <row r="81">
      <c r="B81">
        <f>B80+4</f>
        <v>245</v>
      </c>
      <c r="C81">
        <f>$J$7+B81</f>
        <v>38764</v>
      </c>
      <c r="E81">
        <f>E80</f>
        <v>15.100247755026478</v>
      </c>
      <c r="G81">
        <f>G80</f>
        <v>8.929303482809297</v>
      </c>
      <c r="I81">
        <f>I80</f>
        <v>26.752907165985</v>
      </c>
      <c r="K81">
        <f>K80</f>
        <v>18.57840775415625</v>
      </c>
      <c r="M81">
        <f>M80</f>
        <v>11.203414444444444</v>
      </c>
      <c r="O81">
        <f>O80</f>
        <v>609.2381417073171</v>
      </c>
      <c r="S81">
        <f>((E81/100)*$G$119+(G81/100)*$G$120+(I81/100)*$G$121+(K81/100)*$G$122+(M81/100)*$G$123+(O81)*$G$124+(Q81*$G$125))</f>
        <v>399.370334845082</v>
      </c>
    </row>
    <row r="82">
      <c r="A82">
        <v>36</v>
      </c>
      <c r="B82">
        <f>B81+3</f>
        <v>248</v>
      </c>
      <c r="C82">
        <f>$J$7+B82</f>
        <v>38767</v>
      </c>
      <c r="E82">
        <f>(IF($C$8*ReSemanalFert!C42&lt;=0,"0",$C$8*ReSemanalFert!C42))/2</f>
        <v>15.100247755026478</v>
      </c>
      <c r="G82">
        <f>($C$8*ReSemanalFert!E42)/2</f>
        <v>8.929303482809297</v>
      </c>
      <c r="I82">
        <f>($C$8*ReSemanalFert!G42)/2</f>
        <v>26.752907165985</v>
      </c>
      <c r="K82">
        <f>($C$8*ReSemanalFert!I42)/2</f>
        <v>18.57840775415625</v>
      </c>
      <c r="M82">
        <f>($C$8*ReSemanalFert!K42)/2</f>
        <v>11.203414444444444</v>
      </c>
      <c r="O82">
        <f>($C$8*ReSemanalFert!M42)/2</f>
        <v>609.2381417073171</v>
      </c>
      <c r="Q82">
        <f>20*$C$8</f>
        <v>20.019999999999996</v>
      </c>
      <c r="S82">
        <f>((E82/100)*$G$119+(G82/100)*$G$120+(I82/100)*$G$121+(K82/100)*$G$122+(M82/100)*$G$123+(O82)*$G$124+(Q82*$G$125))</f>
        <v>428.399334845082</v>
      </c>
    </row>
    <row r="83">
      <c r="B83">
        <f>B82+4</f>
        <v>252</v>
      </c>
      <c r="C83">
        <f>$J$7+B83</f>
        <v>38771</v>
      </c>
      <c r="E83">
        <f>E82</f>
        <v>15.100247755026478</v>
      </c>
      <c r="G83">
        <f>G82</f>
        <v>8.929303482809297</v>
      </c>
      <c r="I83">
        <f>I82</f>
        <v>26.752907165985</v>
      </c>
      <c r="K83">
        <f>K82</f>
        <v>18.57840775415625</v>
      </c>
      <c r="M83">
        <f>M82</f>
        <v>11.203414444444444</v>
      </c>
      <c r="O83">
        <f>O82</f>
        <v>609.2381417073171</v>
      </c>
      <c r="S83">
        <f>((E83/100)*$G$119+(G83/100)*$G$120+(I83/100)*$G$121+(K83/100)*$G$122+(M83/100)*$G$123+(O83)*$G$124+(Q83*$G$125))</f>
        <v>399.370334845082</v>
      </c>
    </row>
    <row r="84">
      <c r="A84">
        <v>37</v>
      </c>
      <c r="B84">
        <f>B83+3</f>
        <v>255</v>
      </c>
      <c r="C84">
        <f>$J$7+B84</f>
        <v>38774</v>
      </c>
      <c r="E84">
        <f>(IF($C$8*ReSemanalFert!C43&lt;=0,"0",$C$8*ReSemanalFert!C43))/2</f>
        <v>15.100247755026478</v>
      </c>
      <c r="G84">
        <f>($C$8*ReSemanalFert!E43)/2</f>
        <v>8.929303482809297</v>
      </c>
      <c r="I84">
        <f>($C$8*ReSemanalFert!G43)/2</f>
        <v>26.752907165985</v>
      </c>
      <c r="K84">
        <f>($C$8*ReSemanalFert!I43)/2</f>
        <v>18.57840775415625</v>
      </c>
      <c r="M84">
        <f>($C$8*ReSemanalFert!K43)/2</f>
        <v>11.203414444444444</v>
      </c>
      <c r="O84">
        <f>($C$8*ReSemanalFert!M43)/2</f>
        <v>609.2381417073171</v>
      </c>
      <c r="Q84">
        <f>20*$C$8</f>
        <v>20.019999999999996</v>
      </c>
      <c r="S84">
        <f>((E84/100)*$G$119+(G84/100)*$G$120+(I84/100)*$G$121+(K84/100)*$G$122+(M84/100)*$G$123+(O84)*$G$124+(Q84*$G$125))</f>
        <v>428.399334845082</v>
      </c>
    </row>
    <row r="85">
      <c r="B85">
        <f>B84+4</f>
        <v>259</v>
      </c>
      <c r="C85">
        <f>$J$7+B85</f>
        <v>38778</v>
      </c>
      <c r="E85">
        <f>E84</f>
        <v>15.100247755026478</v>
      </c>
      <c r="G85">
        <f>G84</f>
        <v>8.929303482809297</v>
      </c>
      <c r="I85">
        <f>I84</f>
        <v>26.752907165985</v>
      </c>
      <c r="K85">
        <f>K84</f>
        <v>18.57840775415625</v>
      </c>
      <c r="M85">
        <f>M84</f>
        <v>11.203414444444444</v>
      </c>
      <c r="O85">
        <f>O84</f>
        <v>609.2381417073171</v>
      </c>
      <c r="S85">
        <f>((E85/100)*$G$119+(G85/100)*$G$120+(I85/100)*$G$121+(K85/100)*$G$122+(M85/100)*$G$123+(O85)*$G$124+(Q85*$G$125))</f>
        <v>399.370334845082</v>
      </c>
    </row>
    <row r="86">
      <c r="A86">
        <v>38</v>
      </c>
      <c r="B86">
        <f>B85+3</f>
        <v>262</v>
      </c>
      <c r="C86">
        <f>$J$7+B86</f>
        <v>38781</v>
      </c>
      <c r="E86">
        <f>(IF($C$8*ReSemanalFert!C44&lt;=0,"0",$C$8*ReSemanalFert!C44))/2</f>
        <v>15.100247755026478</v>
      </c>
      <c r="G86">
        <f>($C$8*ReSemanalFert!E44)/2</f>
        <v>8.929303482809297</v>
      </c>
      <c r="I86">
        <f>($C$8*ReSemanalFert!G44)/2</f>
        <v>26.752907165985</v>
      </c>
      <c r="K86">
        <f>($C$8*ReSemanalFert!I44)/2</f>
        <v>18.57840775415625</v>
      </c>
      <c r="M86">
        <f>($C$8*ReSemanalFert!K44)/2</f>
        <v>11.203414444444444</v>
      </c>
      <c r="O86">
        <f>($C$8*ReSemanalFert!M44)/2</f>
        <v>609.2381417073171</v>
      </c>
      <c r="Q86">
        <f>20*$C$8</f>
        <v>20.019999999999996</v>
      </c>
      <c r="S86">
        <f>((E86/100)*$G$119+(G86/100)*$G$120+(I86/100)*$G$121+(K86/100)*$G$122+(M86/100)*$G$123+(O86)*$G$124+(Q86*$G$125))</f>
        <v>428.399334845082</v>
      </c>
    </row>
    <row r="87">
      <c r="B87">
        <f>B86+4</f>
        <v>266</v>
      </c>
      <c r="C87">
        <f>$J$7+B87</f>
        <v>38785</v>
      </c>
      <c r="E87">
        <f>E86</f>
        <v>15.100247755026478</v>
      </c>
      <c r="G87">
        <f>G86</f>
        <v>8.929303482809297</v>
      </c>
      <c r="I87">
        <f>I86</f>
        <v>26.752907165985</v>
      </c>
      <c r="K87">
        <f>K86</f>
        <v>18.57840775415625</v>
      </c>
      <c r="M87">
        <f>M86</f>
        <v>11.203414444444444</v>
      </c>
      <c r="O87">
        <f>O86</f>
        <v>609.2381417073171</v>
      </c>
      <c r="S87">
        <f>((E87/100)*$G$119+(G87/100)*$G$120+(I87/100)*$G$121+(K87/100)*$G$122+(M87/100)*$G$123+(O87)*$G$124+(Q87*$G$125))</f>
        <v>399.370334845082</v>
      </c>
    </row>
    <row r="88">
      <c r="A88">
        <v>39</v>
      </c>
      <c r="B88">
        <f>B87+3</f>
        <v>269</v>
      </c>
      <c r="C88">
        <f>$J$7+B88</f>
        <v>38788</v>
      </c>
      <c r="E88">
        <f>(IF($C$8*ReSemanalFert!C45&lt;=0,"0",$C$8*ReSemanalFert!C45))/2</f>
        <v>15.100247755026478</v>
      </c>
      <c r="G88">
        <f>($C$8*ReSemanalFert!E45)/2</f>
        <v>8.929303482809297</v>
      </c>
      <c r="I88">
        <f>($C$8*ReSemanalFert!G45)/2</f>
        <v>26.752907165985</v>
      </c>
      <c r="K88">
        <f>($C$8*ReSemanalFert!I45)/2</f>
        <v>18.57840775415625</v>
      </c>
      <c r="M88">
        <f>($C$8*ReSemanalFert!K45)/2</f>
        <v>11.203414444444444</v>
      </c>
      <c r="O88">
        <f>($C$8*ReSemanalFert!M45)/2</f>
        <v>609.2381417073171</v>
      </c>
      <c r="Q88">
        <f>20*$C$8</f>
        <v>20.019999999999996</v>
      </c>
      <c r="S88">
        <f>((E88/100)*$G$119+(G88/100)*$G$120+(I88/100)*$G$121+(K88/100)*$G$122+(M88/100)*$G$123+(O88)*$G$124+(Q88*$G$125))</f>
        <v>428.399334845082</v>
      </c>
    </row>
    <row r="89">
      <c r="B89">
        <f>B88+4</f>
        <v>273</v>
      </c>
      <c r="C89">
        <f>$J$7+B89</f>
        <v>38792</v>
      </c>
      <c r="E89">
        <f>E88</f>
        <v>15.100247755026478</v>
      </c>
      <c r="G89">
        <f>G88</f>
        <v>8.929303482809297</v>
      </c>
      <c r="I89">
        <f>I88</f>
        <v>26.752907165985</v>
      </c>
      <c r="K89">
        <f>K88</f>
        <v>18.57840775415625</v>
      </c>
      <c r="M89">
        <f>M88</f>
        <v>11.203414444444444</v>
      </c>
      <c r="O89">
        <f>O88</f>
        <v>609.2381417073171</v>
      </c>
      <c r="S89">
        <f>((E89/100)*$G$119+(G89/100)*$G$120+(I89/100)*$G$121+(K89/100)*$G$122+(M89/100)*$G$123+(O89)*$G$124+(Q89*$G$125))</f>
        <v>399.370334845082</v>
      </c>
    </row>
    <row r="90">
      <c r="A90">
        <v>40</v>
      </c>
      <c r="B90">
        <f>B89+3</f>
        <v>276</v>
      </c>
      <c r="C90">
        <f>$J$7+B90</f>
        <v>38795</v>
      </c>
      <c r="E90">
        <f>(IF($C$8*ReSemanalFert!C46&lt;=0,"0",$C$8*ReSemanalFert!C46))/2</f>
        <v>15.100247755026478</v>
      </c>
      <c r="G90">
        <f>($C$8*ReSemanalFert!E46)/2</f>
        <v>8.929303482809297</v>
      </c>
      <c r="I90">
        <f>($C$8*ReSemanalFert!G46)/2</f>
        <v>26.752907165985</v>
      </c>
      <c r="K90">
        <f>($C$8*ReSemanalFert!I46)/2</f>
        <v>18.57840775415625</v>
      </c>
      <c r="M90">
        <f>($C$8*ReSemanalFert!K46)/2</f>
        <v>11.203414444444444</v>
      </c>
      <c r="O90">
        <f>($C$8*ReSemanalFert!M46)/2</f>
        <v>609.2381417073171</v>
      </c>
      <c r="Q90">
        <f>20*$C$8</f>
        <v>20.019999999999996</v>
      </c>
      <c r="S90">
        <f>((E90/100)*$G$119+(G90/100)*$G$120+(I90/100)*$G$121+(K90/100)*$G$122+(M90/100)*$G$123+(O90)*$G$124+(Q90*$G$125))</f>
        <v>428.399334845082</v>
      </c>
    </row>
    <row r="91">
      <c r="B91">
        <f>B90+4</f>
        <v>280</v>
      </c>
      <c r="C91">
        <f>$J$7+B91</f>
        <v>38799</v>
      </c>
      <c r="E91">
        <f>E90</f>
        <v>15.100247755026478</v>
      </c>
      <c r="G91">
        <f>G90</f>
        <v>8.929303482809297</v>
      </c>
      <c r="I91">
        <f>I90</f>
        <v>26.752907165985</v>
      </c>
      <c r="K91">
        <f>K90</f>
        <v>18.57840775415625</v>
      </c>
      <c r="M91">
        <f>M90</f>
        <v>11.203414444444444</v>
      </c>
      <c r="O91">
        <f>O90</f>
        <v>609.2381417073171</v>
      </c>
      <c r="S91">
        <f>((E91/100)*$G$119+(G91/100)*$G$120+(I91/100)*$G$121+(K91/100)*$G$122+(M91/100)*$G$123+(O91)*$G$124+(Q91*$G$125))</f>
        <v>399.370334845082</v>
      </c>
    </row>
    <row r="92">
      <c r="A92">
        <v>41</v>
      </c>
      <c r="B92">
        <f>B91+3</f>
        <v>283</v>
      </c>
      <c r="C92">
        <f>$J$7+B92</f>
        <v>38802</v>
      </c>
      <c r="E92">
        <f>(IF($C$8*ReSemanalFert!C47&lt;=0,"0",$C$8*ReSemanalFert!C47))/2</f>
        <v>15.100247755026478</v>
      </c>
      <c r="G92">
        <f>($C$8*ReSemanalFert!E47)/2</f>
        <v>8.929303482809297</v>
      </c>
      <c r="I92">
        <f>($C$8*ReSemanalFert!G47)/2</f>
        <v>26.752907165985</v>
      </c>
      <c r="K92">
        <f>($C$8*ReSemanalFert!I47)/2</f>
        <v>18.57840775415625</v>
      </c>
      <c r="M92">
        <f>($C$8*ReSemanalFert!K47)/2</f>
        <v>11.203414444444444</v>
      </c>
      <c r="O92">
        <f>($C$8*ReSemanalFert!M47)/2</f>
        <v>609.2381417073171</v>
      </c>
      <c r="Q92">
        <f>20*$C$8</f>
        <v>20.019999999999996</v>
      </c>
      <c r="S92">
        <f>((E92/100)*$G$119+(G92/100)*$G$120+(I92/100)*$G$121+(K92/100)*$G$122+(M92/100)*$G$123+(O92)*$G$124+(Q92*$G$125))</f>
        <v>428.399334845082</v>
      </c>
    </row>
    <row r="93">
      <c r="B93">
        <f>B92+4</f>
        <v>287</v>
      </c>
      <c r="C93">
        <f>$J$7+B93</f>
        <v>38806</v>
      </c>
      <c r="E93">
        <f>E92</f>
        <v>15.100247755026478</v>
      </c>
      <c r="G93">
        <f>G92</f>
        <v>8.929303482809297</v>
      </c>
      <c r="I93">
        <f>I92</f>
        <v>26.752907165985</v>
      </c>
      <c r="K93">
        <f>K92</f>
        <v>18.57840775415625</v>
      </c>
      <c r="M93">
        <f>M92</f>
        <v>11.203414444444444</v>
      </c>
      <c r="O93">
        <f>O92</f>
        <v>609.2381417073171</v>
      </c>
      <c r="S93">
        <f>((E93/100)*$G$119+(G93/100)*$G$120+(I93/100)*$G$121+(K93/100)*$G$122+(M93/100)*$G$123+(O93)*$G$124+(Q93*$G$125))</f>
        <v>399.370334845082</v>
      </c>
    </row>
    <row r="94">
      <c r="A94">
        <v>42</v>
      </c>
      <c r="B94">
        <f>B93+3</f>
        <v>290</v>
      </c>
      <c r="C94">
        <f>$J$7+B94</f>
        <v>38809</v>
      </c>
      <c r="E94">
        <f>(IF($C$8*ReSemanalFert!C48&lt;=0,"0",$C$8*ReSemanalFert!C48))/2</f>
        <v>15.100247755026478</v>
      </c>
      <c r="G94">
        <f>($C$8*ReSemanalFert!E48)/2</f>
        <v>8.929303482809297</v>
      </c>
      <c r="I94">
        <f>($C$8*ReSemanalFert!G48)/2</f>
        <v>26.752907165985</v>
      </c>
      <c r="K94">
        <f>($C$8*ReSemanalFert!I48)/2</f>
        <v>18.57840775415625</v>
      </c>
      <c r="M94">
        <f>($C$8*ReSemanalFert!K48)/2</f>
        <v>11.203414444444444</v>
      </c>
      <c r="O94">
        <f>($C$8*ReSemanalFert!M48)/2</f>
        <v>609.2381417073171</v>
      </c>
      <c r="Q94">
        <f>20*$C$8</f>
        <v>20.019999999999996</v>
      </c>
      <c r="S94">
        <f>((E94/100)*$G$119+(G94/100)*$G$120+(I94/100)*$G$121+(K94/100)*$G$122+(M94/100)*$G$123+(O94)*$G$124+(Q94*$G$125))</f>
        <v>428.399334845082</v>
      </c>
    </row>
    <row r="95">
      <c r="B95">
        <f>B94+4</f>
        <v>294</v>
      </c>
      <c r="C95">
        <f>$J$7+B95</f>
        <v>38813</v>
      </c>
      <c r="E95">
        <f>E94</f>
        <v>15.100247755026478</v>
      </c>
      <c r="G95">
        <f>G94</f>
        <v>8.929303482809297</v>
      </c>
      <c r="I95">
        <f>I94</f>
        <v>26.752907165985</v>
      </c>
      <c r="K95">
        <f>K94</f>
        <v>18.57840775415625</v>
      </c>
      <c r="M95">
        <f>M94</f>
        <v>11.203414444444444</v>
      </c>
      <c r="O95">
        <f>O94</f>
        <v>609.2381417073171</v>
      </c>
      <c r="S95">
        <f>((E95/100)*$G$119+(G95/100)*$G$120+(I95/100)*$G$121+(K95/100)*$G$122+(M95/100)*$G$123+(O95)*$G$124+(Q95*$G$125))</f>
        <v>399.370334845082</v>
      </c>
    </row>
    <row r="96">
      <c r="A96">
        <v>43</v>
      </c>
      <c r="B96">
        <f>B95+3</f>
        <v>297</v>
      </c>
      <c r="C96">
        <f>$J$7+B96</f>
        <v>38816</v>
      </c>
      <c r="E96">
        <f>(IF($C$8*ReSemanalFert!C49&lt;=0,"0",$C$8*ReSemanalFert!C49))/2</f>
        <v>15.100247755026478</v>
      </c>
      <c r="G96">
        <f>($C$8*ReSemanalFert!E49)/2</f>
        <v>8.929303482809297</v>
      </c>
      <c r="I96">
        <f>($C$8*ReSemanalFert!G49)/2</f>
        <v>26.752907165985</v>
      </c>
      <c r="K96">
        <f>($C$8*ReSemanalFert!I49)/2</f>
        <v>18.57840775415625</v>
      </c>
      <c r="M96">
        <f>($C$8*ReSemanalFert!K49)/2</f>
        <v>11.203414444444444</v>
      </c>
      <c r="O96">
        <f>($C$8*ReSemanalFert!M49)/2</f>
        <v>609.2381417073171</v>
      </c>
      <c r="Q96">
        <f>20*$C$8</f>
        <v>20.019999999999996</v>
      </c>
      <c r="S96">
        <f>((E96/100)*$G$119+(G96/100)*$G$120+(I96/100)*$G$121+(K96/100)*$G$122+(M96/100)*$G$123+(O96)*$G$124+(Q96*$G$125))</f>
        <v>428.399334845082</v>
      </c>
    </row>
    <row r="97">
      <c r="B97">
        <f>B96+4</f>
        <v>301</v>
      </c>
      <c r="C97">
        <f>$J$7+B97</f>
        <v>38820</v>
      </c>
      <c r="E97">
        <f>E96</f>
        <v>15.100247755026478</v>
      </c>
      <c r="G97">
        <f>G96</f>
        <v>8.929303482809297</v>
      </c>
      <c r="I97">
        <f>I96</f>
        <v>26.752907165985</v>
      </c>
      <c r="K97">
        <f>K96</f>
        <v>18.57840775415625</v>
      </c>
      <c r="M97">
        <f>M96</f>
        <v>11.203414444444444</v>
      </c>
      <c r="O97">
        <f>O96</f>
        <v>609.2381417073171</v>
      </c>
      <c r="S97">
        <f>((E97/100)*$G$119+(G97/100)*$G$120+(I97/100)*$G$121+(K97/100)*$G$122+(M97/100)*$G$123+(O97)*$G$124+(Q97*$G$125))</f>
        <v>399.370334845082</v>
      </c>
    </row>
    <row r="98">
      <c r="A98">
        <v>44</v>
      </c>
      <c r="B98">
        <f>B97+3</f>
        <v>304</v>
      </c>
      <c r="C98">
        <f>$J$7+B98</f>
        <v>38823</v>
      </c>
      <c r="E98">
        <f>(IF($C$8*ReSemanalFert!C50&lt;=0,"0",$C$8*ReSemanalFert!C50))/2</f>
        <v>15.100247755026478</v>
      </c>
      <c r="G98">
        <f>($C$8*ReSemanalFert!E50)/2</f>
        <v>8.929303482809297</v>
      </c>
      <c r="I98">
        <f>($C$8*ReSemanalFert!G50)/2</f>
        <v>26.752907165985</v>
      </c>
      <c r="K98">
        <f>($C$8*ReSemanalFert!I50)/2</f>
        <v>18.57840775415625</v>
      </c>
      <c r="M98">
        <f>($C$8*ReSemanalFert!K50)/2</f>
        <v>11.203414444444444</v>
      </c>
      <c r="O98">
        <f>($C$8*ReSemanalFert!M50)/2</f>
        <v>609.2381417073171</v>
      </c>
      <c r="Q98">
        <f>20*$C$8</f>
        <v>20.019999999999996</v>
      </c>
      <c r="S98">
        <f>((E98/100)*$G$119+(G98/100)*$G$120+(I98/100)*$G$121+(K98/100)*$G$122+(M98/100)*$G$123+(O98)*$G$124+(Q98*$G$125))</f>
        <v>428.399334845082</v>
      </c>
    </row>
    <row r="99">
      <c r="B99">
        <f>B98+4</f>
        <v>308</v>
      </c>
      <c r="C99">
        <f>$J$7+B99</f>
        <v>38827</v>
      </c>
      <c r="E99">
        <f>E98</f>
        <v>15.100247755026478</v>
      </c>
      <c r="G99">
        <f>G98</f>
        <v>8.929303482809297</v>
      </c>
      <c r="I99">
        <f>I98</f>
        <v>26.752907165985</v>
      </c>
      <c r="K99">
        <f>K98</f>
        <v>18.57840775415625</v>
      </c>
      <c r="M99">
        <f>M98</f>
        <v>11.203414444444444</v>
      </c>
      <c r="O99">
        <f>O98</f>
        <v>609.2381417073171</v>
      </c>
      <c r="S99">
        <f>((E99/100)*$G$119+(G99/100)*$G$120+(I99/100)*$G$121+(K99/100)*$G$122+(M99/100)*$G$123+(O99)*$G$124+(Q99*$G$125))</f>
        <v>399.370334845082</v>
      </c>
    </row>
    <row r="100">
      <c r="A100">
        <v>45</v>
      </c>
      <c r="B100">
        <f>B99+3</f>
        <v>311</v>
      </c>
      <c r="C100">
        <f>$J$7+B100</f>
        <v>38830</v>
      </c>
      <c r="E100">
        <f>(IF($C$8*ReSemanalFert!C51&lt;=0,"0",$C$8*ReSemanalFert!C51))/2</f>
        <v>15.100247755026478</v>
      </c>
      <c r="G100">
        <f>($C$8*ReSemanalFert!E51)/2</f>
        <v>8.929303482809297</v>
      </c>
      <c r="I100">
        <f>($C$8*ReSemanalFert!G51)/2</f>
        <v>26.752907165985</v>
      </c>
      <c r="K100">
        <f>($C$8*ReSemanalFert!I51)/2</f>
        <v>18.57840775415625</v>
      </c>
      <c r="M100">
        <f>($C$8*ReSemanalFert!K51)/2</f>
        <v>11.203414444444444</v>
      </c>
      <c r="O100">
        <f>($C$8*ReSemanalFert!M51)/2</f>
        <v>609.2381417073171</v>
      </c>
      <c r="Q100">
        <f>20*$C$8</f>
        <v>20.019999999999996</v>
      </c>
      <c r="S100">
        <f>((E100/100)*$G$119+(G100/100)*$G$120+(I100/100)*$G$121+(K100/100)*$G$122+(M100/100)*$G$123+(O100)*$G$124+(Q100*$G$125))</f>
        <v>428.399334845082</v>
      </c>
    </row>
    <row r="101">
      <c r="B101">
        <f>B100+4</f>
        <v>315</v>
      </c>
      <c r="C101">
        <f>$J$7+B101</f>
        <v>38834</v>
      </c>
      <c r="E101">
        <f>E100</f>
        <v>15.100247755026478</v>
      </c>
      <c r="G101">
        <f>G100</f>
        <v>8.929303482809297</v>
      </c>
      <c r="I101">
        <f>I100</f>
        <v>26.752907165985</v>
      </c>
      <c r="K101">
        <f>K100</f>
        <v>18.57840775415625</v>
      </c>
      <c r="M101">
        <f>M100</f>
        <v>11.203414444444444</v>
      </c>
      <c r="O101">
        <f>O100</f>
        <v>609.2381417073171</v>
      </c>
      <c r="S101">
        <f>((E101/100)*$G$119+(G101/100)*$G$120+(I101/100)*$G$121+(K101/100)*$G$122+(M101/100)*$G$123+(O101)*$G$124+(Q101*$G$125))</f>
        <v>399.370334845082</v>
      </c>
    </row>
    <row r="102">
      <c r="A102">
        <v>46</v>
      </c>
      <c r="B102">
        <f>B101+3</f>
        <v>318</v>
      </c>
      <c r="C102">
        <f>$J$7+B102</f>
        <v>38837</v>
      </c>
      <c r="E102">
        <f>(IF($C$8*ReSemanalFert!C52&lt;=0,"0",$C$8*ReSemanalFert!C52))/2</f>
        <v>15.100247755026478</v>
      </c>
      <c r="G102">
        <f>($C$8*ReSemanalFert!E52)/2</f>
        <v>8.929303482809297</v>
      </c>
      <c r="I102">
        <f>($C$8*ReSemanalFert!G52)/2</f>
        <v>26.752907165985</v>
      </c>
      <c r="K102">
        <f>($C$8*ReSemanalFert!I52)/2</f>
        <v>18.57840775415625</v>
      </c>
      <c r="M102">
        <f>($C$8*ReSemanalFert!K52)/2</f>
        <v>11.203414444444444</v>
      </c>
      <c r="O102">
        <f>($C$8*ReSemanalFert!M52)/2</f>
        <v>609.2381417073171</v>
      </c>
      <c r="Q102">
        <f>20*$C$8</f>
        <v>20.019999999999996</v>
      </c>
      <c r="S102">
        <f>((E102/100)*$G$119+(G102/100)*$G$120+(I102/100)*$G$121+(K102/100)*$G$122+(M102/100)*$G$123+(O102)*$G$124+(Q102*$G$125))</f>
        <v>428.399334845082</v>
      </c>
    </row>
    <row r="103">
      <c r="B103">
        <f>B102+4</f>
        <v>322</v>
      </c>
      <c r="C103">
        <f>$J$7+B103</f>
        <v>38841</v>
      </c>
      <c r="E103">
        <f>E102</f>
        <v>15.100247755026478</v>
      </c>
      <c r="G103">
        <f>G102</f>
        <v>8.929303482809297</v>
      </c>
      <c r="I103">
        <f>I102</f>
        <v>26.752907165985</v>
      </c>
      <c r="K103">
        <f>K102</f>
        <v>18.57840775415625</v>
      </c>
      <c r="M103">
        <f>M102</f>
        <v>11.203414444444444</v>
      </c>
      <c r="O103">
        <f>O102</f>
        <v>609.2381417073171</v>
      </c>
      <c r="S103">
        <f>((E103/100)*$G$119+(G103/100)*$G$120+(I103/100)*$G$121+(K103/100)*$G$122+(M103/100)*$G$123+(O103)*$G$124+(Q103*$G$125))</f>
        <v>399.370334845082</v>
      </c>
    </row>
    <row r="104">
      <c r="A104">
        <v>47</v>
      </c>
      <c r="B104">
        <f>B103+3</f>
        <v>325</v>
      </c>
      <c r="C104">
        <f>$J$7+B104</f>
        <v>38844</v>
      </c>
      <c r="E104">
        <f>(IF($C$8*ReSemanalFert!C53&lt;=0,"0",$C$8*ReSemanalFert!C53))/2</f>
        <v>15.100247755026478</v>
      </c>
      <c r="G104">
        <f>($C$8*ReSemanalFert!E53)/2</f>
        <v>8.929303482809297</v>
      </c>
      <c r="I104">
        <f>($C$8*ReSemanalFert!G53)/2</f>
        <v>26.752907165985</v>
      </c>
      <c r="K104">
        <f>($C$8*ReSemanalFert!I53)/2</f>
        <v>18.57840775415625</v>
      </c>
      <c r="M104">
        <f>($C$8*ReSemanalFert!K53)/2</f>
        <v>11.203414444444444</v>
      </c>
      <c r="O104">
        <f>($C$8*ReSemanalFert!M53)/2</f>
        <v>609.2381417073171</v>
      </c>
      <c r="Q104">
        <f>20*$C$8</f>
        <v>20.019999999999996</v>
      </c>
      <c r="S104">
        <f>((E104/100)*$G$119+(G104/100)*$G$120+(I104/100)*$G$121+(K104/100)*$G$122+(M104/100)*$G$123+(O104)*$G$124+(Q104*$G$125))</f>
        <v>428.399334845082</v>
      </c>
    </row>
    <row r="105">
      <c r="B105">
        <f>B104+4</f>
        <v>329</v>
      </c>
      <c r="C105">
        <f>$J$7+B105</f>
        <v>38848</v>
      </c>
      <c r="E105">
        <f>E104</f>
        <v>15.100247755026478</v>
      </c>
      <c r="G105">
        <f>G104</f>
        <v>8.929303482809297</v>
      </c>
      <c r="I105">
        <f>I104</f>
        <v>26.752907165985</v>
      </c>
      <c r="K105">
        <f>K104</f>
        <v>18.57840775415625</v>
      </c>
      <c r="M105">
        <f>M104</f>
        <v>11.203414444444444</v>
      </c>
      <c r="O105">
        <f>O104</f>
        <v>609.2381417073171</v>
      </c>
      <c r="S105">
        <f>((E105/100)*$G$119+(G105/100)*$G$120+(I105/100)*$G$121+(K105/100)*$G$122+(M105/100)*$G$123+(O105)*$G$124+(Q105*$G$125))</f>
        <v>399.370334845082</v>
      </c>
    </row>
    <row r="106">
      <c r="A106">
        <v>48</v>
      </c>
      <c r="B106">
        <f>B105+3</f>
        <v>332</v>
      </c>
      <c r="C106">
        <f>$J$7+B106</f>
        <v>38851</v>
      </c>
      <c r="E106">
        <f>(IF($C$8*ReSemanalFert!C54&lt;=0,"0",$C$8*ReSemanalFert!C54))/2</f>
        <v>15.100247755026478</v>
      </c>
      <c r="G106">
        <f>($C$8*ReSemanalFert!E54)/2</f>
        <v>8.929303482809297</v>
      </c>
      <c r="I106">
        <f>($C$8*ReSemanalFert!G54)/2</f>
        <v>26.752907165985</v>
      </c>
      <c r="K106">
        <f>($C$8*ReSemanalFert!I54)/2</f>
        <v>18.57840775415625</v>
      </c>
      <c r="M106">
        <f>($C$8*ReSemanalFert!K54)/2</f>
        <v>11.203414444444444</v>
      </c>
      <c r="O106">
        <f>($C$8*ReSemanalFert!M54)/2</f>
        <v>609.2381417073171</v>
      </c>
      <c r="Q106">
        <f>20*$C$8</f>
        <v>20.019999999999996</v>
      </c>
      <c r="S106">
        <f>((E106/100)*$G$119+(G106/100)*$G$120+(I106/100)*$G$121+(K106/100)*$G$122+(M106/100)*$G$123+(O106)*$G$124+(Q106*$G$125))</f>
        <v>428.399334845082</v>
      </c>
    </row>
    <row r="107">
      <c r="B107">
        <f>B106+4</f>
        <v>336</v>
      </c>
      <c r="C107">
        <f>$J$7+B107</f>
        <v>38855</v>
      </c>
      <c r="E107">
        <f>E106</f>
        <v>15.100247755026478</v>
      </c>
      <c r="G107">
        <f>G106</f>
        <v>8.929303482809297</v>
      </c>
      <c r="I107">
        <f>I106</f>
        <v>26.752907165985</v>
      </c>
      <c r="K107">
        <f>K106</f>
        <v>18.57840775415625</v>
      </c>
      <c r="M107">
        <f>M106</f>
        <v>11.203414444444444</v>
      </c>
      <c r="O107">
        <f>O106</f>
        <v>609.2381417073171</v>
      </c>
      <c r="S107">
        <f>((E107/100)*$G$119+(G107/100)*$G$120+(I107/100)*$G$121+(K107/100)*$G$122+(M107/100)*$G$123+(O107)*$G$124+(Q107*$G$125))</f>
        <v>399.370334845082</v>
      </c>
    </row>
    <row r="108">
      <c r="A108">
        <v>49</v>
      </c>
      <c r="B108">
        <f>B107+3</f>
        <v>339</v>
      </c>
      <c r="C108">
        <f>$J$7+B108</f>
        <v>38858</v>
      </c>
      <c r="E108">
        <f>(IF($C$8*ReSemanalFert!C55&lt;=0,"0",$C$8*ReSemanalFert!C55))/2</f>
        <v>15.100247755026478</v>
      </c>
      <c r="G108">
        <f>($C$8*ReSemanalFert!E55)/2</f>
        <v>8.929303482809297</v>
      </c>
      <c r="I108">
        <f>($C$8*ReSemanalFert!G55)/2</f>
        <v>26.752907165985</v>
      </c>
      <c r="K108">
        <f>($C$8*ReSemanalFert!I55)/2</f>
        <v>18.57840775415625</v>
      </c>
      <c r="M108">
        <f>($C$8*ReSemanalFert!K55)/2</f>
        <v>11.203414444444444</v>
      </c>
      <c r="O108">
        <f>($C$8*ReSemanalFert!M55)/2</f>
        <v>609.2381417073171</v>
      </c>
      <c r="Q108">
        <f>20*$C$8</f>
        <v>20.019999999999996</v>
      </c>
      <c r="S108">
        <f>((E108/100)*$G$119+(G108/100)*$G$120+(I108/100)*$G$121+(K108/100)*$G$122+(M108/100)*$G$123+(O108)*$G$124+(Q108*$G$125))</f>
        <v>428.399334845082</v>
      </c>
    </row>
    <row r="109">
      <c r="B109">
        <f>B108+4</f>
        <v>343</v>
      </c>
      <c r="C109">
        <f>$J$7+B109</f>
        <v>38862</v>
      </c>
      <c r="E109">
        <f>E108</f>
        <v>15.100247755026478</v>
      </c>
      <c r="G109">
        <f>G108</f>
        <v>8.929303482809297</v>
      </c>
      <c r="I109">
        <f>I108</f>
        <v>26.752907165985</v>
      </c>
      <c r="K109">
        <f>K108</f>
        <v>18.57840775415625</v>
      </c>
      <c r="M109">
        <f>M108</f>
        <v>11.203414444444444</v>
      </c>
      <c r="O109">
        <f>O108</f>
        <v>609.2381417073171</v>
      </c>
      <c r="S109">
        <f>((E109/100)*$G$119+(G109/100)*$G$120+(I109/100)*$G$121+(K109/100)*$G$122+(M109/100)*$G$123+(O109)*$G$124+(Q109*$G$125))</f>
        <v>399.370334845082</v>
      </c>
    </row>
    <row r="110">
      <c r="A110">
        <v>50</v>
      </c>
      <c r="B110">
        <f>B109+3</f>
        <v>346</v>
      </c>
      <c r="C110">
        <f>$J$7+B110</f>
        <v>38865</v>
      </c>
      <c r="E110">
        <f>(IF($C$8*ReSemanalFert!C56&lt;=0,"0",$C$8*ReSemanalFert!C56))/2</f>
        <v>15.100247755026478</v>
      </c>
      <c r="G110">
        <f>($C$8*ReSemanalFert!E56)/2</f>
        <v>8.929303482809297</v>
      </c>
      <c r="I110">
        <f>($C$8*ReSemanalFert!G56)/2</f>
        <v>26.752907165985</v>
      </c>
      <c r="K110">
        <f>($C$8*ReSemanalFert!I56)/2</f>
        <v>18.57840775415625</v>
      </c>
      <c r="M110">
        <f>($C$8*ReSemanalFert!K56)/2</f>
        <v>11.203414444444444</v>
      </c>
      <c r="O110">
        <f>($C$8*ReSemanalFert!M56)/2</f>
        <v>609.2381417073171</v>
      </c>
      <c r="Q110">
        <f>20*$C$8</f>
        <v>20.019999999999996</v>
      </c>
      <c r="S110">
        <f>((E110/100)*$G$119+(G110/100)*$G$120+(I110/100)*$G$121+(K110/100)*$G$122+(M110/100)*$G$123+(O110)*$G$124+(Q110*$G$125))</f>
        <v>428.399334845082</v>
      </c>
    </row>
    <row r="111">
      <c r="B111">
        <f>B110+4</f>
        <v>350</v>
      </c>
      <c r="C111">
        <f>$J$7+B111</f>
        <v>38869</v>
      </c>
      <c r="E111">
        <f>E110</f>
        <v>15.100247755026478</v>
      </c>
      <c r="G111">
        <f>G110</f>
        <v>8.929303482809297</v>
      </c>
      <c r="I111">
        <f>I110</f>
        <v>26.752907165985</v>
      </c>
      <c r="K111">
        <f>K110</f>
        <v>18.57840775415625</v>
      </c>
      <c r="M111">
        <f>M110</f>
        <v>11.203414444444444</v>
      </c>
      <c r="O111">
        <f>O110</f>
        <v>609.2381417073171</v>
      </c>
      <c r="S111">
        <f>((E111/100)*$G$119+(G111/100)*$G$120+(I111/100)*$G$121+(K111/100)*$G$122+(M111/100)*$G$123+(O111)*$G$124+(Q111*$G$125))</f>
        <v>399.370334845082</v>
      </c>
    </row>
    <row r="112">
      <c r="A112">
        <v>51</v>
      </c>
      <c r="B112">
        <f>B111+3</f>
        <v>353</v>
      </c>
      <c r="C112">
        <f>$J$7+B112</f>
        <v>38872</v>
      </c>
      <c r="E112">
        <f>(IF($C$8*ReSemanalFert!C57&lt;=0,"0",$C$8*ReSemanalFert!C57))/2</f>
        <v>15.100247755026478</v>
      </c>
      <c r="G112">
        <f>($C$8*ReSemanalFert!E57)/2</f>
        <v>8.929303482809297</v>
      </c>
      <c r="I112">
        <f>($C$8*ReSemanalFert!G57)/2</f>
        <v>26.752907165985</v>
      </c>
      <c r="K112">
        <f>($C$8*ReSemanalFert!I57)/2</f>
        <v>18.57840775415625</v>
      </c>
      <c r="M112">
        <f>($C$8*ReSemanalFert!K57)/2</f>
        <v>11.203414444444444</v>
      </c>
      <c r="O112">
        <f>($C$8*ReSemanalFert!M57)/2</f>
        <v>609.2381417073171</v>
      </c>
      <c r="Q112">
        <f>20*$C$8</f>
        <v>20.019999999999996</v>
      </c>
      <c r="S112">
        <f>((E112/100)*$G$119+(G112/100)*$G$120+(I112/100)*$G$121+(K112/100)*$G$122+(M112/100)*$G$123+(O112)*$G$124+(Q112*$G$125))</f>
        <v>428.399334845082</v>
      </c>
    </row>
    <row r="113">
      <c r="B113">
        <f>B112+4</f>
        <v>357</v>
      </c>
      <c r="C113">
        <f>$J$7+B113</f>
        <v>38876</v>
      </c>
      <c r="E113">
        <f>E112</f>
        <v>15.100247755026478</v>
      </c>
      <c r="G113">
        <f>G112</f>
        <v>8.929303482809297</v>
      </c>
      <c r="I113">
        <f>I112</f>
        <v>26.752907165985</v>
      </c>
      <c r="K113">
        <f>K112</f>
        <v>18.57840775415625</v>
      </c>
      <c r="M113">
        <f>M112</f>
        <v>11.203414444444444</v>
      </c>
      <c r="O113">
        <f>O112</f>
        <v>609.2381417073171</v>
      </c>
      <c r="S113">
        <f>((E113/100)*$G$119+(G113/100)*$G$120+(I113/100)*$G$121+(K113/100)*$G$122+(M113/100)*$G$123+(O113)*$G$124+(Q113*$G$125))</f>
        <v>399.370334845082</v>
      </c>
    </row>
    <row r="114">
      <c r="A114">
        <v>52</v>
      </c>
      <c r="B114">
        <f>B113+3</f>
        <v>360</v>
      </c>
      <c r="C114">
        <f>$J$7+B114</f>
        <v>38879</v>
      </c>
      <c r="E114">
        <f>(IF($C$8*ReSemanalFert!C58&lt;=0,"0",$C$8*ReSemanalFert!C58))/2</f>
        <v>15.100247755026478</v>
      </c>
      <c r="G114">
        <f>($C$8*ReSemanalFert!E58)/2</f>
        <v>8.929303482809297</v>
      </c>
      <c r="I114">
        <f>($C$8*ReSemanalFert!G58)/2</f>
        <v>26.752907165985</v>
      </c>
      <c r="K114">
        <f>($C$8*ReSemanalFert!I58)/2</f>
        <v>18.57840775415625</v>
      </c>
      <c r="M114">
        <f>($C$8*ReSemanalFert!K58)/2</f>
        <v>11.203414444444444</v>
      </c>
      <c r="O114">
        <f>($C$8*ReSemanalFert!M58)/2</f>
        <v>609.2381417073171</v>
      </c>
      <c r="Q114">
        <f>20*$C$8</f>
        <v>20.019999999999996</v>
      </c>
      <c r="S114">
        <f>((E114/100)*$G$119+(G114/100)*$G$120+(I114/100)*$G$121+(K114/100)*$G$122+(M114/100)*$G$123+(O114)*$G$124+(Q114*$G$125))</f>
        <v>428.399334845082</v>
      </c>
    </row>
    <row r="115">
      <c r="B115">
        <f>B114+4</f>
        <v>364</v>
      </c>
      <c r="C115">
        <f>$J$7+B115</f>
        <v>38883</v>
      </c>
      <c r="E115">
        <f>E114</f>
        <v>15.100247755026478</v>
      </c>
      <c r="G115">
        <f>G114</f>
        <v>8.929303482809297</v>
      </c>
      <c r="I115">
        <f>I114</f>
        <v>26.752907165985</v>
      </c>
      <c r="K115">
        <f>K114</f>
        <v>18.57840775415625</v>
      </c>
      <c r="M115">
        <f>M114</f>
        <v>11.203414444444444</v>
      </c>
      <c r="O115">
        <f>O114</f>
        <v>609.2381417073171</v>
      </c>
      <c r="S115">
        <f>((E115/100)*$G$119+(G115/100)*$G$120+(I115/100)*$G$121+(K115/100)*$G$122+(M115/100)*$G$123+(O115)*$G$124+(Q115*$G$125))</f>
        <v>399.370334845082</v>
      </c>
    </row>
    <row r="116">
      <c r="C116" t="str">
        <v>Total</v>
      </c>
      <c r="E116">
        <f>SUM(E12:E115)</f>
        <v>1462.9246316637373</v>
      </c>
      <c r="G116">
        <f>SUM(G12:G115)</f>
        <v>1043.112163980677</v>
      </c>
      <c r="I116">
        <f>SUM(I12:I115)</f>
        <v>2606.4981100526215</v>
      </c>
      <c r="K116">
        <f>SUM(K12:K115)</f>
        <v>1810.0681319809803</v>
      </c>
      <c r="M116">
        <f>SUM(M12:M115)</f>
        <v>1085.901746011189</v>
      </c>
      <c r="O116">
        <f>SUM(O12:O115)</f>
        <v>56472.641591219566</v>
      </c>
      <c r="Q116">
        <f>SUM(Q12:Q115)</f>
        <v>1041.0399999999993</v>
      </c>
      <c r="S116">
        <f>SUM(S12:S115)</f>
        <v>42350.40753265454</v>
      </c>
    </row>
    <row r="118" ht="39.75" customHeight="1">
      <c r="B118" t="str">
        <v>Producto</v>
      </c>
      <c r="F118" t="str">
        <v>Lbs/Ha</v>
      </c>
      <c r="G118" t="str">
        <f>Fertilizantes!L2</f>
        <v>Costo Lps/qq</v>
      </c>
    </row>
    <row r="119">
      <c r="B119" t="str">
        <f>ReSemanalFert!C4</f>
        <v>Nitrato de Amonio</v>
      </c>
      <c r="F119">
        <f>E116/C8</f>
        <v>1461.4631684952421</v>
      </c>
      <c r="G119">
        <f>Main!D37</f>
        <v>320</v>
      </c>
    </row>
    <row r="120">
      <c r="B120" t="str">
        <f>ReSemanalFert!E4</f>
        <v>MAP 12-61-0</v>
      </c>
      <c r="F120">
        <f>G116/C8</f>
        <v>1042.0700938867903</v>
      </c>
      <c r="G120">
        <f>Main!D27</f>
        <v>1200</v>
      </c>
    </row>
    <row r="121">
      <c r="B121" t="str">
        <f>ReSemanalFert!G4</f>
        <v>Sulfato de Potasio</v>
      </c>
      <c r="F121">
        <f>I116/C8</f>
        <v>2603.894215836785</v>
      </c>
      <c r="G121">
        <f>Main!D32</f>
        <v>365</v>
      </c>
      <c r="I121" t="str">
        <v xml:space="preserve">Preparado y Autorizado Por </v>
      </c>
    </row>
    <row r="122">
      <c r="B122" t="str">
        <f>ReSemanalFert!I4</f>
        <v>Sulfato de Magnesio</v>
      </c>
      <c r="F122">
        <f>K116/C8</f>
        <v>1808.2598721088716</v>
      </c>
      <c r="G122">
        <f>Main!D42</f>
        <v>370</v>
      </c>
      <c r="I122" t="str">
        <v>MSc Ricardo D. Lardizábal</v>
      </c>
    </row>
    <row r="123">
      <c r="B123" t="str">
        <f>ReSemanalFert!K4</f>
        <v>Nitrato de Calcio</v>
      </c>
      <c r="F123">
        <f>M116/C8</f>
        <v>1084.816929082107</v>
      </c>
      <c r="G123">
        <f>Main!D47</f>
        <v>520</v>
      </c>
    </row>
    <row r="124">
      <c r="B124" t="str">
        <f>ReSemanalFert!M4</f>
        <v>Solubor</v>
      </c>
      <c r="F124">
        <f>O116/C8</f>
        <v>56416.225365853716</v>
      </c>
      <c r="G124">
        <f>Main!D52</f>
        <v>0.0316</v>
      </c>
    </row>
    <row r="125" ht="18" customHeight="1">
      <c r="B125" t="str">
        <v>Melaza</v>
      </c>
      <c r="F125">
        <f>Q116/C8</f>
        <v>1039.9999999999993</v>
      </c>
      <c r="G125">
        <f>Main!D55</f>
        <v>1.45</v>
      </c>
    </row>
    <row r="126" ht="17.4" customHeight="1">
      <c r="B126" t="str">
        <v>NOTA: El Nitrato de Calcio se debe de diluir en un barril aparte para inyectarse al sistema</v>
      </c>
    </row>
    <row r="128">
      <c r="B128" t="str">
        <v>,@ La Melaza del calendario de fertilización se usan para la limpieza de la cinta. La aplicación de ellos es después de la fertilización y en la ultima media hora de riego.  Para mas detalles ver el boletín técnico numero 16 de Fintrac/CDA.</v>
      </c>
    </row>
    <row r="131">
      <c r="B131" t="str">
        <v>Abreviaciones usadas</v>
      </c>
    </row>
    <row r="132">
      <c r="B132" t="str">
        <v>Mz-Manzanas, Ha-Hectáreas, Lbs-Libras, Lts-Litros y DDT-Días después de Transplante</v>
      </c>
    </row>
  </sheetData>
  <sheetProtection sheet="1"/>
  <mergeCells count="44">
    <mergeCell ref="B132:M132"/>
    <mergeCell ref="B126:I127"/>
    <mergeCell ref="B123:E123"/>
    <mergeCell ref="B122:E122"/>
    <mergeCell ref="I122:Q122"/>
    <mergeCell ref="B124:E124"/>
    <mergeCell ref="E10:F10"/>
    <mergeCell ref="B131:C131"/>
    <mergeCell ref="B128:S129"/>
    <mergeCell ref="B125:E125"/>
    <mergeCell ref="B118:E118"/>
    <mergeCell ref="B119:E119"/>
    <mergeCell ref="B120:E120"/>
    <mergeCell ref="B121:E121"/>
    <mergeCell ref="C10:D10"/>
    <mergeCell ref="I121:Q121"/>
    <mergeCell ref="A10:A11"/>
    <mergeCell ref="B10:B11"/>
    <mergeCell ref="A7:B7"/>
    <mergeCell ref="A8:B8"/>
    <mergeCell ref="A1:M1"/>
    <mergeCell ref="A6:B6"/>
    <mergeCell ref="G5:I5"/>
    <mergeCell ref="G6:I6"/>
    <mergeCell ref="A5:B5"/>
    <mergeCell ref="A3:K3"/>
    <mergeCell ref="C5:F5"/>
    <mergeCell ref="C6:F6"/>
    <mergeCell ref="A2:L2"/>
    <mergeCell ref="S10:S11"/>
    <mergeCell ref="O10:P10"/>
    <mergeCell ref="Q10:R10"/>
    <mergeCell ref="G10:H10"/>
    <mergeCell ref="I10:J10"/>
    <mergeCell ref="K10:L10"/>
    <mergeCell ref="M10:N10"/>
    <mergeCell ref="C7:F7"/>
    <mergeCell ref="C8:F8"/>
    <mergeCell ref="J5:N5"/>
    <mergeCell ref="J6:N6"/>
    <mergeCell ref="J7:N7"/>
    <mergeCell ref="J8:N8"/>
    <mergeCell ref="G7:I7"/>
    <mergeCell ref="G8:I8"/>
  </mergeCells>
  <pageMargins left="0.25" right="0.25" top="0.59" bottom="0.8" header="0.25" footer="0.25"/>
  <ignoredErrors>
    <ignoredError numberStoredAsText="1" sqref="A1:V141"/>
  </ignoredErrors>
  <legacyDrawing r:id="rId1"/>
</worksheet>
</file>

<file path=xl/worksheets/sheet5.xml><?xml version="1.0" encoding="utf-8"?>
<worksheet xmlns="http://schemas.openxmlformats.org/spreadsheetml/2006/main" xmlns:r="http://schemas.openxmlformats.org/officeDocument/2006/relationships">
  <dimension ref="A1:V87"/>
  <sheetViews>
    <sheetView workbookViewId="0" rightToLeft="0"/>
  </sheetViews>
  <sheetData>
    <row r="1">
      <c r="A1" t="str">
        <v>Calendario de Fertilización para Goteo 1 Vez Por Semana</v>
      </c>
    </row>
    <row r="2" ht="29.25" customHeight="1">
      <c r="A2" t="str">
        <f>Main!E16</f>
        <v>Fresa / Sweet Charly</v>
      </c>
    </row>
    <row r="3" ht="26.25" customHeight="1">
      <c r="A3" t="str">
        <f>Main!C8</f>
        <v>"Sin Fertilización Base"</v>
      </c>
    </row>
    <row r="4" ht="14.25" customHeight="1"/>
    <row r="5" ht="20.1" customHeight="1">
      <c r="A5" t="str">
        <v>Productor</v>
      </c>
      <c r="C5" t="str">
        <f>Main!E12</f>
        <v>Pancho Pérez</v>
      </c>
      <c r="G5" t="str">
        <v>Parcela</v>
      </c>
      <c r="J5" t="str">
        <f>Main!E14</f>
        <v>La Frondosa</v>
      </c>
    </row>
    <row r="6" ht="20.1" customHeight="1">
      <c r="A6" t="str">
        <v>Zona</v>
      </c>
      <c r="C6" t="str">
        <f>Main!E13</f>
        <v>La Flecha</v>
      </c>
      <c r="G6" t="str">
        <v>Técnico</v>
      </c>
      <c r="J6" t="str">
        <f>Main!E15</f>
        <v>Luis Torres</v>
      </c>
    </row>
    <row r="7" ht="20.1" customHeight="1">
      <c r="A7" t="str">
        <v>Área Mz.</v>
      </c>
      <c r="C7">
        <f>Main!E17</f>
        <v>1.43</v>
      </c>
      <c r="G7" t="str">
        <v>Fecha:</v>
      </c>
      <c r="J7">
        <f>Main!E18</f>
        <v>38519</v>
      </c>
    </row>
    <row r="8" ht="20.1" customHeight="1">
      <c r="A8" t="str">
        <v>Área Ha.</v>
      </c>
      <c r="C8">
        <f>Main!I17</f>
        <v>1.001</v>
      </c>
      <c r="G8" t="str">
        <v>Fecha de Cosecha:</v>
      </c>
      <c r="J8">
        <f>J7+Main!E19</f>
        <v>38609</v>
      </c>
    </row>
    <row r="9" ht="19.5" customHeight="1"/>
    <row r="10" ht="26.399999999999995" customHeight="1">
      <c r="A10" t="str">
        <v>Semana</v>
      </c>
      <c r="B10" t="str">
        <v>DDT</v>
      </c>
      <c r="C10" t="str">
        <v>FECHA</v>
      </c>
      <c r="E10" t="str">
        <f>ReSemanalFert!C4</f>
        <v>Nitrato de Amonio</v>
      </c>
      <c r="G10" t="str">
        <f>ReSemanalFert!E4</f>
        <v>MAP 12-61-0</v>
      </c>
      <c r="I10" t="str">
        <f>ReSemanalFert!G4</f>
        <v>Sulfato de Potasio</v>
      </c>
      <c r="K10" t="str">
        <f>ReSemanalFert!I4</f>
        <v>Sulfato de Magnesio</v>
      </c>
      <c r="M10" t="str">
        <f>ReSemanalFert!K4</f>
        <v>Nitrato de Calcio</v>
      </c>
      <c r="O10" t="str">
        <f>ReSemanalFert!M4</f>
        <v>Solubor</v>
      </c>
      <c r="Q10" t="str">
        <v>,@ Melaza</v>
      </c>
      <c r="S10" t="str">
        <v>Costo / Aplicación</v>
      </c>
    </row>
    <row r="11">
      <c r="D11" t="str">
        <v>Cambios</v>
      </c>
      <c r="E11" t="str">
        <f>Main!E36</f>
        <v>Lbs</v>
      </c>
      <c r="F11" t="str">
        <v>Cambios</v>
      </c>
      <c r="G11" t="str">
        <f>Main!E26</f>
        <v>Lbs</v>
      </c>
      <c r="H11" t="str">
        <v>Cambios</v>
      </c>
      <c r="I11" t="str">
        <f>Main!E31</f>
        <v>Lbs</v>
      </c>
      <c r="J11" t="str">
        <v>Cambios</v>
      </c>
      <c r="K11" t="str">
        <f>Main!E41</f>
        <v>Lbs</v>
      </c>
      <c r="L11" t="str">
        <v>Cambios</v>
      </c>
      <c r="M11" t="str">
        <f>Main!E46</f>
        <v>Lbs</v>
      </c>
      <c r="N11" t="str">
        <v>Cambios</v>
      </c>
      <c r="O11" t="str">
        <f>Main!E51</f>
        <v>Gramos</v>
      </c>
      <c r="P11" t="str">
        <v>Cambios</v>
      </c>
      <c r="Q11" t="str">
        <f>Main!E56</f>
        <v>Lts</v>
      </c>
      <c r="R11" t="str">
        <v>Cambios</v>
      </c>
    </row>
    <row r="12" ht="18.75" customHeight="1">
      <c r="A12">
        <v>1</v>
      </c>
      <c r="B12">
        <v>7</v>
      </c>
      <c r="C12">
        <f>$J$7+B12</f>
        <v>38526</v>
      </c>
      <c r="E12">
        <f>IF($C$8*ReSemanalFert!C7&lt;=0,"0",$C$8*ReSemanalFert!C7)</f>
        <v>9.179361300085313</v>
      </c>
      <c r="G12">
        <f>$C$8*ReSemanalFert!E7</f>
        <v>12.840849721371802</v>
      </c>
      <c r="I12">
        <f>$C$8*ReSemanalFert!G7</f>
        <v>16.61848781525625</v>
      </c>
      <c r="K12">
        <f>$C$8*ReSemanalFert!I7</f>
        <v>11.540616538372396</v>
      </c>
      <c r="M12">
        <f>$C$8*ReSemanalFert!K7</f>
        <v>6.723944649808006</v>
      </c>
      <c r="O12">
        <f>$C$8*ReSemanalFert!M7</f>
        <v>174.06755219512195</v>
      </c>
      <c r="Q12">
        <f>20*$C$8</f>
        <v>20.019999999999996</v>
      </c>
      <c r="S12">
        <f>((E12/100)*$G$67+(G12/100)*$G$68+(I12/100)*$G$69+(K12/100)*$G$70+(M12/100)*$G$71+(O12)*$G$72+(Q12*$G$73))</f>
        <v>356.31596136276534</v>
      </c>
    </row>
    <row r="13">
      <c r="A13">
        <v>2</v>
      </c>
      <c r="B13">
        <v>14</v>
      </c>
      <c r="C13">
        <f>$J$7+B13</f>
        <v>38533</v>
      </c>
      <c r="E13">
        <f>IF($C$8*ReSemanalFert!C8&lt;=0,"0",$C$8*ReSemanalFert!C8)</f>
        <v>9.179361300085313</v>
      </c>
      <c r="G13">
        <f>$C$8*ReSemanalFert!E8</f>
        <v>12.840849721371802</v>
      </c>
      <c r="I13">
        <f>$C$8*ReSemanalFert!G8</f>
        <v>16.61848781525625</v>
      </c>
      <c r="K13">
        <f>$C$8*ReSemanalFert!I8</f>
        <v>11.540616538372396</v>
      </c>
      <c r="M13">
        <f>$C$8*ReSemanalFert!K8</f>
        <v>6.723944649808006</v>
      </c>
      <c r="O13">
        <f>$C$8*ReSemanalFert!M8</f>
        <v>253.64168097560972</v>
      </c>
      <c r="Q13">
        <f>20*$C$8</f>
        <v>20.019999999999996</v>
      </c>
      <c r="S13">
        <f>((E13/100)*$G$67+(G13/100)*$G$68+(I13/100)*$G$69+(K13/100)*$G$70+(M13/100)*$G$71+(O13)*$G$72+(Q13*$G$73))</f>
        <v>358.8305038322287</v>
      </c>
    </row>
    <row r="14">
      <c r="A14">
        <v>3</v>
      </c>
      <c r="B14">
        <v>21</v>
      </c>
      <c r="C14">
        <f>$J$7+B14</f>
        <v>38540</v>
      </c>
      <c r="E14">
        <f>IF($C$8*ReSemanalFert!C9&lt;=0,"0",$C$8*ReSemanalFert!C9)</f>
        <v>22.979414605956826</v>
      </c>
      <c r="G14">
        <f>$C$8*ReSemanalFert!E9</f>
        <v>32.145505552488196</v>
      </c>
      <c r="I14">
        <f>$C$8*ReSemanalFert!G9</f>
        <v>41.60236307805704</v>
      </c>
      <c r="K14">
        <f>$C$8*ReSemanalFert!I9</f>
        <v>28.890529915317387</v>
      </c>
      <c r="M14">
        <f>$C$8*ReSemanalFert!K9</f>
        <v>16.832577653742337</v>
      </c>
      <c r="O14">
        <f>$C$8*ReSemanalFert!M9</f>
        <v>373.0014092682927</v>
      </c>
      <c r="Q14">
        <f>20*$C$8</f>
        <v>20.019999999999996</v>
      </c>
      <c r="S14">
        <f>((E14/100)*$G$67+(G14/100)*$G$68+(I14/100)*$G$69+(K14/100)*$G$70+(M14/100)*$G$71+(O14)*$G$72+(Q14*$G$73))</f>
        <v>846.3690276228409</v>
      </c>
    </row>
    <row r="15">
      <c r="A15">
        <v>4</v>
      </c>
      <c r="B15">
        <v>28</v>
      </c>
      <c r="C15">
        <f>$J$7+B15</f>
        <v>38547</v>
      </c>
      <c r="E15">
        <f>IF($C$8*ReSemanalFert!C10&lt;=0,"0",$C$8*ReSemanalFert!C10)</f>
        <v>22.979414605956826</v>
      </c>
      <c r="G15">
        <f>$C$8*ReSemanalFert!E10</f>
        <v>32.145505552488196</v>
      </c>
      <c r="I15">
        <f>$C$8*ReSemanalFert!G10</f>
        <v>41.60236307805704</v>
      </c>
      <c r="K15">
        <f>$C$8*ReSemanalFert!I10</f>
        <v>28.890529915317387</v>
      </c>
      <c r="M15">
        <f>$C$8*ReSemanalFert!K10</f>
        <v>16.832577653742337</v>
      </c>
      <c r="O15">
        <f>$C$8*ReSemanalFert!M10</f>
        <v>417.7607580487805</v>
      </c>
      <c r="Q15">
        <f>20*$C$8</f>
        <v>20.019999999999996</v>
      </c>
      <c r="S15">
        <f>((E15/100)*$G$67+(G15/100)*$G$68+(I15/100)*$G$69+(K15/100)*$G$70+(M15/100)*$G$71+(O15)*$G$72+(Q15*$G$73))</f>
        <v>847.7834230443043</v>
      </c>
    </row>
    <row r="16">
      <c r="A16">
        <v>5</v>
      </c>
      <c r="B16">
        <v>35</v>
      </c>
      <c r="C16">
        <f>$J$7+B16</f>
        <v>38554</v>
      </c>
      <c r="E16">
        <f>IF($C$8*ReSemanalFert!C11&lt;=0,"0",$C$8*ReSemanalFert!C11)</f>
        <v>22.979414605956826</v>
      </c>
      <c r="G16">
        <f>$C$8*ReSemanalFert!E11</f>
        <v>32.145505552488196</v>
      </c>
      <c r="I16">
        <f>$C$8*ReSemanalFert!G11</f>
        <v>41.60236307805704</v>
      </c>
      <c r="K16">
        <f>$C$8*ReSemanalFert!I11</f>
        <v>28.890529915317387</v>
      </c>
      <c r="M16">
        <f>$C$8*ReSemanalFert!K11</f>
        <v>16.832577653742337</v>
      </c>
      <c r="O16">
        <f>$C$8*ReSemanalFert!M11</f>
        <v>492.3626024390243</v>
      </c>
      <c r="Q16">
        <f>20*$C$8</f>
        <v>20.019999999999996</v>
      </c>
      <c r="S16">
        <f>((E16/100)*$G$67+(G16/100)*$G$68+(I16/100)*$G$69+(K16/100)*$G$70+(M16/100)*$G$71+(O16)*$G$72+(Q16*$G$73))</f>
        <v>850.140841327036</v>
      </c>
    </row>
    <row r="17">
      <c r="A17">
        <v>6</v>
      </c>
      <c r="B17">
        <v>42</v>
      </c>
      <c r="C17">
        <f>$J$7+B17</f>
        <v>38561</v>
      </c>
      <c r="E17">
        <f>IF($C$8*ReSemanalFert!C12&lt;=0,"0",$C$8*ReSemanalFert!C12)</f>
        <v>22.979414605956826</v>
      </c>
      <c r="G17">
        <f>$C$8*ReSemanalFert!E12</f>
        <v>32.145505552488196</v>
      </c>
      <c r="I17">
        <f>$C$8*ReSemanalFert!G12</f>
        <v>41.60236307805704</v>
      </c>
      <c r="K17">
        <f>$C$8*ReSemanalFert!I12</f>
        <v>28.890529915317387</v>
      </c>
      <c r="M17">
        <f>$C$8*ReSemanalFert!K12</f>
        <v>16.832577653742337</v>
      </c>
      <c r="O17">
        <f>$C$8*ReSemanalFert!M12</f>
        <v>591.8317282926829</v>
      </c>
      <c r="Q17">
        <f>20*$C$8</f>
        <v>20.019999999999996</v>
      </c>
      <c r="S17">
        <f>((E17/100)*$G$67+(G17/100)*$G$68+(I17/100)*$G$69+(K17/100)*$G$70+(M17/100)*$G$71+(O17)*$G$72+(Q17*$G$73))</f>
        <v>853.2840657040117</v>
      </c>
    </row>
    <row r="18">
      <c r="A18">
        <v>7</v>
      </c>
      <c r="B18">
        <v>49</v>
      </c>
      <c r="C18">
        <f>$J$7+B18</f>
        <v>38568</v>
      </c>
      <c r="E18">
        <f>IF($C$8*ReSemanalFert!C13&lt;=0,"0",$C$8*ReSemanalFert!C13)</f>
        <v>22.979414605956826</v>
      </c>
      <c r="G18">
        <f>$C$8*ReSemanalFert!E13</f>
        <v>32.145505552488196</v>
      </c>
      <c r="I18">
        <f>$C$8*ReSemanalFert!G13</f>
        <v>41.60236307805704</v>
      </c>
      <c r="K18">
        <f>$C$8*ReSemanalFert!I13</f>
        <v>28.890529915317387</v>
      </c>
      <c r="M18">
        <f>$C$8*ReSemanalFert!K13</f>
        <v>16.832577653742337</v>
      </c>
      <c r="O18">
        <f>$C$8*ReSemanalFert!M13</f>
        <v>651.5118365853658</v>
      </c>
      <c r="Q18">
        <f>20*$C$8</f>
        <v>20.019999999999996</v>
      </c>
      <c r="S18">
        <f>((E18/100)*$G$67+(G18/100)*$G$68+(I18/100)*$G$69+(K18/100)*$G$70+(M18/100)*$G$71+(O18)*$G$72+(Q18*$G$73))</f>
        <v>855.1699571260605</v>
      </c>
    </row>
    <row r="19">
      <c r="A19">
        <v>8</v>
      </c>
      <c r="B19">
        <v>56</v>
      </c>
      <c r="C19">
        <f>$J$7+B19</f>
        <v>38575</v>
      </c>
      <c r="E19">
        <f>IF($C$8*ReSemanalFert!C14&lt;=0,"0",$C$8*ReSemanalFert!C14)</f>
        <v>22.979414605956826</v>
      </c>
      <c r="G19">
        <f>$C$8*ReSemanalFert!E14</f>
        <v>32.145505552488196</v>
      </c>
      <c r="I19">
        <f>$C$8*ReSemanalFert!G14</f>
        <v>41.60236307805704</v>
      </c>
      <c r="K19">
        <f>$C$8*ReSemanalFert!I14</f>
        <v>28.890529915317387</v>
      </c>
      <c r="M19">
        <f>$C$8*ReSemanalFert!K14</f>
        <v>16.832577653742337</v>
      </c>
      <c r="O19">
        <f>$C$8*ReSemanalFert!M14</f>
        <v>800.712107317073</v>
      </c>
      <c r="Q19">
        <f>20*$C$8</f>
        <v>20.019999999999996</v>
      </c>
      <c r="S19">
        <f>((E19/100)*$G$67+(G19/100)*$G$68+(I19/100)*$G$69+(K19/100)*$G$70+(M19/100)*$G$71+(O19)*$G$72+(Q19*$G$73))</f>
        <v>859.8846856811824</v>
      </c>
    </row>
    <row r="20">
      <c r="A20">
        <v>9</v>
      </c>
      <c r="B20">
        <v>63</v>
      </c>
      <c r="C20">
        <f>$J$7+B20</f>
        <v>38582</v>
      </c>
      <c r="E20">
        <f>IF($C$8*ReSemanalFert!C15&lt;=0,"0",$C$8*ReSemanalFert!C15)</f>
        <v>22.979414605956826</v>
      </c>
      <c r="G20">
        <f>$C$8*ReSemanalFert!E15</f>
        <v>32.145505552488196</v>
      </c>
      <c r="I20">
        <f>$C$8*ReSemanalFert!G15</f>
        <v>41.60236307805704</v>
      </c>
      <c r="K20">
        <f>$C$8*ReSemanalFert!I15</f>
        <v>28.890529915317387</v>
      </c>
      <c r="M20">
        <f>$C$8*ReSemanalFert!K15</f>
        <v>16.832577653742337</v>
      </c>
      <c r="O20">
        <f>$C$8*ReSemanalFert!M15</f>
        <v>830.5526497560974</v>
      </c>
      <c r="Q20">
        <f>20*$C$8</f>
        <v>20.019999999999996</v>
      </c>
      <c r="S20">
        <f>((E20/100)*$G$67+(G20/100)*$G$68+(I20/100)*$G$69+(K20/100)*$G$70+(M20/100)*$G$71+(O20)*$G$72+(Q20*$G$73))</f>
        <v>860.8276468222556</v>
      </c>
    </row>
    <row r="21">
      <c r="A21">
        <v>10</v>
      </c>
      <c r="B21">
        <v>70</v>
      </c>
      <c r="C21">
        <f>$J$7+B21</f>
        <v>38589</v>
      </c>
      <c r="E21">
        <f>IF($C$8*ReSemanalFert!C16&lt;=0,"0",$C$8*ReSemanalFert!C16)</f>
        <v>21.74388905002915</v>
      </c>
      <c r="G21">
        <f>$C$8*ReSemanalFert!E16</f>
        <v>32.145505552488196</v>
      </c>
      <c r="I21">
        <f>$C$8*ReSemanalFert!G16</f>
        <v>41.60236307805704</v>
      </c>
      <c r="K21">
        <f>$C$8*ReSemanalFert!I16</f>
        <v>28.890529915317387</v>
      </c>
      <c r="M21">
        <f>$C$8*ReSemanalFert!K16</f>
        <v>16.832577653742337</v>
      </c>
      <c r="O21">
        <f>$C$8*ReSemanalFert!M16</f>
        <v>1009.5959043902436</v>
      </c>
      <c r="Q21">
        <f>20*$C$8</f>
        <v>20.019999999999996</v>
      </c>
      <c r="S21">
        <f>((E21/100)*$G$67+(G21/100)*$G$68+(I21/100)*$G$69+(K21/100)*$G$70+(M21/100)*$G$71+(O21)*$G$72+(Q21*$G$73))</f>
        <v>862.5317318897261</v>
      </c>
    </row>
    <row r="22">
      <c r="A22">
        <v>11</v>
      </c>
      <c r="B22">
        <v>77</v>
      </c>
      <c r="C22">
        <f>$J$7+B22</f>
        <v>38596</v>
      </c>
      <c r="E22">
        <f>IF($C$8*ReSemanalFert!C17&lt;=0,"0",$C$8*ReSemanalFert!C17)</f>
        <v>23.745801859671104</v>
      </c>
      <c r="G22">
        <f>$C$8*ReSemanalFert!E17</f>
        <v>28.06353452766831</v>
      </c>
      <c r="I22">
        <f>$C$8*ReSemanalFert!G17</f>
        <v>46.70384218687688</v>
      </c>
      <c r="K22">
        <f>$C$8*ReSemanalFert!I17</f>
        <v>32.433223740886724</v>
      </c>
      <c r="M22">
        <f>$C$8*ReSemanalFert!K17</f>
        <v>19.113251037190764</v>
      </c>
      <c r="O22">
        <f>$C$8*ReSemanalFert!M17</f>
        <v>1009.5959043902436</v>
      </c>
      <c r="Q22">
        <f>20*$C$8</f>
        <v>20.019999999999996</v>
      </c>
      <c r="S22">
        <f>((E22/100)*$G$67+(G22/100)*$G$68+(I22/100)*$G$69+(K22/100)*$G$70+(M22/100)*$G$71+(O22)*$G$72+(Q22*$G$73))</f>
        <v>863.5420680784724</v>
      </c>
    </row>
    <row r="23">
      <c r="A23">
        <v>12</v>
      </c>
      <c r="B23">
        <v>84</v>
      </c>
      <c r="C23">
        <f>$J$7+B23</f>
        <v>38603</v>
      </c>
      <c r="E23">
        <f>IF($C$8*ReSemanalFert!C18&lt;=0,"0",$C$8*ReSemanalFert!C18)</f>
        <v>30.200495510052956</v>
      </c>
      <c r="G23">
        <f>$C$8*ReSemanalFert!E18</f>
        <v>17.858606965618595</v>
      </c>
      <c r="I23">
        <f>$C$8*ReSemanalFert!G18</f>
        <v>53.50581433197</v>
      </c>
      <c r="K23">
        <f>$C$8*ReSemanalFert!I18</f>
        <v>37.1568155083125</v>
      </c>
      <c r="M23">
        <f>$C$8*ReSemanalFert!K18</f>
        <v>22.40682888888889</v>
      </c>
      <c r="O23">
        <f>$C$8*ReSemanalFert!M18</f>
        <v>1128.9561209756098</v>
      </c>
      <c r="Q23">
        <f>20*$C$8</f>
        <v>20.019999999999996</v>
      </c>
      <c r="S23">
        <f>((E23/100)*$G$67+(G23/100)*$G$68+(I23/100)*$G$69+(K23/100)*$G$70+(M23/100)*$G$71+(O23)*$G$72+(Q23*$G$73))</f>
        <v>824.9408325570909</v>
      </c>
    </row>
    <row r="24" ht="18" customHeight="1">
      <c r="A24">
        <v>13</v>
      </c>
      <c r="B24">
        <v>91</v>
      </c>
      <c r="C24">
        <f>$J$7+B24</f>
        <v>38610</v>
      </c>
      <c r="E24">
        <f>IF($C$8*ReSemanalFert!C19&lt;=0,"0",$C$8*ReSemanalFert!C19)</f>
        <v>30.200495510052956</v>
      </c>
      <c r="G24">
        <f>$C$8*ReSemanalFert!E19</f>
        <v>17.858606965618595</v>
      </c>
      <c r="I24">
        <f>$C$8*ReSemanalFert!G19</f>
        <v>53.50581433197</v>
      </c>
      <c r="K24">
        <f>$C$8*ReSemanalFert!I19</f>
        <v>37.1568155083125</v>
      </c>
      <c r="M24">
        <f>$C$8*ReSemanalFert!K19</f>
        <v>22.40682888888889</v>
      </c>
      <c r="O24">
        <f>$C$8*ReSemanalFert!M19</f>
        <v>1218.4762834146343</v>
      </c>
      <c r="Q24">
        <f>20*$C$8</f>
        <v>20.019999999999996</v>
      </c>
      <c r="S24">
        <f>((E24/100)*$G$67+(G24/100)*$G$68+(I24/100)*$G$69+(K24/100)*$G$70+(M24/100)*$G$71+(O24)*$G$72+(Q24*$G$73))</f>
        <v>827.769669690164</v>
      </c>
    </row>
    <row r="25">
      <c r="A25">
        <v>14</v>
      </c>
      <c r="B25">
        <v>98</v>
      </c>
      <c r="C25">
        <f>$J$7+B25</f>
        <v>38617</v>
      </c>
      <c r="E25">
        <f>IF($C$8*ReSemanalFert!C20&lt;=0,"0",$C$8*ReSemanalFert!C20)</f>
        <v>30.200495510052956</v>
      </c>
      <c r="G25">
        <f>$C$8*ReSemanalFert!E20</f>
        <v>17.858606965618595</v>
      </c>
      <c r="I25">
        <f>$C$8*ReSemanalFert!G20</f>
        <v>53.50581433197</v>
      </c>
      <c r="K25">
        <f>$C$8*ReSemanalFert!I20</f>
        <v>37.1568155083125</v>
      </c>
      <c r="M25">
        <f>$C$8*ReSemanalFert!K20</f>
        <v>22.40682888888889</v>
      </c>
      <c r="O25">
        <f>$C$8*ReSemanalFert!M20</f>
        <v>1218.4762834146343</v>
      </c>
      <c r="Q25">
        <f>20*$C$8</f>
        <v>20.019999999999996</v>
      </c>
      <c r="S25">
        <f>((E25/100)*$G$67+(G25/100)*$G$68+(I25/100)*$G$69+(K25/100)*$G$70+(M25/100)*$G$71+(O25)*$G$72+(Q25*$G$73))</f>
        <v>827.769669690164</v>
      </c>
    </row>
    <row r="26">
      <c r="A26">
        <v>15</v>
      </c>
      <c r="B26">
        <v>105</v>
      </c>
      <c r="C26">
        <f>$J$7+B26</f>
        <v>38624</v>
      </c>
      <c r="E26">
        <f>IF($C$8*ReSemanalFert!C21&lt;=0,"0",$C$8*ReSemanalFert!C21)</f>
        <v>30.200495510052956</v>
      </c>
      <c r="G26">
        <f>$C$8*ReSemanalFert!E21</f>
        <v>17.858606965618595</v>
      </c>
      <c r="I26">
        <f>$C$8*ReSemanalFert!G21</f>
        <v>53.50581433197</v>
      </c>
      <c r="K26">
        <f>$C$8*ReSemanalFert!I21</f>
        <v>37.1568155083125</v>
      </c>
      <c r="M26">
        <f>$C$8*ReSemanalFert!K21</f>
        <v>22.40682888888889</v>
      </c>
      <c r="O26">
        <f>$C$8*ReSemanalFert!M21</f>
        <v>1218.4762834146343</v>
      </c>
      <c r="Q26">
        <f>20*$C$8</f>
        <v>20.019999999999996</v>
      </c>
      <c r="S26">
        <f>((E26/100)*$G$67+(G26/100)*$G$68+(I26/100)*$G$69+(K26/100)*$G$70+(M26/100)*$G$71+(O26)*$G$72+(Q26*$G$73))</f>
        <v>827.769669690164</v>
      </c>
    </row>
    <row r="27">
      <c r="A27">
        <v>16</v>
      </c>
      <c r="B27">
        <v>112</v>
      </c>
      <c r="C27">
        <f>$J$7+B27</f>
        <v>38631</v>
      </c>
      <c r="E27">
        <f>IF($C$8*ReSemanalFert!C22&lt;=0,"0",$C$8*ReSemanalFert!C22)</f>
        <v>30.200495510052956</v>
      </c>
      <c r="G27">
        <f>$C$8*ReSemanalFert!E22</f>
        <v>17.858606965618595</v>
      </c>
      <c r="I27">
        <f>$C$8*ReSemanalFert!G22</f>
        <v>53.50581433197</v>
      </c>
      <c r="K27">
        <f>$C$8*ReSemanalFert!I22</f>
        <v>37.1568155083125</v>
      </c>
      <c r="M27">
        <f>$C$8*ReSemanalFert!K22</f>
        <v>22.40682888888889</v>
      </c>
      <c r="O27">
        <f>$C$8*ReSemanalFert!M22</f>
        <v>1218.4762834146343</v>
      </c>
      <c r="Q27">
        <f>20*$C$8</f>
        <v>20.019999999999996</v>
      </c>
      <c r="S27">
        <f>((E27/100)*$G$67+(G27/100)*$G$68+(I27/100)*$G$69+(K27/100)*$G$70+(M27/100)*$G$71+(O27)*$G$72+(Q27*$G$73))</f>
        <v>827.769669690164</v>
      </c>
    </row>
    <row r="28">
      <c r="A28">
        <v>17</v>
      </c>
      <c r="B28">
        <v>119</v>
      </c>
      <c r="C28">
        <f>$J$7+B28</f>
        <v>38638</v>
      </c>
      <c r="E28">
        <f>IF($C$8*ReSemanalFert!C23&lt;=0,"0",$C$8*ReSemanalFert!C23)</f>
        <v>30.200495510052956</v>
      </c>
      <c r="G28">
        <f>$C$8*ReSemanalFert!E23</f>
        <v>17.858606965618595</v>
      </c>
      <c r="I28">
        <f>$C$8*ReSemanalFert!G23</f>
        <v>53.50581433197</v>
      </c>
      <c r="K28">
        <f>$C$8*ReSemanalFert!I23</f>
        <v>37.1568155083125</v>
      </c>
      <c r="M28">
        <f>$C$8*ReSemanalFert!K23</f>
        <v>22.40682888888889</v>
      </c>
      <c r="O28">
        <f>$C$8*ReSemanalFert!M23</f>
        <v>1218.4762834146343</v>
      </c>
      <c r="Q28">
        <f>20*$C$8</f>
        <v>20.019999999999996</v>
      </c>
      <c r="S28">
        <f>((E28/100)*$G$67+(G28/100)*$G$68+(I28/100)*$G$69+(K28/100)*$G$70+(M28/100)*$G$71+(O28)*$G$72+(Q28*$G$73))</f>
        <v>827.769669690164</v>
      </c>
    </row>
    <row r="29">
      <c r="A29">
        <v>18</v>
      </c>
      <c r="B29">
        <v>126</v>
      </c>
      <c r="C29">
        <f>$J$7+B29</f>
        <v>38645</v>
      </c>
      <c r="E29">
        <f>IF($C$8*ReSemanalFert!C24&lt;=0,"0",$C$8*ReSemanalFert!C24)</f>
        <v>30.200495510052956</v>
      </c>
      <c r="G29">
        <f>$C$8*ReSemanalFert!E24</f>
        <v>17.858606965618595</v>
      </c>
      <c r="I29">
        <f>$C$8*ReSemanalFert!G24</f>
        <v>53.50581433197</v>
      </c>
      <c r="K29">
        <f>$C$8*ReSemanalFert!I24</f>
        <v>37.1568155083125</v>
      </c>
      <c r="M29">
        <f>$C$8*ReSemanalFert!K24</f>
        <v>22.40682888888889</v>
      </c>
      <c r="O29">
        <f>$C$8*ReSemanalFert!M24</f>
        <v>1218.4762834146343</v>
      </c>
      <c r="Q29">
        <f>20*$C$8</f>
        <v>20.019999999999996</v>
      </c>
      <c r="S29">
        <f>((E29/100)*$G$67+(G29/100)*$G$68+(I29/100)*$G$69+(K29/100)*$G$70+(M29/100)*$G$71+(O29)*$G$72+(Q29*$G$73))</f>
        <v>827.769669690164</v>
      </c>
    </row>
    <row r="30">
      <c r="A30">
        <v>19</v>
      </c>
      <c r="B30">
        <v>133</v>
      </c>
      <c r="C30">
        <f>$J$7+B30</f>
        <v>38652</v>
      </c>
      <c r="E30">
        <f>IF($C$8*ReSemanalFert!C25&lt;=0,"0",$C$8*ReSemanalFert!C25)</f>
        <v>30.200495510052956</v>
      </c>
      <c r="G30">
        <f>$C$8*ReSemanalFert!E25</f>
        <v>17.858606965618595</v>
      </c>
      <c r="I30">
        <f>$C$8*ReSemanalFert!G25</f>
        <v>53.50581433197</v>
      </c>
      <c r="K30">
        <f>$C$8*ReSemanalFert!I25</f>
        <v>37.1568155083125</v>
      </c>
      <c r="M30">
        <f>$C$8*ReSemanalFert!K25</f>
        <v>22.40682888888889</v>
      </c>
      <c r="O30">
        <f>$C$8*ReSemanalFert!M25</f>
        <v>1218.4762834146343</v>
      </c>
      <c r="Q30">
        <f>20*$C$8</f>
        <v>20.019999999999996</v>
      </c>
      <c r="S30">
        <f>((E30/100)*$G$67+(G30/100)*$G$68+(I30/100)*$G$69+(K30/100)*$G$70+(M30/100)*$G$71+(O30)*$G$72+(Q30*$G$73))</f>
        <v>827.769669690164</v>
      </c>
    </row>
    <row r="31">
      <c r="A31">
        <v>20</v>
      </c>
      <c r="B31">
        <v>140</v>
      </c>
      <c r="C31">
        <f>$J$7+B31</f>
        <v>38659</v>
      </c>
      <c r="E31">
        <f>IF($C$8*ReSemanalFert!C26&lt;=0,"0",$C$8*ReSemanalFert!C26)</f>
        <v>30.200495510052956</v>
      </c>
      <c r="G31">
        <f>$C$8*ReSemanalFert!E26</f>
        <v>17.858606965618595</v>
      </c>
      <c r="I31">
        <f>$C$8*ReSemanalFert!G26</f>
        <v>53.50581433197</v>
      </c>
      <c r="K31">
        <f>$C$8*ReSemanalFert!I26</f>
        <v>37.1568155083125</v>
      </c>
      <c r="M31">
        <f>$C$8*ReSemanalFert!K26</f>
        <v>22.40682888888889</v>
      </c>
      <c r="O31">
        <f>$C$8*ReSemanalFert!M26</f>
        <v>1218.4762834146343</v>
      </c>
      <c r="Q31">
        <f>20*$C$8</f>
        <v>20.019999999999996</v>
      </c>
      <c r="S31">
        <f>((E31/100)*$G$67+(G31/100)*$G$68+(I31/100)*$G$69+(K31/100)*$G$70+(M31/100)*$G$71+(O31)*$G$72+(Q31*$G$73))</f>
        <v>827.769669690164</v>
      </c>
    </row>
    <row r="32">
      <c r="A32">
        <v>21</v>
      </c>
      <c r="B32">
        <v>147</v>
      </c>
      <c r="C32">
        <f>$J$7+B32</f>
        <v>38666</v>
      </c>
      <c r="E32">
        <f>IF($C$8*ReSemanalFert!C27&lt;=0,"0",$C$8*ReSemanalFert!C27)</f>
        <v>30.200495510052956</v>
      </c>
      <c r="G32">
        <f>$C$8*ReSemanalFert!E27</f>
        <v>17.858606965618595</v>
      </c>
      <c r="I32">
        <f>$C$8*ReSemanalFert!G27</f>
        <v>53.50581433197</v>
      </c>
      <c r="K32">
        <f>$C$8*ReSemanalFert!I27</f>
        <v>37.1568155083125</v>
      </c>
      <c r="M32">
        <f>$C$8*ReSemanalFert!K27</f>
        <v>22.40682888888889</v>
      </c>
      <c r="O32">
        <f>$C$8*ReSemanalFert!M27</f>
        <v>1218.4762834146343</v>
      </c>
      <c r="Q32">
        <f>20*$C$8</f>
        <v>20.019999999999996</v>
      </c>
      <c r="S32">
        <f>((E32/100)*$G$67+(G32/100)*$G$68+(I32/100)*$G$69+(K32/100)*$G$70+(M32/100)*$G$71+(O32)*$G$72+(Q32*$G$73))</f>
        <v>827.769669690164</v>
      </c>
    </row>
    <row r="33">
      <c r="A33">
        <v>22</v>
      </c>
      <c r="B33">
        <v>154</v>
      </c>
      <c r="C33">
        <f>$J$7+B33</f>
        <v>38673</v>
      </c>
      <c r="E33">
        <f>IF($C$8*ReSemanalFert!C28&lt;=0,"0",$C$8*ReSemanalFert!C28)</f>
        <v>30.200495510052956</v>
      </c>
      <c r="G33">
        <f>$C$8*ReSemanalFert!E28</f>
        <v>17.858606965618595</v>
      </c>
      <c r="I33">
        <f>$C$8*ReSemanalFert!G28</f>
        <v>53.50581433197</v>
      </c>
      <c r="K33">
        <f>$C$8*ReSemanalFert!I28</f>
        <v>37.1568155083125</v>
      </c>
      <c r="M33">
        <f>$C$8*ReSemanalFert!K28</f>
        <v>22.40682888888889</v>
      </c>
      <c r="O33">
        <f>$C$8*ReSemanalFert!M28</f>
        <v>1218.4762834146343</v>
      </c>
      <c r="Q33">
        <f>20*$C$8</f>
        <v>20.019999999999996</v>
      </c>
      <c r="S33">
        <f>((E33/100)*$G$67+(G33/100)*$G$68+(I33/100)*$G$69+(K33/100)*$G$70+(M33/100)*$G$71+(O33)*$G$72+(Q33*$G$73))</f>
        <v>827.769669690164</v>
      </c>
    </row>
    <row r="34">
      <c r="A34">
        <v>23</v>
      </c>
      <c r="B34">
        <v>161</v>
      </c>
      <c r="C34">
        <f>$J$7+B34</f>
        <v>38680</v>
      </c>
      <c r="E34">
        <f>IF($C$8*ReSemanalFert!C29&lt;=0,"0",$C$8*ReSemanalFert!C29)</f>
        <v>30.200495510052956</v>
      </c>
      <c r="G34">
        <f>$C$8*ReSemanalFert!E29</f>
        <v>17.858606965618595</v>
      </c>
      <c r="I34">
        <f>$C$8*ReSemanalFert!G29</f>
        <v>53.50581433197</v>
      </c>
      <c r="K34">
        <f>$C$8*ReSemanalFert!I29</f>
        <v>37.1568155083125</v>
      </c>
      <c r="M34">
        <f>$C$8*ReSemanalFert!K29</f>
        <v>22.40682888888889</v>
      </c>
      <c r="O34">
        <f>$C$8*ReSemanalFert!M29</f>
        <v>1218.4762834146343</v>
      </c>
      <c r="Q34">
        <f>20*$C$8</f>
        <v>20.019999999999996</v>
      </c>
      <c r="S34">
        <f>((E34/100)*$G$67+(G34/100)*$G$68+(I34/100)*$G$69+(K34/100)*$G$70+(M34/100)*$G$71+(O34)*$G$72+(Q34*$G$73))</f>
        <v>827.769669690164</v>
      </c>
    </row>
    <row r="35">
      <c r="A35">
        <v>24</v>
      </c>
      <c r="B35">
        <v>168</v>
      </c>
      <c r="C35">
        <f>$J$7+B35</f>
        <v>38687</v>
      </c>
      <c r="E35">
        <f>IF($C$8*ReSemanalFert!C30&lt;=0,"0",$C$8*ReSemanalFert!C30)</f>
        <v>30.200495510052956</v>
      </c>
      <c r="G35">
        <f>$C$8*ReSemanalFert!E30</f>
        <v>17.858606965618595</v>
      </c>
      <c r="I35">
        <f>$C$8*ReSemanalFert!G30</f>
        <v>53.50581433197</v>
      </c>
      <c r="K35">
        <f>$C$8*ReSemanalFert!I30</f>
        <v>37.1568155083125</v>
      </c>
      <c r="M35">
        <f>$C$8*ReSemanalFert!K30</f>
        <v>22.40682888888889</v>
      </c>
      <c r="O35">
        <f>$C$8*ReSemanalFert!M30</f>
        <v>1218.4762834146343</v>
      </c>
      <c r="Q35">
        <f>20*$C$8</f>
        <v>20.019999999999996</v>
      </c>
      <c r="S35">
        <f>((E35/100)*$G$67+(G35/100)*$G$68+(I35/100)*$G$69+(K35/100)*$G$70+(M35/100)*$G$71+(O35)*$G$72+(Q35*$G$73))</f>
        <v>827.769669690164</v>
      </c>
    </row>
    <row r="36">
      <c r="A36">
        <v>25</v>
      </c>
      <c r="B36">
        <v>175</v>
      </c>
      <c r="C36">
        <f>$J$7+B36</f>
        <v>38694</v>
      </c>
      <c r="E36">
        <f>IF($C$8*ReSemanalFert!C31&lt;=0,"0",$C$8*ReSemanalFert!C31)</f>
        <v>30.200495510052956</v>
      </c>
      <c r="G36">
        <f>$C$8*ReSemanalFert!E31</f>
        <v>17.858606965618595</v>
      </c>
      <c r="I36">
        <f>$C$8*ReSemanalFert!G31</f>
        <v>53.50581433197</v>
      </c>
      <c r="K36">
        <f>$C$8*ReSemanalFert!I31</f>
        <v>37.1568155083125</v>
      </c>
      <c r="M36">
        <f>$C$8*ReSemanalFert!K31</f>
        <v>22.40682888888889</v>
      </c>
      <c r="O36">
        <f>$C$8*ReSemanalFert!M31</f>
        <v>1218.4762834146343</v>
      </c>
      <c r="Q36">
        <f>20*$C$8</f>
        <v>20.019999999999996</v>
      </c>
      <c r="S36">
        <f>((E36/100)*$G$67+(G36/100)*$G$68+(I36/100)*$G$69+(K36/100)*$G$70+(M36/100)*$G$71+(O36)*$G$72+(Q36*$G$73))</f>
        <v>827.769669690164</v>
      </c>
    </row>
    <row r="37">
      <c r="A37">
        <v>26</v>
      </c>
      <c r="B37">
        <v>182</v>
      </c>
      <c r="C37">
        <f>$J$7+B37</f>
        <v>38701</v>
      </c>
      <c r="E37">
        <f>IF($C$8*ReSemanalFert!C32&lt;=0,"0",$C$8*ReSemanalFert!C32)</f>
        <v>30.200495510052956</v>
      </c>
      <c r="G37">
        <f>$C$8*ReSemanalFert!E32</f>
        <v>17.858606965618595</v>
      </c>
      <c r="I37">
        <f>$C$8*ReSemanalFert!G32</f>
        <v>53.50581433197</v>
      </c>
      <c r="K37">
        <f>$C$8*ReSemanalFert!I32</f>
        <v>37.1568155083125</v>
      </c>
      <c r="M37">
        <f>$C$8*ReSemanalFert!K32</f>
        <v>22.40682888888889</v>
      </c>
      <c r="O37">
        <f>$C$8*ReSemanalFert!M32</f>
        <v>1218.4762834146343</v>
      </c>
      <c r="Q37">
        <f>20*$C$8</f>
        <v>20.019999999999996</v>
      </c>
      <c r="S37">
        <f>((E37/100)*$G$67+(G37/100)*$G$68+(I37/100)*$G$69+(K37/100)*$G$70+(M37/100)*$G$71+(O37)*$G$72+(Q37*$G$73))</f>
        <v>827.769669690164</v>
      </c>
    </row>
    <row r="38">
      <c r="A38">
        <v>27</v>
      </c>
      <c r="B38">
        <v>189</v>
      </c>
      <c r="C38">
        <f>$J$7+B38</f>
        <v>38708</v>
      </c>
      <c r="E38">
        <f>IF($C$8*ReSemanalFert!C33&lt;=0,"0",$C$8*ReSemanalFert!C33)</f>
        <v>30.200495510052956</v>
      </c>
      <c r="G38">
        <f>$C$8*ReSemanalFert!E33</f>
        <v>17.858606965618595</v>
      </c>
      <c r="I38">
        <f>$C$8*ReSemanalFert!G33</f>
        <v>53.50581433197</v>
      </c>
      <c r="K38">
        <f>$C$8*ReSemanalFert!I33</f>
        <v>37.1568155083125</v>
      </c>
      <c r="M38">
        <f>$C$8*ReSemanalFert!K33</f>
        <v>22.40682888888889</v>
      </c>
      <c r="O38">
        <f>$C$8*ReSemanalFert!M33</f>
        <v>1218.4762834146343</v>
      </c>
      <c r="Q38">
        <f>20*$C$8</f>
        <v>20.019999999999996</v>
      </c>
      <c r="S38">
        <f>((E38/100)*$G$67+(G38/100)*$G$68+(I38/100)*$G$69+(K38/100)*$G$70+(M38/100)*$G$71+(O38)*$G$72+(Q38*$G$73))</f>
        <v>827.769669690164</v>
      </c>
    </row>
    <row r="39">
      <c r="A39">
        <v>28</v>
      </c>
      <c r="B39">
        <v>196</v>
      </c>
      <c r="C39">
        <f>$J$7+B39</f>
        <v>38715</v>
      </c>
      <c r="E39">
        <f>IF($C$8*ReSemanalFert!C34&lt;=0,"0",$C$8*ReSemanalFert!C34)</f>
        <v>30.200495510052956</v>
      </c>
      <c r="G39">
        <f>$C$8*ReSemanalFert!E34</f>
        <v>17.858606965618595</v>
      </c>
      <c r="I39">
        <f>$C$8*ReSemanalFert!G34</f>
        <v>53.50581433197</v>
      </c>
      <c r="K39">
        <f>$C$8*ReSemanalFert!I34</f>
        <v>37.1568155083125</v>
      </c>
      <c r="M39">
        <f>$C$8*ReSemanalFert!K34</f>
        <v>22.40682888888889</v>
      </c>
      <c r="O39">
        <f>$C$8*ReSemanalFert!M34</f>
        <v>1218.4762834146343</v>
      </c>
      <c r="Q39">
        <f>20*$C$8</f>
        <v>20.019999999999996</v>
      </c>
      <c r="S39">
        <f>((E39/100)*$G$67+(G39/100)*$G$68+(I39/100)*$G$69+(K39/100)*$G$70+(M39/100)*$G$71+(O39)*$G$72+(Q39*$G$73))</f>
        <v>827.769669690164</v>
      </c>
    </row>
    <row r="40">
      <c r="A40">
        <v>29</v>
      </c>
      <c r="B40">
        <v>203</v>
      </c>
      <c r="C40">
        <f>$J$7+B40</f>
        <v>38722</v>
      </c>
      <c r="E40">
        <f>IF($C$8*ReSemanalFert!C35&lt;=0,"0",$C$8*ReSemanalFert!C35)</f>
        <v>30.200495510052956</v>
      </c>
      <c r="G40">
        <f>$C$8*ReSemanalFert!E35</f>
        <v>17.858606965618595</v>
      </c>
      <c r="I40">
        <f>$C$8*ReSemanalFert!G35</f>
        <v>53.50581433197</v>
      </c>
      <c r="K40">
        <f>$C$8*ReSemanalFert!I35</f>
        <v>37.1568155083125</v>
      </c>
      <c r="M40">
        <f>$C$8*ReSemanalFert!K35</f>
        <v>22.40682888888889</v>
      </c>
      <c r="O40">
        <f>$C$8*ReSemanalFert!M35</f>
        <v>1218.4762834146343</v>
      </c>
      <c r="Q40">
        <f>20*$C$8</f>
        <v>20.019999999999996</v>
      </c>
      <c r="S40">
        <f>((E40/100)*$G$67+(G40/100)*$G$68+(I40/100)*$G$69+(K40/100)*$G$70+(M40/100)*$G$71+(O40)*$G$72+(Q40*$G$73))</f>
        <v>827.769669690164</v>
      </c>
    </row>
    <row r="41">
      <c r="A41">
        <v>30</v>
      </c>
      <c r="B41">
        <v>210</v>
      </c>
      <c r="C41">
        <f>$J$7+B41</f>
        <v>38729</v>
      </c>
      <c r="E41">
        <f>IF($C$8*ReSemanalFert!C36&lt;=0,"0",$C$8*ReSemanalFert!C36)</f>
        <v>30.200495510052956</v>
      </c>
      <c r="G41">
        <f>$C$8*ReSemanalFert!E36</f>
        <v>17.858606965618595</v>
      </c>
      <c r="I41">
        <f>$C$8*ReSemanalFert!G36</f>
        <v>53.50581433197</v>
      </c>
      <c r="K41">
        <f>$C$8*ReSemanalFert!I36</f>
        <v>37.1568155083125</v>
      </c>
      <c r="M41">
        <f>$C$8*ReSemanalFert!K36</f>
        <v>22.40682888888889</v>
      </c>
      <c r="O41">
        <f>$C$8*ReSemanalFert!M36</f>
        <v>1218.4762834146343</v>
      </c>
      <c r="Q41">
        <f>20*$C$8</f>
        <v>20.019999999999996</v>
      </c>
      <c r="S41">
        <f>((E41/100)*$G$67+(G41/100)*$G$68+(I41/100)*$G$69+(K41/100)*$G$70+(M41/100)*$G$71+(O41)*$G$72+(Q41*$G$73))</f>
        <v>827.769669690164</v>
      </c>
    </row>
    <row r="42">
      <c r="A42">
        <v>31</v>
      </c>
      <c r="B42">
        <v>217</v>
      </c>
      <c r="C42">
        <f>$J$7+B42</f>
        <v>38736</v>
      </c>
      <c r="E42">
        <f>IF($C$8*ReSemanalFert!C37&lt;=0,"0",$C$8*ReSemanalFert!C37)</f>
        <v>30.200495510052956</v>
      </c>
      <c r="G42">
        <f>$C$8*ReSemanalFert!E37</f>
        <v>17.858606965618595</v>
      </c>
      <c r="I42">
        <f>$C$8*ReSemanalFert!G37</f>
        <v>53.50581433197</v>
      </c>
      <c r="K42">
        <f>$C$8*ReSemanalFert!I37</f>
        <v>37.1568155083125</v>
      </c>
      <c r="M42">
        <f>$C$8*ReSemanalFert!K37</f>
        <v>22.40682888888889</v>
      </c>
      <c r="O42">
        <f>$C$8*ReSemanalFert!M37</f>
        <v>1218.4762834146343</v>
      </c>
      <c r="Q42">
        <f>20*$C$8</f>
        <v>20.019999999999996</v>
      </c>
      <c r="S42">
        <f>((E42/100)*$G$67+(G42/100)*$G$68+(I42/100)*$G$69+(K42/100)*$G$70+(M42/100)*$G$71+(O42)*$G$72+(Q42*$G$73))</f>
        <v>827.769669690164</v>
      </c>
    </row>
    <row r="43">
      <c r="A43">
        <v>32</v>
      </c>
      <c r="B43">
        <v>224</v>
      </c>
      <c r="C43">
        <f>$J$7+B43</f>
        <v>38743</v>
      </c>
      <c r="E43">
        <f>IF($C$8*ReSemanalFert!C38&lt;=0,"0",$C$8*ReSemanalFert!C38)</f>
        <v>30.200495510052956</v>
      </c>
      <c r="G43">
        <f>$C$8*ReSemanalFert!E38</f>
        <v>17.858606965618595</v>
      </c>
      <c r="I43">
        <f>$C$8*ReSemanalFert!G38</f>
        <v>53.50581433197</v>
      </c>
      <c r="K43">
        <f>$C$8*ReSemanalFert!I38</f>
        <v>37.1568155083125</v>
      </c>
      <c r="M43">
        <f>$C$8*ReSemanalFert!K38</f>
        <v>22.40682888888889</v>
      </c>
      <c r="O43">
        <f>$C$8*ReSemanalFert!M38</f>
        <v>1218.4762834146343</v>
      </c>
      <c r="Q43">
        <f>20*$C$8</f>
        <v>20.019999999999996</v>
      </c>
      <c r="S43">
        <f>((E43/100)*$G$67+(G43/100)*$G$68+(I43/100)*$G$69+(K43/100)*$G$70+(M43/100)*$G$71+(O43)*$G$72+(Q43*$G$73))</f>
        <v>827.769669690164</v>
      </c>
    </row>
    <row r="44">
      <c r="A44">
        <v>33</v>
      </c>
      <c r="B44">
        <v>231</v>
      </c>
      <c r="C44">
        <f>$J$7+B44</f>
        <v>38750</v>
      </c>
      <c r="E44">
        <f>IF($C$8*ReSemanalFert!C39&lt;=0,"0",$C$8*ReSemanalFert!C39)</f>
        <v>30.200495510052956</v>
      </c>
      <c r="G44">
        <f>$C$8*ReSemanalFert!E39</f>
        <v>17.858606965618595</v>
      </c>
      <c r="I44">
        <f>$C$8*ReSemanalFert!G39</f>
        <v>53.50581433197</v>
      </c>
      <c r="K44">
        <f>$C$8*ReSemanalFert!I39</f>
        <v>37.1568155083125</v>
      </c>
      <c r="M44">
        <f>$C$8*ReSemanalFert!K39</f>
        <v>22.40682888888889</v>
      </c>
      <c r="O44">
        <f>$C$8*ReSemanalFert!M39</f>
        <v>1218.4762834146343</v>
      </c>
      <c r="Q44">
        <f>20*$C$8</f>
        <v>20.019999999999996</v>
      </c>
      <c r="S44">
        <f>((E44/100)*$G$67+(G44/100)*$G$68+(I44/100)*$G$69+(K44/100)*$G$70+(M44/100)*$G$71+(O44)*$G$72+(Q44*$G$73))</f>
        <v>827.769669690164</v>
      </c>
    </row>
    <row r="45">
      <c r="A45">
        <v>34</v>
      </c>
      <c r="B45">
        <v>238</v>
      </c>
      <c r="C45">
        <f>$J$7+B45</f>
        <v>38757</v>
      </c>
      <c r="E45">
        <f>IF($C$8*ReSemanalFert!C40&lt;=0,"0",$C$8*ReSemanalFert!C40)</f>
        <v>30.200495510052956</v>
      </c>
      <c r="G45">
        <f>$C$8*ReSemanalFert!E40</f>
        <v>17.858606965618595</v>
      </c>
      <c r="I45">
        <f>$C$8*ReSemanalFert!G40</f>
        <v>53.50581433197</v>
      </c>
      <c r="K45">
        <f>$C$8*ReSemanalFert!I40</f>
        <v>37.1568155083125</v>
      </c>
      <c r="M45">
        <f>$C$8*ReSemanalFert!K40</f>
        <v>22.40682888888889</v>
      </c>
      <c r="O45">
        <f>$C$8*ReSemanalFert!M40</f>
        <v>1218.4762834146343</v>
      </c>
      <c r="Q45">
        <f>20*$C$8</f>
        <v>20.019999999999996</v>
      </c>
      <c r="S45">
        <f>((E45/100)*$G$67+(G45/100)*$G$68+(I45/100)*$G$69+(K45/100)*$G$70+(M45/100)*$G$71+(O45)*$G$72+(Q45*$G$73))</f>
        <v>827.769669690164</v>
      </c>
    </row>
    <row r="46">
      <c r="A46">
        <v>35</v>
      </c>
      <c r="B46">
        <v>245</v>
      </c>
      <c r="C46">
        <f>$J$7+B46</f>
        <v>38764</v>
      </c>
      <c r="E46">
        <f>IF($C$8*ReSemanalFert!C41&lt;=0,"0",$C$8*ReSemanalFert!C41)</f>
        <v>30.200495510052956</v>
      </c>
      <c r="G46">
        <f>$C$8*ReSemanalFert!E41</f>
        <v>17.858606965618595</v>
      </c>
      <c r="I46">
        <f>$C$8*ReSemanalFert!G41</f>
        <v>53.50581433197</v>
      </c>
      <c r="K46">
        <f>$C$8*ReSemanalFert!I41</f>
        <v>37.1568155083125</v>
      </c>
      <c r="M46">
        <f>$C$8*ReSemanalFert!K41</f>
        <v>22.40682888888889</v>
      </c>
      <c r="O46">
        <f>$C$8*ReSemanalFert!M41</f>
        <v>1218.4762834146343</v>
      </c>
      <c r="Q46">
        <f>20*$C$8</f>
        <v>20.019999999999996</v>
      </c>
      <c r="S46">
        <f>((E46/100)*$G$67+(G46/100)*$G$68+(I46/100)*$G$69+(K46/100)*$G$70+(M46/100)*$G$71+(O46)*$G$72+(Q46*$G$73))</f>
        <v>827.769669690164</v>
      </c>
    </row>
    <row r="47">
      <c r="A47">
        <v>36</v>
      </c>
      <c r="B47">
        <v>252</v>
      </c>
      <c r="C47">
        <f>$J$7+B47</f>
        <v>38771</v>
      </c>
      <c r="E47">
        <f>IF($C$8*ReSemanalFert!C42&lt;=0,"0",$C$8*ReSemanalFert!C42)</f>
        <v>30.200495510052956</v>
      </c>
      <c r="G47">
        <f>$C$8*ReSemanalFert!E42</f>
        <v>17.858606965618595</v>
      </c>
      <c r="I47">
        <f>$C$8*ReSemanalFert!G42</f>
        <v>53.50581433197</v>
      </c>
      <c r="K47">
        <f>$C$8*ReSemanalFert!I42</f>
        <v>37.1568155083125</v>
      </c>
      <c r="M47">
        <f>$C$8*ReSemanalFert!K42</f>
        <v>22.40682888888889</v>
      </c>
      <c r="O47">
        <f>$C$8*ReSemanalFert!M42</f>
        <v>1218.4762834146343</v>
      </c>
      <c r="Q47">
        <f>20*$C$8</f>
        <v>20.019999999999996</v>
      </c>
      <c r="S47">
        <f>((E47/100)*$G$67+(G47/100)*$G$68+(I47/100)*$G$69+(K47/100)*$G$70+(M47/100)*$G$71+(O47)*$G$72+(Q47*$G$73))</f>
        <v>827.769669690164</v>
      </c>
    </row>
    <row r="48">
      <c r="A48">
        <v>37</v>
      </c>
      <c r="B48">
        <v>259</v>
      </c>
      <c r="C48">
        <f>$J$7+B48</f>
        <v>38778</v>
      </c>
      <c r="E48">
        <f>IF($C$8*ReSemanalFert!C43&lt;=0,"0",$C$8*ReSemanalFert!C43)</f>
        <v>30.200495510052956</v>
      </c>
      <c r="G48">
        <f>$C$8*ReSemanalFert!E43</f>
        <v>17.858606965618595</v>
      </c>
      <c r="I48">
        <f>$C$8*ReSemanalFert!G43</f>
        <v>53.50581433197</v>
      </c>
      <c r="K48">
        <f>$C$8*ReSemanalFert!I43</f>
        <v>37.1568155083125</v>
      </c>
      <c r="M48">
        <f>$C$8*ReSemanalFert!K43</f>
        <v>22.40682888888889</v>
      </c>
      <c r="O48">
        <f>$C$8*ReSemanalFert!M43</f>
        <v>1218.4762834146343</v>
      </c>
      <c r="Q48">
        <f>20*$C$8</f>
        <v>20.019999999999996</v>
      </c>
      <c r="S48">
        <f>((E48/100)*$G$67+(G48/100)*$G$68+(I48/100)*$G$69+(K48/100)*$G$70+(M48/100)*$G$71+(O48)*$G$72+(Q48*$G$73))</f>
        <v>827.769669690164</v>
      </c>
    </row>
    <row r="49">
      <c r="A49">
        <v>38</v>
      </c>
      <c r="B49">
        <v>266</v>
      </c>
      <c r="C49">
        <f>$J$7+B49</f>
        <v>38785</v>
      </c>
      <c r="E49">
        <f>IF($C$8*ReSemanalFert!C44&lt;=0,"0",$C$8*ReSemanalFert!C44)</f>
        <v>30.200495510052956</v>
      </c>
      <c r="G49">
        <f>$C$8*ReSemanalFert!E44</f>
        <v>17.858606965618595</v>
      </c>
      <c r="I49">
        <f>$C$8*ReSemanalFert!G44</f>
        <v>53.50581433197</v>
      </c>
      <c r="K49">
        <f>$C$8*ReSemanalFert!I44</f>
        <v>37.1568155083125</v>
      </c>
      <c r="M49">
        <f>$C$8*ReSemanalFert!K44</f>
        <v>22.40682888888889</v>
      </c>
      <c r="O49">
        <f>$C$8*ReSemanalFert!M44</f>
        <v>1218.4762834146343</v>
      </c>
      <c r="Q49">
        <f>20*$C$8</f>
        <v>20.019999999999996</v>
      </c>
      <c r="S49">
        <f>((E49/100)*$G$67+(G49/100)*$G$68+(I49/100)*$G$69+(K49/100)*$G$70+(M49/100)*$G$71+(O49)*$G$72+(Q49*$G$73))</f>
        <v>827.769669690164</v>
      </c>
    </row>
    <row r="50">
      <c r="A50">
        <v>39</v>
      </c>
      <c r="B50">
        <v>273</v>
      </c>
      <c r="C50">
        <f>$J$7+B50</f>
        <v>38792</v>
      </c>
      <c r="E50">
        <f>IF($C$8*ReSemanalFert!C45&lt;=0,"0",$C$8*ReSemanalFert!C45)</f>
        <v>30.200495510052956</v>
      </c>
      <c r="G50">
        <f>$C$8*ReSemanalFert!E45</f>
        <v>17.858606965618595</v>
      </c>
      <c r="I50">
        <f>$C$8*ReSemanalFert!G45</f>
        <v>53.50581433197</v>
      </c>
      <c r="K50">
        <f>$C$8*ReSemanalFert!I45</f>
        <v>37.1568155083125</v>
      </c>
      <c r="M50">
        <f>$C$8*ReSemanalFert!K45</f>
        <v>22.40682888888889</v>
      </c>
      <c r="O50">
        <f>$C$8*ReSemanalFert!M45</f>
        <v>1218.4762834146343</v>
      </c>
      <c r="Q50">
        <f>20*$C$8</f>
        <v>20.019999999999996</v>
      </c>
      <c r="S50">
        <f>((E50/100)*$G$67+(G50/100)*$G$68+(I50/100)*$G$69+(K50/100)*$G$70+(M50/100)*$G$71+(O50)*$G$72+(Q50*$G$73))</f>
        <v>827.769669690164</v>
      </c>
    </row>
    <row r="51">
      <c r="A51">
        <v>40</v>
      </c>
      <c r="B51">
        <v>280</v>
      </c>
      <c r="C51">
        <f>$J$7+B51</f>
        <v>38799</v>
      </c>
      <c r="E51">
        <f>IF($C$8*ReSemanalFert!C46&lt;=0,"0",$C$8*ReSemanalFert!C46)</f>
        <v>30.200495510052956</v>
      </c>
      <c r="G51">
        <f>$C$8*ReSemanalFert!E46</f>
        <v>17.858606965618595</v>
      </c>
      <c r="I51">
        <f>$C$8*ReSemanalFert!G46</f>
        <v>53.50581433197</v>
      </c>
      <c r="K51">
        <f>$C$8*ReSemanalFert!I46</f>
        <v>37.1568155083125</v>
      </c>
      <c r="M51">
        <f>$C$8*ReSemanalFert!K46</f>
        <v>22.40682888888889</v>
      </c>
      <c r="O51">
        <f>$C$8*ReSemanalFert!M46</f>
        <v>1218.4762834146343</v>
      </c>
      <c r="Q51">
        <f>20*$C$8</f>
        <v>20.019999999999996</v>
      </c>
      <c r="S51">
        <f>((E51/100)*$G$67+(G51/100)*$G$68+(I51/100)*$G$69+(K51/100)*$G$70+(M51/100)*$G$71+(O51)*$G$72+(Q51*$G$73))</f>
        <v>827.769669690164</v>
      </c>
    </row>
    <row r="52">
      <c r="A52">
        <v>41</v>
      </c>
      <c r="B52">
        <v>287</v>
      </c>
      <c r="C52">
        <f>$J$7+B52</f>
        <v>38806</v>
      </c>
      <c r="E52">
        <f>IF($C$8*ReSemanalFert!C47&lt;=0,"0",$C$8*ReSemanalFert!C47)</f>
        <v>30.200495510052956</v>
      </c>
      <c r="G52">
        <f>$C$8*ReSemanalFert!E47</f>
        <v>17.858606965618595</v>
      </c>
      <c r="I52">
        <f>$C$8*ReSemanalFert!G47</f>
        <v>53.50581433197</v>
      </c>
      <c r="K52">
        <f>$C$8*ReSemanalFert!I47</f>
        <v>37.1568155083125</v>
      </c>
      <c r="M52">
        <f>$C$8*ReSemanalFert!K47</f>
        <v>22.40682888888889</v>
      </c>
      <c r="O52">
        <f>$C$8*ReSemanalFert!M47</f>
        <v>1218.4762834146343</v>
      </c>
      <c r="Q52">
        <f>20*$C$8</f>
        <v>20.019999999999996</v>
      </c>
      <c r="S52">
        <f>((E52/100)*$G$67+(G52/100)*$G$68+(I52/100)*$G$69+(K52/100)*$G$70+(M52/100)*$G$71+(O52)*$G$72+(Q52*$G$73))</f>
        <v>827.769669690164</v>
      </c>
    </row>
    <row r="53">
      <c r="A53">
        <v>42</v>
      </c>
      <c r="B53">
        <v>294</v>
      </c>
      <c r="C53">
        <f>$J$7+B53</f>
        <v>38813</v>
      </c>
      <c r="E53">
        <f>IF($C$8*ReSemanalFert!C48&lt;=0,"0",$C$8*ReSemanalFert!C48)</f>
        <v>30.200495510052956</v>
      </c>
      <c r="G53">
        <f>$C$8*ReSemanalFert!E48</f>
        <v>17.858606965618595</v>
      </c>
      <c r="I53">
        <f>$C$8*ReSemanalFert!G48</f>
        <v>53.50581433197</v>
      </c>
      <c r="K53">
        <f>$C$8*ReSemanalFert!I48</f>
        <v>37.1568155083125</v>
      </c>
      <c r="M53">
        <f>$C$8*ReSemanalFert!K48</f>
        <v>22.40682888888889</v>
      </c>
      <c r="O53">
        <f>$C$8*ReSemanalFert!M48</f>
        <v>1218.4762834146343</v>
      </c>
      <c r="Q53">
        <f>20*$C$8</f>
        <v>20.019999999999996</v>
      </c>
      <c r="S53">
        <f>((E53/100)*$G$67+(G53/100)*$G$68+(I53/100)*$G$69+(K53/100)*$G$70+(M53/100)*$G$71+(O53)*$G$72+(Q53*$G$73))</f>
        <v>827.769669690164</v>
      </c>
    </row>
    <row r="54">
      <c r="A54">
        <v>43</v>
      </c>
      <c r="B54">
        <v>301</v>
      </c>
      <c r="C54">
        <f>$J$7+B54</f>
        <v>38820</v>
      </c>
      <c r="E54">
        <f>IF($C$8*ReSemanalFert!C49&lt;=0,"0",$C$8*ReSemanalFert!C49)</f>
        <v>30.200495510052956</v>
      </c>
      <c r="G54">
        <f>$C$8*ReSemanalFert!E49</f>
        <v>17.858606965618595</v>
      </c>
      <c r="I54">
        <f>$C$8*ReSemanalFert!G49</f>
        <v>53.50581433197</v>
      </c>
      <c r="K54">
        <f>$C$8*ReSemanalFert!I49</f>
        <v>37.1568155083125</v>
      </c>
      <c r="M54">
        <f>$C$8*ReSemanalFert!K49</f>
        <v>22.40682888888889</v>
      </c>
      <c r="O54">
        <f>$C$8*ReSemanalFert!M49</f>
        <v>1218.4762834146343</v>
      </c>
      <c r="Q54">
        <f>20*$C$8</f>
        <v>20.019999999999996</v>
      </c>
      <c r="S54">
        <f>((E54/100)*$G$67+(G54/100)*$G$68+(I54/100)*$G$69+(K54/100)*$G$70+(M54/100)*$G$71+(O54)*$G$72+(Q54*$G$73))</f>
        <v>827.769669690164</v>
      </c>
    </row>
    <row r="55">
      <c r="A55">
        <v>44</v>
      </c>
      <c r="B55">
        <v>308</v>
      </c>
      <c r="C55">
        <f>$J$7+B55</f>
        <v>38827</v>
      </c>
      <c r="E55">
        <f>IF($C$8*ReSemanalFert!C50&lt;=0,"0",$C$8*ReSemanalFert!C50)</f>
        <v>30.200495510052956</v>
      </c>
      <c r="G55">
        <f>$C$8*ReSemanalFert!E50</f>
        <v>17.858606965618595</v>
      </c>
      <c r="I55">
        <f>$C$8*ReSemanalFert!G50</f>
        <v>53.50581433197</v>
      </c>
      <c r="K55">
        <f>$C$8*ReSemanalFert!I50</f>
        <v>37.1568155083125</v>
      </c>
      <c r="M55">
        <f>$C$8*ReSemanalFert!K50</f>
        <v>22.40682888888889</v>
      </c>
      <c r="O55">
        <f>$C$8*ReSemanalFert!M50</f>
        <v>1218.4762834146343</v>
      </c>
      <c r="Q55">
        <f>20*$C$8</f>
        <v>20.019999999999996</v>
      </c>
      <c r="S55">
        <f>((E55/100)*$G$67+(G55/100)*$G$68+(I55/100)*$G$69+(K55/100)*$G$70+(M55/100)*$G$71+(O55)*$G$72+(Q55*$G$73))</f>
        <v>827.769669690164</v>
      </c>
    </row>
    <row r="56">
      <c r="A56">
        <v>45</v>
      </c>
      <c r="B56">
        <v>315</v>
      </c>
      <c r="C56">
        <f>$J$7+B56</f>
        <v>38834</v>
      </c>
      <c r="E56">
        <f>IF($C$8*ReSemanalFert!C51&lt;=0,"0",$C$8*ReSemanalFert!C51)</f>
        <v>30.200495510052956</v>
      </c>
      <c r="G56">
        <f>$C$8*ReSemanalFert!E51</f>
        <v>17.858606965618595</v>
      </c>
      <c r="I56">
        <f>$C$8*ReSemanalFert!G51</f>
        <v>53.50581433197</v>
      </c>
      <c r="K56">
        <f>$C$8*ReSemanalFert!I51</f>
        <v>37.1568155083125</v>
      </c>
      <c r="M56">
        <f>$C$8*ReSemanalFert!K51</f>
        <v>22.40682888888889</v>
      </c>
      <c r="O56">
        <f>$C$8*ReSemanalFert!M51</f>
        <v>1218.4762834146343</v>
      </c>
      <c r="Q56">
        <f>20*$C$8</f>
        <v>20.019999999999996</v>
      </c>
      <c r="S56">
        <f>((E56/100)*$G$67+(G56/100)*$G$68+(I56/100)*$G$69+(K56/100)*$G$70+(M56/100)*$G$71+(O56)*$G$72+(Q56*$G$73))</f>
        <v>827.769669690164</v>
      </c>
    </row>
    <row r="57">
      <c r="A57">
        <v>46</v>
      </c>
      <c r="B57">
        <v>322</v>
      </c>
      <c r="C57">
        <f>$J$7+B57</f>
        <v>38841</v>
      </c>
      <c r="E57">
        <f>IF($C$8*ReSemanalFert!C52&lt;=0,"0",$C$8*ReSemanalFert!C52)</f>
        <v>30.200495510052956</v>
      </c>
      <c r="G57">
        <f>$C$8*ReSemanalFert!E52</f>
        <v>17.858606965618595</v>
      </c>
      <c r="I57">
        <f>$C$8*ReSemanalFert!G52</f>
        <v>53.50581433197</v>
      </c>
      <c r="K57">
        <f>$C$8*ReSemanalFert!I52</f>
        <v>37.1568155083125</v>
      </c>
      <c r="M57">
        <f>$C$8*ReSemanalFert!K52</f>
        <v>22.40682888888889</v>
      </c>
      <c r="O57">
        <f>$C$8*ReSemanalFert!M52</f>
        <v>1218.4762834146343</v>
      </c>
      <c r="Q57">
        <f>20*$C$8</f>
        <v>20.019999999999996</v>
      </c>
      <c r="S57">
        <f>((E57/100)*$G$67+(G57/100)*$G$68+(I57/100)*$G$69+(K57/100)*$G$70+(M57/100)*$G$71+(O57)*$G$72+(Q57*$G$73))</f>
        <v>827.769669690164</v>
      </c>
    </row>
    <row r="58">
      <c r="A58">
        <v>47</v>
      </c>
      <c r="B58">
        <v>329</v>
      </c>
      <c r="C58">
        <f>$J$7+B58</f>
        <v>38848</v>
      </c>
      <c r="E58">
        <f>IF($C$8*ReSemanalFert!C53&lt;=0,"0",$C$8*ReSemanalFert!C53)</f>
        <v>30.200495510052956</v>
      </c>
      <c r="G58">
        <f>$C$8*ReSemanalFert!E53</f>
        <v>17.858606965618595</v>
      </c>
      <c r="I58">
        <f>$C$8*ReSemanalFert!G53</f>
        <v>53.50581433197</v>
      </c>
      <c r="K58">
        <f>$C$8*ReSemanalFert!I53</f>
        <v>37.1568155083125</v>
      </c>
      <c r="M58">
        <f>$C$8*ReSemanalFert!K53</f>
        <v>22.40682888888889</v>
      </c>
      <c r="O58">
        <f>$C$8*ReSemanalFert!M53</f>
        <v>1218.4762834146343</v>
      </c>
      <c r="Q58">
        <f>20*$C$8</f>
        <v>20.019999999999996</v>
      </c>
      <c r="S58">
        <f>((E58/100)*$G$67+(G58/100)*$G$68+(I58/100)*$G$69+(K58/100)*$G$70+(M58/100)*$G$71+(O58)*$G$72+(Q58*$G$73))</f>
        <v>827.769669690164</v>
      </c>
    </row>
    <row r="59">
      <c r="A59">
        <v>48</v>
      </c>
      <c r="B59">
        <v>336</v>
      </c>
      <c r="C59">
        <f>$J$7+B59</f>
        <v>38855</v>
      </c>
      <c r="E59">
        <f>IF($C$8*ReSemanalFert!C54&lt;=0,"0",$C$8*ReSemanalFert!C54)</f>
        <v>30.200495510052956</v>
      </c>
      <c r="G59">
        <f>$C$8*ReSemanalFert!E54</f>
        <v>17.858606965618595</v>
      </c>
      <c r="I59">
        <f>$C$8*ReSemanalFert!G54</f>
        <v>53.50581433197</v>
      </c>
      <c r="K59">
        <f>$C$8*ReSemanalFert!I54</f>
        <v>37.1568155083125</v>
      </c>
      <c r="M59">
        <f>$C$8*ReSemanalFert!K54</f>
        <v>22.40682888888889</v>
      </c>
      <c r="O59">
        <f>$C$8*ReSemanalFert!M54</f>
        <v>1218.4762834146343</v>
      </c>
      <c r="Q59">
        <f>20*$C$8</f>
        <v>20.019999999999996</v>
      </c>
      <c r="S59">
        <f>((E59/100)*$G$67+(G59/100)*$G$68+(I59/100)*$G$69+(K59/100)*$G$70+(M59/100)*$G$71+(O59)*$G$72+(Q59*$G$73))</f>
        <v>827.769669690164</v>
      </c>
    </row>
    <row r="60">
      <c r="A60">
        <v>49</v>
      </c>
      <c r="B60">
        <v>343</v>
      </c>
      <c r="C60">
        <f>$J$7+B60</f>
        <v>38862</v>
      </c>
      <c r="E60">
        <f>IF($C$8*ReSemanalFert!C55&lt;=0,"0",$C$8*ReSemanalFert!C55)</f>
        <v>30.200495510052956</v>
      </c>
      <c r="G60">
        <f>$C$8*ReSemanalFert!E55</f>
        <v>17.858606965618595</v>
      </c>
      <c r="I60">
        <f>$C$8*ReSemanalFert!G55</f>
        <v>53.50581433197</v>
      </c>
      <c r="K60">
        <f>$C$8*ReSemanalFert!I55</f>
        <v>37.1568155083125</v>
      </c>
      <c r="M60">
        <f>$C$8*ReSemanalFert!K55</f>
        <v>22.40682888888889</v>
      </c>
      <c r="O60">
        <f>$C$8*ReSemanalFert!M55</f>
        <v>1218.4762834146343</v>
      </c>
      <c r="Q60">
        <f>20*$C$8</f>
        <v>20.019999999999996</v>
      </c>
      <c r="S60">
        <f>((E60/100)*$G$67+(G60/100)*$G$68+(I60/100)*$G$69+(K60/100)*$G$70+(M60/100)*$G$71+(O60)*$G$72+(Q60*$G$73))</f>
        <v>827.769669690164</v>
      </c>
    </row>
    <row r="61">
      <c r="A61">
        <v>50</v>
      </c>
      <c r="B61">
        <v>350</v>
      </c>
      <c r="C61">
        <f>$J$7+B61</f>
        <v>38869</v>
      </c>
      <c r="E61">
        <f>IF($C$8*ReSemanalFert!C56&lt;=0,"0",$C$8*ReSemanalFert!C56)</f>
        <v>30.200495510052956</v>
      </c>
      <c r="G61">
        <f>$C$8*ReSemanalFert!E56</f>
        <v>17.858606965618595</v>
      </c>
      <c r="I61">
        <f>$C$8*ReSemanalFert!G56</f>
        <v>53.50581433197</v>
      </c>
      <c r="K61">
        <f>$C$8*ReSemanalFert!I56</f>
        <v>37.1568155083125</v>
      </c>
      <c r="M61">
        <f>$C$8*ReSemanalFert!K56</f>
        <v>22.40682888888889</v>
      </c>
      <c r="O61">
        <f>$C$8*ReSemanalFert!M56</f>
        <v>1218.4762834146343</v>
      </c>
      <c r="Q61">
        <f>20*$C$8</f>
        <v>20.019999999999996</v>
      </c>
      <c r="S61">
        <f>((E61/100)*$G$67+(G61/100)*$G$68+(I61/100)*$G$69+(K61/100)*$G$70+(M61/100)*$G$71+(O61)*$G$72+(Q61*$G$73))</f>
        <v>827.769669690164</v>
      </c>
    </row>
    <row r="62">
      <c r="A62">
        <v>51</v>
      </c>
      <c r="B62">
        <v>357</v>
      </c>
      <c r="C62">
        <f>$J$7+B62</f>
        <v>38876</v>
      </c>
      <c r="E62">
        <f>IF($C$8*ReSemanalFert!C57&lt;=0,"0",$C$8*ReSemanalFert!C57)</f>
        <v>30.200495510052956</v>
      </c>
      <c r="G62">
        <f>$C$8*ReSemanalFert!E57</f>
        <v>17.858606965618595</v>
      </c>
      <c r="I62">
        <f>$C$8*ReSemanalFert!G57</f>
        <v>53.50581433197</v>
      </c>
      <c r="K62">
        <f>$C$8*ReSemanalFert!I57</f>
        <v>37.1568155083125</v>
      </c>
      <c r="M62">
        <f>$C$8*ReSemanalFert!K57</f>
        <v>22.40682888888889</v>
      </c>
      <c r="O62">
        <f>$C$8*ReSemanalFert!M57</f>
        <v>1218.4762834146343</v>
      </c>
      <c r="Q62">
        <f>20*$C$8</f>
        <v>20.019999999999996</v>
      </c>
      <c r="S62">
        <f>((E62/100)*$G$67+(G62/100)*$G$68+(I62/100)*$G$69+(K62/100)*$G$70+(M62/100)*$G$71+(O62)*$G$72+(Q62*$G$73))</f>
        <v>827.769669690164</v>
      </c>
    </row>
    <row r="63">
      <c r="A63">
        <v>52</v>
      </c>
      <c r="B63">
        <v>364</v>
      </c>
      <c r="C63">
        <f>$J$7+B63</f>
        <v>38883</v>
      </c>
      <c r="E63">
        <f>IF($C$8*ReSemanalFert!C58&lt;=0,"0",$C$8*ReSemanalFert!C58)</f>
        <v>30.200495510052956</v>
      </c>
      <c r="G63">
        <f>$C$8*ReSemanalFert!E58</f>
        <v>17.858606965618595</v>
      </c>
      <c r="I63">
        <f>$C$8*ReSemanalFert!G58</f>
        <v>53.50581433197</v>
      </c>
      <c r="K63">
        <f>$C$8*ReSemanalFert!I58</f>
        <v>37.1568155083125</v>
      </c>
      <c r="M63">
        <f>$C$8*ReSemanalFert!K58</f>
        <v>22.40682888888889</v>
      </c>
      <c r="O63">
        <f>$C$8*ReSemanalFert!M58</f>
        <v>1218.4762834146343</v>
      </c>
      <c r="Q63">
        <f>20*$C$8</f>
        <v>20.019999999999996</v>
      </c>
      <c r="S63">
        <f>((E63/100)*$G$67+(G63/100)*$G$68+(I63/100)*$G$69+(K63/100)*$G$70+(M63/100)*$G$71+(O63)*$G$72+(Q63*$G$73))</f>
        <v>827.769669690164</v>
      </c>
    </row>
    <row r="64">
      <c r="C64" t="str">
        <v>Total</v>
      </c>
      <c r="E64">
        <f>SUM(E12:E63)</f>
        <v>1462.9246316637389</v>
      </c>
      <c r="G64">
        <f>SUM(G12:G63)</f>
        <v>1043.1121639806802</v>
      </c>
      <c r="I64">
        <f>SUM(I12:I63)</f>
        <v>2606.4981100526174</v>
      </c>
      <c r="K64">
        <f>SUM(K12:K63)</f>
        <v>1810.0681319809846</v>
      </c>
      <c r="M64">
        <f>SUM(M12:M63)</f>
        <v>1085.9017460111893</v>
      </c>
      <c r="O64">
        <f>SUM(O12:O63)</f>
        <v>56472.64159121947</v>
      </c>
      <c r="Q64">
        <f>SUM(Q12:Q63)</f>
        <v>1041.0399999999993</v>
      </c>
      <c r="S64">
        <f>SUM(S12:S63)</f>
        <v>42350.40753265455</v>
      </c>
    </row>
    <row r="66" ht="39.75" customHeight="1">
      <c r="B66" t="str">
        <v>Producto</v>
      </c>
      <c r="F66" t="str">
        <v>Lbs/Ha</v>
      </c>
      <c r="G66" t="str">
        <f>Fertilizantes!L2</f>
        <v>Costo Lps/qq</v>
      </c>
    </row>
    <row r="67">
      <c r="B67" t="str">
        <f>ReSemanalFert!C4</f>
        <v>Nitrato de Amonio</v>
      </c>
      <c r="F67">
        <f>E64/C8</f>
        <v>1461.4631684952437</v>
      </c>
      <c r="G67">
        <f>Main!D37</f>
        <v>320</v>
      </c>
    </row>
    <row r="68">
      <c r="B68" t="str">
        <f>ReSemanalFert!E4</f>
        <v>MAP 12-61-0</v>
      </c>
      <c r="F68">
        <f>G64/C8</f>
        <v>1042.0700938867935</v>
      </c>
      <c r="G68">
        <f>Main!D27</f>
        <v>1200</v>
      </c>
    </row>
    <row r="69">
      <c r="B69" t="str">
        <f>ReSemanalFert!G4</f>
        <v>Sulfato de Potasio</v>
      </c>
      <c r="F69">
        <f>I64/C8</f>
        <v>2603.894215836781</v>
      </c>
      <c r="G69">
        <f>Main!D32</f>
        <v>365</v>
      </c>
      <c r="I69" t="str">
        <v xml:space="preserve">Preparado y Autorizado Por </v>
      </c>
    </row>
    <row r="70">
      <c r="B70" t="str">
        <f>ReSemanalFert!I4</f>
        <v>Sulfato de Magnesio</v>
      </c>
      <c r="F70">
        <f>K64/C8</f>
        <v>1808.259872108876</v>
      </c>
      <c r="G70">
        <f>Main!D42</f>
        <v>370</v>
      </c>
      <c r="I70" t="str">
        <v>MSc Ricardo D. Lardizábal</v>
      </c>
    </row>
    <row r="71">
      <c r="B71" t="str">
        <f>ReSemanalFert!K4</f>
        <v>Nitrato de Calcio</v>
      </c>
      <c r="F71">
        <f>M64/C8</f>
        <v>1084.8169290821072</v>
      </c>
      <c r="G71">
        <f>Main!D47</f>
        <v>520</v>
      </c>
    </row>
    <row r="72">
      <c r="B72" t="str">
        <f>ReSemanalFert!M4</f>
        <v>Solubor</v>
      </c>
      <c r="F72">
        <f>O64/C8</f>
        <v>56416.22536585362</v>
      </c>
      <c r="G72">
        <f>Main!D52</f>
        <v>0.0316</v>
      </c>
    </row>
    <row r="73" ht="18" customHeight="1">
      <c r="B73" t="str">
        <v>Melaza</v>
      </c>
      <c r="F73">
        <f>Q64/C8</f>
        <v>1039.9999999999993</v>
      </c>
      <c r="G73">
        <f>Main!D55</f>
        <v>1.45</v>
      </c>
    </row>
    <row r="74" ht="17.4" customHeight="1">
      <c r="B74" t="str">
        <v>NOTA: El Nitrato de Calcio se debe de diluir en un barril aparte para inyectarse al sistema</v>
      </c>
    </row>
    <row r="76">
      <c r="B76" t="str">
        <v>,@ La Melaza del calendario de fertilización se usan para la limpieza de la cinta. La aplicación de ellos es después de la fertilización y en la ultima media hora de riego.  Para mas detalles ver el boletín técnico numero 16 de Fintrac/CDA.</v>
      </c>
    </row>
    <row r="77" ht="27.75" customHeight="1"/>
    <row r="78">
      <c r="B78" t="str">
        <v>Abreviaciones usadas</v>
      </c>
    </row>
    <row r="79">
      <c r="B79" t="str">
        <v>Mz-Manzanas, Ha-Hectáreas, Lbs-Libras, Lts-Litros y DDT-Días después de Transplante</v>
      </c>
    </row>
  </sheetData>
  <sheetProtection sheet="1"/>
  <mergeCells count="44">
    <mergeCell ref="A1:M1"/>
    <mergeCell ref="B78:C78"/>
    <mergeCell ref="B79:M79"/>
    <mergeCell ref="B73:E73"/>
    <mergeCell ref="B71:E71"/>
    <mergeCell ref="B76:S77"/>
    <mergeCell ref="B74:I75"/>
    <mergeCell ref="A5:B5"/>
    <mergeCell ref="G5:I5"/>
    <mergeCell ref="C10:D10"/>
    <mergeCell ref="C5:F5"/>
    <mergeCell ref="C7:F7"/>
    <mergeCell ref="C6:F6"/>
    <mergeCell ref="G6:I6"/>
    <mergeCell ref="A10:A11"/>
    <mergeCell ref="B10:B11"/>
    <mergeCell ref="A6:B6"/>
    <mergeCell ref="A8:B8"/>
    <mergeCell ref="A7:B7"/>
    <mergeCell ref="B70:E70"/>
    <mergeCell ref="B66:E66"/>
    <mergeCell ref="B67:E67"/>
    <mergeCell ref="B68:E68"/>
    <mergeCell ref="B69:E69"/>
    <mergeCell ref="S10:S11"/>
    <mergeCell ref="M10:N10"/>
    <mergeCell ref="O10:P10"/>
    <mergeCell ref="Q10:R10"/>
    <mergeCell ref="J7:M7"/>
    <mergeCell ref="J8:M8"/>
    <mergeCell ref="G8:I8"/>
    <mergeCell ref="I70:Q70"/>
    <mergeCell ref="I69:Q69"/>
    <mergeCell ref="G7:I7"/>
    <mergeCell ref="B72:E72"/>
    <mergeCell ref="A2:L2"/>
    <mergeCell ref="A3:L3"/>
    <mergeCell ref="E10:F10"/>
    <mergeCell ref="G10:H10"/>
    <mergeCell ref="I10:J10"/>
    <mergeCell ref="K10:L10"/>
    <mergeCell ref="C8:F8"/>
    <mergeCell ref="J5:M5"/>
    <mergeCell ref="J6:M6"/>
  </mergeCells>
  <pageMargins left="0.35" right="0.25" top="0.32" bottom="0.65" header="0.17" footer="0.16"/>
  <ignoredErrors>
    <ignoredError numberStoredAsText="1" sqref="A1:V87"/>
  </ignoredErrors>
  <legacyDrawing r:id="rId1"/>
</worksheet>
</file>

<file path=xl/worksheets/sheet6.xml><?xml version="1.0" encoding="utf-8"?>
<worksheet xmlns="http://schemas.openxmlformats.org/spreadsheetml/2006/main" xmlns:r="http://schemas.openxmlformats.org/officeDocument/2006/relationships">
  <dimension ref="A1:T54"/>
  <sheetViews>
    <sheetView workbookViewId="0" rightToLeft="0"/>
  </sheetViews>
  <sheetData>
    <row r="1">
      <c r="A1" t="str">
        <v>Calendario de Fertilización Cada 14 Días o a Mano</v>
      </c>
    </row>
    <row r="2" ht="31.5" customHeight="1">
      <c r="A2" t="str">
        <f>Main!E16</f>
        <v>Fresa / Sweet Charly</v>
      </c>
    </row>
    <row r="3" ht="27" customHeight="1">
      <c r="A3" t="str">
        <f>Main!C8</f>
        <v>"Sin Fertilización Base"</v>
      </c>
    </row>
    <row r="5" ht="19.8" customHeight="1">
      <c r="A5" t="str">
        <v>Productor</v>
      </c>
      <c r="C5" t="str">
        <f>'1 Por Sem'!C5</f>
        <v>Pancho Pérez</v>
      </c>
      <c r="F5" t="str">
        <v>Parcela</v>
      </c>
      <c r="I5" t="str">
        <f>'1 Por Sem'!J5</f>
        <v>La Frondosa</v>
      </c>
    </row>
    <row r="6" ht="19.8" customHeight="1">
      <c r="A6" t="str">
        <v>Zona</v>
      </c>
      <c r="C6" t="str">
        <f>'1 Por Sem'!C6</f>
        <v>La Flecha</v>
      </c>
      <c r="F6" t="str">
        <v>Técnico</v>
      </c>
      <c r="I6" t="str">
        <f>'1 Por Sem'!J6</f>
        <v>Luis Torres</v>
      </c>
    </row>
    <row r="7" ht="19.8" customHeight="1">
      <c r="A7" t="str">
        <v>Área Mz.</v>
      </c>
      <c r="C7">
        <f>'1 Por Sem'!C7</f>
        <v>1.43</v>
      </c>
      <c r="F7" t="str">
        <v>Fecha</v>
      </c>
      <c r="I7">
        <f>'1 Por Sem'!J7</f>
        <v>38519</v>
      </c>
    </row>
    <row r="8" ht="19.8" customHeight="1">
      <c r="A8" t="str">
        <v>Área Ha.</v>
      </c>
      <c r="C8">
        <f>Main!I17</f>
        <v>1.001</v>
      </c>
      <c r="F8" t="str">
        <v>Fecha  de Cosecha</v>
      </c>
      <c r="I8">
        <f>'1 Por Sem'!J8</f>
        <v>38609</v>
      </c>
    </row>
    <row r="10" ht="28.8" customHeight="1">
      <c r="A10" t="str">
        <v>Semana</v>
      </c>
      <c r="B10" t="str">
        <v>DDT</v>
      </c>
      <c r="C10" t="str">
        <v>FECHA</v>
      </c>
      <c r="E10" t="str">
        <f>ReSemanalFert!C4</f>
        <v>Nitrato de Amonio</v>
      </c>
      <c r="G10" t="str">
        <f>ReSemanalFert!E4</f>
        <v>MAP 12-61-0</v>
      </c>
      <c r="I10" t="str">
        <f>ReSemanalFert!G4</f>
        <v>Sulfato de Potasio</v>
      </c>
      <c r="K10" t="str">
        <f>ReSemanalFert!I4</f>
        <v>Sulfato de Magnesio</v>
      </c>
      <c r="M10" t="str">
        <f>ReSemanalFert!K4</f>
        <v>Nitrato de Calcio</v>
      </c>
      <c r="O10" t="str">
        <f>ReSemanalFert!M4</f>
        <v>Solubor</v>
      </c>
      <c r="Q10" t="str">
        <v>,@ Melaza</v>
      </c>
      <c r="S10" t="str">
        <v>Costo / Aplicación</v>
      </c>
    </row>
    <row r="11">
      <c r="D11" t="str">
        <v>Cambios</v>
      </c>
      <c r="E11" t="str">
        <f>Main!E36</f>
        <v>Lbs</v>
      </c>
      <c r="F11" t="str">
        <v>Cambios</v>
      </c>
      <c r="G11" t="str">
        <f>Main!E26</f>
        <v>Lbs</v>
      </c>
      <c r="H11" t="str">
        <v>Cambios</v>
      </c>
      <c r="I11" t="str">
        <f>Main!E31</f>
        <v>Lbs</v>
      </c>
      <c r="J11" t="str">
        <v>Cambios</v>
      </c>
      <c r="K11" t="str">
        <f>Main!E41</f>
        <v>Lbs</v>
      </c>
      <c r="L11" t="str">
        <v>Cambios</v>
      </c>
      <c r="M11" t="str">
        <f>Main!E46</f>
        <v>Lbs</v>
      </c>
      <c r="N11" t="str">
        <v>Cambios</v>
      </c>
      <c r="O11" t="str">
        <f>Main!E51</f>
        <v>Gramos</v>
      </c>
      <c r="P11" t="str">
        <v>Cambios</v>
      </c>
      <c r="Q11" t="str">
        <f>Main!E56</f>
        <v>Lts</v>
      </c>
      <c r="R11" t="str">
        <v>Cambios</v>
      </c>
    </row>
    <row r="12">
      <c r="A12">
        <v>2</v>
      </c>
      <c r="B12">
        <v>14</v>
      </c>
      <c r="C12">
        <f>$I$7+B12</f>
        <v>38533</v>
      </c>
      <c r="E12">
        <f>IF($C$8*(ReSemanalFert!C7+ReSemanalFert!C8)&lt;=0,"0",$C$8*(ReSemanalFert!C7+ReSemanalFert!C8))</f>
        <v>18.358722600170626</v>
      </c>
      <c r="G12">
        <f>$C$8*(ReSemanalFert!E7+ReSemanalFert!E8)</f>
        <v>25.681699442743604</v>
      </c>
      <c r="I12">
        <f>$C$8*(ReSemanalFert!G7+ReSemanalFert!G8)</f>
        <v>33.2369756305125</v>
      </c>
      <c r="K12">
        <f>$C$8*(ReSemanalFert!I7+ReSemanalFert!I8)</f>
        <v>23.08123307674479</v>
      </c>
      <c r="M12">
        <f>$C$8*(ReSemanalFert!K7+ReSemanalFert!K8)</f>
        <v>13.447889299616012</v>
      </c>
      <c r="O12">
        <f>$C$8*(ReSemanalFert!M7+ReSemanalFert!M8)</f>
        <v>427.70923317073164</v>
      </c>
      <c r="Q12">
        <f>20*$C$8</f>
        <v>20.019999999999996</v>
      </c>
      <c r="S12">
        <f>((E12/100)*$F$41+(G12/100)*$F$42+(I12/100)*$F$43+(K12/100)*$F$44+(M12/100)*$F$45+(O12)*$F$46+(Q12*$F$47))</f>
        <v>686.117465194994</v>
      </c>
    </row>
    <row r="13">
      <c r="A13">
        <v>4</v>
      </c>
      <c r="B13">
        <v>28</v>
      </c>
      <c r="C13">
        <f>$I$7+B13</f>
        <v>38547</v>
      </c>
      <c r="E13">
        <f>IF($C$8*(ReSemanalFert!C9+ReSemanalFert!C10)&lt;=0,"0",$C$8*(ReSemanalFert!C9+ReSemanalFert!C10))</f>
        <v>45.95882921191365</v>
      </c>
      <c r="G13">
        <f>$C$8*(ReSemanalFert!E9+ReSemanalFert!E10)</f>
        <v>64.29101110497639</v>
      </c>
      <c r="I13">
        <f>$C$8*(ReSemanalFert!G9+ReSemanalFert!G10)</f>
        <v>83.20472615611408</v>
      </c>
      <c r="K13">
        <f>$C$8*(ReSemanalFert!I9+ReSemanalFert!I10)</f>
        <v>57.781059830634774</v>
      </c>
      <c r="M13">
        <f>$C$8*(ReSemanalFert!K9+ReSemanalFert!K10)</f>
        <v>33.665155307484675</v>
      </c>
      <c r="O13">
        <f>$C$8*(ReSemanalFert!M9+ReSemanalFert!M10)</f>
        <v>790.7621673170731</v>
      </c>
      <c r="Q13">
        <f>20*$C$8</f>
        <v>20.019999999999996</v>
      </c>
      <c r="S13">
        <f>((E13/100)*$F$41+(G13/100)*$F$42+(I13/100)*$F$43+(K13/100)*$F$44+(M13/100)*$F$45+(O13)*$F$46+(Q13*$F$47))</f>
        <v>1665.1234506671453</v>
      </c>
    </row>
    <row r="14">
      <c r="A14">
        <v>6</v>
      </c>
      <c r="B14">
        <v>42</v>
      </c>
      <c r="C14">
        <f>$I$7+B14</f>
        <v>38561</v>
      </c>
      <c r="E14">
        <f>IF($C$8*(ReSemanalFert!C11+ReSemanalFert!C12)&lt;=0,"0",$C$8*(ReSemanalFert!C11+ReSemanalFert!C12))</f>
        <v>45.95882921191365</v>
      </c>
      <c r="G14">
        <f>$C$8*(ReSemanalFert!E11+ReSemanalFert!E12)</f>
        <v>64.29101110497639</v>
      </c>
      <c r="I14">
        <f>$C$8*(ReSemanalFert!G11+ReSemanalFert!G12)</f>
        <v>83.20472615611408</v>
      </c>
      <c r="K14">
        <f>$C$8*(ReSemanalFert!I11+ReSemanalFert!I12)</f>
        <v>57.781059830634774</v>
      </c>
      <c r="M14">
        <f>$C$8*(ReSemanalFert!K11+ReSemanalFert!K12)</f>
        <v>33.665155307484675</v>
      </c>
      <c r="O14">
        <f>$C$8*(ReSemanalFert!M11+ReSemanalFert!M12)</f>
        <v>1084.1943307317072</v>
      </c>
      <c r="Q14">
        <f>20*$C$8</f>
        <v>20.019999999999996</v>
      </c>
      <c r="S14">
        <f>((E14/100)*$F$41+(G14/100)*$F$42+(I14/100)*$F$43+(K14/100)*$F$44+(M14/100)*$F$45+(O14)*$F$46+(Q14*$F$47))</f>
        <v>1674.3959070310477</v>
      </c>
    </row>
    <row r="15">
      <c r="A15">
        <v>8</v>
      </c>
      <c r="B15">
        <v>56</v>
      </c>
      <c r="C15">
        <f>$I$7+B15</f>
        <v>38575</v>
      </c>
      <c r="E15">
        <f>IF($C$8*(ReSemanalFert!C13+ReSemanalFert!C14)&lt;=0,"0",$C$8*(ReSemanalFert!C13+ReSemanalFert!C14))</f>
        <v>45.95882921191365</v>
      </c>
      <c r="G15">
        <f>$C$8*(ReSemanalFert!E13+ReSemanalFert!E14)</f>
        <v>64.29101110497639</v>
      </c>
      <c r="I15">
        <f>$C$8*(ReSemanalFert!G13+ReSemanalFert!G14)</f>
        <v>83.20472615611408</v>
      </c>
      <c r="K15">
        <f>$C$8*(ReSemanalFert!I13+ReSemanalFert!I14)</f>
        <v>57.781059830634774</v>
      </c>
      <c r="M15">
        <f>$C$8*(ReSemanalFert!K13+ReSemanalFert!K14)</f>
        <v>33.665155307484675</v>
      </c>
      <c r="O15">
        <f>$C$8*(ReSemanalFert!M13+ReSemanalFert!M14)</f>
        <v>1452.2239439024386</v>
      </c>
      <c r="Q15">
        <f>20*$C$8</f>
        <v>20.019999999999996</v>
      </c>
      <c r="S15">
        <f>((E15/100)*$F$41+(G15/100)*$F$42+(I15/100)*$F$43+(K15/100)*$F$44+(M15/100)*$F$45+(O15)*$F$46+(Q15*$F$47))</f>
        <v>1686.0256428072428</v>
      </c>
    </row>
    <row r="16">
      <c r="A16">
        <v>10</v>
      </c>
      <c r="B16">
        <v>70</v>
      </c>
      <c r="C16">
        <f>$I$7+B16</f>
        <v>38589</v>
      </c>
      <c r="E16">
        <f>IF($C$8*(ReSemanalFert!C15+ReSemanalFert!C16)&lt;=0,"0",$C$8*(ReSemanalFert!C15+ReSemanalFert!C16))</f>
        <v>44.72330365598597</v>
      </c>
      <c r="G16">
        <f>$C$8*(ReSemanalFert!E15+ReSemanalFert!E16)</f>
        <v>64.29101110497639</v>
      </c>
      <c r="I16">
        <f>$C$8*(ReSemanalFert!G15+ReSemanalFert!G16)</f>
        <v>83.20472615611408</v>
      </c>
      <c r="K16">
        <f>$C$8*(ReSemanalFert!I15+ReSemanalFert!I16)</f>
        <v>57.781059830634774</v>
      </c>
      <c r="M16">
        <f>$C$8*(ReSemanalFert!K15+ReSemanalFert!K16)</f>
        <v>33.665155307484675</v>
      </c>
      <c r="O16">
        <f>$C$8*(ReSemanalFert!M15+ReSemanalFert!M16)</f>
        <v>1840.148554146341</v>
      </c>
      <c r="Q16">
        <f>20*$C$8</f>
        <v>20.019999999999996</v>
      </c>
      <c r="S16">
        <f>((E16/100)*$F$41+(G16/100)*$F$42+(I16/100)*$F$43+(K16/100)*$F$44+(M16/100)*$F$45+(O16)*$F$46+(Q16*$F$47))</f>
        <v>1694.3303787119817</v>
      </c>
    </row>
    <row r="17">
      <c r="A17">
        <v>12</v>
      </c>
      <c r="B17">
        <v>84</v>
      </c>
      <c r="C17">
        <f>$I$7+B17</f>
        <v>38603</v>
      </c>
      <c r="E17">
        <f>IF($C$8*(ReSemanalFert!C17+ReSemanalFert!C18)&lt;=0,"0",$C$8*(ReSemanalFert!C17+ReSemanalFert!C18))</f>
        <v>53.946297369724064</v>
      </c>
      <c r="G17">
        <f>$C$8*(ReSemanalFert!E17+ReSemanalFert!E18)</f>
        <v>45.92214149328691</v>
      </c>
      <c r="I17">
        <f>$C$8*(ReSemanalFert!G17+ReSemanalFert!G18)</f>
        <v>100.20965651884687</v>
      </c>
      <c r="K17">
        <f>$C$8*(ReSemanalFert!I17+ReSemanalFert!I18)</f>
        <v>69.59003924919922</v>
      </c>
      <c r="M17">
        <f>$C$8*(ReSemanalFert!K17+ReSemanalFert!K18)</f>
        <v>41.52007992607965</v>
      </c>
      <c r="O17">
        <f>$C$8*(ReSemanalFert!M17+ReSemanalFert!M18)</f>
        <v>2138.5520253658533</v>
      </c>
      <c r="Q17">
        <f>20*$C$8</f>
        <v>20.019999999999996</v>
      </c>
      <c r="S17">
        <f>((E17/100)*$F$41+(G17/100)*$F$42+(I17/100)*$F$43+(K17/100)*$F$44+(M17/100)*$F$45+(O17)*$F$46+(Q17*$F$47))</f>
        <v>1659.4539006355633</v>
      </c>
    </row>
    <row r="18">
      <c r="A18">
        <v>14</v>
      </c>
      <c r="B18">
        <v>98</v>
      </c>
      <c r="C18">
        <f>$I$7+B18</f>
        <v>38617</v>
      </c>
      <c r="E18">
        <f>IF($C$8*(ReSemanalFert!C19+ReSemanalFert!C20)&lt;=0,"0",$C$8*(ReSemanalFert!C19+ReSemanalFert!C20))</f>
        <v>60.40099102010591</v>
      </c>
      <c r="G18">
        <f>$C$8*(ReSemanalFert!E19+ReSemanalFert!E20)</f>
        <v>35.71721393123719</v>
      </c>
      <c r="I18">
        <f>$C$8*(ReSemanalFert!G19+ReSemanalFert!G20)</f>
        <v>107.01162866394</v>
      </c>
      <c r="K18">
        <f>$C$8*(ReSemanalFert!I19+ReSemanalFert!I20)</f>
        <v>74.313631016625</v>
      </c>
      <c r="M18">
        <f>$C$8*(ReSemanalFert!K19+ReSemanalFert!K20)</f>
        <v>44.81365777777778</v>
      </c>
      <c r="O18">
        <f>$C$8*(ReSemanalFert!M19+ReSemanalFert!M20)</f>
        <v>2436.9525668292686</v>
      </c>
      <c r="Q18">
        <f>20*$C$8</f>
        <v>20.019999999999996</v>
      </c>
      <c r="S18">
        <f>((E18/100)*$F$41+(G18/100)*$F$42+(I18/100)*$F$43+(K18/100)*$F$44+(M18/100)*$F$45+(O18)*$F$46+(Q18*$F$47))</f>
        <v>1626.510339380328</v>
      </c>
    </row>
    <row r="19">
      <c r="A19">
        <v>16</v>
      </c>
      <c r="B19">
        <v>112</v>
      </c>
      <c r="C19">
        <f>$I$7+B19</f>
        <v>38631</v>
      </c>
      <c r="E19">
        <f>IF($C$8*(ReSemanalFert!C21+ReSemanalFert!C22)&lt;=0,"0",$C$8*(ReSemanalFert!C21+ReSemanalFert!C22))</f>
        <v>60.40099102010591</v>
      </c>
      <c r="G19">
        <f>$C$8*(ReSemanalFert!E21+ReSemanalFert!E22)</f>
        <v>35.71721393123719</v>
      </c>
      <c r="I19">
        <f>$C$8*(ReSemanalFert!G21+ReSemanalFert!G22)</f>
        <v>107.01162866394</v>
      </c>
      <c r="K19">
        <f>$C$8*(ReSemanalFert!I21+ReSemanalFert!I22)</f>
        <v>74.313631016625</v>
      </c>
      <c r="M19">
        <f>$C$8*(ReSemanalFert!K21+ReSemanalFert!K22)</f>
        <v>44.81365777777778</v>
      </c>
      <c r="O19">
        <f>$C$8*(ReSemanalFert!M21+ReSemanalFert!M22)</f>
        <v>2436.9525668292686</v>
      </c>
      <c r="Q19">
        <f>20*$C$8</f>
        <v>20.019999999999996</v>
      </c>
      <c r="S19">
        <f>((E19/100)*$F$41+(G19/100)*$F$42+(I19/100)*$F$43+(K19/100)*$F$44+(M19/100)*$F$45+(O19)*$F$46+(Q19*$F$47))</f>
        <v>1626.510339380328</v>
      </c>
    </row>
    <row r="20">
      <c r="A20">
        <v>18</v>
      </c>
      <c r="B20">
        <v>126</v>
      </c>
      <c r="C20">
        <f>$I$7+B20</f>
        <v>38645</v>
      </c>
      <c r="E20">
        <f>IF($C$8*(ReSemanalFert!C23+ReSemanalFert!C24)&lt;=0,"0",$C$8*(ReSemanalFert!C23+ReSemanalFert!C24))</f>
        <v>60.40099102010591</v>
      </c>
      <c r="G20">
        <f>$C$8*(ReSemanalFert!E23+ReSemanalFert!E24)</f>
        <v>35.71721393123719</v>
      </c>
      <c r="I20">
        <f>$C$8*(ReSemanalFert!G23+ReSemanalFert!G24)</f>
        <v>107.01162866394</v>
      </c>
      <c r="K20">
        <f>$C$8*(ReSemanalFert!I23+ReSemanalFert!I24)</f>
        <v>74.313631016625</v>
      </c>
      <c r="M20">
        <f>$C$8*(ReSemanalFert!K23+ReSemanalFert!K24)</f>
        <v>44.81365777777778</v>
      </c>
      <c r="O20">
        <f>$C$8*(ReSemanalFert!M23+ReSemanalFert!M24)</f>
        <v>2436.9525668292686</v>
      </c>
      <c r="Q20">
        <f>20*$C$8</f>
        <v>20.019999999999996</v>
      </c>
      <c r="S20">
        <f>((E20/100)*$F$41+(G20/100)*$F$42+(I20/100)*$F$43+(K20/100)*$F$44+(M20/100)*$F$45+(O20)*$F$46+(Q20*$F$47))</f>
        <v>1626.510339380328</v>
      </c>
    </row>
    <row r="21">
      <c r="A21">
        <v>20</v>
      </c>
      <c r="B21">
        <v>140</v>
      </c>
      <c r="C21">
        <f>$I$7+B21</f>
        <v>38659</v>
      </c>
      <c r="E21">
        <f>IF($C$8*(ReSemanalFert!C25+ReSemanalFert!C26)&lt;=0,"0",$C$8*(ReSemanalFert!C25+ReSemanalFert!C26))</f>
        <v>60.40099102010591</v>
      </c>
      <c r="G21">
        <f>$C$8*(ReSemanalFert!E25+ReSemanalFert!E26)</f>
        <v>35.71721393123719</v>
      </c>
      <c r="I21">
        <f>$C$8*(ReSemanalFert!G25+ReSemanalFert!G26)</f>
        <v>107.01162866394</v>
      </c>
      <c r="K21">
        <f>$C$8*(ReSemanalFert!I25+ReSemanalFert!I26)</f>
        <v>74.313631016625</v>
      </c>
      <c r="M21">
        <f>$C$8*(ReSemanalFert!K25+ReSemanalFert!K26)</f>
        <v>44.81365777777778</v>
      </c>
      <c r="O21">
        <f>$C$8*(ReSemanalFert!M25+ReSemanalFert!M26)</f>
        <v>2436.9525668292686</v>
      </c>
      <c r="Q21">
        <f>20*$C$8</f>
        <v>20.019999999999996</v>
      </c>
      <c r="S21">
        <f>((E21/100)*$F$41+(G21/100)*$F$42+(I21/100)*$F$43+(K21/100)*$F$44+(M21/100)*$F$45+(O21)*$F$46+(Q21*$F$47))</f>
        <v>1626.510339380328</v>
      </c>
    </row>
    <row r="22">
      <c r="A22">
        <v>22</v>
      </c>
      <c r="B22">
        <v>154</v>
      </c>
      <c r="C22">
        <f>$I$7+B22</f>
        <v>38673</v>
      </c>
      <c r="E22">
        <f>IF($C$8*(ReSemanalFert!C27+ReSemanalFert!C28)&lt;=0,"0",$C$8*(ReSemanalFert!C27+ReSemanalFert!C28))</f>
        <v>60.40099102010591</v>
      </c>
      <c r="G22">
        <f>$C$8*(ReSemanalFert!E27+ReSemanalFert!E28)</f>
        <v>35.71721393123719</v>
      </c>
      <c r="I22">
        <f>$C$8*(ReSemanalFert!G27+ReSemanalFert!G28)</f>
        <v>107.01162866394</v>
      </c>
      <c r="K22">
        <f>$C$8*(ReSemanalFert!I27+ReSemanalFert!I28)</f>
        <v>74.313631016625</v>
      </c>
      <c r="M22">
        <f>$C$8*(ReSemanalFert!K27+ReSemanalFert!K28)</f>
        <v>44.81365777777778</v>
      </c>
      <c r="O22">
        <f>$C$8*(ReSemanalFert!M27+ReSemanalFert!M28)</f>
        <v>2436.9525668292686</v>
      </c>
      <c r="Q22">
        <f>20*$C$8</f>
        <v>20.019999999999996</v>
      </c>
      <c r="S22">
        <f>((E22/100)*$F$41+(G22/100)*$F$42+(I22/100)*$F$43+(K22/100)*$F$44+(M22/100)*$F$45+(O22)*$F$46+(Q22*$F$47))</f>
        <v>1626.510339380328</v>
      </c>
    </row>
    <row r="23">
      <c r="A23">
        <v>24</v>
      </c>
      <c r="B23">
        <v>168</v>
      </c>
      <c r="C23">
        <f>$I$7+B23</f>
        <v>38687</v>
      </c>
      <c r="E23">
        <f>IF($C$8*(ReSemanalFert!C29+ReSemanalFert!C30)&lt;=0,"0",$C$8*(ReSemanalFert!C29+ReSemanalFert!C30))</f>
        <v>60.40099102010591</v>
      </c>
      <c r="G23">
        <f>$C$8*(ReSemanalFert!E29+ReSemanalFert!E30)</f>
        <v>35.71721393123719</v>
      </c>
      <c r="I23">
        <f>$C$8*(ReSemanalFert!G29+ReSemanalFert!G30)</f>
        <v>107.01162866394</v>
      </c>
      <c r="K23">
        <f>$C$8*(ReSemanalFert!I29+ReSemanalFert!I30)</f>
        <v>74.313631016625</v>
      </c>
      <c r="M23">
        <f>$C$8*(ReSemanalFert!K29+ReSemanalFert!K30)</f>
        <v>44.81365777777778</v>
      </c>
      <c r="O23">
        <f>$C$8*(ReSemanalFert!M29+ReSemanalFert!M30)</f>
        <v>2436.9525668292686</v>
      </c>
      <c r="Q23">
        <f>20*$C$8</f>
        <v>20.019999999999996</v>
      </c>
      <c r="S23">
        <f>((E23/100)*$F$41+(G23/100)*$F$42+(I23/100)*$F$43+(K23/100)*$F$44+(M23/100)*$F$45+(O23)*$F$46+(Q23*$F$47))</f>
        <v>1626.510339380328</v>
      </c>
    </row>
    <row r="24">
      <c r="A24">
        <v>26</v>
      </c>
      <c r="B24">
        <v>182</v>
      </c>
      <c r="C24">
        <f>$I$7+B24</f>
        <v>38701</v>
      </c>
      <c r="E24">
        <f>IF($C$8*(ReSemanalFert!C31+ReSemanalFert!C32)&lt;=0,"0",$C$8*(ReSemanalFert!C31+ReSemanalFert!C32))</f>
        <v>60.40099102010591</v>
      </c>
      <c r="G24">
        <f>$C$8*(ReSemanalFert!E31+ReSemanalFert!E32)</f>
        <v>35.71721393123719</v>
      </c>
      <c r="I24">
        <f>$C$8*(ReSemanalFert!G31+ReSemanalFert!G32)</f>
        <v>107.01162866394</v>
      </c>
      <c r="K24">
        <f>$C$8*(ReSemanalFert!I31+ReSemanalFert!I32)</f>
        <v>74.313631016625</v>
      </c>
      <c r="M24">
        <f>$C$8*(ReSemanalFert!K31+ReSemanalFert!K32)</f>
        <v>44.81365777777778</v>
      </c>
      <c r="O24">
        <f>$C$8*(ReSemanalFert!M31+ReSemanalFert!M32)</f>
        <v>2436.9525668292686</v>
      </c>
      <c r="Q24">
        <f>20*$C$8</f>
        <v>20.019999999999996</v>
      </c>
      <c r="S24">
        <f>((E24/100)*$F$41+(G24/100)*$F$42+(I24/100)*$F$43+(K24/100)*$F$44+(M24/100)*$F$45+(O24)*$F$46+(Q24*$F$47))</f>
        <v>1626.510339380328</v>
      </c>
    </row>
    <row r="25">
      <c r="A25">
        <v>28</v>
      </c>
      <c r="B25">
        <v>196</v>
      </c>
      <c r="C25">
        <f>$I$7+B25</f>
        <v>38715</v>
      </c>
      <c r="E25">
        <f>IF($C$8*(ReSemanalFert!C33+ReSemanalFert!C34)&lt;=0,"0",$C$8*(ReSemanalFert!C33+ReSemanalFert!C34))</f>
        <v>60.40099102010591</v>
      </c>
      <c r="G25">
        <f>$C$8*(ReSemanalFert!E33+ReSemanalFert!E34)</f>
        <v>35.71721393123719</v>
      </c>
      <c r="I25">
        <f>$C$8*(ReSemanalFert!G33+ReSemanalFert!G34)</f>
        <v>107.01162866394</v>
      </c>
      <c r="K25">
        <f>$C$8*(ReSemanalFert!I33+ReSemanalFert!I34)</f>
        <v>74.313631016625</v>
      </c>
      <c r="M25">
        <f>$C$8*(ReSemanalFert!K33+ReSemanalFert!K34)</f>
        <v>44.81365777777778</v>
      </c>
      <c r="O25">
        <f>$C$8*(ReSemanalFert!M33+ReSemanalFert!M34)</f>
        <v>2436.9525668292686</v>
      </c>
      <c r="Q25">
        <f>20*$C$8</f>
        <v>20.019999999999996</v>
      </c>
      <c r="S25">
        <f>((E25/100)*$F$41+(G25/100)*$F$42+(I25/100)*$F$43+(K25/100)*$F$44+(M25/100)*$F$45+(O25)*$F$46+(Q25*$F$47))</f>
        <v>1626.510339380328</v>
      </c>
    </row>
    <row r="26">
      <c r="A26">
        <v>30</v>
      </c>
      <c r="B26">
        <v>210</v>
      </c>
      <c r="C26">
        <f>$I$7+B26</f>
        <v>38729</v>
      </c>
      <c r="E26">
        <f>IF($C$8*(ReSemanalFert!C35+ReSemanalFert!C36)&lt;=0,"0",$C$8*(ReSemanalFert!C35+ReSemanalFert!C36))</f>
        <v>60.40099102010591</v>
      </c>
      <c r="G26">
        <f>$C$8*(ReSemanalFert!E35+ReSemanalFert!E36)</f>
        <v>35.71721393123719</v>
      </c>
      <c r="I26">
        <f>$C$8*(ReSemanalFert!G35+ReSemanalFert!G36)</f>
        <v>107.01162866394</v>
      </c>
      <c r="K26">
        <f>$C$8*(ReSemanalFert!I35+ReSemanalFert!I36)</f>
        <v>74.313631016625</v>
      </c>
      <c r="M26">
        <f>$C$8*(ReSemanalFert!K35+ReSemanalFert!K36)</f>
        <v>44.81365777777778</v>
      </c>
      <c r="O26">
        <f>$C$8*(ReSemanalFert!M35+ReSemanalFert!M36)</f>
        <v>2436.9525668292686</v>
      </c>
      <c r="Q26">
        <f>20*$C$8</f>
        <v>20.019999999999996</v>
      </c>
      <c r="S26">
        <f>((E26/100)*$F$41+(G26/100)*$F$42+(I26/100)*$F$43+(K26/100)*$F$44+(M26/100)*$F$45+(O26)*$F$46+(Q26*$F$47))</f>
        <v>1626.510339380328</v>
      </c>
    </row>
    <row r="27">
      <c r="A27">
        <v>32</v>
      </c>
      <c r="B27">
        <v>224</v>
      </c>
      <c r="C27">
        <f>$I$7+B27</f>
        <v>38743</v>
      </c>
      <c r="E27">
        <f>IF($C$8*(ReSemanalFert!C37+ReSemanalFert!C38)&lt;=0,"0",$C$8*(ReSemanalFert!C37+ReSemanalFert!C38))</f>
        <v>60.40099102010591</v>
      </c>
      <c r="G27">
        <f>$C$8*(ReSemanalFert!E37+ReSemanalFert!E38)</f>
        <v>35.71721393123719</v>
      </c>
      <c r="I27">
        <f>$C$8*(ReSemanalFert!G37+ReSemanalFert!G38)</f>
        <v>107.01162866394</v>
      </c>
      <c r="K27">
        <f>$C$8*(ReSemanalFert!I37+ReSemanalFert!I38)</f>
        <v>74.313631016625</v>
      </c>
      <c r="M27">
        <f>$C$8*(ReSemanalFert!K37+ReSemanalFert!K38)</f>
        <v>44.81365777777778</v>
      </c>
      <c r="O27">
        <f>$C$8*(ReSemanalFert!M37+ReSemanalFert!M38)</f>
        <v>2436.9525668292686</v>
      </c>
      <c r="Q27">
        <f>20*$C$8</f>
        <v>20.019999999999996</v>
      </c>
      <c r="S27">
        <f>((E27/100)*$F$41+(G27/100)*$F$42+(I27/100)*$F$43+(K27/100)*$F$44+(M27/100)*$F$45+(O27)*$F$46+(Q27*$F$47))</f>
        <v>1626.510339380328</v>
      </c>
    </row>
    <row r="28">
      <c r="A28">
        <v>34</v>
      </c>
      <c r="B28">
        <v>238</v>
      </c>
      <c r="C28">
        <f>$I$7+B28</f>
        <v>38757</v>
      </c>
      <c r="E28">
        <f>IF($C$8*(ReSemanalFert!C39+ReSemanalFert!C40)&lt;=0,"0",$C$8*(ReSemanalFert!C39+ReSemanalFert!C40))</f>
        <v>60.40099102010591</v>
      </c>
      <c r="G28">
        <f>$C$8*(ReSemanalFert!E39+ReSemanalFert!E40)</f>
        <v>35.71721393123719</v>
      </c>
      <c r="I28">
        <f>$C$8*(ReSemanalFert!G39+ReSemanalFert!G40)</f>
        <v>107.01162866394</v>
      </c>
      <c r="K28">
        <f>$C$8*(ReSemanalFert!I39+ReSemanalFert!I40)</f>
        <v>74.313631016625</v>
      </c>
      <c r="M28">
        <f>$C$8*(ReSemanalFert!K39+ReSemanalFert!K40)</f>
        <v>44.81365777777778</v>
      </c>
      <c r="O28">
        <f>$C$8*(ReSemanalFert!M39+ReSemanalFert!M40)</f>
        <v>2436.9525668292686</v>
      </c>
      <c r="Q28">
        <f>20*$C$8</f>
        <v>20.019999999999996</v>
      </c>
      <c r="S28">
        <f>((E28/100)*$F$41+(G28/100)*$F$42+(I28/100)*$F$43+(K28/100)*$F$44+(M28/100)*$F$45+(O28)*$F$46+(Q28*$F$47))</f>
        <v>1626.510339380328</v>
      </c>
    </row>
    <row r="29">
      <c r="A29">
        <v>36</v>
      </c>
      <c r="B29">
        <v>252</v>
      </c>
      <c r="C29">
        <f>$I$7+B29</f>
        <v>38771</v>
      </c>
      <c r="E29">
        <f>IF($C$8*(ReSemanalFert!C41+ReSemanalFert!C42)&lt;=0,"0",$C$8*(ReSemanalFert!C41+ReSemanalFert!C42))</f>
        <v>60.40099102010591</v>
      </c>
      <c r="G29">
        <f>$C$8*(ReSemanalFert!E41+ReSemanalFert!E42)</f>
        <v>35.71721393123719</v>
      </c>
      <c r="I29">
        <f>$C$8*(ReSemanalFert!G41+ReSemanalFert!G42)</f>
        <v>107.01162866394</v>
      </c>
      <c r="K29">
        <f>$C$8*(ReSemanalFert!I41+ReSemanalFert!I42)</f>
        <v>74.313631016625</v>
      </c>
      <c r="M29">
        <f>$C$8*(ReSemanalFert!K41+ReSemanalFert!K42)</f>
        <v>44.81365777777778</v>
      </c>
      <c r="O29">
        <f>$C$8*(ReSemanalFert!M41+ReSemanalFert!M42)</f>
        <v>2436.9525668292686</v>
      </c>
      <c r="Q29">
        <f>20*$C$8</f>
        <v>20.019999999999996</v>
      </c>
      <c r="S29">
        <f>((E29/100)*$F$41+(G29/100)*$F$42+(I29/100)*$F$43+(K29/100)*$F$44+(M29/100)*$F$45+(O29)*$F$46+(Q29*$F$47))</f>
        <v>1626.510339380328</v>
      </c>
    </row>
    <row r="30">
      <c r="A30">
        <v>38</v>
      </c>
      <c r="B30">
        <v>266</v>
      </c>
      <c r="C30">
        <f>$I$7+B30</f>
        <v>38785</v>
      </c>
      <c r="E30">
        <f>IF($C$8*(ReSemanalFert!C43+ReSemanalFert!C44)&lt;=0,"0",$C$8*(ReSemanalFert!C43+ReSemanalFert!C44))</f>
        <v>60.40099102010591</v>
      </c>
      <c r="G30">
        <f>$C$8*(ReSemanalFert!E43+ReSemanalFert!E44)</f>
        <v>35.71721393123719</v>
      </c>
      <c r="I30">
        <f>$C$8*(ReSemanalFert!G43+ReSemanalFert!G44)</f>
        <v>107.01162866394</v>
      </c>
      <c r="K30">
        <f>$C$8*(ReSemanalFert!I43+ReSemanalFert!I44)</f>
        <v>74.313631016625</v>
      </c>
      <c r="M30">
        <f>$C$8*(ReSemanalFert!K43+ReSemanalFert!K44)</f>
        <v>44.81365777777778</v>
      </c>
      <c r="O30">
        <f>$C$8*(ReSemanalFert!M43+ReSemanalFert!M44)</f>
        <v>2436.9525668292686</v>
      </c>
      <c r="Q30">
        <f>20*$C$8</f>
        <v>20.019999999999996</v>
      </c>
      <c r="S30">
        <f>((E30/100)*$F$41+(G30/100)*$F$42+(I30/100)*$F$43+(K30/100)*$F$44+(M30/100)*$F$45+(O30)*$F$46+(Q30*$F$47))</f>
        <v>1626.510339380328</v>
      </c>
    </row>
    <row r="31">
      <c r="A31">
        <v>40</v>
      </c>
      <c r="B31">
        <v>280</v>
      </c>
      <c r="C31">
        <f>$I$7+B31</f>
        <v>38799</v>
      </c>
      <c r="E31">
        <f>IF($C$8*(ReSemanalFert!C45+ReSemanalFert!C46)&lt;=0,"0",$C$8*(ReSemanalFert!C45+ReSemanalFert!C46))</f>
        <v>60.40099102010591</v>
      </c>
      <c r="G31">
        <f>$C$8*(ReSemanalFert!E45+ReSemanalFert!E46)</f>
        <v>35.71721393123719</v>
      </c>
      <c r="I31">
        <f>$C$8*(ReSemanalFert!G45+ReSemanalFert!G46)</f>
        <v>107.01162866394</v>
      </c>
      <c r="K31">
        <f>$C$8*(ReSemanalFert!I45+ReSemanalFert!I46)</f>
        <v>74.313631016625</v>
      </c>
      <c r="M31">
        <f>$C$8*(ReSemanalFert!K45+ReSemanalFert!K46)</f>
        <v>44.81365777777778</v>
      </c>
      <c r="O31">
        <f>$C$8*(ReSemanalFert!M45+ReSemanalFert!M46)</f>
        <v>2436.9525668292686</v>
      </c>
      <c r="Q31">
        <f>20*$C$8</f>
        <v>20.019999999999996</v>
      </c>
      <c r="S31">
        <f>((E31/100)*$F$41+(G31/100)*$F$42+(I31/100)*$F$43+(K31/100)*$F$44+(M31/100)*$F$45+(O31)*$F$46+(Q31*$F$47))</f>
        <v>1626.510339380328</v>
      </c>
    </row>
    <row r="32">
      <c r="A32">
        <v>42</v>
      </c>
      <c r="B32">
        <v>294</v>
      </c>
      <c r="C32">
        <f>$I$7+B32</f>
        <v>38813</v>
      </c>
      <c r="E32">
        <f>IF($C$8*(ReSemanalFert!C47+ReSemanalFert!C48)&lt;=0,"0",$C$8*(ReSemanalFert!C47+ReSemanalFert!C48))</f>
        <v>60.40099102010591</v>
      </c>
      <c r="G32">
        <f>$C$8*(ReSemanalFert!E47+ReSemanalFert!E48)</f>
        <v>35.71721393123719</v>
      </c>
      <c r="I32">
        <f>$C$8*(ReSemanalFert!G47+ReSemanalFert!G48)</f>
        <v>107.01162866394</v>
      </c>
      <c r="K32">
        <f>$C$8*(ReSemanalFert!I47+ReSemanalFert!I48)</f>
        <v>74.313631016625</v>
      </c>
      <c r="M32">
        <f>$C$8*(ReSemanalFert!K47+ReSemanalFert!K48)</f>
        <v>44.81365777777778</v>
      </c>
      <c r="O32">
        <f>$C$8*(ReSemanalFert!M47+ReSemanalFert!M48)</f>
        <v>2436.9525668292686</v>
      </c>
      <c r="Q32">
        <f>20*$C$8</f>
        <v>20.019999999999996</v>
      </c>
      <c r="S32">
        <f>((E32/100)*$F$41+(G32/100)*$F$42+(I32/100)*$F$43+(K32/100)*$F$44+(M32/100)*$F$45+(O32)*$F$46+(Q32*$F$47))</f>
        <v>1626.510339380328</v>
      </c>
    </row>
    <row r="33">
      <c r="A33">
        <v>44</v>
      </c>
      <c r="B33">
        <v>308</v>
      </c>
      <c r="C33">
        <f>$I$7+B33</f>
        <v>38827</v>
      </c>
      <c r="E33">
        <f>IF($C$8*(ReSemanalFert!C49+ReSemanalFert!C50)&lt;=0,"0",$C$8*(ReSemanalFert!C49+ReSemanalFert!C50))</f>
        <v>60.40099102010591</v>
      </c>
      <c r="G33">
        <f>$C$8*(ReSemanalFert!E49+ReSemanalFert!E50)</f>
        <v>35.71721393123719</v>
      </c>
      <c r="I33">
        <f>$C$8*(ReSemanalFert!G49+ReSemanalFert!G50)</f>
        <v>107.01162866394</v>
      </c>
      <c r="K33">
        <f>$C$8*(ReSemanalFert!I49+ReSemanalFert!I50)</f>
        <v>74.313631016625</v>
      </c>
      <c r="M33">
        <f>$C$8*(ReSemanalFert!K49+ReSemanalFert!K50)</f>
        <v>44.81365777777778</v>
      </c>
      <c r="O33">
        <f>$C$8*(ReSemanalFert!M49+ReSemanalFert!M50)</f>
        <v>2436.9525668292686</v>
      </c>
      <c r="Q33">
        <f>20*$C$8</f>
        <v>20.019999999999996</v>
      </c>
      <c r="S33">
        <f>((E33/100)*$F$41+(G33/100)*$F$42+(I33/100)*$F$43+(K33/100)*$F$44+(M33/100)*$F$45+(O33)*$F$46+(Q33*$F$47))</f>
        <v>1626.510339380328</v>
      </c>
    </row>
    <row r="34">
      <c r="A34">
        <v>46</v>
      </c>
      <c r="B34">
        <v>322</v>
      </c>
      <c r="C34">
        <f>$I$7+B34</f>
        <v>38841</v>
      </c>
      <c r="E34">
        <f>IF($C$8*(ReSemanalFert!C51+ReSemanalFert!C52)&lt;=0,"0",$C$8*(ReSemanalFert!C51+ReSemanalFert!C52))</f>
        <v>60.40099102010591</v>
      </c>
      <c r="G34">
        <f>$C$8*(ReSemanalFert!E51+ReSemanalFert!E52)</f>
        <v>35.71721393123719</v>
      </c>
      <c r="I34">
        <f>$C$8*(ReSemanalFert!G51+ReSemanalFert!G52)</f>
        <v>107.01162866394</v>
      </c>
      <c r="K34">
        <f>$C$8*(ReSemanalFert!I51+ReSemanalFert!I52)</f>
        <v>74.313631016625</v>
      </c>
      <c r="M34">
        <f>$C$8*(ReSemanalFert!K51+ReSemanalFert!K52)</f>
        <v>44.81365777777778</v>
      </c>
      <c r="O34">
        <f>$C$8*(ReSemanalFert!M51+ReSemanalFert!M52)</f>
        <v>2436.9525668292686</v>
      </c>
      <c r="Q34">
        <f>20*$C$8</f>
        <v>20.019999999999996</v>
      </c>
      <c r="S34">
        <f>((E34/100)*$F$41+(G34/100)*$F$42+(I34/100)*$F$43+(K34/100)*$F$44+(M34/100)*$F$45+(O34)*$F$46+(Q34*$F$47))</f>
        <v>1626.510339380328</v>
      </c>
    </row>
    <row r="35">
      <c r="A35">
        <v>48</v>
      </c>
      <c r="B35">
        <v>336</v>
      </c>
      <c r="C35">
        <f>$I$7+B35</f>
        <v>38855</v>
      </c>
      <c r="E35">
        <f>IF($C$8*(ReSemanalFert!C53+ReSemanalFert!C54)&lt;=0,"0",$C$8*(ReSemanalFert!C53+ReSemanalFert!C54))</f>
        <v>60.40099102010591</v>
      </c>
      <c r="G35">
        <f>$C$8*(ReSemanalFert!E53+ReSemanalFert!E54)</f>
        <v>35.71721393123719</v>
      </c>
      <c r="I35">
        <f>$C$8*(ReSemanalFert!G53+ReSemanalFert!G54)</f>
        <v>107.01162866394</v>
      </c>
      <c r="K35">
        <f>$C$8*(ReSemanalFert!I53+ReSemanalFert!I54)</f>
        <v>74.313631016625</v>
      </c>
      <c r="M35">
        <f>$C$8*(ReSemanalFert!K53+ReSemanalFert!K54)</f>
        <v>44.81365777777778</v>
      </c>
      <c r="O35">
        <f>$C$8*(ReSemanalFert!M53+ReSemanalFert!M54)</f>
        <v>2436.9525668292686</v>
      </c>
      <c r="Q35">
        <f>20*$C$8</f>
        <v>20.019999999999996</v>
      </c>
      <c r="S35">
        <f>((E35/100)*$F$41+(G35/100)*$F$42+(I35/100)*$F$43+(K35/100)*$F$44+(M35/100)*$F$45+(O35)*$F$46+(Q35*$F$47))</f>
        <v>1626.510339380328</v>
      </c>
    </row>
    <row r="36">
      <c r="A36">
        <v>50</v>
      </c>
      <c r="B36">
        <v>350</v>
      </c>
      <c r="C36">
        <f>$I$7+B36</f>
        <v>38869</v>
      </c>
      <c r="E36">
        <f>IF($C$8*(ReSemanalFert!C55+ReSemanalFert!C56)&lt;=0,"0",$C$8*(ReSemanalFert!C55+ReSemanalFert!C56))</f>
        <v>60.40099102010591</v>
      </c>
      <c r="G36">
        <f>$C$8*(ReSemanalFert!E55+ReSemanalFert!E56)</f>
        <v>35.71721393123719</v>
      </c>
      <c r="I36">
        <f>$C$8*(ReSemanalFert!G55+ReSemanalFert!G56)</f>
        <v>107.01162866394</v>
      </c>
      <c r="K36">
        <f>$C$8*(ReSemanalFert!I55+ReSemanalFert!I56)</f>
        <v>74.313631016625</v>
      </c>
      <c r="M36">
        <f>$C$8*(ReSemanalFert!K55+ReSemanalFert!K56)</f>
        <v>44.81365777777778</v>
      </c>
      <c r="O36">
        <f>$C$8*(ReSemanalFert!M55+ReSemanalFert!M56)</f>
        <v>2436.9525668292686</v>
      </c>
      <c r="Q36">
        <f>20*$C$8</f>
        <v>20.019999999999996</v>
      </c>
      <c r="S36">
        <f>((E36/100)*$F$41+(G36/100)*$F$42+(I36/100)*$F$43+(K36/100)*$F$44+(M36/100)*$F$45+(O36)*$F$46+(Q36*$F$47))</f>
        <v>1626.510339380328</v>
      </c>
    </row>
    <row r="37">
      <c r="A37">
        <v>52</v>
      </c>
      <c r="B37">
        <v>364</v>
      </c>
      <c r="C37">
        <f>$I$7+B37</f>
        <v>38883</v>
      </c>
      <c r="E37">
        <f>IF($C$8*(ReSemanalFert!C57+ReSemanalFert!C58)&lt;=0,"0",$C$8*(ReSemanalFert!C57+ReSemanalFert!C58))</f>
        <v>60.40099102010591</v>
      </c>
      <c r="G37">
        <f>$C$8*(ReSemanalFert!E57+ReSemanalFert!E58)</f>
        <v>35.71721393123719</v>
      </c>
      <c r="I37">
        <f>$C$8*(ReSemanalFert!G57+ReSemanalFert!G58)</f>
        <v>107.01162866394</v>
      </c>
      <c r="K37">
        <f>$C$8*(ReSemanalFert!I57+ReSemanalFert!I58)</f>
        <v>74.313631016625</v>
      </c>
      <c r="M37">
        <f>$C$8*(ReSemanalFert!K57+ReSemanalFert!K58)</f>
        <v>44.81365777777778</v>
      </c>
      <c r="O37">
        <f>$C$8*(ReSemanalFert!M57+ReSemanalFert!M58)</f>
        <v>2436.9525668292686</v>
      </c>
      <c r="Q37">
        <f>20*$C$8</f>
        <v>20.019999999999996</v>
      </c>
      <c r="S37">
        <f>((E37/100)*$F$41+(G37/100)*$F$42+(I37/100)*$F$43+(K37/100)*$F$44+(M37/100)*$F$45+(O37)*$F$46+(Q37*$F$47))</f>
        <v>1626.510339380328</v>
      </c>
    </row>
    <row r="38">
      <c r="C38" t="str">
        <v>Total</v>
      </c>
      <c r="E38">
        <f>SUM(E12:E37)</f>
        <v>1462.9246316637402</v>
      </c>
      <c r="G38">
        <f>SUM(G12:G37)</f>
        <v>1043.1121639806802</v>
      </c>
      <c r="I38">
        <f>SUM(I12:I37)</f>
        <v>2606.498110052615</v>
      </c>
      <c r="K38">
        <f>SUM(K12:K37)</f>
        <v>1810.068131980984</v>
      </c>
      <c r="M38">
        <f>SUM(M12:M37)</f>
        <v>1085.9017460111895</v>
      </c>
      <c r="O38">
        <f>SUM(O12:O37)</f>
        <v>56472.64159121954</v>
      </c>
      <c r="Q38">
        <f>SUM(Q12:Q37)</f>
        <v>520.5199999999996</v>
      </c>
      <c r="S38">
        <f>SUM(S12:S37)</f>
        <v>41595.65353265455</v>
      </c>
    </row>
    <row r="39" ht="31.5" customHeight="1"/>
    <row r="40" ht="33.75" customHeight="1">
      <c r="B40" t="str">
        <v>Producto</v>
      </c>
      <c r="E40" t="str">
        <v>Lbs/Ha</v>
      </c>
      <c r="F40" t="str">
        <f>Fertilizantes!L2</f>
        <v>Costo Lps/qq</v>
      </c>
    </row>
    <row r="41">
      <c r="B41" t="str">
        <f>ReSemanalFert!C4</f>
        <v>Nitrato de Amonio</v>
      </c>
      <c r="E41">
        <f>E38/$C$8</f>
        <v>1461.463168495245</v>
      </c>
      <c r="F41">
        <f>Main!D37</f>
        <v>320</v>
      </c>
    </row>
    <row r="42">
      <c r="B42" t="str">
        <f>ReSemanalFert!E4</f>
        <v>MAP 12-61-0</v>
      </c>
      <c r="E42">
        <f>G38/$C$8</f>
        <v>1042.0700938867935</v>
      </c>
      <c r="F42">
        <f>Main!D27</f>
        <v>1200</v>
      </c>
    </row>
    <row r="43">
      <c r="B43" t="str">
        <f>ReSemanalFert!G4</f>
        <v>Sulfato de Potasio</v>
      </c>
      <c r="E43">
        <f>I38/$C$8</f>
        <v>2603.8942158367786</v>
      </c>
      <c r="F43">
        <f>Main!D32</f>
        <v>365</v>
      </c>
      <c r="G43" t="str">
        <v xml:space="preserve">Preparado y Autorizado Por </v>
      </c>
    </row>
    <row r="44">
      <c r="B44" t="str">
        <f>ReSemanalFert!I4</f>
        <v>Sulfato de Magnesio</v>
      </c>
      <c r="E44">
        <f>K38/$C$8</f>
        <v>1808.2598721088752</v>
      </c>
      <c r="F44">
        <f>Main!D42</f>
        <v>370</v>
      </c>
      <c r="G44" t="str">
        <v>MSc Ricardo D. Lardizábal</v>
      </c>
    </row>
    <row r="45">
      <c r="B45" t="str">
        <f>ReSemanalFert!K4</f>
        <v>Nitrato de Calcio</v>
      </c>
      <c r="E45">
        <f>M38/$C$8</f>
        <v>1084.8169290821074</v>
      </c>
      <c r="F45">
        <f>Main!D47</f>
        <v>520</v>
      </c>
    </row>
    <row r="46">
      <c r="B46" t="str">
        <f>ReSemanalFert!M4</f>
        <v>Solubor</v>
      </c>
      <c r="E46">
        <f>O38/$C$8</f>
        <v>56416.22536585369</v>
      </c>
      <c r="F46">
        <f>Main!D52</f>
        <v>0.0316</v>
      </c>
    </row>
    <row r="47">
      <c r="B47" t="str">
        <f>Main!C54</f>
        <v>Melaza</v>
      </c>
      <c r="E47">
        <f>Q38/$C$8</f>
        <v>519.9999999999997</v>
      </c>
      <c r="F47">
        <f>Main!D55</f>
        <v>1.45</v>
      </c>
    </row>
    <row r="48">
      <c r="B48" t="str">
        <v>NOTA: El Nitrato de Calcio se debe de diluir en un barril aparte para inyectarse al sistema</v>
      </c>
    </row>
    <row r="50">
      <c r="B50" t="str">
        <v>,@ La Melaza del calendario de fertilización se usan para la limpieza de la cinta. La aplicación de ellos es después de la fertilización y en la ultima media hora de riego.  Para mas detalles ver el boletín técnico numero 16 de Fintrac/CDA.</v>
      </c>
    </row>
    <row r="51" ht="19.5" customHeight="1"/>
    <row r="53">
      <c r="B53" t="str">
        <v>Abreviaciones usadas</v>
      </c>
    </row>
    <row r="54">
      <c r="B54" t="str">
        <v>Mz-Manzanas, Ha-Hectáreas, Lbs-Libras, Lts-Litros y DDT-Días después de Transplante</v>
      </c>
    </row>
  </sheetData>
  <sheetProtection sheet="1"/>
  <mergeCells count="44">
    <mergeCell ref="F6:H6"/>
    <mergeCell ref="F7:H7"/>
    <mergeCell ref="F8:H8"/>
    <mergeCell ref="A1:M1"/>
    <mergeCell ref="A3:K3"/>
    <mergeCell ref="A5:B5"/>
    <mergeCell ref="C5:E5"/>
    <mergeCell ref="A2:K2"/>
    <mergeCell ref="F5:H5"/>
    <mergeCell ref="A8:B8"/>
    <mergeCell ref="B54:Q54"/>
    <mergeCell ref="G43:O43"/>
    <mergeCell ref="G44:O44"/>
    <mergeCell ref="B50:T51"/>
    <mergeCell ref="A10:A11"/>
    <mergeCell ref="C10:D10"/>
    <mergeCell ref="E10:F10"/>
    <mergeCell ref="B53:C53"/>
    <mergeCell ref="B10:B11"/>
    <mergeCell ref="C8:E8"/>
    <mergeCell ref="A6:B6"/>
    <mergeCell ref="C7:E7"/>
    <mergeCell ref="C6:E6"/>
    <mergeCell ref="A7:B7"/>
    <mergeCell ref="S10:S11"/>
    <mergeCell ref="I5:M5"/>
    <mergeCell ref="I6:M6"/>
    <mergeCell ref="I7:M7"/>
    <mergeCell ref="I8:M8"/>
    <mergeCell ref="I10:J10"/>
    <mergeCell ref="K10:L10"/>
    <mergeCell ref="M10:N10"/>
    <mergeCell ref="Q10:R10"/>
    <mergeCell ref="O10:P10"/>
    <mergeCell ref="G10:H10"/>
    <mergeCell ref="B48:I49"/>
    <mergeCell ref="B41:D41"/>
    <mergeCell ref="B42:D42"/>
    <mergeCell ref="B43:D43"/>
    <mergeCell ref="B44:D44"/>
    <mergeCell ref="B45:D45"/>
    <mergeCell ref="B46:D46"/>
    <mergeCell ref="B47:D47"/>
    <mergeCell ref="B40:D40"/>
  </mergeCells>
  <pageMargins left="0.81" right="0.47" top="0.26" bottom="0.37" header="0.18" footer="0.16"/>
  <ignoredErrors>
    <ignoredError numberStoredAsText="1" sqref="A1:T54"/>
  </ignoredErrors>
  <legacyDrawing r:id="rId1"/>
</worksheet>
</file>

<file path=xl/worksheets/sheet7.xml><?xml version="1.0" encoding="utf-8"?>
<worksheet xmlns="http://schemas.openxmlformats.org/spreadsheetml/2006/main" xmlns:r="http://schemas.openxmlformats.org/officeDocument/2006/relationships">
  <dimension ref="A1:V372"/>
  <sheetViews>
    <sheetView workbookViewId="0" rightToLeft="0"/>
  </sheetViews>
  <sheetData>
    <row r="1">
      <c r="A1" t="str">
        <v>Requerimientos Diario para:</v>
      </c>
      <c r="E1" t="str">
        <f>Main!E16</f>
        <v>Fresa / Sweet Charly</v>
      </c>
    </row>
    <row r="4" ht="30" customHeight="1">
      <c r="A4" t="str">
        <v>Semana</v>
      </c>
      <c r="B4" t="str">
        <v>N</v>
      </c>
      <c r="C4" t="str">
        <f>Main!D36</f>
        <v>Nitrato de Amonio</v>
      </c>
      <c r="D4" t="str">
        <v>P2O5</v>
      </c>
      <c r="E4" t="str">
        <f>Main!D26</f>
        <v>MAP 12-61-0</v>
      </c>
      <c r="F4" t="str">
        <v>K2O</v>
      </c>
      <c r="G4" t="str">
        <f>Main!D31</f>
        <v>Sulfato de Potasio</v>
      </c>
      <c r="H4" t="str">
        <v>MgO</v>
      </c>
      <c r="I4" t="str">
        <f>Main!D41</f>
        <v>Sulfato de Magnesio</v>
      </c>
      <c r="J4" t="str">
        <v>Ca</v>
      </c>
      <c r="K4" t="str">
        <f>Main!D46</f>
        <v>Nitrato de Calcio</v>
      </c>
      <c r="L4" t="str">
        <v>B</v>
      </c>
      <c r="M4" t="str">
        <f>Main!D51</f>
        <v>Solubor</v>
      </c>
    </row>
    <row r="5" ht="17.25" customHeight="1">
      <c r="A5" t="str">
        <v>Porcentaje de Elemento</v>
      </c>
      <c r="C5">
        <f>Main!E35</f>
        <v>33.5</v>
      </c>
      <c r="E5">
        <f>Main!F25</f>
        <v>61</v>
      </c>
      <c r="G5">
        <f>Main!G30</f>
        <v>52</v>
      </c>
      <c r="I5">
        <f>Main!I40</f>
        <v>16</v>
      </c>
      <c r="K5">
        <f>Main!H45</f>
        <v>27</v>
      </c>
      <c r="M5">
        <f>Main!K50</f>
        <v>20.5</v>
      </c>
    </row>
    <row r="6">
      <c r="C6">
        <f>Main!E35/100</f>
        <v>0.335</v>
      </c>
      <c r="E6">
        <f>(Main!F25/100)/Main!F65</f>
        <v>0.61</v>
      </c>
      <c r="G6">
        <f>(Main!G30/100)/Main!F66</f>
        <v>0.52</v>
      </c>
      <c r="I6">
        <f>(I5/100)/Main!F67</f>
        <v>0.16</v>
      </c>
      <c r="K6">
        <f>(K5/100)/Main!F68</f>
        <v>0.27</v>
      </c>
      <c r="M6">
        <f>M5/100</f>
        <v>0.205</v>
      </c>
    </row>
    <row r="7">
      <c r="A7">
        <v>1</v>
      </c>
      <c r="B7">
        <f>'Req. Diario'!D5</f>
        <v>0.8075066965625001</v>
      </c>
      <c r="C7">
        <f>(B7-((E7*(Main!$E$25/100))+(G7*(Main!$E$30/100))+(I7*(Main!$E$40/100))+(K7*(Main!$E$45/100))))/$C$6</f>
        <v>1.3100273012823342</v>
      </c>
      <c r="D7">
        <f>'Req. Diario'!E5</f>
        <v>1.1178704624</v>
      </c>
      <c r="E7">
        <f>D7/$E$6</f>
        <v>1.8325745285245902</v>
      </c>
      <c r="F7">
        <f>'Req. Diario'!F5</f>
        <v>1.23328295475</v>
      </c>
      <c r="G7">
        <f>(F7/$G$6)</f>
        <v>2.371697989903846</v>
      </c>
      <c r="H7">
        <f>'Req. Diario'!G5</f>
        <v>0.26352199887820515</v>
      </c>
      <c r="I7">
        <f>H7/$I$6</f>
        <v>1.6470124929887822</v>
      </c>
      <c r="J7">
        <f>'Req. Diario'!H5</f>
        <v>0.2590930577205882</v>
      </c>
      <c r="K7">
        <f>J7/$K$6</f>
        <v>0.95960391748366</v>
      </c>
      <c r="L7">
        <f>'Req. Diario'!I5</f>
        <v>5.0926</v>
      </c>
      <c r="M7">
        <f>L7/$M$6</f>
        <v>24.841951219512197</v>
      </c>
    </row>
    <row r="8">
      <c r="B8">
        <f>'Req. Diario'!D6</f>
        <v>0.8075066965625001</v>
      </c>
      <c r="C8">
        <f>(B8-((E8*(Main!$E$25/100))+(G8*(Main!$E$30/100))+(I8*(Main!$E$40/100))+(K8*(Main!$E$45/100))))/$C$6</f>
        <v>1.3100273012823342</v>
      </c>
      <c r="D8">
        <f>'Req. Diario'!E6</f>
        <v>1.1178704624</v>
      </c>
      <c r="E8">
        <f>D8/$E$6</f>
        <v>1.8325745285245902</v>
      </c>
      <c r="F8">
        <f>'Req. Diario'!F6</f>
        <v>1.23328295475</v>
      </c>
      <c r="G8">
        <f>(F8/$G$6)</f>
        <v>2.371697989903846</v>
      </c>
      <c r="H8">
        <f>'Req. Diario'!G6</f>
        <v>0.26352199887820515</v>
      </c>
      <c r="I8">
        <f>H8/$I$6</f>
        <v>1.6470124929887822</v>
      </c>
      <c r="J8">
        <f>'Req. Diario'!H6</f>
        <v>0.2590930577205882</v>
      </c>
      <c r="K8">
        <f>J8/$K$6</f>
        <v>0.95960391748366</v>
      </c>
      <c r="L8">
        <f>'Req. Diario'!I6</f>
        <v>5.0926</v>
      </c>
      <c r="M8">
        <f>L8/$M$6</f>
        <v>24.841951219512197</v>
      </c>
    </row>
    <row r="9">
      <c r="B9">
        <f>'Req. Diario'!D7</f>
        <v>0.8075066965625001</v>
      </c>
      <c r="C9">
        <f>(B9-((E9*(Main!$E$25/100))+(G9*(Main!$E$30/100))+(I9*(Main!$E$40/100))+(K9*(Main!$E$45/100))))/$C$6</f>
        <v>1.3100273012823342</v>
      </c>
      <c r="D9">
        <f>'Req. Diario'!E7</f>
        <v>1.1178704624</v>
      </c>
      <c r="E9">
        <f>D9/$E$6</f>
        <v>1.8325745285245902</v>
      </c>
      <c r="F9">
        <f>'Req. Diario'!F7</f>
        <v>1.23328295475</v>
      </c>
      <c r="G9">
        <f>(F9/$G$6)</f>
        <v>2.371697989903846</v>
      </c>
      <c r="H9">
        <f>'Req. Diario'!G7</f>
        <v>0.26352199887820515</v>
      </c>
      <c r="I9">
        <f>H9/$I$6</f>
        <v>1.6470124929887822</v>
      </c>
      <c r="J9">
        <f>'Req. Diario'!H7</f>
        <v>0.2590930577205882</v>
      </c>
      <c r="K9">
        <f>J9/$K$6</f>
        <v>0.95960391748366</v>
      </c>
      <c r="L9">
        <f>'Req. Diario'!I7</f>
        <v>5.0926</v>
      </c>
      <c r="M9">
        <f>L9/$M$6</f>
        <v>24.841951219512197</v>
      </c>
    </row>
    <row r="10">
      <c r="B10">
        <f>'Req. Diario'!D8</f>
        <v>0.8075066965625001</v>
      </c>
      <c r="C10">
        <f>(B10-((E10*(Main!$E$25/100))+(G10*(Main!$E$30/100))+(I10*(Main!$E$40/100))+(K10*(Main!$E$45/100))))/$C$6</f>
        <v>1.3100273012823342</v>
      </c>
      <c r="D10">
        <f>'Req. Diario'!E8</f>
        <v>1.1178704624</v>
      </c>
      <c r="E10">
        <f>D10/$E$6</f>
        <v>1.8325745285245902</v>
      </c>
      <c r="F10">
        <f>'Req. Diario'!F8</f>
        <v>1.23328295475</v>
      </c>
      <c r="G10">
        <f>(F10/$G$6)</f>
        <v>2.371697989903846</v>
      </c>
      <c r="H10">
        <f>'Req. Diario'!G8</f>
        <v>0.26352199887820515</v>
      </c>
      <c r="I10">
        <f>H10/$I$6</f>
        <v>1.6470124929887822</v>
      </c>
      <c r="J10">
        <f>'Req. Diario'!H8</f>
        <v>0.2590930577205882</v>
      </c>
      <c r="K10">
        <f>J10/$K$6</f>
        <v>0.95960391748366</v>
      </c>
      <c r="L10">
        <f>'Req. Diario'!I8</f>
        <v>5.0926</v>
      </c>
      <c r="M10">
        <f>L10/$M$6</f>
        <v>24.841951219512197</v>
      </c>
    </row>
    <row r="11">
      <c r="B11">
        <f>'Req. Diario'!D9</f>
        <v>0.8075066965625001</v>
      </c>
      <c r="C11">
        <f>(B11-((E11*(Main!$E$25/100))+(G11*(Main!$E$30/100))+(I11*(Main!$E$40/100))+(K11*(Main!$E$45/100))))/$C$6</f>
        <v>1.3100273012823342</v>
      </c>
      <c r="D11">
        <f>'Req. Diario'!E9</f>
        <v>1.1178704624</v>
      </c>
      <c r="E11">
        <f>D11/$E$6</f>
        <v>1.8325745285245902</v>
      </c>
      <c r="F11">
        <f>'Req. Diario'!F9</f>
        <v>1.23328295475</v>
      </c>
      <c r="G11">
        <f>(F11/$G$6)</f>
        <v>2.371697989903846</v>
      </c>
      <c r="H11">
        <f>'Req. Diario'!G9</f>
        <v>0.26352199887820515</v>
      </c>
      <c r="I11">
        <f>H11/$I$6</f>
        <v>1.6470124929887822</v>
      </c>
      <c r="J11">
        <f>'Req. Diario'!H9</f>
        <v>0.2590930577205882</v>
      </c>
      <c r="K11">
        <f>J11/$K$6</f>
        <v>0.95960391748366</v>
      </c>
      <c r="L11">
        <f>'Req. Diario'!I9</f>
        <v>5.0926</v>
      </c>
      <c r="M11">
        <f>L11/$M$6</f>
        <v>24.841951219512197</v>
      </c>
    </row>
    <row r="12">
      <c r="B12">
        <f>'Req. Diario'!D10</f>
        <v>0.8075066965625001</v>
      </c>
      <c r="C12">
        <f>(B12-((E12*(Main!$E$25/100))+(G12*(Main!$E$30/100))+(I12*(Main!$E$40/100))+(K12*(Main!$E$45/100))))/$C$6</f>
        <v>1.3100273012823342</v>
      </c>
      <c r="D12">
        <f>'Req. Diario'!E10</f>
        <v>1.1178704624</v>
      </c>
      <c r="E12">
        <f>D12/$E$6</f>
        <v>1.8325745285245902</v>
      </c>
      <c r="F12">
        <f>'Req. Diario'!F10</f>
        <v>1.23328295475</v>
      </c>
      <c r="G12">
        <f>(F12/$G$6)</f>
        <v>2.371697989903846</v>
      </c>
      <c r="H12">
        <f>'Req. Diario'!G10</f>
        <v>0.26352199887820515</v>
      </c>
      <c r="I12">
        <f>H12/$I$6</f>
        <v>1.6470124929887822</v>
      </c>
      <c r="J12">
        <f>'Req. Diario'!H10</f>
        <v>0.2590930577205882</v>
      </c>
      <c r="K12">
        <f>J12/$K$6</f>
        <v>0.95960391748366</v>
      </c>
      <c r="L12">
        <f>'Req. Diario'!I10</f>
        <v>5.0926</v>
      </c>
      <c r="M12">
        <f>L12/$M$6</f>
        <v>24.841951219512197</v>
      </c>
    </row>
    <row r="13">
      <c r="B13">
        <f>'Req. Diario'!D11</f>
        <v>0.8075066965625001</v>
      </c>
      <c r="C13">
        <f>(B13-((E13*(Main!$E$25/100))+(G13*(Main!$E$30/100))+(I13*(Main!$E$40/100))+(K13*(Main!$E$45/100))))/$C$6</f>
        <v>1.3100273012823342</v>
      </c>
      <c r="D13">
        <f>'Req. Diario'!E11</f>
        <v>1.1178704624</v>
      </c>
      <c r="E13">
        <f>D13/$E$6</f>
        <v>1.8325745285245902</v>
      </c>
      <c r="F13">
        <f>'Req. Diario'!F11</f>
        <v>1.23328295475</v>
      </c>
      <c r="G13">
        <f>(F13/$G$6)</f>
        <v>2.371697989903846</v>
      </c>
      <c r="H13">
        <f>'Req. Diario'!G11</f>
        <v>0.26352199887820515</v>
      </c>
      <c r="I13">
        <f>H13/$I$6</f>
        <v>1.6470124929887822</v>
      </c>
      <c r="J13">
        <f>'Req. Diario'!H11</f>
        <v>0.2590930577205882</v>
      </c>
      <c r="K13">
        <f>J13/$K$6</f>
        <v>0.95960391748366</v>
      </c>
      <c r="L13">
        <f>'Req. Diario'!I11</f>
        <v>5.0926</v>
      </c>
      <c r="M13">
        <f>L13/$M$6</f>
        <v>24.841951219512197</v>
      </c>
    </row>
    <row r="14">
      <c r="A14">
        <v>2</v>
      </c>
      <c r="B14">
        <f>'Req. Diario'!D12</f>
        <v>0.8075066965625001</v>
      </c>
      <c r="C14">
        <f>(B14-((E14*(Main!$E$25/100))+(G14*(Main!$E$30/100))+(I14*(Main!$E$40/100))+(K14*(Main!$E$45/100))))/$C$6</f>
        <v>1.3100273012823342</v>
      </c>
      <c r="D14">
        <f>'Req. Diario'!E12</f>
        <v>1.1178704624</v>
      </c>
      <c r="E14">
        <f>D14/$E$6</f>
        <v>1.8325745285245902</v>
      </c>
      <c r="F14">
        <f>'Req. Diario'!F12</f>
        <v>1.23328295475</v>
      </c>
      <c r="G14">
        <f>(F14/$G$6)</f>
        <v>2.371697989903846</v>
      </c>
      <c r="H14">
        <f>'Req. Diario'!G12</f>
        <v>0.26352199887820515</v>
      </c>
      <c r="I14">
        <f>H14/$I$6</f>
        <v>1.6470124929887822</v>
      </c>
      <c r="J14">
        <f>'Req. Diario'!H12</f>
        <v>0.2590930577205882</v>
      </c>
      <c r="K14">
        <f>J14/$K$6</f>
        <v>0.95960391748366</v>
      </c>
      <c r="L14">
        <f>'Req. Diario'!I12</f>
        <v>5.0926</v>
      </c>
      <c r="M14">
        <f>L14/$M$6</f>
        <v>24.841951219512197</v>
      </c>
    </row>
    <row r="15">
      <c r="B15">
        <f>'Req. Diario'!D13</f>
        <v>0.8075066965625001</v>
      </c>
      <c r="C15">
        <f>(B15-((E15*(Main!$E$25/100))+(G15*(Main!$E$30/100))+(I15*(Main!$E$40/100))+(K15*(Main!$E$45/100))))/$C$6</f>
        <v>1.3100273012823342</v>
      </c>
      <c r="D15">
        <f>'Req. Diario'!E13</f>
        <v>1.1178704624</v>
      </c>
      <c r="E15">
        <f>D15/$E$6</f>
        <v>1.8325745285245902</v>
      </c>
      <c r="F15">
        <f>'Req. Diario'!F13</f>
        <v>1.23328295475</v>
      </c>
      <c r="G15">
        <f>(F15/$G$6)</f>
        <v>2.371697989903846</v>
      </c>
      <c r="H15">
        <f>'Req. Diario'!G13</f>
        <v>0.26352199887820515</v>
      </c>
      <c r="I15">
        <f>H15/$I$6</f>
        <v>1.6470124929887822</v>
      </c>
      <c r="J15">
        <f>'Req. Diario'!H13</f>
        <v>0.2590930577205882</v>
      </c>
      <c r="K15">
        <f>J15/$K$6</f>
        <v>0.95960391748366</v>
      </c>
      <c r="L15">
        <f>'Req. Diario'!I13</f>
        <v>5.0926</v>
      </c>
      <c r="M15">
        <f>L15/$M$6</f>
        <v>24.841951219512197</v>
      </c>
    </row>
    <row r="16">
      <c r="B16">
        <f>'Req. Diario'!D14</f>
        <v>0.8075066965625001</v>
      </c>
      <c r="C16">
        <f>(B16-((E16*(Main!$E$25/100))+(G16*(Main!$E$30/100))+(I16*(Main!$E$40/100))+(K16*(Main!$E$45/100))))/$C$6</f>
        <v>1.3100273012823342</v>
      </c>
      <c r="D16">
        <f>'Req. Diario'!E14</f>
        <v>1.1178704624</v>
      </c>
      <c r="E16">
        <f>D16/$E$6</f>
        <v>1.8325745285245902</v>
      </c>
      <c r="F16">
        <f>'Req. Diario'!F14</f>
        <v>1.23328295475</v>
      </c>
      <c r="G16">
        <f>(F16/$G$6)</f>
        <v>2.371697989903846</v>
      </c>
      <c r="H16">
        <f>'Req. Diario'!G14</f>
        <v>0.26352199887820515</v>
      </c>
      <c r="I16">
        <f>H16/$I$6</f>
        <v>1.6470124929887822</v>
      </c>
      <c r="J16">
        <f>'Req. Diario'!H14</f>
        <v>0.2590930577205882</v>
      </c>
      <c r="K16">
        <f>J16/$K$6</f>
        <v>0.95960391748366</v>
      </c>
      <c r="L16">
        <f>'Req. Diario'!I14</f>
        <v>5.0926</v>
      </c>
      <c r="M16">
        <f>L16/$M$6</f>
        <v>24.841951219512197</v>
      </c>
    </row>
    <row r="17">
      <c r="B17">
        <f>'Req. Diario'!D15</f>
        <v>0.8075066965625001</v>
      </c>
      <c r="C17">
        <f>(B17-((E17*(Main!$E$25/100))+(G17*(Main!$E$30/100))+(I17*(Main!$E$40/100))+(K17*(Main!$E$45/100))))/$C$6</f>
        <v>1.3100273012823342</v>
      </c>
      <c r="D17">
        <f>'Req. Diario'!E15</f>
        <v>1.1178704624</v>
      </c>
      <c r="E17">
        <f>D17/$E$6</f>
        <v>1.8325745285245902</v>
      </c>
      <c r="F17">
        <f>'Req. Diario'!F15</f>
        <v>1.23328295475</v>
      </c>
      <c r="G17">
        <f>(F17/$G$6)</f>
        <v>2.371697989903846</v>
      </c>
      <c r="H17">
        <f>'Req. Diario'!G15</f>
        <v>0.26352199887820515</v>
      </c>
      <c r="I17">
        <f>H17/$I$6</f>
        <v>1.6470124929887822</v>
      </c>
      <c r="J17">
        <f>'Req. Diario'!H15</f>
        <v>0.2590930577205882</v>
      </c>
      <c r="K17">
        <f>J17/$K$6</f>
        <v>0.95960391748366</v>
      </c>
      <c r="L17">
        <f>'Req. Diario'!I15</f>
        <v>9.1667</v>
      </c>
      <c r="M17">
        <f>L17/$M$6</f>
        <v>44.715609756097564</v>
      </c>
    </row>
    <row r="18">
      <c r="B18">
        <f>'Req. Diario'!D16</f>
        <v>0.8075066965625001</v>
      </c>
      <c r="C18">
        <f>(B18-((E18*(Main!$E$25/100))+(G18*(Main!$E$30/100))+(I18*(Main!$E$40/100))+(K18*(Main!$E$45/100))))/$C$6</f>
        <v>1.3100273012823342</v>
      </c>
      <c r="D18">
        <f>'Req. Diario'!E16</f>
        <v>1.1178704624</v>
      </c>
      <c r="E18">
        <f>D18/$E$6</f>
        <v>1.8325745285245902</v>
      </c>
      <c r="F18">
        <f>'Req. Diario'!F16</f>
        <v>1.23328295475</v>
      </c>
      <c r="G18">
        <f>(F18/$G$6)</f>
        <v>2.371697989903846</v>
      </c>
      <c r="H18">
        <f>'Req. Diario'!G16</f>
        <v>0.26352199887820515</v>
      </c>
      <c r="I18">
        <f>H18/$I$6</f>
        <v>1.6470124929887822</v>
      </c>
      <c r="J18">
        <f>'Req. Diario'!H16</f>
        <v>0.2590930577205882</v>
      </c>
      <c r="K18">
        <f>J18/$K$6</f>
        <v>0.95960391748366</v>
      </c>
      <c r="L18">
        <f>'Req. Diario'!I16</f>
        <v>9.1667</v>
      </c>
      <c r="M18">
        <f>L18/$M$6</f>
        <v>44.715609756097564</v>
      </c>
    </row>
    <row r="19">
      <c r="B19">
        <f>'Req. Diario'!D17</f>
        <v>0.8075066965625001</v>
      </c>
      <c r="C19">
        <f>(B19-((E19*(Main!$E$25/100))+(G19*(Main!$E$30/100))+(I19*(Main!$E$40/100))+(K19*(Main!$E$45/100))))/$C$6</f>
        <v>1.3100273012823342</v>
      </c>
      <c r="D19">
        <f>'Req. Diario'!E17</f>
        <v>1.1178704624</v>
      </c>
      <c r="E19">
        <f>D19/$E$6</f>
        <v>1.8325745285245902</v>
      </c>
      <c r="F19">
        <f>'Req. Diario'!F17</f>
        <v>1.23328295475</v>
      </c>
      <c r="G19">
        <f>(F19/$G$6)</f>
        <v>2.371697989903846</v>
      </c>
      <c r="H19">
        <f>'Req. Diario'!G17</f>
        <v>0.26352199887820515</v>
      </c>
      <c r="I19">
        <f>H19/$I$6</f>
        <v>1.6470124929887822</v>
      </c>
      <c r="J19">
        <f>'Req. Diario'!H17</f>
        <v>0.2590930577205882</v>
      </c>
      <c r="K19">
        <f>J19/$K$6</f>
        <v>0.95960391748366</v>
      </c>
      <c r="L19">
        <f>'Req. Diario'!I17</f>
        <v>9.1667</v>
      </c>
      <c r="M19">
        <f>L19/$M$6</f>
        <v>44.715609756097564</v>
      </c>
    </row>
    <row r="20">
      <c r="B20">
        <f>'Req. Diario'!D18</f>
        <v>0.8075066965625001</v>
      </c>
      <c r="C20">
        <f>(B20-((E20*(Main!$E$25/100))+(G20*(Main!$E$30/100))+(I20*(Main!$E$40/100))+(K20*(Main!$E$45/100))))/$C$6</f>
        <v>1.3100273012823342</v>
      </c>
      <c r="D20">
        <f>'Req. Diario'!E18</f>
        <v>1.1178704624</v>
      </c>
      <c r="E20">
        <f>D20/$E$6</f>
        <v>1.8325745285245902</v>
      </c>
      <c r="F20">
        <f>'Req. Diario'!F18</f>
        <v>1.23328295475</v>
      </c>
      <c r="G20">
        <f>(F20/$G$6)</f>
        <v>2.371697989903846</v>
      </c>
      <c r="H20">
        <f>'Req. Diario'!G18</f>
        <v>0.26352199887820515</v>
      </c>
      <c r="I20">
        <f>H20/$I$6</f>
        <v>1.6470124929887822</v>
      </c>
      <c r="J20">
        <f>'Req. Diario'!H18</f>
        <v>0.2590930577205882</v>
      </c>
      <c r="K20">
        <f>J20/$K$6</f>
        <v>0.95960391748366</v>
      </c>
      <c r="L20">
        <f>'Req. Diario'!I18</f>
        <v>9.1667</v>
      </c>
      <c r="M20">
        <f>L20/$M$6</f>
        <v>44.715609756097564</v>
      </c>
    </row>
    <row r="21">
      <c r="A21">
        <v>3</v>
      </c>
      <c r="B21">
        <f>'Req. Diario'!D19</f>
        <v>2.021494804570313</v>
      </c>
      <c r="C21">
        <f>(B21-((E21*(Main!$E$25/100))+(G21*(Main!$E$30/100))+(I21*(Main!$E$40/100))+(K21*(Main!$E$45/100))))/$C$6</f>
        <v>3.279494021115574</v>
      </c>
      <c r="D21">
        <f>'Req. Diario'!E19</f>
        <v>2.7984527454</v>
      </c>
      <c r="E21">
        <f>D21/$E$6</f>
        <v>4.58762745147541</v>
      </c>
      <c r="F21">
        <f>'Req. Diario'!F19</f>
        <v>3.0873738833437505</v>
      </c>
      <c r="G21">
        <f>(F21/$G$6)</f>
        <v>5.937257467968751</v>
      </c>
      <c r="H21">
        <f>'Req. Diario'!G19</f>
        <v>0.6596952742187502</v>
      </c>
      <c r="I21">
        <f>H21/$I$6</f>
        <v>4.123095463867188</v>
      </c>
      <c r="J21">
        <f>'Req. Diario'!H19</f>
        <v>0.6486079586856619</v>
      </c>
      <c r="K21">
        <f>J21/$K$6</f>
        <v>2.4022516988357845</v>
      </c>
      <c r="L21">
        <f>'Req. Diario'!I19</f>
        <v>9.1667</v>
      </c>
      <c r="M21">
        <f>L21/$M$6</f>
        <v>44.715609756097564</v>
      </c>
    </row>
    <row r="22">
      <c r="B22">
        <f>'Req. Diario'!D20</f>
        <v>2.021494804570313</v>
      </c>
      <c r="C22">
        <f>(B22-((E22*(Main!$E$25/100))+(G22*(Main!$E$30/100))+(I22*(Main!$E$40/100))+(K22*(Main!$E$45/100))))/$C$6</f>
        <v>3.279494021115574</v>
      </c>
      <c r="D22">
        <f>'Req. Diario'!E20</f>
        <v>2.7984527454</v>
      </c>
      <c r="E22">
        <f>D22/$E$6</f>
        <v>4.58762745147541</v>
      </c>
      <c r="F22">
        <f>'Req. Diario'!F20</f>
        <v>3.0873738833437505</v>
      </c>
      <c r="G22">
        <f>(F22/$G$6)</f>
        <v>5.937257467968751</v>
      </c>
      <c r="H22">
        <f>'Req. Diario'!G20</f>
        <v>0.6596952742187502</v>
      </c>
      <c r="I22">
        <f>H22/$I$6</f>
        <v>4.123095463867188</v>
      </c>
      <c r="J22">
        <f>'Req. Diario'!H20</f>
        <v>0.6486079586856619</v>
      </c>
      <c r="K22">
        <f>J22/$K$6</f>
        <v>2.4022516988357845</v>
      </c>
      <c r="L22">
        <f>'Req. Diario'!I20</f>
        <v>9.1667</v>
      </c>
      <c r="M22">
        <f>L22/$M$6</f>
        <v>44.715609756097564</v>
      </c>
    </row>
    <row r="23">
      <c r="B23">
        <f>'Req. Diario'!D21</f>
        <v>2.021494804570313</v>
      </c>
      <c r="C23">
        <f>(B23-((E23*(Main!$E$25/100))+(G23*(Main!$E$30/100))+(I23*(Main!$E$40/100))+(K23*(Main!$E$45/100))))/$C$6</f>
        <v>3.279494021115574</v>
      </c>
      <c r="D23">
        <f>'Req. Diario'!E21</f>
        <v>2.7984527454</v>
      </c>
      <c r="E23">
        <f>D23/$E$6</f>
        <v>4.58762745147541</v>
      </c>
      <c r="F23">
        <f>'Req. Diario'!F21</f>
        <v>3.0873738833437505</v>
      </c>
      <c r="G23">
        <f>(F23/$G$6)</f>
        <v>5.937257467968751</v>
      </c>
      <c r="H23">
        <f>'Req. Diario'!G21</f>
        <v>0.6596952742187502</v>
      </c>
      <c r="I23">
        <f>H23/$I$6</f>
        <v>4.123095463867188</v>
      </c>
      <c r="J23">
        <f>'Req. Diario'!H21</f>
        <v>0.6486079586856619</v>
      </c>
      <c r="K23">
        <f>J23/$K$6</f>
        <v>2.4022516988357845</v>
      </c>
      <c r="L23">
        <f>'Req. Diario'!I21</f>
        <v>9.1667</v>
      </c>
      <c r="M23">
        <f>L23/$M$6</f>
        <v>44.715609756097564</v>
      </c>
    </row>
    <row r="24">
      <c r="B24">
        <f>'Req. Diario'!D22</f>
        <v>2.021494804570313</v>
      </c>
      <c r="C24">
        <f>(B24-((E24*(Main!$E$25/100))+(G24*(Main!$E$30/100))+(I24*(Main!$E$40/100))+(K24*(Main!$E$45/100))))/$C$6</f>
        <v>3.279494021115574</v>
      </c>
      <c r="D24">
        <f>'Req. Diario'!E22</f>
        <v>2.7984527454</v>
      </c>
      <c r="E24">
        <f>D24/$E$6</f>
        <v>4.58762745147541</v>
      </c>
      <c r="F24">
        <f>'Req. Diario'!F22</f>
        <v>3.0873738833437505</v>
      </c>
      <c r="G24">
        <f>(F24/$G$6)</f>
        <v>5.937257467968751</v>
      </c>
      <c r="H24">
        <f>'Req. Diario'!G22</f>
        <v>0.6596952742187502</v>
      </c>
      <c r="I24">
        <f>H24/$I$6</f>
        <v>4.123095463867188</v>
      </c>
      <c r="J24">
        <f>'Req. Diario'!H22</f>
        <v>0.6486079586856619</v>
      </c>
      <c r="K24">
        <f>J24/$K$6</f>
        <v>2.4022516988357845</v>
      </c>
      <c r="L24">
        <f>'Req. Diario'!I22</f>
        <v>12.2222</v>
      </c>
      <c r="M24">
        <f>L24/$M$6</f>
        <v>59.62048780487805</v>
      </c>
    </row>
    <row r="25">
      <c r="B25">
        <f>'Req. Diario'!D23</f>
        <v>2.021494804570313</v>
      </c>
      <c r="C25">
        <f>(B25-((E25*(Main!$E$25/100))+(G25*(Main!$E$30/100))+(I25*(Main!$E$40/100))+(K25*(Main!$E$45/100))))/$C$6</f>
        <v>3.279494021115574</v>
      </c>
      <c r="D25">
        <f>'Req. Diario'!E23</f>
        <v>2.7984527454</v>
      </c>
      <c r="E25">
        <f>D25/$E$6</f>
        <v>4.58762745147541</v>
      </c>
      <c r="F25">
        <f>'Req. Diario'!F23</f>
        <v>3.0873738833437505</v>
      </c>
      <c r="G25">
        <f>(F25/$G$6)</f>
        <v>5.937257467968751</v>
      </c>
      <c r="H25">
        <f>'Req. Diario'!G23</f>
        <v>0.6596952742187502</v>
      </c>
      <c r="I25">
        <f>H25/$I$6</f>
        <v>4.123095463867188</v>
      </c>
      <c r="J25">
        <f>'Req. Diario'!H23</f>
        <v>0.6486079586856619</v>
      </c>
      <c r="K25">
        <f>J25/$K$6</f>
        <v>2.4022516988357845</v>
      </c>
      <c r="L25">
        <f>'Req. Diario'!I23</f>
        <v>12.2222</v>
      </c>
      <c r="M25">
        <f>L25/$M$6</f>
        <v>59.62048780487805</v>
      </c>
    </row>
    <row r="26">
      <c r="B26">
        <f>'Req. Diario'!D24</f>
        <v>2.021494804570313</v>
      </c>
      <c r="C26">
        <f>(B26-((E26*(Main!$E$25/100))+(G26*(Main!$E$30/100))+(I26*(Main!$E$40/100))+(K26*(Main!$E$45/100))))/$C$6</f>
        <v>3.279494021115574</v>
      </c>
      <c r="D26">
        <f>'Req. Diario'!E24</f>
        <v>2.7984527454</v>
      </c>
      <c r="E26">
        <f>D26/$E$6</f>
        <v>4.58762745147541</v>
      </c>
      <c r="F26">
        <f>'Req. Diario'!F24</f>
        <v>3.0873738833437505</v>
      </c>
      <c r="G26">
        <f>(F26/$G$6)</f>
        <v>5.937257467968751</v>
      </c>
      <c r="H26">
        <f>'Req. Diario'!G24</f>
        <v>0.6596952742187502</v>
      </c>
      <c r="I26">
        <f>H26/$I$6</f>
        <v>4.123095463867188</v>
      </c>
      <c r="J26">
        <f>'Req. Diario'!H24</f>
        <v>0.6486079586856619</v>
      </c>
      <c r="K26">
        <f>J26/$K$6</f>
        <v>2.4022516988357845</v>
      </c>
      <c r="L26">
        <f>'Req. Diario'!I24</f>
        <v>12.2222</v>
      </c>
      <c r="M26">
        <f>L26/$M$6</f>
        <v>59.62048780487805</v>
      </c>
    </row>
    <row r="27">
      <c r="B27">
        <f>'Req. Diario'!D25</f>
        <v>2.021494804570313</v>
      </c>
      <c r="C27">
        <f>(B27-((E27*(Main!$E$25/100))+(G27*(Main!$E$30/100))+(I27*(Main!$E$40/100))+(K27*(Main!$E$45/100))))/$C$6</f>
        <v>3.279494021115574</v>
      </c>
      <c r="D27">
        <f>'Req. Diario'!E25</f>
        <v>2.7984527454</v>
      </c>
      <c r="E27">
        <f>D27/$E$6</f>
        <v>4.58762745147541</v>
      </c>
      <c r="F27">
        <f>'Req. Diario'!F25</f>
        <v>3.0873738833437505</v>
      </c>
      <c r="G27">
        <f>(F27/$G$6)</f>
        <v>5.937257467968751</v>
      </c>
      <c r="H27">
        <f>'Req. Diario'!G25</f>
        <v>0.6596952742187502</v>
      </c>
      <c r="I27">
        <f>H27/$I$6</f>
        <v>4.123095463867188</v>
      </c>
      <c r="J27">
        <f>'Req. Diario'!H25</f>
        <v>0.6486079586856619</v>
      </c>
      <c r="K27">
        <f>J27/$K$6</f>
        <v>2.4022516988357845</v>
      </c>
      <c r="L27">
        <f>'Req. Diario'!I25</f>
        <v>12.2222</v>
      </c>
      <c r="M27">
        <f>L27/$M$6</f>
        <v>59.62048780487805</v>
      </c>
    </row>
    <row r="28">
      <c r="A28">
        <v>4</v>
      </c>
      <c r="B28">
        <f>'Req. Diario'!D26</f>
        <v>2.021494804570313</v>
      </c>
      <c r="C28">
        <f>(B28-((E28*(Main!$E$25/100))+(G28*(Main!$E$30/100))+(I28*(Main!$E$40/100))+(K28*(Main!$E$45/100))))/$C$6</f>
        <v>3.279494021115574</v>
      </c>
      <c r="D28">
        <f>'Req. Diario'!E26</f>
        <v>2.7984527454</v>
      </c>
      <c r="E28">
        <f>D28/$E$6</f>
        <v>4.58762745147541</v>
      </c>
      <c r="F28">
        <f>'Req. Diario'!F26</f>
        <v>3.0873738833437505</v>
      </c>
      <c r="G28">
        <f>(F28/$G$6)</f>
        <v>5.937257467968751</v>
      </c>
      <c r="H28">
        <f>'Req. Diario'!G26</f>
        <v>0.6596952742187502</v>
      </c>
      <c r="I28">
        <f>H28/$I$6</f>
        <v>4.123095463867188</v>
      </c>
      <c r="J28">
        <f>'Req. Diario'!H26</f>
        <v>0.6486079586856619</v>
      </c>
      <c r="K28">
        <f>J28/$K$6</f>
        <v>2.4022516988357845</v>
      </c>
      <c r="L28">
        <f>'Req. Diario'!I26</f>
        <v>12.2222</v>
      </c>
      <c r="M28">
        <f>L28/$M$6</f>
        <v>59.62048780487805</v>
      </c>
    </row>
    <row r="29">
      <c r="B29">
        <f>'Req. Diario'!D27</f>
        <v>2.021494804570313</v>
      </c>
      <c r="C29">
        <f>(B29-((E29*(Main!$E$25/100))+(G29*(Main!$E$30/100))+(I29*(Main!$E$40/100))+(K29*(Main!$E$45/100))))/$C$6</f>
        <v>3.279494021115574</v>
      </c>
      <c r="D29">
        <f>'Req. Diario'!E27</f>
        <v>2.7984527454</v>
      </c>
      <c r="E29">
        <f>D29/$E$6</f>
        <v>4.58762745147541</v>
      </c>
      <c r="F29">
        <f>'Req. Diario'!F27</f>
        <v>3.0873738833437505</v>
      </c>
      <c r="G29">
        <f>(F29/$G$6)</f>
        <v>5.937257467968751</v>
      </c>
      <c r="H29">
        <f>'Req. Diario'!G27</f>
        <v>0.6596952742187502</v>
      </c>
      <c r="I29">
        <f>H29/$I$6</f>
        <v>4.123095463867188</v>
      </c>
      <c r="J29">
        <f>'Req. Diario'!H27</f>
        <v>0.6486079586856619</v>
      </c>
      <c r="K29">
        <f>J29/$K$6</f>
        <v>2.4022516988357845</v>
      </c>
      <c r="L29">
        <f>'Req. Diario'!I27</f>
        <v>12.2222</v>
      </c>
      <c r="M29">
        <f>L29/$M$6</f>
        <v>59.62048780487805</v>
      </c>
    </row>
    <row r="30">
      <c r="B30">
        <f>'Req. Diario'!D28</f>
        <v>2.021494804570313</v>
      </c>
      <c r="C30">
        <f>(B30-((E30*(Main!$E$25/100))+(G30*(Main!$E$30/100))+(I30*(Main!$E$40/100))+(K30*(Main!$E$45/100))))/$C$6</f>
        <v>3.279494021115574</v>
      </c>
      <c r="D30">
        <f>'Req. Diario'!E28</f>
        <v>2.7984527454</v>
      </c>
      <c r="E30">
        <f>D30/$E$6</f>
        <v>4.58762745147541</v>
      </c>
      <c r="F30">
        <f>'Req. Diario'!F28</f>
        <v>3.0873738833437505</v>
      </c>
      <c r="G30">
        <f>(F30/$G$6)</f>
        <v>5.937257467968751</v>
      </c>
      <c r="H30">
        <f>'Req. Diario'!G28</f>
        <v>0.6596952742187502</v>
      </c>
      <c r="I30">
        <f>H30/$I$6</f>
        <v>4.123095463867188</v>
      </c>
      <c r="J30">
        <f>'Req. Diario'!H28</f>
        <v>0.6486079586856619</v>
      </c>
      <c r="K30">
        <f>J30/$K$6</f>
        <v>2.4022516988357845</v>
      </c>
      <c r="L30">
        <f>'Req. Diario'!I28</f>
        <v>12.2222</v>
      </c>
      <c r="M30">
        <f>L30/$M$6</f>
        <v>59.62048780487805</v>
      </c>
    </row>
    <row r="31">
      <c r="B31">
        <f>'Req. Diario'!D29</f>
        <v>2.021494804570313</v>
      </c>
      <c r="C31">
        <f>(B31-((E31*(Main!$E$25/100))+(G31*(Main!$E$30/100))+(I31*(Main!$E$40/100))+(K31*(Main!$E$45/100))))/$C$6</f>
        <v>3.279494021115574</v>
      </c>
      <c r="D31">
        <f>'Req. Diario'!E29</f>
        <v>2.7984527454</v>
      </c>
      <c r="E31">
        <f>D31/$E$6</f>
        <v>4.58762745147541</v>
      </c>
      <c r="F31">
        <f>'Req. Diario'!F29</f>
        <v>3.0873738833437505</v>
      </c>
      <c r="G31">
        <f>(F31/$G$6)</f>
        <v>5.937257467968751</v>
      </c>
      <c r="H31">
        <f>'Req. Diario'!G29</f>
        <v>0.6596952742187502</v>
      </c>
      <c r="I31">
        <f>H31/$I$6</f>
        <v>4.123095463867188</v>
      </c>
      <c r="J31">
        <f>'Req. Diario'!H29</f>
        <v>0.6486079586856619</v>
      </c>
      <c r="K31">
        <f>J31/$K$6</f>
        <v>2.4022516988357845</v>
      </c>
      <c r="L31">
        <f>'Req. Diario'!I29</f>
        <v>12.2222</v>
      </c>
      <c r="M31">
        <f>L31/$M$6</f>
        <v>59.62048780487805</v>
      </c>
    </row>
    <row r="32">
      <c r="B32">
        <f>'Req. Diario'!D30</f>
        <v>2.021494804570313</v>
      </c>
      <c r="C32">
        <f>(B32-((E32*(Main!$E$25/100))+(G32*(Main!$E$30/100))+(I32*(Main!$E$40/100))+(K32*(Main!$E$45/100))))/$C$6</f>
        <v>3.279494021115574</v>
      </c>
      <c r="D32">
        <f>'Req. Diario'!E30</f>
        <v>2.7984527454</v>
      </c>
      <c r="E32">
        <f>D32/$E$6</f>
        <v>4.58762745147541</v>
      </c>
      <c r="F32">
        <f>'Req. Diario'!F30</f>
        <v>3.0873738833437505</v>
      </c>
      <c r="G32">
        <f>(F32/$G$6)</f>
        <v>5.937257467968751</v>
      </c>
      <c r="H32">
        <f>'Req. Diario'!G30</f>
        <v>0.6596952742187502</v>
      </c>
      <c r="I32">
        <f>H32/$I$6</f>
        <v>4.123095463867188</v>
      </c>
      <c r="J32">
        <f>'Req. Diario'!H30</f>
        <v>0.6486079586856619</v>
      </c>
      <c r="K32">
        <f>J32/$K$6</f>
        <v>2.4022516988357845</v>
      </c>
      <c r="L32">
        <f>'Req. Diario'!I30</f>
        <v>12.2222</v>
      </c>
      <c r="M32">
        <f>L32/$M$6</f>
        <v>59.62048780487805</v>
      </c>
    </row>
    <row r="33">
      <c r="B33">
        <f>'Req. Diario'!D31</f>
        <v>2.021494804570313</v>
      </c>
      <c r="C33">
        <f>(B33-((E33*(Main!$E$25/100))+(G33*(Main!$E$30/100))+(I33*(Main!$E$40/100))+(K33*(Main!$E$45/100))))/$C$6</f>
        <v>3.279494021115574</v>
      </c>
      <c r="D33">
        <f>'Req. Diario'!E31</f>
        <v>2.7984527454</v>
      </c>
      <c r="E33">
        <f>D33/$E$6</f>
        <v>4.58762745147541</v>
      </c>
      <c r="F33">
        <f>'Req. Diario'!F31</f>
        <v>3.0873738833437505</v>
      </c>
      <c r="G33">
        <f>(F33/$G$6)</f>
        <v>5.937257467968751</v>
      </c>
      <c r="H33">
        <f>'Req. Diario'!G31</f>
        <v>0.6596952742187502</v>
      </c>
      <c r="I33">
        <f>H33/$I$6</f>
        <v>4.123095463867188</v>
      </c>
      <c r="J33">
        <f>'Req. Diario'!H31</f>
        <v>0.6486079586856619</v>
      </c>
      <c r="K33">
        <f>J33/$K$6</f>
        <v>2.4022516988357845</v>
      </c>
      <c r="L33">
        <f>'Req. Diario'!I31</f>
        <v>12.2222</v>
      </c>
      <c r="M33">
        <f>L33/$M$6</f>
        <v>59.62048780487805</v>
      </c>
    </row>
    <row r="34">
      <c r="B34">
        <f>'Req. Diario'!D32</f>
        <v>2.021494804570313</v>
      </c>
      <c r="C34">
        <f>(B34-((E34*(Main!$E$25/100))+(G34*(Main!$E$30/100))+(I34*(Main!$E$40/100))+(K34*(Main!$E$45/100))))/$C$6</f>
        <v>3.279494021115574</v>
      </c>
      <c r="D34">
        <f>'Req. Diario'!E32</f>
        <v>2.7984527454</v>
      </c>
      <c r="E34">
        <f>D34/$E$6</f>
        <v>4.58762745147541</v>
      </c>
      <c r="F34">
        <f>'Req. Diario'!F32</f>
        <v>3.0873738833437505</v>
      </c>
      <c r="G34">
        <f>(F34/$G$6)</f>
        <v>5.937257467968751</v>
      </c>
      <c r="H34">
        <f>'Req. Diario'!G32</f>
        <v>0.6596952742187502</v>
      </c>
      <c r="I34">
        <f>H34/$I$6</f>
        <v>4.123095463867188</v>
      </c>
      <c r="J34">
        <f>'Req. Diario'!H32</f>
        <v>0.6486079586856619</v>
      </c>
      <c r="K34">
        <f>J34/$K$6</f>
        <v>2.4022516988357845</v>
      </c>
      <c r="L34">
        <f>'Req. Diario'!I32</f>
        <v>12.2222</v>
      </c>
      <c r="M34">
        <f>L34/$M$6</f>
        <v>59.62048780487805</v>
      </c>
    </row>
    <row r="35">
      <c r="A35">
        <v>5</v>
      </c>
      <c r="B35">
        <f>'Req. Diario'!D33</f>
        <v>2.021494804570313</v>
      </c>
      <c r="C35">
        <f>(B35-((E35*(Main!$E$25/100))+(G35*(Main!$E$30/100))+(I35*(Main!$E$40/100))+(K35*(Main!$E$45/100))))/$C$6</f>
        <v>3.279494021115574</v>
      </c>
      <c r="D35">
        <f>'Req. Diario'!E33</f>
        <v>2.7984527454</v>
      </c>
      <c r="E35">
        <f>D35/$E$6</f>
        <v>4.58762745147541</v>
      </c>
      <c r="F35">
        <f>'Req. Diario'!F33</f>
        <v>3.0873738833437505</v>
      </c>
      <c r="G35">
        <f>(F35/$G$6)</f>
        <v>5.937257467968751</v>
      </c>
      <c r="H35">
        <f>'Req. Diario'!G33</f>
        <v>0.6596952742187502</v>
      </c>
      <c r="I35">
        <f>H35/$I$6</f>
        <v>4.123095463867188</v>
      </c>
      <c r="J35">
        <f>'Req. Diario'!H33</f>
        <v>0.6486079586856619</v>
      </c>
      <c r="K35">
        <f>J35/$K$6</f>
        <v>2.4022516988357845</v>
      </c>
      <c r="L35">
        <f>'Req. Diario'!I33</f>
        <v>12.2222</v>
      </c>
      <c r="M35">
        <f>L35/$M$6</f>
        <v>59.62048780487805</v>
      </c>
    </row>
    <row r="36">
      <c r="B36">
        <f>'Req. Diario'!D34</f>
        <v>2.021494804570313</v>
      </c>
      <c r="C36">
        <f>(B36-((E36*(Main!$E$25/100))+(G36*(Main!$E$30/100))+(I36*(Main!$E$40/100))+(K36*(Main!$E$45/100))))/$C$6</f>
        <v>3.279494021115574</v>
      </c>
      <c r="D36">
        <f>'Req. Diario'!E34</f>
        <v>2.7984527454</v>
      </c>
      <c r="E36">
        <f>D36/$E$6</f>
        <v>4.58762745147541</v>
      </c>
      <c r="F36">
        <f>'Req. Diario'!F34</f>
        <v>3.0873738833437505</v>
      </c>
      <c r="G36">
        <f>(F36/$G$6)</f>
        <v>5.937257467968751</v>
      </c>
      <c r="H36">
        <f>'Req. Diario'!G34</f>
        <v>0.6596952742187502</v>
      </c>
      <c r="I36">
        <f>H36/$I$6</f>
        <v>4.123095463867188</v>
      </c>
      <c r="J36">
        <f>'Req. Diario'!H34</f>
        <v>0.6486079586856619</v>
      </c>
      <c r="K36">
        <f>J36/$K$6</f>
        <v>2.4022516988357845</v>
      </c>
      <c r="L36">
        <f>'Req. Diario'!I34</f>
        <v>12.2222</v>
      </c>
      <c r="M36">
        <f>L36/$M$6</f>
        <v>59.62048780487805</v>
      </c>
    </row>
    <row r="37">
      <c r="B37">
        <f>'Req. Diario'!D35</f>
        <v>2.021494804570313</v>
      </c>
      <c r="C37">
        <f>(B37-((E37*(Main!$E$25/100))+(G37*(Main!$E$30/100))+(I37*(Main!$E$40/100))+(K37*(Main!$E$45/100))))/$C$6</f>
        <v>3.279494021115574</v>
      </c>
      <c r="D37">
        <f>'Req. Diario'!E35</f>
        <v>2.7984527454</v>
      </c>
      <c r="E37">
        <f>D37/$E$6</f>
        <v>4.58762745147541</v>
      </c>
      <c r="F37">
        <f>'Req. Diario'!F35</f>
        <v>3.0873738833437505</v>
      </c>
      <c r="G37">
        <f>(F37/$G$6)</f>
        <v>5.937257467968751</v>
      </c>
      <c r="H37">
        <f>'Req. Diario'!G35</f>
        <v>0.6596952742187502</v>
      </c>
      <c r="I37">
        <f>H37/$I$6</f>
        <v>4.123095463867188</v>
      </c>
      <c r="J37">
        <f>'Req. Diario'!H35</f>
        <v>0.6486079586856619</v>
      </c>
      <c r="K37">
        <f>J37/$K$6</f>
        <v>2.4022516988357845</v>
      </c>
      <c r="L37">
        <f>'Req. Diario'!I35</f>
        <v>12.2222</v>
      </c>
      <c r="M37">
        <f>L37/$M$6</f>
        <v>59.62048780487805</v>
      </c>
    </row>
    <row r="38">
      <c r="B38">
        <f>'Req. Diario'!D36</f>
        <v>2.021494804570313</v>
      </c>
      <c r="C38">
        <f>(B38-((E38*(Main!$E$25/100))+(G38*(Main!$E$30/100))+(I38*(Main!$E$40/100))+(K38*(Main!$E$45/100))))/$C$6</f>
        <v>3.279494021115574</v>
      </c>
      <c r="D38">
        <f>'Req. Diario'!E36</f>
        <v>2.7984527454</v>
      </c>
      <c r="E38">
        <f>D38/$E$6</f>
        <v>4.58762745147541</v>
      </c>
      <c r="F38">
        <f>'Req. Diario'!F36</f>
        <v>3.0873738833437505</v>
      </c>
      <c r="G38">
        <f>(F38/$G$6)</f>
        <v>5.937257467968751</v>
      </c>
      <c r="H38">
        <f>'Req. Diario'!G36</f>
        <v>0.6596952742187502</v>
      </c>
      <c r="I38">
        <f>H38/$I$6</f>
        <v>4.123095463867188</v>
      </c>
      <c r="J38">
        <f>'Req. Diario'!H36</f>
        <v>0.6486079586856619</v>
      </c>
      <c r="K38">
        <f>J38/$K$6</f>
        <v>2.4022516988357845</v>
      </c>
      <c r="L38">
        <f>'Req. Diario'!I36</f>
        <v>12.2222</v>
      </c>
      <c r="M38">
        <f>L38/$M$6</f>
        <v>59.62048780487805</v>
      </c>
    </row>
    <row r="39">
      <c r="B39">
        <f>'Req. Diario'!D37</f>
        <v>2.021494804570313</v>
      </c>
      <c r="C39">
        <f>(B39-((E39*(Main!$E$25/100))+(G39*(Main!$E$30/100))+(I39*(Main!$E$40/100))+(K39*(Main!$E$45/100))))/$C$6</f>
        <v>3.279494021115574</v>
      </c>
      <c r="D39">
        <f>'Req. Diario'!E37</f>
        <v>2.7984527454</v>
      </c>
      <c r="E39">
        <f>D39/$E$6</f>
        <v>4.58762745147541</v>
      </c>
      <c r="F39">
        <f>'Req. Diario'!F37</f>
        <v>3.0873738833437505</v>
      </c>
      <c r="G39">
        <f>(F39/$G$6)</f>
        <v>5.937257467968751</v>
      </c>
      <c r="H39">
        <f>'Req. Diario'!G37</f>
        <v>0.6596952742187502</v>
      </c>
      <c r="I39">
        <f>H39/$I$6</f>
        <v>4.123095463867188</v>
      </c>
      <c r="J39">
        <f>'Req. Diario'!H37</f>
        <v>0.6486079586856619</v>
      </c>
      <c r="K39">
        <f>J39/$K$6</f>
        <v>2.4022516988357845</v>
      </c>
      <c r="L39">
        <f>'Req. Diario'!I37</f>
        <v>17.3149</v>
      </c>
      <c r="M39">
        <f>L39/$M$6</f>
        <v>84.46292682926831</v>
      </c>
    </row>
    <row r="40">
      <c r="B40">
        <f>'Req. Diario'!D38</f>
        <v>2.021494804570313</v>
      </c>
      <c r="C40">
        <f>(B40-((E40*(Main!$E$25/100))+(G40*(Main!$E$30/100))+(I40*(Main!$E$40/100))+(K40*(Main!$E$45/100))))/$C$6</f>
        <v>3.279494021115574</v>
      </c>
      <c r="D40">
        <f>'Req. Diario'!E38</f>
        <v>2.7984527454</v>
      </c>
      <c r="E40">
        <f>D40/$E$6</f>
        <v>4.58762745147541</v>
      </c>
      <c r="F40">
        <f>'Req. Diario'!F38</f>
        <v>3.0873738833437505</v>
      </c>
      <c r="G40">
        <f>(F40/$G$6)</f>
        <v>5.937257467968751</v>
      </c>
      <c r="H40">
        <f>'Req. Diario'!G38</f>
        <v>0.6596952742187502</v>
      </c>
      <c r="I40">
        <f>H40/$I$6</f>
        <v>4.123095463867188</v>
      </c>
      <c r="J40">
        <f>'Req. Diario'!H38</f>
        <v>0.6486079586856619</v>
      </c>
      <c r="K40">
        <f>J40/$K$6</f>
        <v>2.4022516988357845</v>
      </c>
      <c r="L40">
        <f>'Req. Diario'!I38</f>
        <v>17.3149</v>
      </c>
      <c r="M40">
        <f>L40/$M$6</f>
        <v>84.46292682926831</v>
      </c>
    </row>
    <row r="41">
      <c r="B41">
        <f>'Req. Diario'!D39</f>
        <v>2.021494804570313</v>
      </c>
      <c r="C41">
        <f>(B41-((E41*(Main!$E$25/100))+(G41*(Main!$E$30/100))+(I41*(Main!$E$40/100))+(K41*(Main!$E$45/100))))/$C$6</f>
        <v>3.279494021115574</v>
      </c>
      <c r="D41">
        <f>'Req. Diario'!E39</f>
        <v>2.7984527454</v>
      </c>
      <c r="E41">
        <f>D41/$E$6</f>
        <v>4.58762745147541</v>
      </c>
      <c r="F41">
        <f>'Req. Diario'!F39</f>
        <v>3.0873738833437505</v>
      </c>
      <c r="G41">
        <f>(F41/$G$6)</f>
        <v>5.937257467968751</v>
      </c>
      <c r="H41">
        <f>'Req. Diario'!G39</f>
        <v>0.6596952742187502</v>
      </c>
      <c r="I41">
        <f>H41/$I$6</f>
        <v>4.123095463867188</v>
      </c>
      <c r="J41">
        <f>'Req. Diario'!H39</f>
        <v>0.6486079586856619</v>
      </c>
      <c r="K41">
        <f>J41/$K$6</f>
        <v>2.4022516988357845</v>
      </c>
      <c r="L41">
        <f>'Req. Diario'!I39</f>
        <v>17.3149</v>
      </c>
      <c r="M41">
        <f>L41/$M$6</f>
        <v>84.46292682926831</v>
      </c>
    </row>
    <row r="42">
      <c r="A42">
        <v>6</v>
      </c>
      <c r="B42">
        <f>'Req. Diario'!D40</f>
        <v>2.021494804570313</v>
      </c>
      <c r="C42">
        <f>(B42-((E42*(Main!$E$25/100))+(G42*(Main!$E$30/100))+(I42*(Main!$E$40/100))+(K42*(Main!$E$45/100))))/$C$6</f>
        <v>3.279494021115574</v>
      </c>
      <c r="D42">
        <f>'Req. Diario'!E40</f>
        <v>2.7984527454</v>
      </c>
      <c r="E42">
        <f>D42/$E$6</f>
        <v>4.58762745147541</v>
      </c>
      <c r="F42">
        <f>'Req. Diario'!F40</f>
        <v>3.0873738833437505</v>
      </c>
      <c r="G42">
        <f>(F42/$G$6)</f>
        <v>5.937257467968751</v>
      </c>
      <c r="H42">
        <f>'Req. Diario'!G40</f>
        <v>0.6596952742187502</v>
      </c>
      <c r="I42">
        <f>H42/$I$6</f>
        <v>4.123095463867188</v>
      </c>
      <c r="J42">
        <f>'Req. Diario'!H40</f>
        <v>0.6486079586856619</v>
      </c>
      <c r="K42">
        <f>J42/$K$6</f>
        <v>2.4022516988357845</v>
      </c>
      <c r="L42">
        <f>'Req. Diario'!I40</f>
        <v>17.3149</v>
      </c>
      <c r="M42">
        <f>L42/$M$6</f>
        <v>84.46292682926831</v>
      </c>
    </row>
    <row r="43">
      <c r="B43">
        <f>'Req. Diario'!D41</f>
        <v>2.021494804570313</v>
      </c>
      <c r="C43">
        <f>(B43-((E43*(Main!$E$25/100))+(G43*(Main!$E$30/100))+(I43*(Main!$E$40/100))+(K43*(Main!$E$45/100))))/$C$6</f>
        <v>3.279494021115574</v>
      </c>
      <c r="D43">
        <f>'Req. Diario'!E41</f>
        <v>2.7984527454</v>
      </c>
      <c r="E43">
        <f>D43/$E$6</f>
        <v>4.58762745147541</v>
      </c>
      <c r="F43">
        <f>'Req. Diario'!F41</f>
        <v>3.0873738833437505</v>
      </c>
      <c r="G43">
        <f>(F43/$G$6)</f>
        <v>5.937257467968751</v>
      </c>
      <c r="H43">
        <f>'Req. Diario'!G41</f>
        <v>0.6596952742187502</v>
      </c>
      <c r="I43">
        <f>H43/$I$6</f>
        <v>4.123095463867188</v>
      </c>
      <c r="J43">
        <f>'Req. Diario'!H41</f>
        <v>0.6486079586856619</v>
      </c>
      <c r="K43">
        <f>J43/$K$6</f>
        <v>2.4022516988357845</v>
      </c>
      <c r="L43">
        <f>'Req. Diario'!I41</f>
        <v>17.3149</v>
      </c>
      <c r="M43">
        <f>L43/$M$6</f>
        <v>84.46292682926831</v>
      </c>
    </row>
    <row r="44">
      <c r="B44">
        <f>'Req. Diario'!D42</f>
        <v>2.021494804570313</v>
      </c>
      <c r="C44">
        <f>(B44-((E44*(Main!$E$25/100))+(G44*(Main!$E$30/100))+(I44*(Main!$E$40/100))+(K44*(Main!$E$45/100))))/$C$6</f>
        <v>3.279494021115574</v>
      </c>
      <c r="D44">
        <f>'Req. Diario'!E42</f>
        <v>2.7984527454</v>
      </c>
      <c r="E44">
        <f>D44/$E$6</f>
        <v>4.58762745147541</v>
      </c>
      <c r="F44">
        <f>'Req. Diario'!F42</f>
        <v>3.0873738833437505</v>
      </c>
      <c r="G44">
        <f>(F44/$G$6)</f>
        <v>5.937257467968751</v>
      </c>
      <c r="H44">
        <f>'Req. Diario'!G42</f>
        <v>0.6596952742187502</v>
      </c>
      <c r="I44">
        <f>H44/$I$6</f>
        <v>4.123095463867188</v>
      </c>
      <c r="J44">
        <f>'Req. Diario'!H42</f>
        <v>0.6486079586856619</v>
      </c>
      <c r="K44">
        <f>J44/$K$6</f>
        <v>2.4022516988357845</v>
      </c>
      <c r="L44">
        <f>'Req. Diario'!I42</f>
        <v>17.3149</v>
      </c>
      <c r="M44">
        <f>L44/$M$6</f>
        <v>84.46292682926831</v>
      </c>
    </row>
    <row r="45">
      <c r="B45">
        <f>'Req. Diario'!D43</f>
        <v>2.021494804570313</v>
      </c>
      <c r="C45">
        <f>(B45-((E45*(Main!$E$25/100))+(G45*(Main!$E$30/100))+(I45*(Main!$E$40/100))+(K45*(Main!$E$45/100))))/$C$6</f>
        <v>3.279494021115574</v>
      </c>
      <c r="D45">
        <f>'Req. Diario'!E43</f>
        <v>2.7984527454</v>
      </c>
      <c r="E45">
        <f>D45/$E$6</f>
        <v>4.58762745147541</v>
      </c>
      <c r="F45">
        <f>'Req. Diario'!F43</f>
        <v>3.0873738833437505</v>
      </c>
      <c r="G45">
        <f>(F45/$G$6)</f>
        <v>5.937257467968751</v>
      </c>
      <c r="H45">
        <f>'Req. Diario'!G43</f>
        <v>0.6596952742187502</v>
      </c>
      <c r="I45">
        <f>H45/$I$6</f>
        <v>4.123095463867188</v>
      </c>
      <c r="J45">
        <f>'Req. Diario'!H43</f>
        <v>0.6486079586856619</v>
      </c>
      <c r="K45">
        <f>J45/$K$6</f>
        <v>2.4022516988357845</v>
      </c>
      <c r="L45">
        <f>'Req. Diario'!I43</f>
        <v>17.3149</v>
      </c>
      <c r="M45">
        <f>L45/$M$6</f>
        <v>84.46292682926831</v>
      </c>
    </row>
    <row r="46">
      <c r="B46">
        <f>'Req. Diario'!D44</f>
        <v>2.021494804570313</v>
      </c>
      <c r="C46">
        <f>(B46-((E46*(Main!$E$25/100))+(G46*(Main!$E$30/100))+(I46*(Main!$E$40/100))+(K46*(Main!$E$45/100))))/$C$6</f>
        <v>3.279494021115574</v>
      </c>
      <c r="D46">
        <f>'Req. Diario'!E44</f>
        <v>2.7984527454</v>
      </c>
      <c r="E46">
        <f>D46/$E$6</f>
        <v>4.58762745147541</v>
      </c>
      <c r="F46">
        <f>'Req. Diario'!F44</f>
        <v>3.0873738833437505</v>
      </c>
      <c r="G46">
        <f>(F46/$G$6)</f>
        <v>5.937257467968751</v>
      </c>
      <c r="H46">
        <f>'Req. Diario'!G44</f>
        <v>0.6596952742187502</v>
      </c>
      <c r="I46">
        <f>H46/$I$6</f>
        <v>4.123095463867188</v>
      </c>
      <c r="J46">
        <f>'Req. Diario'!H44</f>
        <v>0.6486079586856619</v>
      </c>
      <c r="K46">
        <f>J46/$K$6</f>
        <v>2.4022516988357845</v>
      </c>
      <c r="L46">
        <f>'Req. Diario'!I44</f>
        <v>17.3149</v>
      </c>
      <c r="M46">
        <f>L46/$M$6</f>
        <v>84.46292682926831</v>
      </c>
    </row>
    <row r="47">
      <c r="B47">
        <f>'Req. Diario'!D45</f>
        <v>2.021494804570313</v>
      </c>
      <c r="C47">
        <f>(B47-((E47*(Main!$E$25/100))+(G47*(Main!$E$30/100))+(I47*(Main!$E$40/100))+(K47*(Main!$E$45/100))))/$C$6</f>
        <v>3.279494021115574</v>
      </c>
      <c r="D47">
        <f>'Req. Diario'!E45</f>
        <v>2.7984527454</v>
      </c>
      <c r="E47">
        <f>D47/$E$6</f>
        <v>4.58762745147541</v>
      </c>
      <c r="F47">
        <f>'Req. Diario'!F45</f>
        <v>3.0873738833437505</v>
      </c>
      <c r="G47">
        <f>(F47/$G$6)</f>
        <v>5.937257467968751</v>
      </c>
      <c r="H47">
        <f>'Req. Diario'!G45</f>
        <v>0.6596952742187502</v>
      </c>
      <c r="I47">
        <f>H47/$I$6</f>
        <v>4.123095463867188</v>
      </c>
      <c r="J47">
        <f>'Req. Diario'!H45</f>
        <v>0.6486079586856619</v>
      </c>
      <c r="K47">
        <f>J47/$K$6</f>
        <v>2.4022516988357845</v>
      </c>
      <c r="L47">
        <f>'Req. Diario'!I45</f>
        <v>17.3149</v>
      </c>
      <c r="M47">
        <f>L47/$M$6</f>
        <v>84.46292682926831</v>
      </c>
    </row>
    <row r="48">
      <c r="B48">
        <f>'Req. Diario'!D46</f>
        <v>2.021494804570313</v>
      </c>
      <c r="C48">
        <f>(B48-((E48*(Main!$E$25/100))+(G48*(Main!$E$30/100))+(I48*(Main!$E$40/100))+(K48*(Main!$E$45/100))))/$C$6</f>
        <v>3.279494021115574</v>
      </c>
      <c r="D48">
        <f>'Req. Diario'!E46</f>
        <v>2.7984527454</v>
      </c>
      <c r="E48">
        <f>D48/$E$6</f>
        <v>4.58762745147541</v>
      </c>
      <c r="F48">
        <f>'Req. Diario'!F46</f>
        <v>3.0873738833437505</v>
      </c>
      <c r="G48">
        <f>(F48/$G$6)</f>
        <v>5.937257467968751</v>
      </c>
      <c r="H48">
        <f>'Req. Diario'!G46</f>
        <v>0.6596952742187502</v>
      </c>
      <c r="I48">
        <f>H48/$I$6</f>
        <v>4.123095463867188</v>
      </c>
      <c r="J48">
        <f>'Req. Diario'!H46</f>
        <v>0.6486079586856619</v>
      </c>
      <c r="K48">
        <f>J48/$K$6</f>
        <v>2.4022516988357845</v>
      </c>
      <c r="L48">
        <f>'Req. Diario'!I46</f>
        <v>17.3149</v>
      </c>
      <c r="M48">
        <f>L48/$M$6</f>
        <v>84.46292682926831</v>
      </c>
    </row>
    <row r="49">
      <c r="A49">
        <v>7</v>
      </c>
      <c r="B49">
        <f>'Req. Diario'!D47</f>
        <v>2.021494804570313</v>
      </c>
      <c r="C49">
        <f>(B49-((E49*(Main!$E$25/100))+(G49*(Main!$E$30/100))+(I49*(Main!$E$40/100))+(K49*(Main!$E$45/100))))/$C$6</f>
        <v>3.279494021115574</v>
      </c>
      <c r="D49">
        <f>'Req. Diario'!E47</f>
        <v>2.7984527454</v>
      </c>
      <c r="E49">
        <f>D49/$E$6</f>
        <v>4.58762745147541</v>
      </c>
      <c r="F49">
        <f>'Req. Diario'!F47</f>
        <v>3.0873738833437505</v>
      </c>
      <c r="G49">
        <f>(F49/$G$6)</f>
        <v>5.937257467968751</v>
      </c>
      <c r="H49">
        <f>'Req. Diario'!G47</f>
        <v>0.6596952742187502</v>
      </c>
      <c r="I49">
        <f>H49/$I$6</f>
        <v>4.123095463867188</v>
      </c>
      <c r="J49">
        <f>'Req. Diario'!H47</f>
        <v>0.6486079586856619</v>
      </c>
      <c r="K49">
        <f>J49/$K$6</f>
        <v>2.4022516988357845</v>
      </c>
      <c r="L49">
        <f>'Req. Diario'!I47</f>
        <v>17.3149</v>
      </c>
      <c r="M49">
        <f>L49/$M$6</f>
        <v>84.46292682926831</v>
      </c>
    </row>
    <row r="50">
      <c r="B50">
        <f>'Req. Diario'!D48</f>
        <v>2.021494804570313</v>
      </c>
      <c r="C50">
        <f>(B50-((E50*(Main!$E$25/100))+(G50*(Main!$E$30/100))+(I50*(Main!$E$40/100))+(K50*(Main!$E$45/100))))/$C$6</f>
        <v>3.279494021115574</v>
      </c>
      <c r="D50">
        <f>'Req. Diario'!E48</f>
        <v>2.7984527454</v>
      </c>
      <c r="E50">
        <f>D50/$E$6</f>
        <v>4.58762745147541</v>
      </c>
      <c r="F50">
        <f>'Req. Diario'!F48</f>
        <v>3.0873738833437505</v>
      </c>
      <c r="G50">
        <f>(F50/$G$6)</f>
        <v>5.937257467968751</v>
      </c>
      <c r="H50">
        <f>'Req. Diario'!G48</f>
        <v>0.6596952742187502</v>
      </c>
      <c r="I50">
        <f>H50/$I$6</f>
        <v>4.123095463867188</v>
      </c>
      <c r="J50">
        <f>'Req. Diario'!H48</f>
        <v>0.6486079586856619</v>
      </c>
      <c r="K50">
        <f>J50/$K$6</f>
        <v>2.4022516988357845</v>
      </c>
      <c r="L50">
        <f>'Req. Diario'!I48</f>
        <v>17.3149</v>
      </c>
      <c r="M50">
        <f>L50/$M$6</f>
        <v>84.46292682926831</v>
      </c>
    </row>
    <row r="51">
      <c r="B51">
        <f>'Req. Diario'!D49</f>
        <v>2.021494804570313</v>
      </c>
      <c r="C51">
        <f>(B51-((E51*(Main!$E$25/100))+(G51*(Main!$E$30/100))+(I51*(Main!$E$40/100))+(K51*(Main!$E$45/100))))/$C$6</f>
        <v>3.279494021115574</v>
      </c>
      <c r="D51">
        <f>'Req. Diario'!E49</f>
        <v>2.7984527454</v>
      </c>
      <c r="E51">
        <f>D51/$E$6</f>
        <v>4.58762745147541</v>
      </c>
      <c r="F51">
        <f>'Req. Diario'!F49</f>
        <v>3.0873738833437505</v>
      </c>
      <c r="G51">
        <f>(F51/$G$6)</f>
        <v>5.937257467968751</v>
      </c>
      <c r="H51">
        <f>'Req. Diario'!G49</f>
        <v>0.6596952742187502</v>
      </c>
      <c r="I51">
        <f>H51/$I$6</f>
        <v>4.123095463867188</v>
      </c>
      <c r="J51">
        <f>'Req. Diario'!H49</f>
        <v>0.6486079586856619</v>
      </c>
      <c r="K51">
        <f>J51/$K$6</f>
        <v>2.4022516988357845</v>
      </c>
      <c r="L51">
        <f>'Req. Diario'!I49</f>
        <v>17.3149</v>
      </c>
      <c r="M51">
        <f>L51/$M$6</f>
        <v>84.46292682926831</v>
      </c>
    </row>
    <row r="52">
      <c r="B52">
        <f>'Req. Diario'!D50</f>
        <v>2.021494804570313</v>
      </c>
      <c r="C52">
        <f>(B52-((E52*(Main!$E$25/100))+(G52*(Main!$E$30/100))+(I52*(Main!$E$40/100))+(K52*(Main!$E$45/100))))/$C$6</f>
        <v>3.279494021115574</v>
      </c>
      <c r="D52">
        <f>'Req. Diario'!E50</f>
        <v>2.7984527454</v>
      </c>
      <c r="E52">
        <f>D52/$E$6</f>
        <v>4.58762745147541</v>
      </c>
      <c r="F52">
        <f>'Req. Diario'!F50</f>
        <v>3.0873738833437505</v>
      </c>
      <c r="G52">
        <f>(F52/$G$6)</f>
        <v>5.937257467968751</v>
      </c>
      <c r="H52">
        <f>'Req. Diario'!G50</f>
        <v>0.6596952742187502</v>
      </c>
      <c r="I52">
        <f>H52/$I$6</f>
        <v>4.123095463867188</v>
      </c>
      <c r="J52">
        <f>'Req. Diario'!H50</f>
        <v>0.6486079586856619</v>
      </c>
      <c r="K52">
        <f>J52/$K$6</f>
        <v>2.4022516988357845</v>
      </c>
      <c r="L52">
        <f>'Req. Diario'!I50</f>
        <v>17.3149</v>
      </c>
      <c r="M52">
        <f>L52/$M$6</f>
        <v>84.46292682926831</v>
      </c>
    </row>
    <row r="53">
      <c r="B53">
        <f>'Req. Diario'!D51</f>
        <v>2.021494804570313</v>
      </c>
      <c r="C53">
        <f>(B53-((E53*(Main!$E$25/100))+(G53*(Main!$E$30/100))+(I53*(Main!$E$40/100))+(K53*(Main!$E$45/100))))/$C$6</f>
        <v>3.279494021115574</v>
      </c>
      <c r="D53">
        <f>'Req. Diario'!E51</f>
        <v>2.7984527454</v>
      </c>
      <c r="E53">
        <f>D53/$E$6</f>
        <v>4.58762745147541</v>
      </c>
      <c r="F53">
        <f>'Req. Diario'!F51</f>
        <v>3.0873738833437505</v>
      </c>
      <c r="G53">
        <f>(F53/$G$6)</f>
        <v>5.937257467968751</v>
      </c>
      <c r="H53">
        <f>'Req. Diario'!G51</f>
        <v>0.6596952742187502</v>
      </c>
      <c r="I53">
        <f>H53/$I$6</f>
        <v>4.123095463867188</v>
      </c>
      <c r="J53">
        <f>'Req. Diario'!H51</f>
        <v>0.6486079586856619</v>
      </c>
      <c r="K53">
        <f>J53/$K$6</f>
        <v>2.4022516988357845</v>
      </c>
      <c r="L53">
        <f>'Req. Diario'!I51</f>
        <v>17.3149</v>
      </c>
      <c r="M53">
        <f>L53/$M$6</f>
        <v>84.46292682926831</v>
      </c>
    </row>
    <row r="54">
      <c r="B54">
        <f>'Req. Diario'!D52</f>
        <v>2.021494804570313</v>
      </c>
      <c r="C54">
        <f>(B54-((E54*(Main!$E$25/100))+(G54*(Main!$E$30/100))+(I54*(Main!$E$40/100))+(K54*(Main!$E$45/100))))/$C$6</f>
        <v>3.279494021115574</v>
      </c>
      <c r="D54">
        <f>'Req. Diario'!E52</f>
        <v>2.7984527454</v>
      </c>
      <c r="E54">
        <f>D54/$E$6</f>
        <v>4.58762745147541</v>
      </c>
      <c r="F54">
        <f>'Req. Diario'!F52</f>
        <v>3.0873738833437505</v>
      </c>
      <c r="G54">
        <f>(F54/$G$6)</f>
        <v>5.937257467968751</v>
      </c>
      <c r="H54">
        <f>'Req. Diario'!G52</f>
        <v>0.6596952742187502</v>
      </c>
      <c r="I54">
        <f>H54/$I$6</f>
        <v>4.123095463867188</v>
      </c>
      <c r="J54">
        <f>'Req. Diario'!H52</f>
        <v>0.6486079586856619</v>
      </c>
      <c r="K54">
        <f>J54/$K$6</f>
        <v>2.4022516988357845</v>
      </c>
      <c r="L54">
        <f>'Req. Diario'!I52</f>
        <v>23.426</v>
      </c>
      <c r="M54">
        <f>L54/$M$6</f>
        <v>114.27317073170731</v>
      </c>
    </row>
    <row r="55">
      <c r="B55">
        <f>'Req. Diario'!D53</f>
        <v>2.021494804570313</v>
      </c>
      <c r="C55">
        <f>(B55-((E55*(Main!$E$25/100))+(G55*(Main!$E$30/100))+(I55*(Main!$E$40/100))+(K55*(Main!$E$45/100))))/$C$6</f>
        <v>3.279494021115574</v>
      </c>
      <c r="D55">
        <f>'Req. Diario'!E53</f>
        <v>2.7984527454</v>
      </c>
      <c r="E55">
        <f>D55/$E$6</f>
        <v>4.58762745147541</v>
      </c>
      <c r="F55">
        <f>'Req. Diario'!F53</f>
        <v>3.0873738833437505</v>
      </c>
      <c r="G55">
        <f>(F55/$G$6)</f>
        <v>5.937257467968751</v>
      </c>
      <c r="H55">
        <f>'Req. Diario'!G53</f>
        <v>0.6596952742187502</v>
      </c>
      <c r="I55">
        <f>H55/$I$6</f>
        <v>4.123095463867188</v>
      </c>
      <c r="J55">
        <f>'Req. Diario'!H53</f>
        <v>0.6486079586856619</v>
      </c>
      <c r="K55">
        <f>J55/$K$6</f>
        <v>2.4022516988357845</v>
      </c>
      <c r="L55">
        <f>'Req. Diario'!I53</f>
        <v>23.426</v>
      </c>
      <c r="M55">
        <f>L55/$M$6</f>
        <v>114.27317073170731</v>
      </c>
    </row>
    <row r="56">
      <c r="A56">
        <v>8</v>
      </c>
      <c r="B56">
        <f>'Req. Diario'!D54</f>
        <v>2.021494804570313</v>
      </c>
      <c r="C56">
        <f>(B56-((E56*(Main!$E$25/100))+(G56*(Main!$E$30/100))+(I56*(Main!$E$40/100))+(K56*(Main!$E$45/100))))/$C$6</f>
        <v>3.279494021115574</v>
      </c>
      <c r="D56">
        <f>'Req. Diario'!E54</f>
        <v>2.7984527454</v>
      </c>
      <c r="E56">
        <f>D56/$E$6</f>
        <v>4.58762745147541</v>
      </c>
      <c r="F56">
        <f>'Req. Diario'!F54</f>
        <v>3.0873738833437505</v>
      </c>
      <c r="G56">
        <f>(F56/$G$6)</f>
        <v>5.937257467968751</v>
      </c>
      <c r="H56">
        <f>'Req. Diario'!G54</f>
        <v>0.6596952742187502</v>
      </c>
      <c r="I56">
        <f>H56/$I$6</f>
        <v>4.123095463867188</v>
      </c>
      <c r="J56">
        <f>'Req. Diario'!H54</f>
        <v>0.6486079586856619</v>
      </c>
      <c r="K56">
        <f>J56/$K$6</f>
        <v>2.4022516988357845</v>
      </c>
      <c r="L56">
        <f>'Req. Diario'!I54</f>
        <v>23.426</v>
      </c>
      <c r="M56">
        <f>L56/$M$6</f>
        <v>114.27317073170731</v>
      </c>
    </row>
    <row r="57">
      <c r="B57">
        <f>'Req. Diario'!D55</f>
        <v>2.021494804570313</v>
      </c>
      <c r="C57">
        <f>(B57-((E57*(Main!$E$25/100))+(G57*(Main!$E$30/100))+(I57*(Main!$E$40/100))+(K57*(Main!$E$45/100))))/$C$6</f>
        <v>3.279494021115574</v>
      </c>
      <c r="D57">
        <f>'Req. Diario'!E55</f>
        <v>2.7984527454</v>
      </c>
      <c r="E57">
        <f>D57/$E$6</f>
        <v>4.58762745147541</v>
      </c>
      <c r="F57">
        <f>'Req. Diario'!F55</f>
        <v>3.0873738833437505</v>
      </c>
      <c r="G57">
        <f>(F57/$G$6)</f>
        <v>5.937257467968751</v>
      </c>
      <c r="H57">
        <f>'Req. Diario'!G55</f>
        <v>0.6596952742187502</v>
      </c>
      <c r="I57">
        <f>H57/$I$6</f>
        <v>4.123095463867188</v>
      </c>
      <c r="J57">
        <f>'Req. Diario'!H55</f>
        <v>0.6486079586856619</v>
      </c>
      <c r="K57">
        <f>J57/$K$6</f>
        <v>2.4022516988357845</v>
      </c>
      <c r="L57">
        <f>'Req. Diario'!I55</f>
        <v>23.426</v>
      </c>
      <c r="M57">
        <f>L57/$M$6</f>
        <v>114.27317073170731</v>
      </c>
    </row>
    <row r="58">
      <c r="B58">
        <f>'Req. Diario'!D56</f>
        <v>2.021494804570313</v>
      </c>
      <c r="C58">
        <f>(B58-((E58*(Main!$E$25/100))+(G58*(Main!$E$30/100))+(I58*(Main!$E$40/100))+(K58*(Main!$E$45/100))))/$C$6</f>
        <v>3.279494021115574</v>
      </c>
      <c r="D58">
        <f>'Req. Diario'!E56</f>
        <v>2.7984527454</v>
      </c>
      <c r="E58">
        <f>D58/$E$6</f>
        <v>4.58762745147541</v>
      </c>
      <c r="F58">
        <f>'Req. Diario'!F56</f>
        <v>3.0873738833437505</v>
      </c>
      <c r="G58">
        <f>(F58/$G$6)</f>
        <v>5.937257467968751</v>
      </c>
      <c r="H58">
        <f>'Req. Diario'!G56</f>
        <v>0.6596952742187502</v>
      </c>
      <c r="I58">
        <f>H58/$I$6</f>
        <v>4.123095463867188</v>
      </c>
      <c r="J58">
        <f>'Req. Diario'!H56</f>
        <v>0.6486079586856619</v>
      </c>
      <c r="K58">
        <f>J58/$K$6</f>
        <v>2.4022516988357845</v>
      </c>
      <c r="L58">
        <f>'Req. Diario'!I56</f>
        <v>23.426</v>
      </c>
      <c r="M58">
        <f>L58/$M$6</f>
        <v>114.27317073170731</v>
      </c>
    </row>
    <row r="59">
      <c r="B59">
        <f>'Req. Diario'!D57</f>
        <v>2.021494804570313</v>
      </c>
      <c r="C59">
        <f>(B59-((E59*(Main!$E$25/100))+(G59*(Main!$E$30/100))+(I59*(Main!$E$40/100))+(K59*(Main!$E$45/100))))/$C$6</f>
        <v>3.279494021115574</v>
      </c>
      <c r="D59">
        <f>'Req. Diario'!E57</f>
        <v>2.7984527454</v>
      </c>
      <c r="E59">
        <f>D59/$E$6</f>
        <v>4.58762745147541</v>
      </c>
      <c r="F59">
        <f>'Req. Diario'!F57</f>
        <v>3.0873738833437505</v>
      </c>
      <c r="G59">
        <f>(F59/$G$6)</f>
        <v>5.937257467968751</v>
      </c>
      <c r="H59">
        <f>'Req. Diario'!G57</f>
        <v>0.6596952742187502</v>
      </c>
      <c r="I59">
        <f>H59/$I$6</f>
        <v>4.123095463867188</v>
      </c>
      <c r="J59">
        <f>'Req. Diario'!H57</f>
        <v>0.6486079586856619</v>
      </c>
      <c r="K59">
        <f>J59/$K$6</f>
        <v>2.4022516988357845</v>
      </c>
      <c r="L59">
        <f>'Req. Diario'!I57</f>
        <v>23.426</v>
      </c>
      <c r="M59">
        <f>L59/$M$6</f>
        <v>114.27317073170731</v>
      </c>
    </row>
    <row r="60">
      <c r="B60">
        <f>'Req. Diario'!D58</f>
        <v>2.021494804570313</v>
      </c>
      <c r="C60">
        <f>(B60-((E60*(Main!$E$25/100))+(G60*(Main!$E$30/100))+(I60*(Main!$E$40/100))+(K60*(Main!$E$45/100))))/$C$6</f>
        <v>3.279494021115574</v>
      </c>
      <c r="D60">
        <f>'Req. Diario'!E58</f>
        <v>2.7984527454</v>
      </c>
      <c r="E60">
        <f>D60/$E$6</f>
        <v>4.58762745147541</v>
      </c>
      <c r="F60">
        <f>'Req. Diario'!F58</f>
        <v>3.0873738833437505</v>
      </c>
      <c r="G60">
        <f>(F60/$G$6)</f>
        <v>5.937257467968751</v>
      </c>
      <c r="H60">
        <f>'Req. Diario'!G58</f>
        <v>0.6596952742187502</v>
      </c>
      <c r="I60">
        <f>H60/$I$6</f>
        <v>4.123095463867188</v>
      </c>
      <c r="J60">
        <f>'Req. Diario'!H58</f>
        <v>0.6486079586856619</v>
      </c>
      <c r="K60">
        <f>J60/$K$6</f>
        <v>2.4022516988357845</v>
      </c>
      <c r="L60">
        <f>'Req. Diario'!I58</f>
        <v>23.426</v>
      </c>
      <c r="M60">
        <f>L60/$M$6</f>
        <v>114.27317073170731</v>
      </c>
    </row>
    <row r="61">
      <c r="B61">
        <f>'Req. Diario'!D59</f>
        <v>2.021494804570313</v>
      </c>
      <c r="C61">
        <f>(B61-((E61*(Main!$E$25/100))+(G61*(Main!$E$30/100))+(I61*(Main!$E$40/100))+(K61*(Main!$E$45/100))))/$C$6</f>
        <v>3.279494021115574</v>
      </c>
      <c r="D61">
        <f>'Req. Diario'!E59</f>
        <v>2.7984527454</v>
      </c>
      <c r="E61">
        <f>D61/$E$6</f>
        <v>4.58762745147541</v>
      </c>
      <c r="F61">
        <f>'Req. Diario'!F59</f>
        <v>3.0873738833437505</v>
      </c>
      <c r="G61">
        <f>(F61/$G$6)</f>
        <v>5.937257467968751</v>
      </c>
      <c r="H61">
        <f>'Req. Diario'!G59</f>
        <v>0.6596952742187502</v>
      </c>
      <c r="I61">
        <f>H61/$I$6</f>
        <v>4.123095463867188</v>
      </c>
      <c r="J61">
        <f>'Req. Diario'!H59</f>
        <v>0.6486079586856619</v>
      </c>
      <c r="K61">
        <f>J61/$K$6</f>
        <v>2.4022516988357845</v>
      </c>
      <c r="L61">
        <f>'Req. Diario'!I59</f>
        <v>23.426</v>
      </c>
      <c r="M61">
        <f>L61/$M$6</f>
        <v>114.27317073170731</v>
      </c>
    </row>
    <row r="62">
      <c r="B62">
        <f>'Req. Diario'!D60</f>
        <v>2.021494804570313</v>
      </c>
      <c r="C62">
        <f>(B62-((E62*(Main!$E$25/100))+(G62*(Main!$E$30/100))+(I62*(Main!$E$40/100))+(K62*(Main!$E$45/100))))/$C$6</f>
        <v>3.279494021115574</v>
      </c>
      <c r="D62">
        <f>'Req. Diario'!E60</f>
        <v>2.7984527454</v>
      </c>
      <c r="E62">
        <f>D62/$E$6</f>
        <v>4.58762745147541</v>
      </c>
      <c r="F62">
        <f>'Req. Diario'!F60</f>
        <v>3.0873738833437505</v>
      </c>
      <c r="G62">
        <f>(F62/$G$6)</f>
        <v>5.937257467968751</v>
      </c>
      <c r="H62">
        <f>'Req. Diario'!G60</f>
        <v>0.6596952742187502</v>
      </c>
      <c r="I62">
        <f>H62/$I$6</f>
        <v>4.123095463867188</v>
      </c>
      <c r="J62">
        <f>'Req. Diario'!H60</f>
        <v>0.6486079586856619</v>
      </c>
      <c r="K62">
        <f>J62/$K$6</f>
        <v>2.4022516988357845</v>
      </c>
      <c r="L62">
        <f>'Req. Diario'!I60</f>
        <v>23.426</v>
      </c>
      <c r="M62">
        <f>L62/$M$6</f>
        <v>114.27317073170731</v>
      </c>
    </row>
    <row r="63">
      <c r="A63">
        <v>9</v>
      </c>
      <c r="B63">
        <f>'Req. Diario'!D61</f>
        <v>2.021494804570313</v>
      </c>
      <c r="C63">
        <f>(B63-((E63*(Main!$E$25/100))+(G63*(Main!$E$30/100))+(I63*(Main!$E$40/100))+(K63*(Main!$E$45/100))))/$C$6</f>
        <v>3.279494021115574</v>
      </c>
      <c r="D63">
        <f>'Req. Diario'!E61</f>
        <v>2.7984527454</v>
      </c>
      <c r="E63">
        <f>D63/$E$6</f>
        <v>4.58762745147541</v>
      </c>
      <c r="F63">
        <f>'Req. Diario'!F61</f>
        <v>3.0873738833437505</v>
      </c>
      <c r="G63">
        <f>(F63/$G$6)</f>
        <v>5.937257467968751</v>
      </c>
      <c r="H63">
        <f>'Req. Diario'!G61</f>
        <v>0.6596952742187502</v>
      </c>
      <c r="I63">
        <f>H63/$I$6</f>
        <v>4.123095463867188</v>
      </c>
      <c r="J63">
        <f>'Req. Diario'!H61</f>
        <v>0.6486079586856619</v>
      </c>
      <c r="K63">
        <f>J63/$K$6</f>
        <v>2.4022516988357845</v>
      </c>
      <c r="L63">
        <f>'Req. Diario'!I61</f>
        <v>23.426</v>
      </c>
      <c r="M63">
        <f>L63/$M$6</f>
        <v>114.27317073170731</v>
      </c>
    </row>
    <row r="64">
      <c r="B64">
        <f>'Req. Diario'!D62</f>
        <v>2.021494804570313</v>
      </c>
      <c r="C64">
        <f>(B64-((E64*(Main!$E$25/100))+(G64*(Main!$E$30/100))+(I64*(Main!$E$40/100))+(K64*(Main!$E$45/100))))/$C$6</f>
        <v>3.279494021115574</v>
      </c>
      <c r="D64">
        <f>'Req. Diario'!E62</f>
        <v>2.7984527454</v>
      </c>
      <c r="E64">
        <f>D64/$E$6</f>
        <v>4.58762745147541</v>
      </c>
      <c r="F64">
        <f>'Req. Diario'!F62</f>
        <v>3.0873738833437505</v>
      </c>
      <c r="G64">
        <f>(F64/$G$6)</f>
        <v>5.937257467968751</v>
      </c>
      <c r="H64">
        <f>'Req. Diario'!G62</f>
        <v>0.6596952742187502</v>
      </c>
      <c r="I64">
        <f>H64/$I$6</f>
        <v>4.123095463867188</v>
      </c>
      <c r="J64">
        <f>'Req. Diario'!H62</f>
        <v>0.6486079586856619</v>
      </c>
      <c r="K64">
        <f>J64/$K$6</f>
        <v>2.4022516988357845</v>
      </c>
      <c r="L64">
        <f>'Req. Diario'!I62</f>
        <v>23.426</v>
      </c>
      <c r="M64">
        <f>L64/$M$6</f>
        <v>114.27317073170731</v>
      </c>
    </row>
    <row r="65">
      <c r="B65">
        <f>'Req. Diario'!D63</f>
        <v>2.021494804570313</v>
      </c>
      <c r="C65">
        <f>(B65-((E65*(Main!$E$25/100))+(G65*(Main!$E$30/100))+(I65*(Main!$E$40/100))+(K65*(Main!$E$45/100))))/$C$6</f>
        <v>3.279494021115574</v>
      </c>
      <c r="D65">
        <f>'Req. Diario'!E63</f>
        <v>2.7984527454</v>
      </c>
      <c r="E65">
        <f>D65/$E$6</f>
        <v>4.58762745147541</v>
      </c>
      <c r="F65">
        <f>'Req. Diario'!F63</f>
        <v>3.0873738833437505</v>
      </c>
      <c r="G65">
        <f>(F65/$G$6)</f>
        <v>5.937257467968751</v>
      </c>
      <c r="H65">
        <f>'Req. Diario'!G63</f>
        <v>0.6596952742187502</v>
      </c>
      <c r="I65">
        <f>H65/$I$6</f>
        <v>4.123095463867188</v>
      </c>
      <c r="J65">
        <f>'Req. Diario'!H63</f>
        <v>0.6486079586856619</v>
      </c>
      <c r="K65">
        <f>J65/$K$6</f>
        <v>2.4022516988357845</v>
      </c>
      <c r="L65">
        <f>'Req. Diario'!I63</f>
        <v>23.426</v>
      </c>
      <c r="M65">
        <f>L65/$M$6</f>
        <v>114.27317073170731</v>
      </c>
    </row>
    <row r="66">
      <c r="B66">
        <f>'Req. Diario'!D64</f>
        <v>2.021494804570313</v>
      </c>
      <c r="C66">
        <f>(B66-((E66*(Main!$E$25/100))+(G66*(Main!$E$30/100))+(I66*(Main!$E$40/100))+(K66*(Main!$E$45/100))))/$C$6</f>
        <v>3.279494021115574</v>
      </c>
      <c r="D66">
        <f>'Req. Diario'!E64</f>
        <v>2.7984527454</v>
      </c>
      <c r="E66">
        <f>D66/$E$6</f>
        <v>4.58762745147541</v>
      </c>
      <c r="F66">
        <f>'Req. Diario'!F64</f>
        <v>3.0873738833437505</v>
      </c>
      <c r="G66">
        <f>(F66/$G$6)</f>
        <v>5.937257467968751</v>
      </c>
      <c r="H66">
        <f>'Req. Diario'!G64</f>
        <v>0.6596952742187502</v>
      </c>
      <c r="I66">
        <f>H66/$I$6</f>
        <v>4.123095463867188</v>
      </c>
      <c r="J66">
        <f>'Req. Diario'!H64</f>
        <v>0.6486079586856619</v>
      </c>
      <c r="K66">
        <f>J66/$K$6</f>
        <v>2.4022516988357845</v>
      </c>
      <c r="L66">
        <f>'Req. Diario'!I64</f>
        <v>23.426</v>
      </c>
      <c r="M66">
        <f>L66/$M$6</f>
        <v>114.27317073170731</v>
      </c>
    </row>
    <row r="67">
      <c r="B67">
        <f>'Req. Diario'!D65</f>
        <v>2.021494804570313</v>
      </c>
      <c r="C67">
        <f>(B67-((E67*(Main!$E$25/100))+(G67*(Main!$E$30/100))+(I67*(Main!$E$40/100))+(K67*(Main!$E$45/100))))/$C$6</f>
        <v>3.279494021115574</v>
      </c>
      <c r="D67">
        <f>'Req. Diario'!E65</f>
        <v>2.7984527454</v>
      </c>
      <c r="E67">
        <f>D67/$E$6</f>
        <v>4.58762745147541</v>
      </c>
      <c r="F67">
        <f>'Req. Diario'!F65</f>
        <v>3.0873738833437505</v>
      </c>
      <c r="G67">
        <f>(F67/$G$6)</f>
        <v>5.937257467968751</v>
      </c>
      <c r="H67">
        <f>'Req. Diario'!G65</f>
        <v>0.6596952742187502</v>
      </c>
      <c r="I67">
        <f>H67/$I$6</f>
        <v>4.123095463867188</v>
      </c>
      <c r="J67">
        <f>'Req. Diario'!H65</f>
        <v>0.6486079586856619</v>
      </c>
      <c r="K67">
        <f>J67/$K$6</f>
        <v>2.4022516988357845</v>
      </c>
      <c r="L67">
        <f>'Req. Diario'!I65</f>
        <v>23.426</v>
      </c>
      <c r="M67">
        <f>L67/$M$6</f>
        <v>114.27317073170731</v>
      </c>
    </row>
    <row r="68">
      <c r="B68">
        <f>'Req. Diario'!D66</f>
        <v>2.021494804570313</v>
      </c>
      <c r="C68">
        <f>(B68-((E68*(Main!$E$25/100))+(G68*(Main!$E$30/100))+(I68*(Main!$E$40/100))+(K68*(Main!$E$45/100))))/$C$6</f>
        <v>3.279494021115574</v>
      </c>
      <c r="D68">
        <f>'Req. Diario'!E66</f>
        <v>2.7984527454</v>
      </c>
      <c r="E68">
        <f>D68/$E$6</f>
        <v>4.58762745147541</v>
      </c>
      <c r="F68">
        <f>'Req. Diario'!F66</f>
        <v>3.0873738833437505</v>
      </c>
      <c r="G68">
        <f>(F68/$G$6)</f>
        <v>5.937257467968751</v>
      </c>
      <c r="H68">
        <f>'Req. Diario'!G66</f>
        <v>0.6596952742187502</v>
      </c>
      <c r="I68">
        <f>H68/$I$6</f>
        <v>4.123095463867188</v>
      </c>
      <c r="J68">
        <f>'Req. Diario'!H66</f>
        <v>0.6486079586856619</v>
      </c>
      <c r="K68">
        <f>J68/$K$6</f>
        <v>2.4022516988357845</v>
      </c>
      <c r="L68">
        <f>'Req. Diario'!I66</f>
        <v>23.426</v>
      </c>
      <c r="M68">
        <f>L68/$M$6</f>
        <v>114.27317073170731</v>
      </c>
    </row>
    <row r="69">
      <c r="B69">
        <f>'Req. Diario'!D67</f>
        <v>2.021494804570313</v>
      </c>
      <c r="C69">
        <f>(B69-((E69*(Main!$E$25/100))+(G69*(Main!$E$30/100))+(I69*(Main!$E$40/100))+(K69*(Main!$E$45/100))))/$C$6</f>
        <v>3.279494021115574</v>
      </c>
      <c r="D69">
        <f>'Req. Diario'!E67</f>
        <v>2.7984527454</v>
      </c>
      <c r="E69">
        <f>D69/$E$6</f>
        <v>4.58762745147541</v>
      </c>
      <c r="F69">
        <f>'Req. Diario'!F67</f>
        <v>3.0873738833437505</v>
      </c>
      <c r="G69">
        <f>(F69/$G$6)</f>
        <v>5.937257467968751</v>
      </c>
      <c r="H69">
        <f>'Req. Diario'!G67</f>
        <v>0.6596952742187502</v>
      </c>
      <c r="I69">
        <f>H69/$I$6</f>
        <v>4.123095463867188</v>
      </c>
      <c r="J69">
        <f>'Req. Diario'!H67</f>
        <v>0.6486079586856619</v>
      </c>
      <c r="K69">
        <f>J69/$K$6</f>
        <v>2.4022516988357845</v>
      </c>
      <c r="L69">
        <f>'Req. Diario'!I67</f>
        <v>29.5372</v>
      </c>
      <c r="M69">
        <f>L69/$M$6</f>
        <v>144.0839024390244</v>
      </c>
    </row>
    <row r="70">
      <c r="A70">
        <v>10</v>
      </c>
      <c r="B70">
        <f>'Req. Diario'!D68</f>
        <v>2.021494804570313</v>
      </c>
      <c r="C70">
        <f>(B70-((E70*(Main!$E$25/100))+(G70*(Main!$E$30/100))+(I70*(Main!$E$40/100))+(K70*(Main!$E$45/100))))/$C$6</f>
        <v>3.279494021115574</v>
      </c>
      <c r="D70">
        <f>'Req. Diario'!E68</f>
        <v>2.7984527454</v>
      </c>
      <c r="E70">
        <f>D70/$E$6</f>
        <v>4.58762745147541</v>
      </c>
      <c r="F70">
        <f>'Req. Diario'!F68</f>
        <v>3.0873738833437505</v>
      </c>
      <c r="G70">
        <f>(F70/$G$6)</f>
        <v>5.937257467968751</v>
      </c>
      <c r="H70">
        <f>'Req. Diario'!G68</f>
        <v>0.6596952742187502</v>
      </c>
      <c r="I70">
        <f>H70/$I$6</f>
        <v>4.123095463867188</v>
      </c>
      <c r="J70">
        <f>'Req. Diario'!H68</f>
        <v>0.6486079586856619</v>
      </c>
      <c r="K70">
        <f>J70/$K$6</f>
        <v>2.4022516988357845</v>
      </c>
      <c r="L70">
        <f>'Req. Diario'!I68</f>
        <v>29.5372</v>
      </c>
      <c r="M70">
        <f>L70/$M$6</f>
        <v>144.0839024390244</v>
      </c>
    </row>
    <row r="71">
      <c r="B71">
        <f>'Req. Diario'!D69</f>
        <v>2.021494804570313</v>
      </c>
      <c r="C71">
        <f>(B71-((E71*(Main!$E$25/100))+(G71*(Main!$E$30/100))+(I71*(Main!$E$40/100))+(K71*(Main!$E$45/100))))/$C$6</f>
        <v>3.279494021115574</v>
      </c>
      <c r="D71">
        <f>'Req. Diario'!E69</f>
        <v>2.7984527454</v>
      </c>
      <c r="E71">
        <f>D71/$E$6</f>
        <v>4.58762745147541</v>
      </c>
      <c r="F71">
        <f>'Req. Diario'!F69</f>
        <v>3.0873738833437505</v>
      </c>
      <c r="G71">
        <f>(F71/$G$6)</f>
        <v>5.937257467968751</v>
      </c>
      <c r="H71">
        <f>'Req. Diario'!G69</f>
        <v>0.6596952742187502</v>
      </c>
      <c r="I71">
        <f>H71/$I$6</f>
        <v>4.123095463867188</v>
      </c>
      <c r="J71">
        <f>'Req. Diario'!H69</f>
        <v>0.6486079586856619</v>
      </c>
      <c r="K71">
        <f>J71/$K$6</f>
        <v>2.4022516988357845</v>
      </c>
      <c r="L71">
        <f>'Req. Diario'!I69</f>
        <v>29.5372</v>
      </c>
      <c r="M71">
        <f>L71/$M$6</f>
        <v>144.0839024390244</v>
      </c>
    </row>
    <row r="72">
      <c r="B72">
        <f>'Req. Diario'!D70</f>
        <v>2.021494804570313</v>
      </c>
      <c r="C72">
        <f>(B72-((E72*(Main!$E$25/100))+(G72*(Main!$E$30/100))+(I72*(Main!$E$40/100))+(K72*(Main!$E$45/100))))/$C$6</f>
        <v>3.279494021115574</v>
      </c>
      <c r="D72">
        <f>'Req. Diario'!E70</f>
        <v>2.7984527454</v>
      </c>
      <c r="E72">
        <f>D72/$E$6</f>
        <v>4.58762745147541</v>
      </c>
      <c r="F72">
        <f>'Req. Diario'!F70</f>
        <v>3.0873738833437505</v>
      </c>
      <c r="G72">
        <f>(F72/$G$6)</f>
        <v>5.937257467968751</v>
      </c>
      <c r="H72">
        <f>'Req. Diario'!G70</f>
        <v>0.6596952742187502</v>
      </c>
      <c r="I72">
        <f>H72/$I$6</f>
        <v>4.123095463867188</v>
      </c>
      <c r="J72">
        <f>'Req. Diario'!H70</f>
        <v>0.6486079586856619</v>
      </c>
      <c r="K72">
        <f>J72/$K$6</f>
        <v>2.4022516988357845</v>
      </c>
      <c r="L72">
        <f>'Req. Diario'!I70</f>
        <v>29.5372</v>
      </c>
      <c r="M72">
        <f>L72/$M$6</f>
        <v>144.0839024390244</v>
      </c>
    </row>
    <row r="73">
      <c r="B73">
        <f>'Req. Diario'!D71</f>
        <v>2.021494804570313</v>
      </c>
      <c r="C73">
        <f>(B73-((E73*(Main!$E$25/100))+(G73*(Main!$E$30/100))+(I73*(Main!$E$40/100))+(K73*(Main!$E$45/100))))/$C$6</f>
        <v>3.279494021115574</v>
      </c>
      <c r="D73">
        <f>'Req. Diario'!E71</f>
        <v>2.7984527454</v>
      </c>
      <c r="E73">
        <f>D73/$E$6</f>
        <v>4.58762745147541</v>
      </c>
      <c r="F73">
        <f>'Req. Diario'!F71</f>
        <v>3.0873738833437505</v>
      </c>
      <c r="G73">
        <f>(F73/$G$6)</f>
        <v>5.937257467968751</v>
      </c>
      <c r="H73">
        <f>'Req. Diario'!G71</f>
        <v>0.6596952742187502</v>
      </c>
      <c r="I73">
        <f>H73/$I$6</f>
        <v>4.123095463867188</v>
      </c>
      <c r="J73">
        <f>'Req. Diario'!H71</f>
        <v>0.6486079586856619</v>
      </c>
      <c r="K73">
        <f>J73/$K$6</f>
        <v>2.4022516988357845</v>
      </c>
      <c r="L73">
        <f>'Req. Diario'!I71</f>
        <v>29.5372</v>
      </c>
      <c r="M73">
        <f>L73/$M$6</f>
        <v>144.0839024390244</v>
      </c>
    </row>
    <row r="74">
      <c r="B74">
        <f>'Req. Diario'!D72</f>
        <v>1.8836656133496097</v>
      </c>
      <c r="C74">
        <f>(B74-((E74*(Main!$E$25/100))+(G74*(Main!$E$30/100))+(I74*(Main!$E$40/100))+(K74*(Main!$E$45/100))))/$C$6</f>
        <v>2.868063599561235</v>
      </c>
      <c r="D74">
        <f>'Req. Diario'!E72</f>
        <v>2.7984527454</v>
      </c>
      <c r="E74">
        <f>D74/$E$6</f>
        <v>4.58762745147541</v>
      </c>
      <c r="F74">
        <f>'Req. Diario'!F72</f>
        <v>3.0873738833437505</v>
      </c>
      <c r="G74">
        <f>(F74/$G$6)</f>
        <v>5.937257467968751</v>
      </c>
      <c r="H74">
        <f>'Req. Diario'!G72</f>
        <v>0.6596952742187502</v>
      </c>
      <c r="I74">
        <f>H74/$I$6</f>
        <v>4.123095463867188</v>
      </c>
      <c r="J74">
        <f>'Req. Diario'!H72</f>
        <v>0.6486079586856619</v>
      </c>
      <c r="K74">
        <f>J74/$K$6</f>
        <v>2.4022516988357845</v>
      </c>
      <c r="L74">
        <f>'Req. Diario'!I72</f>
        <v>29.5372</v>
      </c>
      <c r="M74">
        <f>L74/$M$6</f>
        <v>144.0839024390244</v>
      </c>
    </row>
    <row r="75">
      <c r="B75">
        <f>'Req. Diario'!D73</f>
        <v>1.8836656133496097</v>
      </c>
      <c r="C75">
        <f>(B75-((E75*(Main!$E$25/100))+(G75*(Main!$E$30/100))+(I75*(Main!$E$40/100))+(K75*(Main!$E$45/100))))/$C$6</f>
        <v>2.868063599561235</v>
      </c>
      <c r="D75">
        <f>'Req. Diario'!E73</f>
        <v>2.7984527454</v>
      </c>
      <c r="E75">
        <f>D75/$E$6</f>
        <v>4.58762745147541</v>
      </c>
      <c r="F75">
        <f>'Req. Diario'!F73</f>
        <v>3.0873738833437505</v>
      </c>
      <c r="G75">
        <f>(F75/$G$6)</f>
        <v>5.937257467968751</v>
      </c>
      <c r="H75">
        <f>'Req. Diario'!G73</f>
        <v>0.6596952742187502</v>
      </c>
      <c r="I75">
        <f>H75/$I$6</f>
        <v>4.123095463867188</v>
      </c>
      <c r="J75">
        <f>'Req. Diario'!H73</f>
        <v>0.6486079586856619</v>
      </c>
      <c r="K75">
        <f>J75/$K$6</f>
        <v>2.4022516988357845</v>
      </c>
      <c r="L75">
        <f>'Req. Diario'!I73</f>
        <v>29.5372</v>
      </c>
      <c r="M75">
        <f>L75/$M$6</f>
        <v>144.0839024390244</v>
      </c>
    </row>
    <row r="76">
      <c r="B76">
        <f>'Req. Diario'!D74</f>
        <v>1.8836656133496097</v>
      </c>
      <c r="C76">
        <f>(B76-((E76*(Main!$E$25/100))+(G76*(Main!$E$30/100))+(I76*(Main!$E$40/100))+(K76*(Main!$E$45/100))))/$C$6</f>
        <v>2.868063599561235</v>
      </c>
      <c r="D76">
        <f>'Req. Diario'!E74</f>
        <v>2.7984527454</v>
      </c>
      <c r="E76">
        <f>D76/$E$6</f>
        <v>4.58762745147541</v>
      </c>
      <c r="F76">
        <f>'Req. Diario'!F74</f>
        <v>3.0873738833437505</v>
      </c>
      <c r="G76">
        <f>(F76/$G$6)</f>
        <v>5.937257467968751</v>
      </c>
      <c r="H76">
        <f>'Req. Diario'!G74</f>
        <v>0.6596952742187502</v>
      </c>
      <c r="I76">
        <f>H76/$I$6</f>
        <v>4.123095463867188</v>
      </c>
      <c r="J76">
        <f>'Req. Diario'!H74</f>
        <v>0.6486079586856619</v>
      </c>
      <c r="K76">
        <f>J76/$K$6</f>
        <v>2.4022516988357845</v>
      </c>
      <c r="L76">
        <f>'Req. Diario'!I74</f>
        <v>29.5372</v>
      </c>
      <c r="M76">
        <f>L76/$M$6</f>
        <v>144.0839024390244</v>
      </c>
    </row>
    <row r="77">
      <c r="A77">
        <v>11</v>
      </c>
      <c r="B77">
        <f>'Req. Diario'!D75</f>
        <v>1.8836656133496097</v>
      </c>
      <c r="C77">
        <f>(B77-((E77*(Main!$E$25/100))+(G77*(Main!$E$30/100))+(I77*(Main!$E$40/100))+(K77*(Main!$E$45/100))))/$C$6</f>
        <v>2.868063599561235</v>
      </c>
      <c r="D77">
        <f>'Req. Diario'!E75</f>
        <v>2.7984527454</v>
      </c>
      <c r="E77">
        <f>D77/$E$6</f>
        <v>4.58762745147541</v>
      </c>
      <c r="F77">
        <f>'Req. Diario'!F75</f>
        <v>3.0873738833437505</v>
      </c>
      <c r="G77">
        <f>(F77/$G$6)</f>
        <v>5.937257467968751</v>
      </c>
      <c r="H77">
        <f>'Req. Diario'!G75</f>
        <v>0.6596952742187502</v>
      </c>
      <c r="I77">
        <f>H77/$I$6</f>
        <v>4.123095463867188</v>
      </c>
      <c r="J77">
        <f>'Req. Diario'!H75</f>
        <v>0.6486079586856619</v>
      </c>
      <c r="K77">
        <f>J77/$K$6</f>
        <v>2.4022516988357845</v>
      </c>
      <c r="L77">
        <f>'Req. Diario'!I75</f>
        <v>29.5372</v>
      </c>
      <c r="M77">
        <f>L77/$M$6</f>
        <v>144.0839024390244</v>
      </c>
    </row>
    <row r="78">
      <c r="B78">
        <f>'Req. Diario'!D76</f>
        <v>1.8836656133496097</v>
      </c>
      <c r="C78">
        <f>(B78-((E78*(Main!$E$25/100))+(G78*(Main!$E$30/100))+(I78*(Main!$E$40/100))+(K78*(Main!$E$45/100))))/$C$6</f>
        <v>2.868063599561235</v>
      </c>
      <c r="D78">
        <f>'Req. Diario'!E76</f>
        <v>2.7984527454</v>
      </c>
      <c r="E78">
        <f>D78/$E$6</f>
        <v>4.58762745147541</v>
      </c>
      <c r="F78">
        <f>'Req. Diario'!F76</f>
        <v>3.0873738833437505</v>
      </c>
      <c r="G78">
        <f>(F78/$G$6)</f>
        <v>5.937257467968751</v>
      </c>
      <c r="H78">
        <f>'Req. Diario'!G76</f>
        <v>0.6596952742187502</v>
      </c>
      <c r="I78">
        <f>H78/$I$6</f>
        <v>4.123095463867188</v>
      </c>
      <c r="J78">
        <f>'Req. Diario'!H76</f>
        <v>0.6486079586856619</v>
      </c>
      <c r="K78">
        <f>J78/$K$6</f>
        <v>2.4022516988357845</v>
      </c>
      <c r="L78">
        <f>'Req. Diario'!I76</f>
        <v>29.5372</v>
      </c>
      <c r="M78">
        <f>L78/$M$6</f>
        <v>144.0839024390244</v>
      </c>
    </row>
    <row r="79">
      <c r="B79">
        <f>'Req. Diario'!D77</f>
        <v>1.8836656133496097</v>
      </c>
      <c r="C79">
        <f>(B79-((E79*(Main!$E$25/100))+(G79*(Main!$E$30/100))+(I79*(Main!$E$40/100))+(K79*(Main!$E$45/100))))/$C$6</f>
        <v>2.868063599561235</v>
      </c>
      <c r="D79">
        <f>'Req. Diario'!E77</f>
        <v>2.7984527454</v>
      </c>
      <c r="E79">
        <f>D79/$E$6</f>
        <v>4.58762745147541</v>
      </c>
      <c r="F79">
        <f>'Req. Diario'!F77</f>
        <v>3.0873738833437505</v>
      </c>
      <c r="G79">
        <f>(F79/$G$6)</f>
        <v>5.937257467968751</v>
      </c>
      <c r="H79">
        <f>'Req. Diario'!G77</f>
        <v>0.6596952742187502</v>
      </c>
      <c r="I79">
        <f>H79/$I$6</f>
        <v>4.123095463867188</v>
      </c>
      <c r="J79">
        <f>'Req. Diario'!H77</f>
        <v>0.6486079586856619</v>
      </c>
      <c r="K79">
        <f>J79/$K$6</f>
        <v>2.4022516988357845</v>
      </c>
      <c r="L79">
        <f>'Req. Diario'!I77</f>
        <v>29.5372</v>
      </c>
      <c r="M79">
        <f>L79/$M$6</f>
        <v>144.0839024390244</v>
      </c>
    </row>
    <row r="80">
      <c r="B80">
        <f>'Req. Diario'!D78</f>
        <v>1.8836656133496097</v>
      </c>
      <c r="C80">
        <f>(B80-((E80*(Main!$E$25/100))+(G80*(Main!$E$30/100))+(I80*(Main!$E$40/100))+(K80*(Main!$E$45/100))))/$C$6</f>
        <v>2.868063599561235</v>
      </c>
      <c r="D80">
        <f>'Req. Diario'!E78</f>
        <v>2.7984527454</v>
      </c>
      <c r="E80">
        <f>D80/$E$6</f>
        <v>4.58762745147541</v>
      </c>
      <c r="F80">
        <f>'Req. Diario'!F78</f>
        <v>3.0873738833437505</v>
      </c>
      <c r="G80">
        <f>(F80/$G$6)</f>
        <v>5.937257467968751</v>
      </c>
      <c r="H80">
        <f>'Req. Diario'!G78</f>
        <v>0.6596952742187502</v>
      </c>
      <c r="I80">
        <f>H80/$I$6</f>
        <v>4.123095463867188</v>
      </c>
      <c r="J80">
        <f>'Req. Diario'!H78</f>
        <v>0.6486079586856619</v>
      </c>
      <c r="K80">
        <f>J80/$K$6</f>
        <v>2.4022516988357845</v>
      </c>
      <c r="L80">
        <f>'Req. Diario'!I78</f>
        <v>29.5372</v>
      </c>
      <c r="M80">
        <f>L80/$M$6</f>
        <v>144.0839024390244</v>
      </c>
    </row>
    <row r="81">
      <c r="B81">
        <f>'Req. Diario'!D79</f>
        <v>2.2453628242500003</v>
      </c>
      <c r="C81">
        <f>(B81-((E81*(Main!$E$25/100))+(G81*(Main!$E$30/100))+(I81*(Main!$E$40/100))+(K81*(Main!$E$45/100))))/$C$6</f>
        <v>3.6297324716839623</v>
      </c>
      <c r="D81">
        <f>'Req. Diario'!E79</f>
        <v>2.7984527454</v>
      </c>
      <c r="E81">
        <f>D81/$E$6</f>
        <v>4.58762745147541</v>
      </c>
      <c r="F81">
        <f>'Req. Diario'!F79</f>
        <v>3.9707468892000004</v>
      </c>
      <c r="G81">
        <f>(F81/$G$6)</f>
        <v>7.63605171</v>
      </c>
      <c r="H81">
        <f>'Req. Diario'!G79</f>
        <v>0.8484501900000001</v>
      </c>
      <c r="I81">
        <f>H81/$I$6</f>
        <v>5.3028136875000005</v>
      </c>
      <c r="J81">
        <f>'Req. Diario'!H79</f>
        <v>0.8341905229411766</v>
      </c>
      <c r="K81">
        <f>J81/$K$6</f>
        <v>3.089594529411765</v>
      </c>
      <c r="L81">
        <f>'Req. Diario'!I79</f>
        <v>29.5372</v>
      </c>
      <c r="M81">
        <f>L81/$M$6</f>
        <v>144.0839024390244</v>
      </c>
    </row>
    <row r="82">
      <c r="B82">
        <f>'Req. Diario'!D80</f>
        <v>2.2453628242500003</v>
      </c>
      <c r="C82">
        <f>(B82-((E82*(Main!$E$25/100))+(G82*(Main!$E$30/100))+(I82*(Main!$E$40/100))+(K82*(Main!$E$45/100))))/$C$6</f>
        <v>4.310046454981157</v>
      </c>
      <c r="D82">
        <f>'Req. Diario'!E80</f>
        <v>1.5546953402351</v>
      </c>
      <c r="E82">
        <f>D82/$E$6</f>
        <v>2.5486808856313115</v>
      </c>
      <c r="F82">
        <f>'Req. Diario'!F80</f>
        <v>3.9707468892000004</v>
      </c>
      <c r="G82">
        <f>(F82/$G$6)</f>
        <v>7.63605171</v>
      </c>
      <c r="H82">
        <f>'Req. Diario'!G80</f>
        <v>0.8484501900000001</v>
      </c>
      <c r="I82">
        <f>H82/$I$6</f>
        <v>5.3028136875000005</v>
      </c>
      <c r="J82">
        <f>'Req. Diario'!H80</f>
        <v>0.8634</v>
      </c>
      <c r="K82">
        <f>J82/$K$6</f>
        <v>3.197777777777777</v>
      </c>
      <c r="L82">
        <f>'Req. Diario'!I80</f>
        <v>29.5372</v>
      </c>
      <c r="M82">
        <f>L82/$M$6</f>
        <v>144.0839024390244</v>
      </c>
    </row>
    <row r="83">
      <c r="B83">
        <f>'Req. Diario'!D81</f>
        <v>2.2453628242500003</v>
      </c>
      <c r="C83">
        <f>(B83-((E83*(Main!$E$25/100))+(G83*(Main!$E$30/100))+(I83*(Main!$E$40/100))+(K83*(Main!$E$45/100))))/$C$6</f>
        <v>4.310046454981157</v>
      </c>
      <c r="D83">
        <f>'Req. Diario'!E81</f>
        <v>1.5546953402351</v>
      </c>
      <c r="E83">
        <f>D83/$E$6</f>
        <v>2.5486808856313115</v>
      </c>
      <c r="F83">
        <f>'Req. Diario'!F81</f>
        <v>3.9707468892000004</v>
      </c>
      <c r="G83">
        <f>(F83/$G$6)</f>
        <v>7.63605171</v>
      </c>
      <c r="H83">
        <f>'Req. Diario'!G81</f>
        <v>0.8484501900000001</v>
      </c>
      <c r="I83">
        <f>H83/$I$6</f>
        <v>5.3028136875000005</v>
      </c>
      <c r="J83">
        <f>'Req. Diario'!H81</f>
        <v>0.8634</v>
      </c>
      <c r="K83">
        <f>J83/$K$6</f>
        <v>3.197777777777777</v>
      </c>
      <c r="L83">
        <f>'Req. Diario'!I81</f>
        <v>29.5372</v>
      </c>
      <c r="M83">
        <f>L83/$M$6</f>
        <v>144.0839024390244</v>
      </c>
    </row>
    <row r="84">
      <c r="A84">
        <v>12</v>
      </c>
      <c r="B84">
        <f>'Req. Diario'!D82</f>
        <v>2.2453628242500003</v>
      </c>
      <c r="C84">
        <f>(B84-((E84*(Main!$E$25/100))+(G84*(Main!$E$30/100))+(I84*(Main!$E$40/100))+(K84*(Main!$E$45/100))))/$C$6</f>
        <v>4.310046454981157</v>
      </c>
      <c r="D84">
        <f>'Req. Diario'!E82</f>
        <v>1.5546953402351</v>
      </c>
      <c r="E84">
        <f>D84/$E$6</f>
        <v>2.5486808856313115</v>
      </c>
      <c r="F84">
        <f>'Req. Diario'!F82</f>
        <v>3.9707468892000004</v>
      </c>
      <c r="G84">
        <f>(F84/$G$6)</f>
        <v>7.63605171</v>
      </c>
      <c r="H84">
        <f>'Req. Diario'!G82</f>
        <v>0.8484501900000001</v>
      </c>
      <c r="I84">
        <f>H84/$I$6</f>
        <v>5.3028136875000005</v>
      </c>
      <c r="J84">
        <f>'Req. Diario'!H82</f>
        <v>0.8634</v>
      </c>
      <c r="K84">
        <f>J84/$K$6</f>
        <v>3.197777777777777</v>
      </c>
      <c r="L84">
        <f>'Req. Diario'!I82</f>
        <v>29.5372</v>
      </c>
      <c r="M84">
        <f>L84/$M$6</f>
        <v>144.0839024390244</v>
      </c>
    </row>
    <row r="85">
      <c r="B85">
        <f>'Req. Diario'!D83</f>
        <v>2.2453628242500003</v>
      </c>
      <c r="C85">
        <f>(B85-((E85*(Main!$E$25/100))+(G85*(Main!$E$30/100))+(I85*(Main!$E$40/100))+(K85*(Main!$E$45/100))))/$C$6</f>
        <v>4.310046454981157</v>
      </c>
      <c r="D85">
        <f>'Req. Diario'!E83</f>
        <v>1.5546953402351</v>
      </c>
      <c r="E85">
        <f>D85/$E$6</f>
        <v>2.5486808856313115</v>
      </c>
      <c r="F85">
        <f>'Req. Diario'!F83</f>
        <v>3.9707468892000004</v>
      </c>
      <c r="G85">
        <f>(F85/$G$6)</f>
        <v>7.63605171</v>
      </c>
      <c r="H85">
        <f>'Req. Diario'!G83</f>
        <v>0.8484501900000001</v>
      </c>
      <c r="I85">
        <f>H85/$I$6</f>
        <v>5.3028136875000005</v>
      </c>
      <c r="J85">
        <f>'Req. Diario'!H83</f>
        <v>0.8634</v>
      </c>
      <c r="K85">
        <f>J85/$K$6</f>
        <v>3.197777777777777</v>
      </c>
      <c r="L85">
        <f>'Req. Diario'!I83</f>
        <v>29.5372</v>
      </c>
      <c r="M85">
        <f>L85/$M$6</f>
        <v>144.0839024390244</v>
      </c>
    </row>
    <row r="86">
      <c r="B86">
        <f>'Req. Diario'!D84</f>
        <v>2.2453628242500003</v>
      </c>
      <c r="C86">
        <f>(B86-((E86*(Main!$E$25/100))+(G86*(Main!$E$30/100))+(I86*(Main!$E$40/100))+(K86*(Main!$E$45/100))))/$C$6</f>
        <v>4.310046454981157</v>
      </c>
      <c r="D86">
        <f>'Req. Diario'!E84</f>
        <v>1.5546953402351</v>
      </c>
      <c r="E86">
        <f>D86/$E$6</f>
        <v>2.5486808856313115</v>
      </c>
      <c r="F86">
        <f>'Req. Diario'!F84</f>
        <v>3.9707468892000004</v>
      </c>
      <c r="G86">
        <f>(F86/$G$6)</f>
        <v>7.63605171</v>
      </c>
      <c r="H86">
        <f>'Req. Diario'!G84</f>
        <v>0.8484501900000001</v>
      </c>
      <c r="I86">
        <f>H86/$I$6</f>
        <v>5.3028136875000005</v>
      </c>
      <c r="J86">
        <f>'Req. Diario'!H84</f>
        <v>0.8634</v>
      </c>
      <c r="K86">
        <f>J86/$K$6</f>
        <v>3.197777777777777</v>
      </c>
      <c r="L86">
        <f>'Req. Diario'!I84</f>
        <v>29.5372</v>
      </c>
      <c r="M86">
        <f>L86/$M$6</f>
        <v>144.0839024390244</v>
      </c>
    </row>
    <row r="87">
      <c r="B87">
        <f>'Req. Diario'!D85</f>
        <v>2.2453628242500003</v>
      </c>
      <c r="C87">
        <f>(B87-((E87*(Main!$E$25/100))+(G87*(Main!$E$30/100))+(I87*(Main!$E$40/100))+(K87*(Main!$E$45/100))))/$C$6</f>
        <v>4.310046454981157</v>
      </c>
      <c r="D87">
        <f>'Req. Diario'!E85</f>
        <v>1.5546953402351</v>
      </c>
      <c r="E87">
        <f>D87/$E$6</f>
        <v>2.5486808856313115</v>
      </c>
      <c r="F87">
        <f>'Req. Diario'!F85</f>
        <v>3.9707468892000004</v>
      </c>
      <c r="G87">
        <f>(F87/$G$6)</f>
        <v>7.63605171</v>
      </c>
      <c r="H87">
        <f>'Req. Diario'!G85</f>
        <v>0.8484501900000001</v>
      </c>
      <c r="I87">
        <f>H87/$I$6</f>
        <v>5.3028136875000005</v>
      </c>
      <c r="J87">
        <f>'Req. Diario'!H85</f>
        <v>0.8634</v>
      </c>
      <c r="K87">
        <f>J87/$K$6</f>
        <v>3.197777777777777</v>
      </c>
      <c r="L87">
        <f>'Req. Diario'!I85</f>
        <v>35.6483</v>
      </c>
      <c r="M87">
        <f>L87/$M$6</f>
        <v>173.89414634146343</v>
      </c>
    </row>
    <row r="88">
      <c r="B88">
        <f>'Req. Diario'!D86</f>
        <v>2.2453628242500003</v>
      </c>
      <c r="C88">
        <f>(B88-((E88*(Main!$E$25/100))+(G88*(Main!$E$30/100))+(I88*(Main!$E$40/100))+(K88*(Main!$E$45/100))))/$C$6</f>
        <v>4.310046454981157</v>
      </c>
      <c r="D88">
        <f>'Req. Diario'!E86</f>
        <v>1.5546953402351</v>
      </c>
      <c r="E88">
        <f>D88/$E$6</f>
        <v>2.5486808856313115</v>
      </c>
      <c r="F88">
        <f>'Req. Diario'!F86</f>
        <v>3.9707468892000004</v>
      </c>
      <c r="G88">
        <f>(F88/$G$6)</f>
        <v>7.63605171</v>
      </c>
      <c r="H88">
        <f>'Req. Diario'!G86</f>
        <v>0.8484501900000001</v>
      </c>
      <c r="I88">
        <f>H88/$I$6</f>
        <v>5.3028136875000005</v>
      </c>
      <c r="J88">
        <f>'Req. Diario'!H86</f>
        <v>0.8634</v>
      </c>
      <c r="K88">
        <f>J88/$K$6</f>
        <v>3.197777777777777</v>
      </c>
      <c r="L88">
        <f>'Req. Diario'!I86</f>
        <v>35.6483</v>
      </c>
      <c r="M88">
        <f>L88/$M$6</f>
        <v>173.89414634146343</v>
      </c>
    </row>
    <row r="89">
      <c r="B89">
        <f>'Req. Diario'!D87</f>
        <v>2.2453628242500003</v>
      </c>
      <c r="C89">
        <f>(B89-((E89*(Main!$E$25/100))+(G89*(Main!$E$30/100))+(I89*(Main!$E$40/100))+(K89*(Main!$E$45/100))))/$C$6</f>
        <v>4.310046454981157</v>
      </c>
      <c r="D89">
        <f>'Req. Diario'!E87</f>
        <v>1.5546953402351</v>
      </c>
      <c r="E89">
        <f>D89/$E$6</f>
        <v>2.5486808856313115</v>
      </c>
      <c r="F89">
        <f>'Req. Diario'!F87</f>
        <v>3.9707468892000004</v>
      </c>
      <c r="G89">
        <f>(F89/$G$6)</f>
        <v>7.63605171</v>
      </c>
      <c r="H89">
        <f>'Req. Diario'!G87</f>
        <v>0.8484501900000001</v>
      </c>
      <c r="I89">
        <f>H89/$I$6</f>
        <v>5.3028136875000005</v>
      </c>
      <c r="J89">
        <f>'Req. Diario'!H87</f>
        <v>0.8634</v>
      </c>
      <c r="K89">
        <f>J89/$K$6</f>
        <v>3.197777777777777</v>
      </c>
      <c r="L89">
        <f>'Req. Diario'!I87</f>
        <v>35.6483</v>
      </c>
      <c r="M89">
        <f>L89/$M$6</f>
        <v>173.89414634146343</v>
      </c>
    </row>
    <row r="90">
      <c r="B90">
        <f>'Req. Diario'!D88</f>
        <v>2.2453628242500003</v>
      </c>
      <c r="C90">
        <f>(B90-((E90*(Main!$E$25/100))+(G90*(Main!$E$30/100))+(I90*(Main!$E$40/100))+(K90*(Main!$E$45/100))))/$C$6</f>
        <v>4.310046454981157</v>
      </c>
      <c r="D90">
        <f>'Req. Diario'!E88</f>
        <v>1.5546953402351</v>
      </c>
      <c r="E90">
        <f>D90/$E$6</f>
        <v>2.5486808856313115</v>
      </c>
      <c r="F90">
        <f>'Req. Diario'!F88</f>
        <v>3.9707468892000004</v>
      </c>
      <c r="G90">
        <f>(F90/$G$6)</f>
        <v>7.63605171</v>
      </c>
      <c r="H90">
        <f>'Req. Diario'!G88</f>
        <v>0.8484501900000001</v>
      </c>
      <c r="I90">
        <f>H90/$I$6</f>
        <v>5.3028136875000005</v>
      </c>
      <c r="J90">
        <f>'Req. Diario'!H88</f>
        <v>0.8634</v>
      </c>
      <c r="K90">
        <f>J90/$K$6</f>
        <v>3.197777777777777</v>
      </c>
      <c r="L90">
        <f>'Req. Diario'!I88</f>
        <v>35.6483</v>
      </c>
      <c r="M90">
        <f>L90/$M$6</f>
        <v>173.89414634146343</v>
      </c>
    </row>
    <row r="91">
      <c r="A91">
        <v>13</v>
      </c>
      <c r="B91">
        <f>'Req. Diario'!D89</f>
        <v>2.2453628242500003</v>
      </c>
      <c r="C91">
        <f>(B91-((E91*(Main!$E$25/100))+(G91*(Main!$E$30/100))+(I91*(Main!$E$40/100))+(K91*(Main!$E$45/100))))/$C$6</f>
        <v>4.310046454981157</v>
      </c>
      <c r="D91">
        <f>'Req. Diario'!E89</f>
        <v>1.5546953402351</v>
      </c>
      <c r="E91">
        <f>D91/$E$6</f>
        <v>2.5486808856313115</v>
      </c>
      <c r="F91">
        <f>'Req. Diario'!F89</f>
        <v>3.9707468892000004</v>
      </c>
      <c r="G91">
        <f>(F91/$G$6)</f>
        <v>7.63605171</v>
      </c>
      <c r="H91">
        <f>'Req. Diario'!G89</f>
        <v>0.8484501900000001</v>
      </c>
      <c r="I91">
        <f>H91/$I$6</f>
        <v>5.3028136875000005</v>
      </c>
      <c r="J91">
        <f>'Req. Diario'!H89</f>
        <v>0.8634</v>
      </c>
      <c r="K91">
        <f>J91/$K$6</f>
        <v>3.197777777777777</v>
      </c>
      <c r="L91">
        <f>'Req. Diario'!I89</f>
        <v>35.6483</v>
      </c>
      <c r="M91">
        <f>L91/$M$6</f>
        <v>173.89414634146343</v>
      </c>
    </row>
    <row r="92">
      <c r="B92">
        <f>'Req. Diario'!D90</f>
        <v>2.2453628242500003</v>
      </c>
      <c r="C92">
        <f>(B92-((E92*(Main!$E$25/100))+(G92*(Main!$E$30/100))+(I92*(Main!$E$40/100))+(K92*(Main!$E$45/100))))/$C$6</f>
        <v>4.310046454981157</v>
      </c>
      <c r="D92">
        <f>'Req. Diario'!E90</f>
        <v>1.5546953402351</v>
      </c>
      <c r="E92">
        <f>D92/$E$6</f>
        <v>2.5486808856313115</v>
      </c>
      <c r="F92">
        <f>'Req. Diario'!F90</f>
        <v>3.9707468892000004</v>
      </c>
      <c r="G92">
        <f>(F92/$G$6)</f>
        <v>7.63605171</v>
      </c>
      <c r="H92">
        <f>'Req. Diario'!G90</f>
        <v>0.8484501900000001</v>
      </c>
      <c r="I92">
        <f>H92/$I$6</f>
        <v>5.3028136875000005</v>
      </c>
      <c r="J92">
        <f>'Req. Diario'!H90</f>
        <v>0.8634</v>
      </c>
      <c r="K92">
        <f>J92/$K$6</f>
        <v>3.197777777777777</v>
      </c>
      <c r="L92">
        <f>'Req. Diario'!I90</f>
        <v>35.6483</v>
      </c>
      <c r="M92">
        <f>L92/$M$6</f>
        <v>173.89414634146343</v>
      </c>
    </row>
    <row r="93">
      <c r="B93">
        <f>'Req. Diario'!D91</f>
        <v>2.2453628242500003</v>
      </c>
      <c r="C93">
        <f>(B93-((E93*(Main!$E$25/100))+(G93*(Main!$E$30/100))+(I93*(Main!$E$40/100))+(K93*(Main!$E$45/100))))/$C$6</f>
        <v>4.310046454981157</v>
      </c>
      <c r="D93">
        <f>'Req. Diario'!E91</f>
        <v>1.5546953402351</v>
      </c>
      <c r="E93">
        <f>D93/$E$6</f>
        <v>2.5486808856313115</v>
      </c>
      <c r="F93">
        <f>'Req. Diario'!F91</f>
        <v>3.9707468892000004</v>
      </c>
      <c r="G93">
        <f>(F93/$G$6)</f>
        <v>7.63605171</v>
      </c>
      <c r="H93">
        <f>'Req. Diario'!G91</f>
        <v>0.8484501900000001</v>
      </c>
      <c r="I93">
        <f>H93/$I$6</f>
        <v>5.3028136875000005</v>
      </c>
      <c r="J93">
        <f>'Req. Diario'!H91</f>
        <v>0.8634</v>
      </c>
      <c r="K93">
        <f>J93/$K$6</f>
        <v>3.197777777777777</v>
      </c>
      <c r="L93">
        <f>'Req. Diario'!I91</f>
        <v>35.6483</v>
      </c>
      <c r="M93">
        <f>L93/$M$6</f>
        <v>173.89414634146343</v>
      </c>
    </row>
    <row r="94">
      <c r="B94">
        <f>'Req. Diario'!D92</f>
        <v>2.2453628242500003</v>
      </c>
      <c r="C94">
        <f>(B94-((E94*(Main!$E$25/100))+(G94*(Main!$E$30/100))+(I94*(Main!$E$40/100))+(K94*(Main!$E$45/100))))/$C$6</f>
        <v>4.310046454981157</v>
      </c>
      <c r="D94">
        <f>'Req. Diario'!E92</f>
        <v>1.5546953402351</v>
      </c>
      <c r="E94">
        <f>D94/$E$6</f>
        <v>2.5486808856313115</v>
      </c>
      <c r="F94">
        <f>'Req. Diario'!F92</f>
        <v>3.9707468892000004</v>
      </c>
      <c r="G94">
        <f>(F94/$G$6)</f>
        <v>7.63605171</v>
      </c>
      <c r="H94">
        <f>'Req. Diario'!G92</f>
        <v>0.8484501900000001</v>
      </c>
      <c r="I94">
        <f>H94/$I$6</f>
        <v>5.3028136875000005</v>
      </c>
      <c r="J94">
        <f>'Req. Diario'!H92</f>
        <v>0.8634</v>
      </c>
      <c r="K94">
        <f>J94/$K$6</f>
        <v>3.197777777777777</v>
      </c>
      <c r="L94">
        <f>'Req. Diario'!I92</f>
        <v>35.6483</v>
      </c>
      <c r="M94">
        <f>L94/$M$6</f>
        <v>173.89414634146343</v>
      </c>
    </row>
    <row r="95">
      <c r="B95">
        <f>'Req. Diario'!D93</f>
        <v>2.2453628242500003</v>
      </c>
      <c r="C95">
        <f>(B95-((E95*(Main!$E$25/100))+(G95*(Main!$E$30/100))+(I95*(Main!$E$40/100))+(K95*(Main!$E$45/100))))/$C$6</f>
        <v>4.310046454981157</v>
      </c>
      <c r="D95">
        <f>'Req. Diario'!E93</f>
        <v>1.5546953402351</v>
      </c>
      <c r="E95">
        <f>D95/$E$6</f>
        <v>2.5486808856313115</v>
      </c>
      <c r="F95">
        <f>'Req. Diario'!F93</f>
        <v>3.9707468892000004</v>
      </c>
      <c r="G95">
        <f>(F95/$G$6)</f>
        <v>7.63605171</v>
      </c>
      <c r="H95">
        <f>'Req. Diario'!G93</f>
        <v>0.8484501900000001</v>
      </c>
      <c r="I95">
        <f>H95/$I$6</f>
        <v>5.3028136875000005</v>
      </c>
      <c r="J95">
        <f>'Req. Diario'!H93</f>
        <v>0.8634</v>
      </c>
      <c r="K95">
        <f>J95/$K$6</f>
        <v>3.197777777777777</v>
      </c>
      <c r="L95">
        <f>'Req. Diario'!I93</f>
        <v>35.6483</v>
      </c>
      <c r="M95">
        <f>L95/$M$6</f>
        <v>173.89414634146343</v>
      </c>
    </row>
    <row r="96">
      <c r="B96">
        <f>'Req. Diario'!D94</f>
        <v>2.2453628242500003</v>
      </c>
      <c r="C96">
        <f>(B96-((E96*(Main!$E$25/100))+(G96*(Main!$E$30/100))+(I96*(Main!$E$40/100))+(K96*(Main!$E$45/100))))/$C$6</f>
        <v>4.310046454981157</v>
      </c>
      <c r="D96">
        <f>'Req. Diario'!E94</f>
        <v>1.5546953402351</v>
      </c>
      <c r="E96">
        <f>D96/$E$6</f>
        <v>2.5486808856313115</v>
      </c>
      <c r="F96">
        <f>'Req. Diario'!F94</f>
        <v>3.9707468892000004</v>
      </c>
      <c r="G96">
        <f>(F96/$G$6)</f>
        <v>7.63605171</v>
      </c>
      <c r="H96">
        <f>'Req. Diario'!G94</f>
        <v>0.8484501900000001</v>
      </c>
      <c r="I96">
        <f>H96/$I$6</f>
        <v>5.3028136875000005</v>
      </c>
      <c r="J96">
        <f>'Req. Diario'!H94</f>
        <v>0.8634</v>
      </c>
      <c r="K96">
        <f>J96/$K$6</f>
        <v>3.197777777777777</v>
      </c>
      <c r="L96">
        <f>'Req. Diario'!I94</f>
        <v>35.6483</v>
      </c>
      <c r="M96">
        <f>L96/$M$6</f>
        <v>173.89414634146343</v>
      </c>
    </row>
    <row r="97">
      <c r="B97">
        <f>'Req. Diario'!D95</f>
        <v>2.2453628242500003</v>
      </c>
      <c r="C97">
        <f>(B97-((E97*(Main!$E$25/100))+(G97*(Main!$E$30/100))+(I97*(Main!$E$40/100))+(K97*(Main!$E$45/100))))/$C$6</f>
        <v>4.310046454981157</v>
      </c>
      <c r="D97">
        <f>'Req. Diario'!E95</f>
        <v>1.5546953402351</v>
      </c>
      <c r="E97">
        <f>D97/$E$6</f>
        <v>2.5486808856313115</v>
      </c>
      <c r="F97">
        <f>'Req. Diario'!F95</f>
        <v>3.9707468892000004</v>
      </c>
      <c r="G97">
        <f>(F97/$G$6)</f>
        <v>7.63605171</v>
      </c>
      <c r="H97">
        <f>'Req. Diario'!G95</f>
        <v>0.8484501900000001</v>
      </c>
      <c r="I97">
        <f>H97/$I$6</f>
        <v>5.3028136875000005</v>
      </c>
      <c r="J97">
        <f>'Req. Diario'!H95</f>
        <v>0.8634</v>
      </c>
      <c r="K97">
        <f>J97/$K$6</f>
        <v>3.197777777777777</v>
      </c>
      <c r="L97">
        <f>'Req. Diario'!I95</f>
        <v>35.6483</v>
      </c>
      <c r="M97">
        <f>L97/$M$6</f>
        <v>173.89414634146343</v>
      </c>
    </row>
    <row r="98">
      <c r="A98">
        <v>14</v>
      </c>
      <c r="B98">
        <f>'Req. Diario'!D96</f>
        <v>2.2453628242500003</v>
      </c>
      <c r="C98">
        <f>(B98-((E98*(Main!$E$25/100))+(G98*(Main!$E$30/100))+(I98*(Main!$E$40/100))+(K98*(Main!$E$45/100))))/$C$6</f>
        <v>4.310046454981157</v>
      </c>
      <c r="D98">
        <f>'Req. Diario'!E96</f>
        <v>1.5546953402351</v>
      </c>
      <c r="E98">
        <f>D98/$E$6</f>
        <v>2.5486808856313115</v>
      </c>
      <c r="F98">
        <f>'Req. Diario'!F96</f>
        <v>3.9707468892000004</v>
      </c>
      <c r="G98">
        <f>(F98/$G$6)</f>
        <v>7.63605171</v>
      </c>
      <c r="H98">
        <f>'Req. Diario'!G96</f>
        <v>0.8484501900000001</v>
      </c>
      <c r="I98">
        <f>H98/$I$6</f>
        <v>5.3028136875000005</v>
      </c>
      <c r="J98">
        <f>'Req. Diario'!H96</f>
        <v>0.8634</v>
      </c>
      <c r="K98">
        <f>J98/$K$6</f>
        <v>3.197777777777777</v>
      </c>
      <c r="L98">
        <f>'Req. Diario'!I96</f>
        <v>35.6483</v>
      </c>
      <c r="M98">
        <f>L98/$M$6</f>
        <v>173.89414634146343</v>
      </c>
    </row>
    <row r="99">
      <c r="B99">
        <f>'Req. Diario'!D97</f>
        <v>2.2453628242500003</v>
      </c>
      <c r="C99">
        <f>(B99-((E99*(Main!$E$25/100))+(G99*(Main!$E$30/100))+(I99*(Main!$E$40/100))+(K99*(Main!$E$45/100))))/$C$6</f>
        <v>4.310046454981157</v>
      </c>
      <c r="D99">
        <f>'Req. Diario'!E97</f>
        <v>1.5546953402351</v>
      </c>
      <c r="E99">
        <f>D99/$E$6</f>
        <v>2.5486808856313115</v>
      </c>
      <c r="F99">
        <f>'Req. Diario'!F97</f>
        <v>3.9707468892000004</v>
      </c>
      <c r="G99">
        <f>(F99/$G$6)</f>
        <v>7.63605171</v>
      </c>
      <c r="H99">
        <f>'Req. Diario'!G97</f>
        <v>0.8484501900000001</v>
      </c>
      <c r="I99">
        <f>H99/$I$6</f>
        <v>5.3028136875000005</v>
      </c>
      <c r="J99">
        <f>'Req. Diario'!H97</f>
        <v>0.8634</v>
      </c>
      <c r="K99">
        <f>J99/$K$6</f>
        <v>3.197777777777777</v>
      </c>
      <c r="L99">
        <f>'Req. Diario'!I97</f>
        <v>35.6483</v>
      </c>
      <c r="M99">
        <f>L99/$M$6</f>
        <v>173.89414634146343</v>
      </c>
    </row>
    <row r="100">
      <c r="B100">
        <f>'Req. Diario'!D98</f>
        <v>2.2453628242500003</v>
      </c>
      <c r="C100">
        <f>(B100-((E100*(Main!$E$25/100))+(G100*(Main!$E$30/100))+(I100*(Main!$E$40/100))+(K100*(Main!$E$45/100))))/$C$6</f>
        <v>4.310046454981157</v>
      </c>
      <c r="D100">
        <f>'Req. Diario'!E98</f>
        <v>1.5546953402351</v>
      </c>
      <c r="E100">
        <f>D100/$E$6</f>
        <v>2.5486808856313115</v>
      </c>
      <c r="F100">
        <f>'Req. Diario'!F98</f>
        <v>3.9707468892000004</v>
      </c>
      <c r="G100">
        <f>(F100/$G$6)</f>
        <v>7.63605171</v>
      </c>
      <c r="H100">
        <f>'Req. Diario'!G98</f>
        <v>0.8484501900000001</v>
      </c>
      <c r="I100">
        <f>H100/$I$6</f>
        <v>5.3028136875000005</v>
      </c>
      <c r="J100">
        <f>'Req. Diario'!H98</f>
        <v>0.8634</v>
      </c>
      <c r="K100">
        <f>J100/$K$6</f>
        <v>3.197777777777777</v>
      </c>
      <c r="L100">
        <f>'Req. Diario'!I98</f>
        <v>35.6483</v>
      </c>
      <c r="M100">
        <f>L100/$M$6</f>
        <v>173.89414634146343</v>
      </c>
    </row>
    <row r="101">
      <c r="B101">
        <f>'Req. Diario'!D99</f>
        <v>2.2453628242500003</v>
      </c>
      <c r="C101">
        <f>(B101-((E101*(Main!$E$25/100))+(G101*(Main!$E$30/100))+(I101*(Main!$E$40/100))+(K101*(Main!$E$45/100))))/$C$6</f>
        <v>4.310046454981157</v>
      </c>
      <c r="D101">
        <f>'Req. Diario'!E99</f>
        <v>1.5546953402351</v>
      </c>
      <c r="E101">
        <f>D101/$E$6</f>
        <v>2.5486808856313115</v>
      </c>
      <c r="F101">
        <f>'Req. Diario'!F99</f>
        <v>3.9707468892000004</v>
      </c>
      <c r="G101">
        <f>(F101/$G$6)</f>
        <v>7.63605171</v>
      </c>
      <c r="H101">
        <f>'Req. Diario'!G99</f>
        <v>0.8484501900000001</v>
      </c>
      <c r="I101">
        <f>H101/$I$6</f>
        <v>5.3028136875000005</v>
      </c>
      <c r="J101">
        <f>'Req. Diario'!H99</f>
        <v>0.8634</v>
      </c>
      <c r="K101">
        <f>J101/$K$6</f>
        <v>3.197777777777777</v>
      </c>
      <c r="L101">
        <f>'Req. Diario'!I99</f>
        <v>35.6483</v>
      </c>
      <c r="M101">
        <f>L101/$M$6</f>
        <v>173.89414634146343</v>
      </c>
    </row>
    <row r="102">
      <c r="B102">
        <f>'Req. Diario'!D100</f>
        <v>2.2453628242500003</v>
      </c>
      <c r="C102">
        <f>(B102-((E102*(Main!$E$25/100))+(G102*(Main!$E$30/100))+(I102*(Main!$E$40/100))+(K102*(Main!$E$45/100))))/$C$6</f>
        <v>4.310046454981157</v>
      </c>
      <c r="D102">
        <f>'Req. Diario'!E100</f>
        <v>1.5546953402351</v>
      </c>
      <c r="E102">
        <f>D102/$E$6</f>
        <v>2.5486808856313115</v>
      </c>
      <c r="F102">
        <f>'Req. Diario'!F100</f>
        <v>3.9707468892000004</v>
      </c>
      <c r="G102">
        <f>(F102/$G$6)</f>
        <v>7.63605171</v>
      </c>
      <c r="H102">
        <f>'Req. Diario'!G100</f>
        <v>0.8484501900000001</v>
      </c>
      <c r="I102">
        <f>H102/$I$6</f>
        <v>5.3028136875000005</v>
      </c>
      <c r="J102">
        <f>'Req. Diario'!H100</f>
        <v>0.8634</v>
      </c>
      <c r="K102">
        <f>J102/$K$6</f>
        <v>3.197777777777777</v>
      </c>
      <c r="L102">
        <f>'Req. Diario'!I100</f>
        <v>35.6483</v>
      </c>
      <c r="M102">
        <f>L102/$M$6</f>
        <v>173.89414634146343</v>
      </c>
    </row>
    <row r="103">
      <c r="B103">
        <f>'Req. Diario'!D101</f>
        <v>2.2453628242500003</v>
      </c>
      <c r="C103">
        <f>(B103-((E103*(Main!$E$25/100))+(G103*(Main!$E$30/100))+(I103*(Main!$E$40/100))+(K103*(Main!$E$45/100))))/$C$6</f>
        <v>4.310046454981157</v>
      </c>
      <c r="D103">
        <f>'Req. Diario'!E101</f>
        <v>1.5546953402351</v>
      </c>
      <c r="E103">
        <f>D103/$E$6</f>
        <v>2.5486808856313115</v>
      </c>
      <c r="F103">
        <f>'Req. Diario'!F101</f>
        <v>3.9707468892000004</v>
      </c>
      <c r="G103">
        <f>(F103/$G$6)</f>
        <v>7.63605171</v>
      </c>
      <c r="H103">
        <f>'Req. Diario'!G101</f>
        <v>0.8484501900000001</v>
      </c>
      <c r="I103">
        <f>H103/$I$6</f>
        <v>5.3028136875000005</v>
      </c>
      <c r="J103">
        <f>'Req. Diario'!H101</f>
        <v>0.8634</v>
      </c>
      <c r="K103">
        <f>J103/$K$6</f>
        <v>3.197777777777777</v>
      </c>
      <c r="L103">
        <f>'Req. Diario'!I101</f>
        <v>35.6483</v>
      </c>
      <c r="M103">
        <f>L103/$M$6</f>
        <v>173.89414634146343</v>
      </c>
    </row>
    <row r="104">
      <c r="B104">
        <f>'Req. Diario'!D102</f>
        <v>2.2453628242500003</v>
      </c>
      <c r="C104">
        <f>(B104-((E104*(Main!$E$25/100))+(G104*(Main!$E$30/100))+(I104*(Main!$E$40/100))+(K104*(Main!$E$45/100))))/$C$6</f>
        <v>4.310046454981157</v>
      </c>
      <c r="D104">
        <f>'Req. Diario'!E102</f>
        <v>1.5546953402351</v>
      </c>
      <c r="E104">
        <f>D104/$E$6</f>
        <v>2.5486808856313115</v>
      </c>
      <c r="F104">
        <f>'Req. Diario'!F102</f>
        <v>3.9707468892000004</v>
      </c>
      <c r="G104">
        <f>(F104/$G$6)</f>
        <v>7.63605171</v>
      </c>
      <c r="H104">
        <f>'Req. Diario'!G102</f>
        <v>0.8484501900000001</v>
      </c>
      <c r="I104">
        <f>H104/$I$6</f>
        <v>5.3028136875000005</v>
      </c>
      <c r="J104">
        <f>'Req. Diario'!H102</f>
        <v>0.8634</v>
      </c>
      <c r="K104">
        <f>J104/$K$6</f>
        <v>3.197777777777777</v>
      </c>
      <c r="L104">
        <f>'Req. Diario'!I102</f>
        <v>35.6483</v>
      </c>
      <c r="M104">
        <f>L104/$M$6</f>
        <v>173.89414634146343</v>
      </c>
    </row>
    <row r="105">
      <c r="A105">
        <v>15</v>
      </c>
      <c r="B105">
        <f>'Req. Diario'!D103</f>
        <v>2.2453628242500003</v>
      </c>
      <c r="C105">
        <f>(B105-((E105*(Main!$E$25/100))+(G105*(Main!$E$30/100))+(I105*(Main!$E$40/100))+(K105*(Main!$E$45/100))))/$C$6</f>
        <v>4.310046454981157</v>
      </c>
      <c r="D105">
        <f>'Req. Diario'!E103</f>
        <v>1.5546953402351</v>
      </c>
      <c r="E105">
        <f>D105/$E$6</f>
        <v>2.5486808856313115</v>
      </c>
      <c r="F105">
        <f>'Req. Diario'!F103</f>
        <v>3.9707468892000004</v>
      </c>
      <c r="G105">
        <f>(F105/$G$6)</f>
        <v>7.63605171</v>
      </c>
      <c r="H105">
        <f>'Req. Diario'!G103</f>
        <v>0.8484501900000001</v>
      </c>
      <c r="I105">
        <f>H105/$I$6</f>
        <v>5.3028136875000005</v>
      </c>
      <c r="J105">
        <f>'Req. Diario'!H103</f>
        <v>0.8634</v>
      </c>
      <c r="K105">
        <f>J105/$K$6</f>
        <v>3.197777777777777</v>
      </c>
      <c r="L105">
        <f>'Req. Diario'!I103</f>
        <v>35.6483</v>
      </c>
      <c r="M105">
        <f>L105/$M$6</f>
        <v>173.89414634146343</v>
      </c>
    </row>
    <row r="106">
      <c r="B106">
        <f>'Req. Diario'!D104</f>
        <v>2.2453628242500003</v>
      </c>
      <c r="C106">
        <f>(B106-((E106*(Main!$E$25/100))+(G106*(Main!$E$30/100))+(I106*(Main!$E$40/100))+(K106*(Main!$E$45/100))))/$C$6</f>
        <v>4.310046454981157</v>
      </c>
      <c r="D106">
        <f>'Req. Diario'!E104</f>
        <v>1.5546953402351</v>
      </c>
      <c r="E106">
        <f>D106/$E$6</f>
        <v>2.5486808856313115</v>
      </c>
      <c r="F106">
        <f>'Req. Diario'!F104</f>
        <v>3.9707468892000004</v>
      </c>
      <c r="G106">
        <f>(F106/$G$6)</f>
        <v>7.63605171</v>
      </c>
      <c r="H106">
        <f>'Req. Diario'!G104</f>
        <v>0.8484501900000001</v>
      </c>
      <c r="I106">
        <f>H106/$I$6</f>
        <v>5.3028136875000005</v>
      </c>
      <c r="J106">
        <f>'Req. Diario'!H104</f>
        <v>0.8634</v>
      </c>
      <c r="K106">
        <f>J106/$K$6</f>
        <v>3.197777777777777</v>
      </c>
      <c r="L106">
        <f>'Req. Diario'!I104</f>
        <v>35.6483</v>
      </c>
      <c r="M106">
        <f>L106/$M$6</f>
        <v>173.89414634146343</v>
      </c>
    </row>
    <row r="107">
      <c r="B107">
        <f>'Req. Diario'!D105</f>
        <v>2.2453628242500003</v>
      </c>
      <c r="C107">
        <f>(B107-((E107*(Main!$E$25/100))+(G107*(Main!$E$30/100))+(I107*(Main!$E$40/100))+(K107*(Main!$E$45/100))))/$C$6</f>
        <v>4.310046454981157</v>
      </c>
      <c r="D107">
        <f>'Req. Diario'!E105</f>
        <v>1.5546953402351</v>
      </c>
      <c r="E107">
        <f>D107/$E$6</f>
        <v>2.5486808856313115</v>
      </c>
      <c r="F107">
        <f>'Req. Diario'!F105</f>
        <v>3.9707468892000004</v>
      </c>
      <c r="G107">
        <f>(F107/$G$6)</f>
        <v>7.63605171</v>
      </c>
      <c r="H107">
        <f>'Req. Diario'!G105</f>
        <v>0.8484501900000001</v>
      </c>
      <c r="I107">
        <f>H107/$I$6</f>
        <v>5.3028136875000005</v>
      </c>
      <c r="J107">
        <f>'Req. Diario'!H105</f>
        <v>0.8634</v>
      </c>
      <c r="K107">
        <f>J107/$K$6</f>
        <v>3.197777777777777</v>
      </c>
      <c r="L107">
        <f>'Req. Diario'!I105</f>
        <v>35.6483</v>
      </c>
      <c r="M107">
        <f>L107/$M$6</f>
        <v>173.89414634146343</v>
      </c>
    </row>
    <row r="108">
      <c r="B108">
        <f>'Req. Diario'!D106</f>
        <v>2.2453628242500003</v>
      </c>
      <c r="C108">
        <f>(B108-((E108*(Main!$E$25/100))+(G108*(Main!$E$30/100))+(I108*(Main!$E$40/100))+(K108*(Main!$E$45/100))))/$C$6</f>
        <v>4.310046454981157</v>
      </c>
      <c r="D108">
        <f>'Req. Diario'!E106</f>
        <v>1.5546953402351</v>
      </c>
      <c r="E108">
        <f>D108/$E$6</f>
        <v>2.5486808856313115</v>
      </c>
      <c r="F108">
        <f>'Req. Diario'!F106</f>
        <v>3.9707468892000004</v>
      </c>
      <c r="G108">
        <f>(F108/$G$6)</f>
        <v>7.63605171</v>
      </c>
      <c r="H108">
        <f>'Req. Diario'!G106</f>
        <v>0.8484501900000001</v>
      </c>
      <c r="I108">
        <f>H108/$I$6</f>
        <v>5.3028136875000005</v>
      </c>
      <c r="J108">
        <f>'Req. Diario'!H106</f>
        <v>0.8634</v>
      </c>
      <c r="K108">
        <f>J108/$K$6</f>
        <v>3.197777777777777</v>
      </c>
      <c r="L108">
        <f>'Req. Diario'!I106</f>
        <v>35.6483</v>
      </c>
      <c r="M108">
        <f>L108/$M$6</f>
        <v>173.89414634146343</v>
      </c>
    </row>
    <row r="109">
      <c r="B109">
        <f>'Req. Diario'!D107</f>
        <v>2.2453628242500003</v>
      </c>
      <c r="C109">
        <f>(B109-((E109*(Main!$E$25/100))+(G109*(Main!$E$30/100))+(I109*(Main!$E$40/100))+(K109*(Main!$E$45/100))))/$C$6</f>
        <v>4.310046454981157</v>
      </c>
      <c r="D109">
        <f>'Req. Diario'!E107</f>
        <v>1.5546953402351</v>
      </c>
      <c r="E109">
        <f>D109/$E$6</f>
        <v>2.5486808856313115</v>
      </c>
      <c r="F109">
        <f>'Req. Diario'!F107</f>
        <v>3.9707468892000004</v>
      </c>
      <c r="G109">
        <f>(F109/$G$6)</f>
        <v>7.63605171</v>
      </c>
      <c r="H109">
        <f>'Req. Diario'!G107</f>
        <v>0.8484501900000001</v>
      </c>
      <c r="I109">
        <f>H109/$I$6</f>
        <v>5.3028136875000005</v>
      </c>
      <c r="J109">
        <f>'Req. Diario'!H107</f>
        <v>0.8634</v>
      </c>
      <c r="K109">
        <f>J109/$K$6</f>
        <v>3.197777777777777</v>
      </c>
      <c r="L109">
        <f>'Req. Diario'!I107</f>
        <v>35.6483</v>
      </c>
      <c r="M109">
        <f>L109/$M$6</f>
        <v>173.89414634146343</v>
      </c>
    </row>
    <row r="110">
      <c r="B110">
        <f>'Req. Diario'!D108</f>
        <v>2.2453628242500003</v>
      </c>
      <c r="C110">
        <f>(B110-((E110*(Main!$E$25/100))+(G110*(Main!$E$30/100))+(I110*(Main!$E$40/100))+(K110*(Main!$E$45/100))))/$C$6</f>
        <v>4.310046454981157</v>
      </c>
      <c r="D110">
        <f>'Req. Diario'!E108</f>
        <v>1.5546953402351</v>
      </c>
      <c r="E110">
        <f>D110/$E$6</f>
        <v>2.5486808856313115</v>
      </c>
      <c r="F110">
        <f>'Req. Diario'!F108</f>
        <v>3.9707468892000004</v>
      </c>
      <c r="G110">
        <f>(F110/$G$6)</f>
        <v>7.63605171</v>
      </c>
      <c r="H110">
        <f>'Req. Diario'!G108</f>
        <v>0.8484501900000001</v>
      </c>
      <c r="I110">
        <f>H110/$I$6</f>
        <v>5.3028136875000005</v>
      </c>
      <c r="J110">
        <f>'Req. Diario'!H108</f>
        <v>0.8634</v>
      </c>
      <c r="K110">
        <f>J110/$K$6</f>
        <v>3.197777777777777</v>
      </c>
      <c r="L110">
        <f>'Req. Diario'!I108</f>
        <v>35.6483</v>
      </c>
      <c r="M110">
        <f>L110/$M$6</f>
        <v>173.89414634146343</v>
      </c>
    </row>
    <row r="111">
      <c r="B111">
        <f>'Req. Diario'!D109</f>
        <v>2.2453628242500003</v>
      </c>
      <c r="C111">
        <f>(B111-((E111*(Main!$E$25/100))+(G111*(Main!$E$30/100))+(I111*(Main!$E$40/100))+(K111*(Main!$E$45/100))))/$C$6</f>
        <v>4.310046454981157</v>
      </c>
      <c r="D111">
        <f>'Req. Diario'!E109</f>
        <v>1.5546953402351</v>
      </c>
      <c r="E111">
        <f>D111/$E$6</f>
        <v>2.5486808856313115</v>
      </c>
      <c r="F111">
        <f>'Req. Diario'!F109</f>
        <v>3.9707468892000004</v>
      </c>
      <c r="G111">
        <f>(F111/$G$6)</f>
        <v>7.63605171</v>
      </c>
      <c r="H111">
        <f>'Req. Diario'!G109</f>
        <v>0.8484501900000001</v>
      </c>
      <c r="I111">
        <f>H111/$I$6</f>
        <v>5.3028136875000005</v>
      </c>
      <c r="J111">
        <f>'Req. Diario'!H109</f>
        <v>0.8634</v>
      </c>
      <c r="K111">
        <f>J111/$K$6</f>
        <v>3.197777777777777</v>
      </c>
      <c r="L111">
        <f>'Req. Diario'!I109</f>
        <v>35.6483</v>
      </c>
      <c r="M111">
        <f>L111/$M$6</f>
        <v>173.89414634146343</v>
      </c>
    </row>
    <row r="112">
      <c r="A112">
        <v>16</v>
      </c>
      <c r="B112">
        <f>'Req. Diario'!D110</f>
        <v>2.2453628242500003</v>
      </c>
      <c r="C112">
        <f>(B112-((E112*(Main!$E$25/100))+(G112*(Main!$E$30/100))+(I112*(Main!$E$40/100))+(K112*(Main!$E$45/100))))/$C$6</f>
        <v>4.310046454981157</v>
      </c>
      <c r="D112">
        <f>'Req. Diario'!E110</f>
        <v>1.5546953402351</v>
      </c>
      <c r="E112">
        <f>D112/$E$6</f>
        <v>2.5486808856313115</v>
      </c>
      <c r="F112">
        <f>'Req. Diario'!F110</f>
        <v>3.9707468892000004</v>
      </c>
      <c r="G112">
        <f>(F112/$G$6)</f>
        <v>7.63605171</v>
      </c>
      <c r="H112">
        <f>'Req. Diario'!G110</f>
        <v>0.8484501900000001</v>
      </c>
      <c r="I112">
        <f>H112/$I$6</f>
        <v>5.3028136875000005</v>
      </c>
      <c r="J112">
        <f>'Req. Diario'!H110</f>
        <v>0.8634</v>
      </c>
      <c r="K112">
        <f>J112/$K$6</f>
        <v>3.197777777777777</v>
      </c>
      <c r="L112">
        <f>'Req. Diario'!I110</f>
        <v>35.6483</v>
      </c>
      <c r="M112">
        <f>L112/$M$6</f>
        <v>173.89414634146343</v>
      </c>
    </row>
    <row r="113">
      <c r="B113">
        <f>'Req. Diario'!D111</f>
        <v>2.2453628242500003</v>
      </c>
      <c r="C113">
        <f>(B113-((E113*(Main!$E$25/100))+(G113*(Main!$E$30/100))+(I113*(Main!$E$40/100))+(K113*(Main!$E$45/100))))/$C$6</f>
        <v>4.310046454981157</v>
      </c>
      <c r="D113">
        <f>'Req. Diario'!E111</f>
        <v>1.5546953402351</v>
      </c>
      <c r="E113">
        <f>D113/$E$6</f>
        <v>2.5486808856313115</v>
      </c>
      <c r="F113">
        <f>'Req. Diario'!F111</f>
        <v>3.9707468892000004</v>
      </c>
      <c r="G113">
        <f>(F113/$G$6)</f>
        <v>7.63605171</v>
      </c>
      <c r="H113">
        <f>'Req. Diario'!G111</f>
        <v>0.8484501900000001</v>
      </c>
      <c r="I113">
        <f>H113/$I$6</f>
        <v>5.3028136875000005</v>
      </c>
      <c r="J113">
        <f>'Req. Diario'!H111</f>
        <v>0.8634</v>
      </c>
      <c r="K113">
        <f>J113/$K$6</f>
        <v>3.197777777777777</v>
      </c>
      <c r="L113">
        <f>'Req. Diario'!I111</f>
        <v>35.6483</v>
      </c>
      <c r="M113">
        <f>L113/$M$6</f>
        <v>173.89414634146343</v>
      </c>
    </row>
    <row r="114">
      <c r="B114">
        <f>'Req. Diario'!D112</f>
        <v>2.2453628242500003</v>
      </c>
      <c r="C114">
        <f>(B114-((E114*(Main!$E$25/100))+(G114*(Main!$E$30/100))+(I114*(Main!$E$40/100))+(K114*(Main!$E$45/100))))/$C$6</f>
        <v>4.310046454981157</v>
      </c>
      <c r="D114">
        <f>'Req. Diario'!E112</f>
        <v>1.5546953402351</v>
      </c>
      <c r="E114">
        <f>D114/$E$6</f>
        <v>2.5486808856313115</v>
      </c>
      <c r="F114">
        <f>'Req. Diario'!F112</f>
        <v>3.9707468892000004</v>
      </c>
      <c r="G114">
        <f>(F114/$G$6)</f>
        <v>7.63605171</v>
      </c>
      <c r="H114">
        <f>'Req. Diario'!G112</f>
        <v>0.8484501900000001</v>
      </c>
      <c r="I114">
        <f>H114/$I$6</f>
        <v>5.3028136875000005</v>
      </c>
      <c r="J114">
        <f>'Req. Diario'!H112</f>
        <v>0.8634</v>
      </c>
      <c r="K114">
        <f>J114/$K$6</f>
        <v>3.197777777777777</v>
      </c>
      <c r="L114">
        <f>'Req. Diario'!I112</f>
        <v>35.6483</v>
      </c>
      <c r="M114">
        <f>L114/$M$6</f>
        <v>173.89414634146343</v>
      </c>
    </row>
    <row r="115">
      <c r="B115">
        <f>'Req. Diario'!D113</f>
        <v>2.2453628242500003</v>
      </c>
      <c r="C115">
        <f>(B115-((E115*(Main!$E$25/100))+(G115*(Main!$E$30/100))+(I115*(Main!$E$40/100))+(K115*(Main!$E$45/100))))/$C$6</f>
        <v>4.310046454981157</v>
      </c>
      <c r="D115">
        <f>'Req. Diario'!E113</f>
        <v>1.5546953402351</v>
      </c>
      <c r="E115">
        <f>D115/$E$6</f>
        <v>2.5486808856313115</v>
      </c>
      <c r="F115">
        <f>'Req. Diario'!F113</f>
        <v>3.9707468892000004</v>
      </c>
      <c r="G115">
        <f>(F115/$G$6)</f>
        <v>7.63605171</v>
      </c>
      <c r="H115">
        <f>'Req. Diario'!G113</f>
        <v>0.8484501900000001</v>
      </c>
      <c r="I115">
        <f>H115/$I$6</f>
        <v>5.3028136875000005</v>
      </c>
      <c r="J115">
        <f>'Req. Diario'!H113</f>
        <v>0.8634</v>
      </c>
      <c r="K115">
        <f>J115/$K$6</f>
        <v>3.197777777777777</v>
      </c>
      <c r="L115">
        <f>'Req. Diario'!I113</f>
        <v>35.6483</v>
      </c>
      <c r="M115">
        <f>L115/$M$6</f>
        <v>173.89414634146343</v>
      </c>
    </row>
    <row r="116">
      <c r="B116">
        <f>'Req. Diario'!D114</f>
        <v>2.2453628242500003</v>
      </c>
      <c r="C116">
        <f>(B116-((E116*(Main!$E$25/100))+(G116*(Main!$E$30/100))+(I116*(Main!$E$40/100))+(K116*(Main!$E$45/100))))/$C$6</f>
        <v>4.310046454981157</v>
      </c>
      <c r="D116">
        <f>'Req. Diario'!E114</f>
        <v>1.5546953402351</v>
      </c>
      <c r="E116">
        <f>D116/$E$6</f>
        <v>2.5486808856313115</v>
      </c>
      <c r="F116">
        <f>'Req. Diario'!F114</f>
        <v>3.9707468892000004</v>
      </c>
      <c r="G116">
        <f>(F116/$G$6)</f>
        <v>7.63605171</v>
      </c>
      <c r="H116">
        <f>'Req. Diario'!G114</f>
        <v>0.8484501900000001</v>
      </c>
      <c r="I116">
        <f>H116/$I$6</f>
        <v>5.3028136875000005</v>
      </c>
      <c r="J116">
        <f>'Req. Diario'!H114</f>
        <v>0.8634</v>
      </c>
      <c r="K116">
        <f>J116/$K$6</f>
        <v>3.197777777777777</v>
      </c>
      <c r="L116">
        <f>'Req. Diario'!I114</f>
        <v>35.6483</v>
      </c>
      <c r="M116">
        <f>L116/$M$6</f>
        <v>173.89414634146343</v>
      </c>
    </row>
    <row r="117">
      <c r="B117">
        <f>'Req. Diario'!D115</f>
        <v>2.2453628242500003</v>
      </c>
      <c r="C117">
        <f>(B117-((E117*(Main!$E$25/100))+(G117*(Main!$E$30/100))+(I117*(Main!$E$40/100))+(K117*(Main!$E$45/100))))/$C$6</f>
        <v>4.310046454981157</v>
      </c>
      <c r="D117">
        <f>'Req. Diario'!E115</f>
        <v>1.5546953402351</v>
      </c>
      <c r="E117">
        <f>D117/$E$6</f>
        <v>2.5486808856313115</v>
      </c>
      <c r="F117">
        <f>'Req. Diario'!F115</f>
        <v>3.9707468892000004</v>
      </c>
      <c r="G117">
        <f>(F117/$G$6)</f>
        <v>7.63605171</v>
      </c>
      <c r="H117">
        <f>'Req. Diario'!G115</f>
        <v>0.8484501900000001</v>
      </c>
      <c r="I117">
        <f>H117/$I$6</f>
        <v>5.3028136875000005</v>
      </c>
      <c r="J117">
        <f>'Req. Diario'!H115</f>
        <v>0.8634</v>
      </c>
      <c r="K117">
        <f>J117/$K$6</f>
        <v>3.197777777777777</v>
      </c>
      <c r="L117">
        <f>'Req. Diario'!I115</f>
        <v>35.6483</v>
      </c>
      <c r="M117">
        <f>L117/$M$6</f>
        <v>173.89414634146343</v>
      </c>
    </row>
    <row r="118">
      <c r="B118">
        <f>'Req. Diario'!D116</f>
        <v>2.2453628242500003</v>
      </c>
      <c r="C118">
        <f>(B118-((E118*(Main!$E$25/100))+(G118*(Main!$E$30/100))+(I118*(Main!$E$40/100))+(K118*(Main!$E$45/100))))/$C$6</f>
        <v>4.310046454981157</v>
      </c>
      <c r="D118">
        <f>'Req. Diario'!E116</f>
        <v>1.5546953402351</v>
      </c>
      <c r="E118">
        <f>D118/$E$6</f>
        <v>2.5486808856313115</v>
      </c>
      <c r="F118">
        <f>'Req. Diario'!F116</f>
        <v>3.9707468892000004</v>
      </c>
      <c r="G118">
        <f>(F118/$G$6)</f>
        <v>7.63605171</v>
      </c>
      <c r="H118">
        <f>'Req. Diario'!G116</f>
        <v>0.8484501900000001</v>
      </c>
      <c r="I118">
        <f>H118/$I$6</f>
        <v>5.3028136875000005</v>
      </c>
      <c r="J118">
        <f>'Req. Diario'!H116</f>
        <v>0.8634</v>
      </c>
      <c r="K118">
        <f>J118/$K$6</f>
        <v>3.197777777777777</v>
      </c>
      <c r="L118">
        <f>'Req. Diario'!I116</f>
        <v>35.6483</v>
      </c>
      <c r="M118">
        <f>L118/$M$6</f>
        <v>173.89414634146343</v>
      </c>
    </row>
    <row r="119">
      <c r="A119">
        <v>17</v>
      </c>
      <c r="B119">
        <f>'Req. Diario'!D117</f>
        <v>2.2453628242500003</v>
      </c>
      <c r="C119">
        <f>(B119-((E119*(Main!$E$25/100))+(G119*(Main!$E$30/100))+(I119*(Main!$E$40/100))+(K119*(Main!$E$45/100))))/$C$6</f>
        <v>4.310046454981157</v>
      </c>
      <c r="D119">
        <f>'Req. Diario'!E117</f>
        <v>1.5546953402351</v>
      </c>
      <c r="E119">
        <f>D119/$E$6</f>
        <v>2.5486808856313115</v>
      </c>
      <c r="F119">
        <f>'Req. Diario'!F117</f>
        <v>3.9707468892000004</v>
      </c>
      <c r="G119">
        <f>(F119/$G$6)</f>
        <v>7.63605171</v>
      </c>
      <c r="H119">
        <f>'Req. Diario'!G117</f>
        <v>0.8484501900000001</v>
      </c>
      <c r="I119">
        <f>H119/$I$6</f>
        <v>5.3028136875000005</v>
      </c>
      <c r="J119">
        <f>'Req. Diario'!H117</f>
        <v>0.8634</v>
      </c>
      <c r="K119">
        <f>J119/$K$6</f>
        <v>3.197777777777777</v>
      </c>
      <c r="L119">
        <f>'Req. Diario'!I117</f>
        <v>35.6483</v>
      </c>
      <c r="M119">
        <f>L119/$M$6</f>
        <v>173.89414634146343</v>
      </c>
    </row>
    <row r="120">
      <c r="B120">
        <f>'Req. Diario'!D118</f>
        <v>2.2453628242500003</v>
      </c>
      <c r="C120">
        <f>(B120-((E120*(Main!$E$25/100))+(G120*(Main!$E$30/100))+(I120*(Main!$E$40/100))+(K120*(Main!$E$45/100))))/$C$6</f>
        <v>4.310046454981157</v>
      </c>
      <c r="D120">
        <f>'Req. Diario'!E118</f>
        <v>1.5546953402351</v>
      </c>
      <c r="E120">
        <f>D120/$E$6</f>
        <v>2.5486808856313115</v>
      </c>
      <c r="F120">
        <f>'Req. Diario'!F118</f>
        <v>3.9707468892000004</v>
      </c>
      <c r="G120">
        <f>(F120/$G$6)</f>
        <v>7.63605171</v>
      </c>
      <c r="H120">
        <f>'Req. Diario'!G118</f>
        <v>0.8484501900000001</v>
      </c>
      <c r="I120">
        <f>H120/$I$6</f>
        <v>5.3028136875000005</v>
      </c>
      <c r="J120">
        <f>'Req. Diario'!H118</f>
        <v>0.8634</v>
      </c>
      <c r="K120">
        <f>J120/$K$6</f>
        <v>3.197777777777777</v>
      </c>
      <c r="L120">
        <f>'Req. Diario'!I118</f>
        <v>35.6483</v>
      </c>
      <c r="M120">
        <f>L120/$M$6</f>
        <v>173.89414634146343</v>
      </c>
    </row>
    <row r="121">
      <c r="B121">
        <f>'Req. Diario'!D119</f>
        <v>2.2453628242500003</v>
      </c>
      <c r="C121">
        <f>(B121-((E121*(Main!$E$25/100))+(G121*(Main!$E$30/100))+(I121*(Main!$E$40/100))+(K121*(Main!$E$45/100))))/$C$6</f>
        <v>4.310046454981157</v>
      </c>
      <c r="D121">
        <f>'Req. Diario'!E119</f>
        <v>1.5546953402351</v>
      </c>
      <c r="E121">
        <f>D121/$E$6</f>
        <v>2.5486808856313115</v>
      </c>
      <c r="F121">
        <f>'Req. Diario'!F119</f>
        <v>3.9707468892000004</v>
      </c>
      <c r="G121">
        <f>(F121/$G$6)</f>
        <v>7.63605171</v>
      </c>
      <c r="H121">
        <f>'Req. Diario'!G119</f>
        <v>0.8484501900000001</v>
      </c>
      <c r="I121">
        <f>H121/$I$6</f>
        <v>5.3028136875000005</v>
      </c>
      <c r="J121">
        <f>'Req. Diario'!H119</f>
        <v>0.8634</v>
      </c>
      <c r="K121">
        <f>J121/$K$6</f>
        <v>3.197777777777777</v>
      </c>
      <c r="L121">
        <f>'Req. Diario'!I119</f>
        <v>35.6483</v>
      </c>
      <c r="M121">
        <f>L121/$M$6</f>
        <v>173.89414634146343</v>
      </c>
    </row>
    <row r="122">
      <c r="B122">
        <f>'Req. Diario'!D120</f>
        <v>2.2453628242500003</v>
      </c>
      <c r="C122">
        <f>(B122-((E122*(Main!$E$25/100))+(G122*(Main!$E$30/100))+(I122*(Main!$E$40/100))+(K122*(Main!$E$45/100))))/$C$6</f>
        <v>4.310046454981157</v>
      </c>
      <c r="D122">
        <f>'Req. Diario'!E120</f>
        <v>1.5546953402351</v>
      </c>
      <c r="E122">
        <f>D122/$E$6</f>
        <v>2.5486808856313115</v>
      </c>
      <c r="F122">
        <f>'Req. Diario'!F120</f>
        <v>3.9707468892000004</v>
      </c>
      <c r="G122">
        <f>(F122/$G$6)</f>
        <v>7.63605171</v>
      </c>
      <c r="H122">
        <f>'Req. Diario'!G120</f>
        <v>0.8484501900000001</v>
      </c>
      <c r="I122">
        <f>H122/$I$6</f>
        <v>5.3028136875000005</v>
      </c>
      <c r="J122">
        <f>'Req. Diario'!H120</f>
        <v>0.8634</v>
      </c>
      <c r="K122">
        <f>J122/$K$6</f>
        <v>3.197777777777777</v>
      </c>
      <c r="L122">
        <f>'Req. Diario'!I120</f>
        <v>35.6483</v>
      </c>
      <c r="M122">
        <f>L122/$M$6</f>
        <v>173.89414634146343</v>
      </c>
    </row>
    <row r="123">
      <c r="B123">
        <f>'Req. Diario'!D121</f>
        <v>2.2453628242500003</v>
      </c>
      <c r="C123">
        <f>(B123-((E123*(Main!$E$25/100))+(G123*(Main!$E$30/100))+(I123*(Main!$E$40/100))+(K123*(Main!$E$45/100))))/$C$6</f>
        <v>4.310046454981157</v>
      </c>
      <c r="D123">
        <f>'Req. Diario'!E121</f>
        <v>1.5546953402351</v>
      </c>
      <c r="E123">
        <f>D123/$E$6</f>
        <v>2.5486808856313115</v>
      </c>
      <c r="F123">
        <f>'Req. Diario'!F121</f>
        <v>3.9707468892000004</v>
      </c>
      <c r="G123">
        <f>(F123/$G$6)</f>
        <v>7.63605171</v>
      </c>
      <c r="H123">
        <f>'Req. Diario'!G121</f>
        <v>0.8484501900000001</v>
      </c>
      <c r="I123">
        <f>H123/$I$6</f>
        <v>5.3028136875000005</v>
      </c>
      <c r="J123">
        <f>'Req. Diario'!H121</f>
        <v>0.8634</v>
      </c>
      <c r="K123">
        <f>J123/$K$6</f>
        <v>3.197777777777777</v>
      </c>
      <c r="L123">
        <f>'Req. Diario'!I121</f>
        <v>35.6483</v>
      </c>
      <c r="M123">
        <f>L123/$M$6</f>
        <v>173.89414634146343</v>
      </c>
    </row>
    <row r="124">
      <c r="B124">
        <f>'Req. Diario'!D122</f>
        <v>2.2453628242500003</v>
      </c>
      <c r="C124">
        <f>(B124-((E124*(Main!$E$25/100))+(G124*(Main!$E$30/100))+(I124*(Main!$E$40/100))+(K124*(Main!$E$45/100))))/$C$6</f>
        <v>4.310046454981157</v>
      </c>
      <c r="D124">
        <f>'Req. Diario'!E122</f>
        <v>1.5546953402351</v>
      </c>
      <c r="E124">
        <f>D124/$E$6</f>
        <v>2.5486808856313115</v>
      </c>
      <c r="F124">
        <f>'Req. Diario'!F122</f>
        <v>3.9707468892000004</v>
      </c>
      <c r="G124">
        <f>(F124/$G$6)</f>
        <v>7.63605171</v>
      </c>
      <c r="H124">
        <f>'Req. Diario'!G122</f>
        <v>0.8484501900000001</v>
      </c>
      <c r="I124">
        <f>H124/$I$6</f>
        <v>5.3028136875000005</v>
      </c>
      <c r="J124">
        <f>'Req. Diario'!H122</f>
        <v>0.8634</v>
      </c>
      <c r="K124">
        <f>J124/$K$6</f>
        <v>3.197777777777777</v>
      </c>
      <c r="L124">
        <f>'Req. Diario'!I122</f>
        <v>35.6483</v>
      </c>
      <c r="M124">
        <f>L124/$M$6</f>
        <v>173.89414634146343</v>
      </c>
    </row>
    <row r="125">
      <c r="B125">
        <f>'Req. Diario'!D123</f>
        <v>2.2453628242500003</v>
      </c>
      <c r="C125">
        <f>(B125-((E125*(Main!$E$25/100))+(G125*(Main!$E$30/100))+(I125*(Main!$E$40/100))+(K125*(Main!$E$45/100))))/$C$6</f>
        <v>4.310046454981157</v>
      </c>
      <c r="D125">
        <f>'Req. Diario'!E123</f>
        <v>1.5546953402351</v>
      </c>
      <c r="E125">
        <f>D125/$E$6</f>
        <v>2.5486808856313115</v>
      </c>
      <c r="F125">
        <f>'Req. Diario'!F123</f>
        <v>3.9707468892000004</v>
      </c>
      <c r="G125">
        <f>(F125/$G$6)</f>
        <v>7.63605171</v>
      </c>
      <c r="H125">
        <f>'Req. Diario'!G123</f>
        <v>0.8484501900000001</v>
      </c>
      <c r="I125">
        <f>H125/$I$6</f>
        <v>5.3028136875000005</v>
      </c>
      <c r="J125">
        <f>'Req. Diario'!H123</f>
        <v>0.8634</v>
      </c>
      <c r="K125">
        <f>J125/$K$6</f>
        <v>3.197777777777777</v>
      </c>
      <c r="L125">
        <f>'Req. Diario'!I123</f>
        <v>35.6483</v>
      </c>
      <c r="M125">
        <f>L125/$M$6</f>
        <v>173.89414634146343</v>
      </c>
    </row>
    <row r="126">
      <c r="A126">
        <v>18</v>
      </c>
      <c r="B126">
        <f>'Req. Diario'!D124</f>
        <v>2.2453628242500003</v>
      </c>
      <c r="C126">
        <f>(B126-((E126*(Main!$E$25/100))+(G126*(Main!$E$30/100))+(I126*(Main!$E$40/100))+(K126*(Main!$E$45/100))))/$C$6</f>
        <v>4.310046454981157</v>
      </c>
      <c r="D126">
        <f>'Req. Diario'!E124</f>
        <v>1.5546953402351</v>
      </c>
      <c r="E126">
        <f>D126/$E$6</f>
        <v>2.5486808856313115</v>
      </c>
      <c r="F126">
        <f>'Req. Diario'!F124</f>
        <v>3.9707468892000004</v>
      </c>
      <c r="G126">
        <f>(F126/$G$6)</f>
        <v>7.63605171</v>
      </c>
      <c r="H126">
        <f>'Req. Diario'!G124</f>
        <v>0.8484501900000001</v>
      </c>
      <c r="I126">
        <f>H126/$I$6</f>
        <v>5.3028136875000005</v>
      </c>
      <c r="J126">
        <f>'Req. Diario'!H124</f>
        <v>0.8634</v>
      </c>
      <c r="K126">
        <f>J126/$K$6</f>
        <v>3.197777777777777</v>
      </c>
      <c r="L126">
        <f>'Req. Diario'!I124</f>
        <v>35.6483</v>
      </c>
      <c r="M126">
        <f>L126/$M$6</f>
        <v>173.89414634146343</v>
      </c>
    </row>
    <row r="127">
      <c r="B127">
        <f>'Req. Diario'!D125</f>
        <v>2.2453628242500003</v>
      </c>
      <c r="C127">
        <f>(B127-((E127*(Main!$E$25/100))+(G127*(Main!$E$30/100))+(I127*(Main!$E$40/100))+(K127*(Main!$E$45/100))))/$C$6</f>
        <v>4.310046454981157</v>
      </c>
      <c r="D127">
        <f>'Req. Diario'!E125</f>
        <v>1.5546953402351</v>
      </c>
      <c r="E127">
        <f>D127/$E$6</f>
        <v>2.5486808856313115</v>
      </c>
      <c r="F127">
        <f>'Req. Diario'!F125</f>
        <v>3.9707468892000004</v>
      </c>
      <c r="G127">
        <f>(F127/$G$6)</f>
        <v>7.63605171</v>
      </c>
      <c r="H127">
        <f>'Req. Diario'!G125</f>
        <v>0.8484501900000001</v>
      </c>
      <c r="I127">
        <f>H127/$I$6</f>
        <v>5.3028136875000005</v>
      </c>
      <c r="J127">
        <f>'Req. Diario'!H125</f>
        <v>0.8634</v>
      </c>
      <c r="K127">
        <f>J127/$K$6</f>
        <v>3.197777777777777</v>
      </c>
      <c r="L127">
        <f>'Req. Diario'!I125</f>
        <v>35.6483</v>
      </c>
      <c r="M127">
        <f>L127/$M$6</f>
        <v>173.89414634146343</v>
      </c>
    </row>
    <row r="128">
      <c r="B128">
        <f>'Req. Diario'!D126</f>
        <v>2.2453628242500003</v>
      </c>
      <c r="C128">
        <f>(B128-((E128*(Main!$E$25/100))+(G128*(Main!$E$30/100))+(I128*(Main!$E$40/100))+(K128*(Main!$E$45/100))))/$C$6</f>
        <v>4.310046454981157</v>
      </c>
      <c r="D128">
        <f>'Req. Diario'!E126</f>
        <v>1.5546953402351</v>
      </c>
      <c r="E128">
        <f>D128/$E$6</f>
        <v>2.5486808856313115</v>
      </c>
      <c r="F128">
        <f>'Req. Diario'!F126</f>
        <v>3.9707468892000004</v>
      </c>
      <c r="G128">
        <f>(F128/$G$6)</f>
        <v>7.63605171</v>
      </c>
      <c r="H128">
        <f>'Req. Diario'!G126</f>
        <v>0.8484501900000001</v>
      </c>
      <c r="I128">
        <f>H128/$I$6</f>
        <v>5.3028136875000005</v>
      </c>
      <c r="J128">
        <f>'Req. Diario'!H126</f>
        <v>0.8634</v>
      </c>
      <c r="K128">
        <f>J128/$K$6</f>
        <v>3.197777777777777</v>
      </c>
      <c r="L128">
        <f>'Req. Diario'!I126</f>
        <v>35.6483</v>
      </c>
      <c r="M128">
        <f>L128/$M$6</f>
        <v>173.89414634146343</v>
      </c>
    </row>
    <row r="129">
      <c r="B129">
        <f>'Req. Diario'!D127</f>
        <v>2.2453628242500003</v>
      </c>
      <c r="C129">
        <f>(B129-((E129*(Main!$E$25/100))+(G129*(Main!$E$30/100))+(I129*(Main!$E$40/100))+(K129*(Main!$E$45/100))))/$C$6</f>
        <v>4.310046454981157</v>
      </c>
      <c r="D129">
        <f>'Req. Diario'!E127</f>
        <v>1.5546953402351</v>
      </c>
      <c r="E129">
        <f>D129/$E$6</f>
        <v>2.5486808856313115</v>
      </c>
      <c r="F129">
        <f>'Req. Diario'!F127</f>
        <v>3.9707468892000004</v>
      </c>
      <c r="G129">
        <f>(F129/$G$6)</f>
        <v>7.63605171</v>
      </c>
      <c r="H129">
        <f>'Req. Diario'!G127</f>
        <v>0.8484501900000001</v>
      </c>
      <c r="I129">
        <f>H129/$I$6</f>
        <v>5.3028136875000005</v>
      </c>
      <c r="J129">
        <f>'Req. Diario'!H127</f>
        <v>0.8634</v>
      </c>
      <c r="K129">
        <f>J129/$K$6</f>
        <v>3.197777777777777</v>
      </c>
      <c r="L129">
        <f>'Req. Diario'!I127</f>
        <v>35.6483</v>
      </c>
      <c r="M129">
        <f>L129/$M$6</f>
        <v>173.89414634146343</v>
      </c>
    </row>
    <row r="130">
      <c r="B130">
        <f>'Req. Diario'!D128</f>
        <v>2.2453628242500003</v>
      </c>
      <c r="C130">
        <f>(B130-((E130*(Main!$E$25/100))+(G130*(Main!$E$30/100))+(I130*(Main!$E$40/100))+(K130*(Main!$E$45/100))))/$C$6</f>
        <v>4.310046454981157</v>
      </c>
      <c r="D130">
        <f>'Req. Diario'!E128</f>
        <v>1.5546953402351</v>
      </c>
      <c r="E130">
        <f>D130/$E$6</f>
        <v>2.5486808856313115</v>
      </c>
      <c r="F130">
        <f>'Req. Diario'!F128</f>
        <v>3.9707468892000004</v>
      </c>
      <c r="G130">
        <f>(F130/$G$6)</f>
        <v>7.63605171</v>
      </c>
      <c r="H130">
        <f>'Req. Diario'!G128</f>
        <v>0.8484501900000001</v>
      </c>
      <c r="I130">
        <f>H130/$I$6</f>
        <v>5.3028136875000005</v>
      </c>
      <c r="J130">
        <f>'Req. Diario'!H128</f>
        <v>0.8634</v>
      </c>
      <c r="K130">
        <f>J130/$K$6</f>
        <v>3.197777777777777</v>
      </c>
      <c r="L130">
        <f>'Req. Diario'!I128</f>
        <v>35.6483</v>
      </c>
      <c r="M130">
        <f>L130/$M$6</f>
        <v>173.89414634146343</v>
      </c>
    </row>
    <row r="131">
      <c r="B131">
        <f>'Req. Diario'!D129</f>
        <v>2.2453628242500003</v>
      </c>
      <c r="C131">
        <f>(B131-((E131*(Main!$E$25/100))+(G131*(Main!$E$30/100))+(I131*(Main!$E$40/100))+(K131*(Main!$E$45/100))))/$C$6</f>
        <v>4.310046454981157</v>
      </c>
      <c r="D131">
        <f>'Req. Diario'!E129</f>
        <v>1.5546953402351</v>
      </c>
      <c r="E131">
        <f>D131/$E$6</f>
        <v>2.5486808856313115</v>
      </c>
      <c r="F131">
        <f>'Req. Diario'!F129</f>
        <v>3.9707468892000004</v>
      </c>
      <c r="G131">
        <f>(F131/$G$6)</f>
        <v>7.63605171</v>
      </c>
      <c r="H131">
        <f>'Req. Diario'!G129</f>
        <v>0.8484501900000001</v>
      </c>
      <c r="I131">
        <f>H131/$I$6</f>
        <v>5.3028136875000005</v>
      </c>
      <c r="J131">
        <f>'Req. Diario'!H129</f>
        <v>0.8634</v>
      </c>
      <c r="K131">
        <f>J131/$K$6</f>
        <v>3.197777777777777</v>
      </c>
      <c r="L131">
        <f>'Req. Diario'!I129</f>
        <v>35.6483</v>
      </c>
      <c r="M131">
        <f>L131/$M$6</f>
        <v>173.89414634146343</v>
      </c>
    </row>
    <row r="132">
      <c r="B132">
        <f>'Req. Diario'!D130</f>
        <v>2.2453628242500003</v>
      </c>
      <c r="C132">
        <f>(B132-((E132*(Main!$E$25/100))+(G132*(Main!$E$30/100))+(I132*(Main!$E$40/100))+(K132*(Main!$E$45/100))))/$C$6</f>
        <v>4.310046454981157</v>
      </c>
      <c r="D132">
        <f>'Req. Diario'!E130</f>
        <v>1.5546953402351</v>
      </c>
      <c r="E132">
        <f>D132/$E$6</f>
        <v>2.5486808856313115</v>
      </c>
      <c r="F132">
        <f>'Req. Diario'!F130</f>
        <v>3.9707468892000004</v>
      </c>
      <c r="G132">
        <f>(F132/$G$6)</f>
        <v>7.63605171</v>
      </c>
      <c r="H132">
        <f>'Req. Diario'!G130</f>
        <v>0.8484501900000001</v>
      </c>
      <c r="I132">
        <f>H132/$I$6</f>
        <v>5.3028136875000005</v>
      </c>
      <c r="J132">
        <f>'Req. Diario'!H130</f>
        <v>0.8634</v>
      </c>
      <c r="K132">
        <f>J132/$K$6</f>
        <v>3.197777777777777</v>
      </c>
      <c r="L132">
        <f>'Req. Diario'!I130</f>
        <v>35.6483</v>
      </c>
      <c r="M132">
        <f>L132/$M$6</f>
        <v>173.89414634146343</v>
      </c>
    </row>
    <row r="133">
      <c r="A133">
        <v>19</v>
      </c>
      <c r="B133">
        <f>'Req. Diario'!D131</f>
        <v>2.2453628242500003</v>
      </c>
      <c r="C133">
        <f>(B133-((E133*(Main!$E$25/100))+(G133*(Main!$E$30/100))+(I133*(Main!$E$40/100))+(K133*(Main!$E$45/100))))/$C$6</f>
        <v>4.310046454981157</v>
      </c>
      <c r="D133">
        <f>'Req. Diario'!E131</f>
        <v>1.5546953402351</v>
      </c>
      <c r="E133">
        <f>D133/$E$6</f>
        <v>2.5486808856313115</v>
      </c>
      <c r="F133">
        <f>'Req. Diario'!F131</f>
        <v>3.9707468892000004</v>
      </c>
      <c r="G133">
        <f>(F133/$G$6)</f>
        <v>7.63605171</v>
      </c>
      <c r="H133">
        <f>'Req. Diario'!G131</f>
        <v>0.8484501900000001</v>
      </c>
      <c r="I133">
        <f>H133/$I$6</f>
        <v>5.3028136875000005</v>
      </c>
      <c r="J133">
        <f>'Req. Diario'!H131</f>
        <v>0.8634</v>
      </c>
      <c r="K133">
        <f>J133/$K$6</f>
        <v>3.197777777777777</v>
      </c>
      <c r="L133">
        <f>'Req. Diario'!I131</f>
        <v>35.6483</v>
      </c>
      <c r="M133">
        <f>L133/$M$6</f>
        <v>173.89414634146343</v>
      </c>
    </row>
    <row r="134">
      <c r="B134">
        <f>'Req. Diario'!D132</f>
        <v>2.2453628242500003</v>
      </c>
      <c r="C134">
        <f>(B134-((E134*(Main!$E$25/100))+(G134*(Main!$E$30/100))+(I134*(Main!$E$40/100))+(K134*(Main!$E$45/100))))/$C$6</f>
        <v>4.310046454981157</v>
      </c>
      <c r="D134">
        <f>'Req. Diario'!E132</f>
        <v>1.5546953402351</v>
      </c>
      <c r="E134">
        <f>D134/$E$6</f>
        <v>2.5486808856313115</v>
      </c>
      <c r="F134">
        <f>'Req. Diario'!F132</f>
        <v>3.9707468892000004</v>
      </c>
      <c r="G134">
        <f>(F134/$G$6)</f>
        <v>7.63605171</v>
      </c>
      <c r="H134">
        <f>'Req. Diario'!G132</f>
        <v>0.8484501900000001</v>
      </c>
      <c r="I134">
        <f>H134/$I$6</f>
        <v>5.3028136875000005</v>
      </c>
      <c r="J134">
        <f>'Req. Diario'!H132</f>
        <v>0.8634</v>
      </c>
      <c r="K134">
        <f>J134/$K$6</f>
        <v>3.197777777777777</v>
      </c>
      <c r="L134">
        <f>'Req. Diario'!I132</f>
        <v>35.6483</v>
      </c>
      <c r="M134">
        <f>L134/$M$6</f>
        <v>173.89414634146343</v>
      </c>
    </row>
    <row r="135">
      <c r="B135">
        <f>'Req. Diario'!D133</f>
        <v>2.2453628242500003</v>
      </c>
      <c r="C135">
        <f>(B135-((E135*(Main!$E$25/100))+(G135*(Main!$E$30/100))+(I135*(Main!$E$40/100))+(K135*(Main!$E$45/100))))/$C$6</f>
        <v>4.310046454981157</v>
      </c>
      <c r="D135">
        <f>'Req. Diario'!E133</f>
        <v>1.5546953402351</v>
      </c>
      <c r="E135">
        <f>D135/$E$6</f>
        <v>2.5486808856313115</v>
      </c>
      <c r="F135">
        <f>'Req. Diario'!F133</f>
        <v>3.9707468892000004</v>
      </c>
      <c r="G135">
        <f>(F135/$G$6)</f>
        <v>7.63605171</v>
      </c>
      <c r="H135">
        <f>'Req. Diario'!G133</f>
        <v>0.8484501900000001</v>
      </c>
      <c r="I135">
        <f>H135/$I$6</f>
        <v>5.3028136875000005</v>
      </c>
      <c r="J135">
        <f>'Req. Diario'!H133</f>
        <v>0.8634</v>
      </c>
      <c r="K135">
        <f>J135/$K$6</f>
        <v>3.197777777777777</v>
      </c>
      <c r="L135">
        <f>'Req. Diario'!I133</f>
        <v>35.6483</v>
      </c>
      <c r="M135">
        <f>L135/$M$6</f>
        <v>173.89414634146343</v>
      </c>
    </row>
    <row r="136">
      <c r="B136">
        <f>'Req. Diario'!D134</f>
        <v>2.2453628242500003</v>
      </c>
      <c r="C136">
        <f>(B136-((E136*(Main!$E$25/100))+(G136*(Main!$E$30/100))+(I136*(Main!$E$40/100))+(K136*(Main!$E$45/100))))/$C$6</f>
        <v>4.310046454981157</v>
      </c>
      <c r="D136">
        <f>'Req. Diario'!E134</f>
        <v>1.5546953402351</v>
      </c>
      <c r="E136">
        <f>D136/$E$6</f>
        <v>2.5486808856313115</v>
      </c>
      <c r="F136">
        <f>'Req. Diario'!F134</f>
        <v>3.9707468892000004</v>
      </c>
      <c r="G136">
        <f>(F136/$G$6)</f>
        <v>7.63605171</v>
      </c>
      <c r="H136">
        <f>'Req. Diario'!G134</f>
        <v>0.8484501900000001</v>
      </c>
      <c r="I136">
        <f>H136/$I$6</f>
        <v>5.3028136875000005</v>
      </c>
      <c r="J136">
        <f>'Req. Diario'!H134</f>
        <v>0.8634</v>
      </c>
      <c r="K136">
        <f>J136/$K$6</f>
        <v>3.197777777777777</v>
      </c>
      <c r="L136">
        <f>'Req. Diario'!I134</f>
        <v>35.6483</v>
      </c>
      <c r="M136">
        <f>L136/$M$6</f>
        <v>173.89414634146343</v>
      </c>
    </row>
    <row r="137">
      <c r="B137">
        <f>'Req. Diario'!D135</f>
        <v>2.2453628242500003</v>
      </c>
      <c r="C137">
        <f>(B137-((E137*(Main!$E$25/100))+(G137*(Main!$E$30/100))+(I137*(Main!$E$40/100))+(K137*(Main!$E$45/100))))/$C$6</f>
        <v>4.310046454981157</v>
      </c>
      <c r="D137">
        <f>'Req. Diario'!E135</f>
        <v>1.5546953402351</v>
      </c>
      <c r="E137">
        <f>D137/$E$6</f>
        <v>2.5486808856313115</v>
      </c>
      <c r="F137">
        <f>'Req. Diario'!F135</f>
        <v>3.9707468892000004</v>
      </c>
      <c r="G137">
        <f>(F137/$G$6)</f>
        <v>7.63605171</v>
      </c>
      <c r="H137">
        <f>'Req. Diario'!G135</f>
        <v>0.8484501900000001</v>
      </c>
      <c r="I137">
        <f>H137/$I$6</f>
        <v>5.3028136875000005</v>
      </c>
      <c r="J137">
        <f>'Req. Diario'!H135</f>
        <v>0.8634</v>
      </c>
      <c r="K137">
        <f>J137/$K$6</f>
        <v>3.197777777777777</v>
      </c>
      <c r="L137">
        <f>'Req. Diario'!I135</f>
        <v>35.6483</v>
      </c>
      <c r="M137">
        <f>L137/$M$6</f>
        <v>173.89414634146343</v>
      </c>
    </row>
    <row r="138">
      <c r="B138">
        <f>'Req. Diario'!D136</f>
        <v>2.2453628242500003</v>
      </c>
      <c r="C138">
        <f>(B138-((E138*(Main!$E$25/100))+(G138*(Main!$E$30/100))+(I138*(Main!$E$40/100))+(K138*(Main!$E$45/100))))/$C$6</f>
        <v>4.310046454981157</v>
      </c>
      <c r="D138">
        <f>'Req. Diario'!E136</f>
        <v>1.5546953402351</v>
      </c>
      <c r="E138">
        <f>D138/$E$6</f>
        <v>2.5486808856313115</v>
      </c>
      <c r="F138">
        <f>'Req. Diario'!F136</f>
        <v>3.9707468892000004</v>
      </c>
      <c r="G138">
        <f>(F138/$G$6)</f>
        <v>7.63605171</v>
      </c>
      <c r="H138">
        <f>'Req. Diario'!G136</f>
        <v>0.8484501900000001</v>
      </c>
      <c r="I138">
        <f>H138/$I$6</f>
        <v>5.3028136875000005</v>
      </c>
      <c r="J138">
        <f>'Req. Diario'!H136</f>
        <v>0.8634</v>
      </c>
      <c r="K138">
        <f>J138/$K$6</f>
        <v>3.197777777777777</v>
      </c>
      <c r="L138">
        <f>'Req. Diario'!I136</f>
        <v>35.6483</v>
      </c>
      <c r="M138">
        <f>L138/$M$6</f>
        <v>173.89414634146343</v>
      </c>
    </row>
    <row r="139">
      <c r="B139">
        <f>'Req. Diario'!D137</f>
        <v>2.2453628242500003</v>
      </c>
      <c r="C139">
        <f>(B139-((E139*(Main!$E$25/100))+(G139*(Main!$E$30/100))+(I139*(Main!$E$40/100))+(K139*(Main!$E$45/100))))/$C$6</f>
        <v>4.310046454981157</v>
      </c>
      <c r="D139">
        <f>'Req. Diario'!E137</f>
        <v>1.5546953402351</v>
      </c>
      <c r="E139">
        <f>D139/$E$6</f>
        <v>2.5486808856313115</v>
      </c>
      <c r="F139">
        <f>'Req. Diario'!F137</f>
        <v>3.9707468892000004</v>
      </c>
      <c r="G139">
        <f>(F139/$G$6)</f>
        <v>7.63605171</v>
      </c>
      <c r="H139">
        <f>'Req. Diario'!G137</f>
        <v>0.8484501900000001</v>
      </c>
      <c r="I139">
        <f>H139/$I$6</f>
        <v>5.3028136875000005</v>
      </c>
      <c r="J139">
        <f>'Req. Diario'!H137</f>
        <v>0.8634</v>
      </c>
      <c r="K139">
        <f>J139/$K$6</f>
        <v>3.197777777777777</v>
      </c>
      <c r="L139">
        <f>'Req. Diario'!I137</f>
        <v>35.6483</v>
      </c>
      <c r="M139">
        <f>L139/$M$6</f>
        <v>173.89414634146343</v>
      </c>
    </row>
    <row r="140">
      <c r="A140">
        <v>20</v>
      </c>
      <c r="B140">
        <f>'Req. Diario'!D138</f>
        <v>2.2453628242500003</v>
      </c>
      <c r="C140">
        <f>(B140-((E140*(Main!$E$25/100))+(G140*(Main!$E$30/100))+(I140*(Main!$E$40/100))+(K140*(Main!$E$45/100))))/$C$6</f>
        <v>4.310046454981157</v>
      </c>
      <c r="D140">
        <f>'Req. Diario'!E138</f>
        <v>1.5546953402351</v>
      </c>
      <c r="E140">
        <f>D140/$E$6</f>
        <v>2.5486808856313115</v>
      </c>
      <c r="F140">
        <f>'Req. Diario'!F138</f>
        <v>3.9707468892000004</v>
      </c>
      <c r="G140">
        <f>(F140/$G$6)</f>
        <v>7.63605171</v>
      </c>
      <c r="H140">
        <f>'Req. Diario'!G138</f>
        <v>0.8484501900000001</v>
      </c>
      <c r="I140">
        <f>H140/$I$6</f>
        <v>5.3028136875000005</v>
      </c>
      <c r="J140">
        <f>'Req. Diario'!H138</f>
        <v>0.8634</v>
      </c>
      <c r="K140">
        <f>J140/$K$6</f>
        <v>3.197777777777777</v>
      </c>
      <c r="L140">
        <f>'Req. Diario'!I138</f>
        <v>35.6483</v>
      </c>
      <c r="M140">
        <f>L140/$M$6</f>
        <v>173.89414634146343</v>
      </c>
    </row>
    <row r="141">
      <c r="B141">
        <f>'Req. Diario'!D139</f>
        <v>2.2453628242500003</v>
      </c>
      <c r="C141">
        <f>(B141-((E141*(Main!$E$25/100))+(G141*(Main!$E$30/100))+(I141*(Main!$E$40/100))+(K141*(Main!$E$45/100))))/$C$6</f>
        <v>4.310046454981157</v>
      </c>
      <c r="D141">
        <f>'Req. Diario'!E139</f>
        <v>1.5546953402351</v>
      </c>
      <c r="E141">
        <f>D141/$E$6</f>
        <v>2.5486808856313115</v>
      </c>
      <c r="F141">
        <f>'Req. Diario'!F139</f>
        <v>3.9707468892000004</v>
      </c>
      <c r="G141">
        <f>(F141/$G$6)</f>
        <v>7.63605171</v>
      </c>
      <c r="H141">
        <f>'Req. Diario'!G139</f>
        <v>0.8484501900000001</v>
      </c>
      <c r="I141">
        <f>H141/$I$6</f>
        <v>5.3028136875000005</v>
      </c>
      <c r="J141">
        <f>'Req. Diario'!H139</f>
        <v>0.8634</v>
      </c>
      <c r="K141">
        <f>J141/$K$6</f>
        <v>3.197777777777777</v>
      </c>
      <c r="L141">
        <f>'Req. Diario'!I139</f>
        <v>35.6483</v>
      </c>
      <c r="M141">
        <f>L141/$M$6</f>
        <v>173.89414634146343</v>
      </c>
    </row>
    <row r="142">
      <c r="B142">
        <f>'Req. Diario'!D140</f>
        <v>2.2453628242500003</v>
      </c>
      <c r="C142">
        <f>(B142-((E142*(Main!$E$25/100))+(G142*(Main!$E$30/100))+(I142*(Main!$E$40/100))+(K142*(Main!$E$45/100))))/$C$6</f>
        <v>4.310046454981157</v>
      </c>
      <c r="D142">
        <f>'Req. Diario'!E140</f>
        <v>1.5546953402351</v>
      </c>
      <c r="E142">
        <f>D142/$E$6</f>
        <v>2.5486808856313115</v>
      </c>
      <c r="F142">
        <f>'Req. Diario'!F140</f>
        <v>3.9707468892000004</v>
      </c>
      <c r="G142">
        <f>(F142/$G$6)</f>
        <v>7.63605171</v>
      </c>
      <c r="H142">
        <f>'Req. Diario'!G140</f>
        <v>0.8484501900000001</v>
      </c>
      <c r="I142">
        <f>H142/$I$6</f>
        <v>5.3028136875000005</v>
      </c>
      <c r="J142">
        <f>'Req. Diario'!H140</f>
        <v>0.8634</v>
      </c>
      <c r="K142">
        <f>J142/$K$6</f>
        <v>3.197777777777777</v>
      </c>
      <c r="L142">
        <f>'Req. Diario'!I140</f>
        <v>35.6483</v>
      </c>
      <c r="M142">
        <f>L142/$M$6</f>
        <v>173.89414634146343</v>
      </c>
    </row>
    <row r="143">
      <c r="B143">
        <f>'Req. Diario'!D141</f>
        <v>2.2453628242500003</v>
      </c>
      <c r="C143">
        <f>(B143-((E143*(Main!$E$25/100))+(G143*(Main!$E$30/100))+(I143*(Main!$E$40/100))+(K143*(Main!$E$45/100))))/$C$6</f>
        <v>4.310046454981157</v>
      </c>
      <c r="D143">
        <f>'Req. Diario'!E141</f>
        <v>1.5546953402351</v>
      </c>
      <c r="E143">
        <f>D143/$E$6</f>
        <v>2.5486808856313115</v>
      </c>
      <c r="F143">
        <f>'Req. Diario'!F141</f>
        <v>3.9707468892000004</v>
      </c>
      <c r="G143">
        <f>(F143/$G$6)</f>
        <v>7.63605171</v>
      </c>
      <c r="H143">
        <f>'Req. Diario'!G141</f>
        <v>0.8484501900000001</v>
      </c>
      <c r="I143">
        <f>H143/$I$6</f>
        <v>5.3028136875000005</v>
      </c>
      <c r="J143">
        <f>'Req. Diario'!H141</f>
        <v>0.8634</v>
      </c>
      <c r="K143">
        <f>J143/$K$6</f>
        <v>3.197777777777777</v>
      </c>
      <c r="L143">
        <f>'Req. Diario'!I141</f>
        <v>35.6483</v>
      </c>
      <c r="M143">
        <f>L143/$M$6</f>
        <v>173.89414634146343</v>
      </c>
    </row>
    <row r="144">
      <c r="B144">
        <f>'Req. Diario'!D142</f>
        <v>2.2453628242500003</v>
      </c>
      <c r="C144">
        <f>(B144-((E144*(Main!$E$25/100))+(G144*(Main!$E$30/100))+(I144*(Main!$E$40/100))+(K144*(Main!$E$45/100))))/$C$6</f>
        <v>4.310046454981157</v>
      </c>
      <c r="D144">
        <f>'Req. Diario'!E142</f>
        <v>1.5546953402351</v>
      </c>
      <c r="E144">
        <f>D144/$E$6</f>
        <v>2.5486808856313115</v>
      </c>
      <c r="F144">
        <f>'Req. Diario'!F142</f>
        <v>3.9707468892000004</v>
      </c>
      <c r="G144">
        <f>(F144/$G$6)</f>
        <v>7.63605171</v>
      </c>
      <c r="H144">
        <f>'Req. Diario'!G142</f>
        <v>0.8484501900000001</v>
      </c>
      <c r="I144">
        <f>H144/$I$6</f>
        <v>5.3028136875000005</v>
      </c>
      <c r="J144">
        <f>'Req. Diario'!H142</f>
        <v>0.8634</v>
      </c>
      <c r="K144">
        <f>J144/$K$6</f>
        <v>3.197777777777777</v>
      </c>
      <c r="L144">
        <f>'Req. Diario'!I142</f>
        <v>35.6483</v>
      </c>
      <c r="M144">
        <f>L144/$M$6</f>
        <v>173.89414634146343</v>
      </c>
    </row>
    <row r="145">
      <c r="B145">
        <f>'Req. Diario'!D143</f>
        <v>2.2453628242500003</v>
      </c>
      <c r="C145">
        <f>(B145-((E145*(Main!$E$25/100))+(G145*(Main!$E$30/100))+(I145*(Main!$E$40/100))+(K145*(Main!$E$45/100))))/$C$6</f>
        <v>4.310046454981157</v>
      </c>
      <c r="D145">
        <f>'Req. Diario'!E143</f>
        <v>1.5546953402351</v>
      </c>
      <c r="E145">
        <f>D145/$E$6</f>
        <v>2.5486808856313115</v>
      </c>
      <c r="F145">
        <f>'Req. Diario'!F143</f>
        <v>3.9707468892000004</v>
      </c>
      <c r="G145">
        <f>(F145/$G$6)</f>
        <v>7.63605171</v>
      </c>
      <c r="H145">
        <f>'Req. Diario'!G143</f>
        <v>0.8484501900000001</v>
      </c>
      <c r="I145">
        <f>H145/$I$6</f>
        <v>5.3028136875000005</v>
      </c>
      <c r="J145">
        <f>'Req. Diario'!H143</f>
        <v>0.8634</v>
      </c>
      <c r="K145">
        <f>J145/$K$6</f>
        <v>3.197777777777777</v>
      </c>
      <c r="L145">
        <f>'Req. Diario'!I143</f>
        <v>35.6483</v>
      </c>
      <c r="M145">
        <f>L145/$M$6</f>
        <v>173.89414634146343</v>
      </c>
    </row>
    <row r="146">
      <c r="B146">
        <f>'Req. Diario'!D144</f>
        <v>2.2453628242500003</v>
      </c>
      <c r="C146">
        <f>(B146-((E146*(Main!$E$25/100))+(G146*(Main!$E$30/100))+(I146*(Main!$E$40/100))+(K146*(Main!$E$45/100))))/$C$6</f>
        <v>4.310046454981157</v>
      </c>
      <c r="D146">
        <f>'Req. Diario'!E144</f>
        <v>1.5546953402351</v>
      </c>
      <c r="E146">
        <f>D146/$E$6</f>
        <v>2.5486808856313115</v>
      </c>
      <c r="F146">
        <f>'Req. Diario'!F144</f>
        <v>3.9707468892000004</v>
      </c>
      <c r="G146">
        <f>(F146/$G$6)</f>
        <v>7.63605171</v>
      </c>
      <c r="H146">
        <f>'Req. Diario'!G144</f>
        <v>0.8484501900000001</v>
      </c>
      <c r="I146">
        <f>H146/$I$6</f>
        <v>5.3028136875000005</v>
      </c>
      <c r="J146">
        <f>'Req. Diario'!H144</f>
        <v>0.8634</v>
      </c>
      <c r="K146">
        <f>J146/$K$6</f>
        <v>3.197777777777777</v>
      </c>
      <c r="L146">
        <f>'Req. Diario'!I144</f>
        <v>35.6483</v>
      </c>
      <c r="M146">
        <f>L146/$M$6</f>
        <v>173.89414634146343</v>
      </c>
    </row>
    <row r="147">
      <c r="A147">
        <v>21</v>
      </c>
      <c r="B147">
        <f>'Req. Diario'!D145</f>
        <v>2.2453628242500003</v>
      </c>
      <c r="C147">
        <f>(B147-((E147*(Main!$E$25/100))+(G147*(Main!$E$30/100))+(I147*(Main!$E$40/100))+(K147*(Main!$E$45/100))))/$C$6</f>
        <v>4.310046454981157</v>
      </c>
      <c r="D147">
        <f>'Req. Diario'!E145</f>
        <v>1.5546953402351</v>
      </c>
      <c r="E147">
        <f>D147/$E$6</f>
        <v>2.5486808856313115</v>
      </c>
      <c r="F147">
        <f>'Req. Diario'!F145</f>
        <v>3.9707468892000004</v>
      </c>
      <c r="G147">
        <f>(F147/$G$6)</f>
        <v>7.63605171</v>
      </c>
      <c r="H147">
        <f>'Req. Diario'!G145</f>
        <v>0.8484501900000001</v>
      </c>
      <c r="I147">
        <f>H147/$I$6</f>
        <v>5.3028136875000005</v>
      </c>
      <c r="J147">
        <f>'Req. Diario'!H145</f>
        <v>0.8634</v>
      </c>
      <c r="K147">
        <f>J147/$K$6</f>
        <v>3.197777777777777</v>
      </c>
      <c r="L147">
        <f>'Req. Diario'!I145</f>
        <v>35.6483</v>
      </c>
      <c r="M147">
        <f>L147/$M$6</f>
        <v>173.89414634146343</v>
      </c>
    </row>
    <row r="148">
      <c r="B148">
        <f>'Req. Diario'!D146</f>
        <v>2.2453628242500003</v>
      </c>
      <c r="C148">
        <f>(B148-((E148*(Main!$E$25/100))+(G148*(Main!$E$30/100))+(I148*(Main!$E$40/100))+(K148*(Main!$E$45/100))))/$C$6</f>
        <v>4.310046454981157</v>
      </c>
      <c r="D148">
        <f>'Req. Diario'!E146</f>
        <v>1.5546953402351</v>
      </c>
      <c r="E148">
        <f>D148/$E$6</f>
        <v>2.5486808856313115</v>
      </c>
      <c r="F148">
        <f>'Req. Diario'!F146</f>
        <v>3.9707468892000004</v>
      </c>
      <c r="G148">
        <f>(F148/$G$6)</f>
        <v>7.63605171</v>
      </c>
      <c r="H148">
        <f>'Req. Diario'!G146</f>
        <v>0.8484501900000001</v>
      </c>
      <c r="I148">
        <f>H148/$I$6</f>
        <v>5.3028136875000005</v>
      </c>
      <c r="J148">
        <f>'Req. Diario'!H146</f>
        <v>0.8634</v>
      </c>
      <c r="K148">
        <f>J148/$K$6</f>
        <v>3.197777777777777</v>
      </c>
      <c r="L148">
        <f>'Req. Diario'!I146</f>
        <v>35.6483</v>
      </c>
      <c r="M148">
        <f>L148/$M$6</f>
        <v>173.89414634146343</v>
      </c>
    </row>
    <row r="149">
      <c r="B149">
        <f>'Req. Diario'!D147</f>
        <v>2.2453628242500003</v>
      </c>
      <c r="C149">
        <f>(B149-((E149*(Main!$E$25/100))+(G149*(Main!$E$30/100))+(I149*(Main!$E$40/100))+(K149*(Main!$E$45/100))))/$C$6</f>
        <v>4.310046454981157</v>
      </c>
      <c r="D149">
        <f>'Req. Diario'!E147</f>
        <v>1.5546953402351</v>
      </c>
      <c r="E149">
        <f>D149/$E$6</f>
        <v>2.5486808856313115</v>
      </c>
      <c r="F149">
        <f>'Req. Diario'!F147</f>
        <v>3.9707468892000004</v>
      </c>
      <c r="G149">
        <f>(F149/$G$6)</f>
        <v>7.63605171</v>
      </c>
      <c r="H149">
        <f>'Req. Diario'!G147</f>
        <v>0.8484501900000001</v>
      </c>
      <c r="I149">
        <f>H149/$I$6</f>
        <v>5.3028136875000005</v>
      </c>
      <c r="J149">
        <f>'Req. Diario'!H147</f>
        <v>0.8634</v>
      </c>
      <c r="K149">
        <f>J149/$K$6</f>
        <v>3.197777777777777</v>
      </c>
      <c r="L149">
        <f>'Req. Diario'!I147</f>
        <v>35.6483</v>
      </c>
      <c r="M149">
        <f>L149/$M$6</f>
        <v>173.89414634146343</v>
      </c>
    </row>
    <row r="150">
      <c r="B150">
        <f>'Req. Diario'!D148</f>
        <v>2.2453628242500003</v>
      </c>
      <c r="C150">
        <f>(B150-((E150*(Main!$E$25/100))+(G150*(Main!$E$30/100))+(I150*(Main!$E$40/100))+(K150*(Main!$E$45/100))))/$C$6</f>
        <v>4.310046454981157</v>
      </c>
      <c r="D150">
        <f>'Req. Diario'!E148</f>
        <v>1.5546953402351</v>
      </c>
      <c r="E150">
        <f>D150/$E$6</f>
        <v>2.5486808856313115</v>
      </c>
      <c r="F150">
        <f>'Req. Diario'!F148</f>
        <v>3.9707468892000004</v>
      </c>
      <c r="G150">
        <f>(F150/$G$6)</f>
        <v>7.63605171</v>
      </c>
      <c r="H150">
        <f>'Req. Diario'!G148</f>
        <v>0.8484501900000001</v>
      </c>
      <c r="I150">
        <f>H150/$I$6</f>
        <v>5.3028136875000005</v>
      </c>
      <c r="J150">
        <f>'Req. Diario'!H148</f>
        <v>0.8634</v>
      </c>
      <c r="K150">
        <f>J150/$K$6</f>
        <v>3.197777777777777</v>
      </c>
      <c r="L150">
        <f>'Req. Diario'!I148</f>
        <v>35.6483</v>
      </c>
      <c r="M150">
        <f>L150/$M$6</f>
        <v>173.89414634146343</v>
      </c>
    </row>
    <row r="151">
      <c r="B151">
        <f>'Req. Diario'!D149</f>
        <v>2.2453628242500003</v>
      </c>
      <c r="C151">
        <f>(B151-((E151*(Main!$E$25/100))+(G151*(Main!$E$30/100))+(I151*(Main!$E$40/100))+(K151*(Main!$E$45/100))))/$C$6</f>
        <v>4.310046454981157</v>
      </c>
      <c r="D151">
        <f>'Req. Diario'!E149</f>
        <v>1.5546953402351</v>
      </c>
      <c r="E151">
        <f>D151/$E$6</f>
        <v>2.5486808856313115</v>
      </c>
      <c r="F151">
        <f>'Req. Diario'!F149</f>
        <v>3.9707468892000004</v>
      </c>
      <c r="G151">
        <f>(F151/$G$6)</f>
        <v>7.63605171</v>
      </c>
      <c r="H151">
        <f>'Req. Diario'!G149</f>
        <v>0.8484501900000001</v>
      </c>
      <c r="I151">
        <f>H151/$I$6</f>
        <v>5.3028136875000005</v>
      </c>
      <c r="J151">
        <f>'Req. Diario'!H149</f>
        <v>0.8634</v>
      </c>
      <c r="K151">
        <f>J151/$K$6</f>
        <v>3.197777777777777</v>
      </c>
      <c r="L151">
        <f>'Req. Diario'!I149</f>
        <v>35.6483</v>
      </c>
      <c r="M151">
        <f>L151/$M$6</f>
        <v>173.89414634146343</v>
      </c>
    </row>
    <row r="152">
      <c r="B152">
        <f>'Req. Diario'!D150</f>
        <v>2.2453628242500003</v>
      </c>
      <c r="C152">
        <f>(B152-((E152*(Main!$E$25/100))+(G152*(Main!$E$30/100))+(I152*(Main!$E$40/100))+(K152*(Main!$E$45/100))))/$C$6</f>
        <v>4.310046454981157</v>
      </c>
      <c r="D152">
        <f>'Req. Diario'!E150</f>
        <v>1.5546953402351</v>
      </c>
      <c r="E152">
        <f>D152/$E$6</f>
        <v>2.5486808856313115</v>
      </c>
      <c r="F152">
        <f>'Req. Diario'!F150</f>
        <v>3.9707468892000004</v>
      </c>
      <c r="G152">
        <f>(F152/$G$6)</f>
        <v>7.63605171</v>
      </c>
      <c r="H152">
        <f>'Req. Diario'!G150</f>
        <v>0.8484501900000001</v>
      </c>
      <c r="I152">
        <f>H152/$I$6</f>
        <v>5.3028136875000005</v>
      </c>
      <c r="J152">
        <f>'Req. Diario'!H150</f>
        <v>0.8634</v>
      </c>
      <c r="K152">
        <f>J152/$K$6</f>
        <v>3.197777777777777</v>
      </c>
      <c r="L152">
        <f>'Req. Diario'!I150</f>
        <v>35.6483</v>
      </c>
      <c r="M152">
        <f>L152/$M$6</f>
        <v>173.89414634146343</v>
      </c>
    </row>
    <row r="153">
      <c r="B153">
        <f>'Req. Diario'!D151</f>
        <v>2.2453628242500003</v>
      </c>
      <c r="C153">
        <f>(B153-((E153*(Main!$E$25/100))+(G153*(Main!$E$30/100))+(I153*(Main!$E$40/100))+(K153*(Main!$E$45/100))))/$C$6</f>
        <v>4.310046454981157</v>
      </c>
      <c r="D153">
        <f>'Req. Diario'!E151</f>
        <v>1.5546953402351</v>
      </c>
      <c r="E153">
        <f>D153/$E$6</f>
        <v>2.5486808856313115</v>
      </c>
      <c r="F153">
        <f>'Req. Diario'!F151</f>
        <v>3.9707468892000004</v>
      </c>
      <c r="G153">
        <f>(F153/$G$6)</f>
        <v>7.63605171</v>
      </c>
      <c r="H153">
        <f>'Req. Diario'!G151</f>
        <v>0.8484501900000001</v>
      </c>
      <c r="I153">
        <f>H153/$I$6</f>
        <v>5.3028136875000005</v>
      </c>
      <c r="J153">
        <f>'Req. Diario'!H151</f>
        <v>0.8634</v>
      </c>
      <c r="K153">
        <f>J153/$K$6</f>
        <v>3.197777777777777</v>
      </c>
      <c r="L153">
        <f>'Req. Diario'!I151</f>
        <v>35.6483</v>
      </c>
      <c r="M153">
        <f>L153/$M$6</f>
        <v>173.89414634146343</v>
      </c>
    </row>
    <row r="154">
      <c r="A154">
        <v>22</v>
      </c>
      <c r="B154">
        <f>'Req. Diario'!D152</f>
        <v>2.2453628242500003</v>
      </c>
      <c r="C154">
        <f>(B154-((E154*(Main!$E$25/100))+(G154*(Main!$E$30/100))+(I154*(Main!$E$40/100))+(K154*(Main!$E$45/100))))/$C$6</f>
        <v>4.310046454981157</v>
      </c>
      <c r="D154">
        <f>'Req. Diario'!E152</f>
        <v>1.5546953402351</v>
      </c>
      <c r="E154">
        <f>D154/$E$6</f>
        <v>2.5486808856313115</v>
      </c>
      <c r="F154">
        <f>'Req. Diario'!F152</f>
        <v>3.9707468892000004</v>
      </c>
      <c r="G154">
        <f>(F154/$G$6)</f>
        <v>7.63605171</v>
      </c>
      <c r="H154">
        <f>'Req. Diario'!G152</f>
        <v>0.8484501900000001</v>
      </c>
      <c r="I154">
        <f>H154/$I$6</f>
        <v>5.3028136875000005</v>
      </c>
      <c r="J154">
        <f>'Req. Diario'!H152</f>
        <v>0.8634</v>
      </c>
      <c r="K154">
        <f>J154/$K$6</f>
        <v>3.197777777777777</v>
      </c>
      <c r="L154">
        <f>'Req. Diario'!I152</f>
        <v>35.6483</v>
      </c>
      <c r="M154">
        <f>L154/$M$6</f>
        <v>173.89414634146343</v>
      </c>
    </row>
    <row r="155">
      <c r="B155">
        <f>'Req. Diario'!D153</f>
        <v>2.2453628242500003</v>
      </c>
      <c r="C155">
        <f>(B155-((E155*(Main!$E$25/100))+(G155*(Main!$E$30/100))+(I155*(Main!$E$40/100))+(K155*(Main!$E$45/100))))/$C$6</f>
        <v>4.310046454981157</v>
      </c>
      <c r="D155">
        <f>'Req. Diario'!E153</f>
        <v>1.5546953402351</v>
      </c>
      <c r="E155">
        <f>D155/$E$6</f>
        <v>2.5486808856313115</v>
      </c>
      <c r="F155">
        <f>'Req. Diario'!F153</f>
        <v>3.9707468892000004</v>
      </c>
      <c r="G155">
        <f>(F155/$G$6)</f>
        <v>7.63605171</v>
      </c>
      <c r="H155">
        <f>'Req. Diario'!G153</f>
        <v>0.8484501900000001</v>
      </c>
      <c r="I155">
        <f>H155/$I$6</f>
        <v>5.3028136875000005</v>
      </c>
      <c r="J155">
        <f>'Req. Diario'!H153</f>
        <v>0.8634</v>
      </c>
      <c r="K155">
        <f>J155/$K$6</f>
        <v>3.197777777777777</v>
      </c>
      <c r="L155">
        <f>'Req. Diario'!I153</f>
        <v>35.6483</v>
      </c>
      <c r="M155">
        <f>L155/$M$6</f>
        <v>173.89414634146343</v>
      </c>
    </row>
    <row r="156">
      <c r="B156">
        <f>'Req. Diario'!D154</f>
        <v>2.2453628242500003</v>
      </c>
      <c r="C156">
        <f>(B156-((E156*(Main!$E$25/100))+(G156*(Main!$E$30/100))+(I156*(Main!$E$40/100))+(K156*(Main!$E$45/100))))/$C$6</f>
        <v>4.310046454981157</v>
      </c>
      <c r="D156">
        <f>'Req. Diario'!E154</f>
        <v>1.5546953402351</v>
      </c>
      <c r="E156">
        <f>D156/$E$6</f>
        <v>2.5486808856313115</v>
      </c>
      <c r="F156">
        <f>'Req. Diario'!F154</f>
        <v>3.9707468892000004</v>
      </c>
      <c r="G156">
        <f>(F156/$G$6)</f>
        <v>7.63605171</v>
      </c>
      <c r="H156">
        <f>'Req. Diario'!G154</f>
        <v>0.8484501900000001</v>
      </c>
      <c r="I156">
        <f>H156/$I$6</f>
        <v>5.3028136875000005</v>
      </c>
      <c r="J156">
        <f>'Req. Diario'!H154</f>
        <v>0.8634</v>
      </c>
      <c r="K156">
        <f>J156/$K$6</f>
        <v>3.197777777777777</v>
      </c>
      <c r="L156">
        <f>'Req. Diario'!I154</f>
        <v>35.6483</v>
      </c>
      <c r="M156">
        <f>L156/$M$6</f>
        <v>173.89414634146343</v>
      </c>
    </row>
    <row r="157">
      <c r="B157">
        <f>'Req. Diario'!D155</f>
        <v>2.2453628242500003</v>
      </c>
      <c r="C157">
        <f>(B157-((E157*(Main!$E$25/100))+(G157*(Main!$E$30/100))+(I157*(Main!$E$40/100))+(K157*(Main!$E$45/100))))/$C$6</f>
        <v>4.310046454981157</v>
      </c>
      <c r="D157">
        <f>'Req. Diario'!E155</f>
        <v>1.5546953402351</v>
      </c>
      <c r="E157">
        <f>D157/$E$6</f>
        <v>2.5486808856313115</v>
      </c>
      <c r="F157">
        <f>'Req. Diario'!F155</f>
        <v>3.9707468892000004</v>
      </c>
      <c r="G157">
        <f>(F157/$G$6)</f>
        <v>7.63605171</v>
      </c>
      <c r="H157">
        <f>'Req. Diario'!G155</f>
        <v>0.8484501900000001</v>
      </c>
      <c r="I157">
        <f>H157/$I$6</f>
        <v>5.3028136875000005</v>
      </c>
      <c r="J157">
        <f>'Req. Diario'!H155</f>
        <v>0.8634</v>
      </c>
      <c r="K157">
        <f>J157/$K$6</f>
        <v>3.197777777777777</v>
      </c>
      <c r="L157">
        <f>'Req. Diario'!I155</f>
        <v>35.6483</v>
      </c>
      <c r="M157">
        <f>L157/$M$6</f>
        <v>173.89414634146343</v>
      </c>
    </row>
    <row r="158">
      <c r="B158">
        <f>'Req. Diario'!D156</f>
        <v>2.2453628242500003</v>
      </c>
      <c r="C158">
        <f>(B158-((E158*(Main!$E$25/100))+(G158*(Main!$E$30/100))+(I158*(Main!$E$40/100))+(K158*(Main!$E$45/100))))/$C$6</f>
        <v>4.310046454981157</v>
      </c>
      <c r="D158">
        <f>'Req. Diario'!E156</f>
        <v>1.5546953402351</v>
      </c>
      <c r="E158">
        <f>D158/$E$6</f>
        <v>2.5486808856313115</v>
      </c>
      <c r="F158">
        <f>'Req. Diario'!F156</f>
        <v>3.9707468892000004</v>
      </c>
      <c r="G158">
        <f>(F158/$G$6)</f>
        <v>7.63605171</v>
      </c>
      <c r="H158">
        <f>'Req. Diario'!G156</f>
        <v>0.8484501900000001</v>
      </c>
      <c r="I158">
        <f>H158/$I$6</f>
        <v>5.3028136875000005</v>
      </c>
      <c r="J158">
        <f>'Req. Diario'!H156</f>
        <v>0.8634</v>
      </c>
      <c r="K158">
        <f>J158/$K$6</f>
        <v>3.197777777777777</v>
      </c>
      <c r="L158">
        <f>'Req. Diario'!I156</f>
        <v>35.6483</v>
      </c>
      <c r="M158">
        <f>L158/$M$6</f>
        <v>173.89414634146343</v>
      </c>
    </row>
    <row r="159">
      <c r="B159">
        <f>'Req. Diario'!D157</f>
        <v>2.2453628242500003</v>
      </c>
      <c r="C159">
        <f>(B159-((E159*(Main!$E$25/100))+(G159*(Main!$E$30/100))+(I159*(Main!$E$40/100))+(K159*(Main!$E$45/100))))/$C$6</f>
        <v>4.310046454981157</v>
      </c>
      <c r="D159">
        <f>'Req. Diario'!E157</f>
        <v>1.5546953402351</v>
      </c>
      <c r="E159">
        <f>D159/$E$6</f>
        <v>2.5486808856313115</v>
      </c>
      <c r="F159">
        <f>'Req. Diario'!F157</f>
        <v>3.9707468892000004</v>
      </c>
      <c r="G159">
        <f>(F159/$G$6)</f>
        <v>7.63605171</v>
      </c>
      <c r="H159">
        <f>'Req. Diario'!G157</f>
        <v>0.8484501900000001</v>
      </c>
      <c r="I159">
        <f>H159/$I$6</f>
        <v>5.3028136875000005</v>
      </c>
      <c r="J159">
        <f>'Req. Diario'!H157</f>
        <v>0.8634</v>
      </c>
      <c r="K159">
        <f>J159/$K$6</f>
        <v>3.197777777777777</v>
      </c>
      <c r="L159">
        <f>'Req. Diario'!I157</f>
        <v>35.6483</v>
      </c>
      <c r="M159">
        <f>L159/$M$6</f>
        <v>173.89414634146343</v>
      </c>
    </row>
    <row r="160">
      <c r="B160">
        <f>'Req. Diario'!D158</f>
        <v>2.2453628242500003</v>
      </c>
      <c r="C160">
        <f>(B160-((E160*(Main!$E$25/100))+(G160*(Main!$E$30/100))+(I160*(Main!$E$40/100))+(K160*(Main!$E$45/100))))/$C$6</f>
        <v>4.310046454981157</v>
      </c>
      <c r="D160">
        <f>'Req. Diario'!E158</f>
        <v>1.5546953402351</v>
      </c>
      <c r="E160">
        <f>D160/$E$6</f>
        <v>2.5486808856313115</v>
      </c>
      <c r="F160">
        <f>'Req. Diario'!F158</f>
        <v>3.9707468892000004</v>
      </c>
      <c r="G160">
        <f>(F160/$G$6)</f>
        <v>7.63605171</v>
      </c>
      <c r="H160">
        <f>'Req. Diario'!G158</f>
        <v>0.8484501900000001</v>
      </c>
      <c r="I160">
        <f>H160/$I$6</f>
        <v>5.3028136875000005</v>
      </c>
      <c r="J160">
        <f>'Req. Diario'!H158</f>
        <v>0.8634</v>
      </c>
      <c r="K160">
        <f>J160/$K$6</f>
        <v>3.197777777777777</v>
      </c>
      <c r="L160">
        <f>'Req. Diario'!I158</f>
        <v>35.6483</v>
      </c>
      <c r="M160">
        <f>L160/$M$6</f>
        <v>173.89414634146343</v>
      </c>
    </row>
    <row r="161">
      <c r="A161">
        <v>23</v>
      </c>
      <c r="B161">
        <f>'Req. Diario'!D159</f>
        <v>2.2453628242500003</v>
      </c>
      <c r="C161">
        <f>(B161-((E161*(Main!$E$25/100))+(G161*(Main!$E$30/100))+(I161*(Main!$E$40/100))+(K161*(Main!$E$45/100))))/$C$6</f>
        <v>4.310046454981157</v>
      </c>
      <c r="D161">
        <f>'Req. Diario'!E159</f>
        <v>1.5546953402351</v>
      </c>
      <c r="E161">
        <f>D161/$E$6</f>
        <v>2.5486808856313115</v>
      </c>
      <c r="F161">
        <f>'Req. Diario'!F159</f>
        <v>3.9707468892000004</v>
      </c>
      <c r="G161">
        <f>(F161/$G$6)</f>
        <v>7.63605171</v>
      </c>
      <c r="H161">
        <f>'Req. Diario'!G159</f>
        <v>0.8484501900000001</v>
      </c>
      <c r="I161">
        <f>H161/$I$6</f>
        <v>5.3028136875000005</v>
      </c>
      <c r="J161">
        <f>'Req. Diario'!H159</f>
        <v>0.8634</v>
      </c>
      <c r="K161">
        <f>J161/$K$6</f>
        <v>3.197777777777777</v>
      </c>
      <c r="L161">
        <f>'Req. Diario'!I159</f>
        <v>35.6483</v>
      </c>
      <c r="M161">
        <f>L161/$M$6</f>
        <v>173.89414634146343</v>
      </c>
    </row>
    <row r="162">
      <c r="B162">
        <f>'Req. Diario'!D160</f>
        <v>2.2453628242500003</v>
      </c>
      <c r="C162">
        <f>(B162-((E162*(Main!$E$25/100))+(G162*(Main!$E$30/100))+(I162*(Main!$E$40/100))+(K162*(Main!$E$45/100))))/$C$6</f>
        <v>4.310046454981157</v>
      </c>
      <c r="D162">
        <f>'Req. Diario'!E160</f>
        <v>1.5546953402351</v>
      </c>
      <c r="E162">
        <f>D162/$E$6</f>
        <v>2.5486808856313115</v>
      </c>
      <c r="F162">
        <f>'Req. Diario'!F160</f>
        <v>3.9707468892000004</v>
      </c>
      <c r="G162">
        <f>(F162/$G$6)</f>
        <v>7.63605171</v>
      </c>
      <c r="H162">
        <f>'Req. Diario'!G160</f>
        <v>0.8484501900000001</v>
      </c>
      <c r="I162">
        <f>H162/$I$6</f>
        <v>5.3028136875000005</v>
      </c>
      <c r="J162">
        <f>'Req. Diario'!H160</f>
        <v>0.8634</v>
      </c>
      <c r="K162">
        <f>J162/$K$6</f>
        <v>3.197777777777777</v>
      </c>
      <c r="L162">
        <f>'Req. Diario'!I160</f>
        <v>35.6483</v>
      </c>
      <c r="M162">
        <f>L162/$M$6</f>
        <v>173.89414634146343</v>
      </c>
    </row>
    <row r="163">
      <c r="B163">
        <f>'Req. Diario'!D161</f>
        <v>2.2453628242500003</v>
      </c>
      <c r="C163">
        <f>(B163-((E163*(Main!$E$25/100))+(G163*(Main!$E$30/100))+(I163*(Main!$E$40/100))+(K163*(Main!$E$45/100))))/$C$6</f>
        <v>4.310046454981157</v>
      </c>
      <c r="D163">
        <f>'Req. Diario'!E161</f>
        <v>1.5546953402351</v>
      </c>
      <c r="E163">
        <f>D163/$E$6</f>
        <v>2.5486808856313115</v>
      </c>
      <c r="F163">
        <f>'Req. Diario'!F161</f>
        <v>3.9707468892000004</v>
      </c>
      <c r="G163">
        <f>(F163/$G$6)</f>
        <v>7.63605171</v>
      </c>
      <c r="H163">
        <f>'Req. Diario'!G161</f>
        <v>0.8484501900000001</v>
      </c>
      <c r="I163">
        <f>H163/$I$6</f>
        <v>5.3028136875000005</v>
      </c>
      <c r="J163">
        <f>'Req. Diario'!H161</f>
        <v>0.8634</v>
      </c>
      <c r="K163">
        <f>J163/$K$6</f>
        <v>3.197777777777777</v>
      </c>
      <c r="L163">
        <f>'Req. Diario'!I161</f>
        <v>35.6483</v>
      </c>
      <c r="M163">
        <f>L163/$M$6</f>
        <v>173.89414634146343</v>
      </c>
    </row>
    <row r="164">
      <c r="B164">
        <f>'Req. Diario'!D162</f>
        <v>2.2453628242500003</v>
      </c>
      <c r="C164">
        <f>(B164-((E164*(Main!$E$25/100))+(G164*(Main!$E$30/100))+(I164*(Main!$E$40/100))+(K164*(Main!$E$45/100))))/$C$6</f>
        <v>4.310046454981157</v>
      </c>
      <c r="D164">
        <f>'Req. Diario'!E162</f>
        <v>1.5546953402351</v>
      </c>
      <c r="E164">
        <f>D164/$E$6</f>
        <v>2.5486808856313115</v>
      </c>
      <c r="F164">
        <f>'Req. Diario'!F162</f>
        <v>3.9707468892000004</v>
      </c>
      <c r="G164">
        <f>(F164/$G$6)</f>
        <v>7.63605171</v>
      </c>
      <c r="H164">
        <f>'Req. Diario'!G162</f>
        <v>0.8484501900000001</v>
      </c>
      <c r="I164">
        <f>H164/$I$6</f>
        <v>5.3028136875000005</v>
      </c>
      <c r="J164">
        <f>'Req. Diario'!H162</f>
        <v>0.8634</v>
      </c>
      <c r="K164">
        <f>J164/$K$6</f>
        <v>3.197777777777777</v>
      </c>
      <c r="L164">
        <f>'Req. Diario'!I162</f>
        <v>35.6483</v>
      </c>
      <c r="M164">
        <f>L164/$M$6</f>
        <v>173.89414634146343</v>
      </c>
    </row>
    <row r="165">
      <c r="B165">
        <f>'Req. Diario'!D163</f>
        <v>2.2453628242500003</v>
      </c>
      <c r="C165">
        <f>(B165-((E165*(Main!$E$25/100))+(G165*(Main!$E$30/100))+(I165*(Main!$E$40/100))+(K165*(Main!$E$45/100))))/$C$6</f>
        <v>4.310046454981157</v>
      </c>
      <c r="D165">
        <f>'Req. Diario'!E163</f>
        <v>1.5546953402351</v>
      </c>
      <c r="E165">
        <f>D165/$E$6</f>
        <v>2.5486808856313115</v>
      </c>
      <c r="F165">
        <f>'Req. Diario'!F163</f>
        <v>3.9707468892000004</v>
      </c>
      <c r="G165">
        <f>(F165/$G$6)</f>
        <v>7.63605171</v>
      </c>
      <c r="H165">
        <f>'Req. Diario'!G163</f>
        <v>0.8484501900000001</v>
      </c>
      <c r="I165">
        <f>H165/$I$6</f>
        <v>5.3028136875000005</v>
      </c>
      <c r="J165">
        <f>'Req. Diario'!H163</f>
        <v>0.8634</v>
      </c>
      <c r="K165">
        <f>J165/$K$6</f>
        <v>3.197777777777777</v>
      </c>
      <c r="L165">
        <f>'Req. Diario'!I163</f>
        <v>35.6483</v>
      </c>
      <c r="M165">
        <f>L165/$M$6</f>
        <v>173.89414634146343</v>
      </c>
    </row>
    <row r="166">
      <c r="B166">
        <f>'Req. Diario'!D164</f>
        <v>2.2453628242500003</v>
      </c>
      <c r="C166">
        <f>(B166-((E166*(Main!$E$25/100))+(G166*(Main!$E$30/100))+(I166*(Main!$E$40/100))+(K166*(Main!$E$45/100))))/$C$6</f>
        <v>4.310046454981157</v>
      </c>
      <c r="D166">
        <f>'Req. Diario'!E164</f>
        <v>1.5546953402351</v>
      </c>
      <c r="E166">
        <f>D166/$E$6</f>
        <v>2.5486808856313115</v>
      </c>
      <c r="F166">
        <f>'Req. Diario'!F164</f>
        <v>3.9707468892000004</v>
      </c>
      <c r="G166">
        <f>(F166/$G$6)</f>
        <v>7.63605171</v>
      </c>
      <c r="H166">
        <f>'Req. Diario'!G164</f>
        <v>0.8484501900000001</v>
      </c>
      <c r="I166">
        <f>H166/$I$6</f>
        <v>5.3028136875000005</v>
      </c>
      <c r="J166">
        <f>'Req. Diario'!H164</f>
        <v>0.8634</v>
      </c>
      <c r="K166">
        <f>J166/$K$6</f>
        <v>3.197777777777777</v>
      </c>
      <c r="L166">
        <f>'Req. Diario'!I164</f>
        <v>35.6483</v>
      </c>
      <c r="M166">
        <f>L166/$M$6</f>
        <v>173.89414634146343</v>
      </c>
    </row>
    <row r="167">
      <c r="B167">
        <f>'Req. Diario'!D165</f>
        <v>2.2453628242500003</v>
      </c>
      <c r="C167">
        <f>(B167-((E167*(Main!$E$25/100))+(G167*(Main!$E$30/100))+(I167*(Main!$E$40/100))+(K167*(Main!$E$45/100))))/$C$6</f>
        <v>4.310046454981157</v>
      </c>
      <c r="D167">
        <f>'Req. Diario'!E165</f>
        <v>1.5546953402351</v>
      </c>
      <c r="E167">
        <f>D167/$E$6</f>
        <v>2.5486808856313115</v>
      </c>
      <c r="F167">
        <f>'Req. Diario'!F165</f>
        <v>3.9707468892000004</v>
      </c>
      <c r="G167">
        <f>(F167/$G$6)</f>
        <v>7.63605171</v>
      </c>
      <c r="H167">
        <f>'Req. Diario'!G165</f>
        <v>0.8484501900000001</v>
      </c>
      <c r="I167">
        <f>H167/$I$6</f>
        <v>5.3028136875000005</v>
      </c>
      <c r="J167">
        <f>'Req. Diario'!H165</f>
        <v>0.8634</v>
      </c>
      <c r="K167">
        <f>J167/$K$6</f>
        <v>3.197777777777777</v>
      </c>
      <c r="L167">
        <f>'Req. Diario'!I165</f>
        <v>35.6483</v>
      </c>
      <c r="M167">
        <f>L167/$M$6</f>
        <v>173.89414634146343</v>
      </c>
    </row>
    <row r="168">
      <c r="A168">
        <v>24</v>
      </c>
      <c r="B168">
        <f>'Req. Diario'!D166</f>
        <v>2.2453628242500003</v>
      </c>
      <c r="C168">
        <f>(B168-((E168*(Main!$E$25/100))+(G168*(Main!$E$30/100))+(I168*(Main!$E$40/100))+(K168*(Main!$E$45/100))))/$C$6</f>
        <v>4.310046454981157</v>
      </c>
      <c r="D168">
        <f>'Req. Diario'!E166</f>
        <v>1.5546953402351</v>
      </c>
      <c r="E168">
        <f>D168/$E$6</f>
        <v>2.5486808856313115</v>
      </c>
      <c r="F168">
        <f>'Req. Diario'!F166</f>
        <v>3.9707468892000004</v>
      </c>
      <c r="G168">
        <f>(F168/$G$6)</f>
        <v>7.63605171</v>
      </c>
      <c r="H168">
        <f>'Req. Diario'!G166</f>
        <v>0.8484501900000001</v>
      </c>
      <c r="I168">
        <f>H168/$I$6</f>
        <v>5.3028136875000005</v>
      </c>
      <c r="J168">
        <f>'Req. Diario'!H166</f>
        <v>0.8634</v>
      </c>
      <c r="K168">
        <f>J168/$K$6</f>
        <v>3.197777777777777</v>
      </c>
      <c r="L168">
        <f>'Req. Diario'!I166</f>
        <v>35.6483</v>
      </c>
      <c r="M168">
        <f>L168/$M$6</f>
        <v>173.89414634146343</v>
      </c>
    </row>
    <row r="169">
      <c r="B169">
        <f>'Req. Diario'!D167</f>
        <v>2.2453628242500003</v>
      </c>
      <c r="C169">
        <f>(B169-((E169*(Main!$E$25/100))+(G169*(Main!$E$30/100))+(I169*(Main!$E$40/100))+(K169*(Main!$E$45/100))))/$C$6</f>
        <v>4.310046454981157</v>
      </c>
      <c r="D169">
        <f>'Req. Diario'!E167</f>
        <v>1.5546953402351</v>
      </c>
      <c r="E169">
        <f>D169/$E$6</f>
        <v>2.5486808856313115</v>
      </c>
      <c r="F169">
        <f>'Req. Diario'!F167</f>
        <v>3.9707468892000004</v>
      </c>
      <c r="G169">
        <f>(F169/$G$6)</f>
        <v>7.63605171</v>
      </c>
      <c r="H169">
        <f>'Req. Diario'!G167</f>
        <v>0.8484501900000001</v>
      </c>
      <c r="I169">
        <f>H169/$I$6</f>
        <v>5.3028136875000005</v>
      </c>
      <c r="J169">
        <f>'Req. Diario'!H167</f>
        <v>0.8634</v>
      </c>
      <c r="K169">
        <f>J169/$K$6</f>
        <v>3.197777777777777</v>
      </c>
      <c r="L169">
        <f>'Req. Diario'!I167</f>
        <v>35.6483</v>
      </c>
      <c r="M169">
        <f>L169/$M$6</f>
        <v>173.89414634146343</v>
      </c>
    </row>
    <row r="170">
      <c r="B170">
        <f>'Req. Diario'!D168</f>
        <v>2.2453628242500003</v>
      </c>
      <c r="C170">
        <f>(B170-((E170*(Main!$E$25/100))+(G170*(Main!$E$30/100))+(I170*(Main!$E$40/100))+(K170*(Main!$E$45/100))))/$C$6</f>
        <v>4.310046454981157</v>
      </c>
      <c r="D170">
        <f>'Req. Diario'!E168</f>
        <v>1.5546953402351</v>
      </c>
      <c r="E170">
        <f>D170/$E$6</f>
        <v>2.5486808856313115</v>
      </c>
      <c r="F170">
        <f>'Req. Diario'!F168</f>
        <v>3.9707468892000004</v>
      </c>
      <c r="G170">
        <f>(F170/$G$6)</f>
        <v>7.63605171</v>
      </c>
      <c r="H170">
        <f>'Req. Diario'!G168</f>
        <v>0.8484501900000001</v>
      </c>
      <c r="I170">
        <f>H170/$I$6</f>
        <v>5.3028136875000005</v>
      </c>
      <c r="J170">
        <f>'Req. Diario'!H168</f>
        <v>0.8634</v>
      </c>
      <c r="K170">
        <f>J170/$K$6</f>
        <v>3.197777777777777</v>
      </c>
      <c r="L170">
        <f>'Req. Diario'!I168</f>
        <v>35.6483</v>
      </c>
      <c r="M170">
        <f>L170/$M$6</f>
        <v>173.89414634146343</v>
      </c>
    </row>
    <row r="171">
      <c r="B171">
        <f>'Req. Diario'!D169</f>
        <v>2.2453628242500003</v>
      </c>
      <c r="C171">
        <f>(B171-((E171*(Main!$E$25/100))+(G171*(Main!$E$30/100))+(I171*(Main!$E$40/100))+(K171*(Main!$E$45/100))))/$C$6</f>
        <v>4.310046454981157</v>
      </c>
      <c r="D171">
        <f>'Req. Diario'!E169</f>
        <v>1.5546953402351</v>
      </c>
      <c r="E171">
        <f>D171/$E$6</f>
        <v>2.5486808856313115</v>
      </c>
      <c r="F171">
        <f>'Req. Diario'!F169</f>
        <v>3.9707468892000004</v>
      </c>
      <c r="G171">
        <f>(F171/$G$6)</f>
        <v>7.63605171</v>
      </c>
      <c r="H171">
        <f>'Req. Diario'!G169</f>
        <v>0.8484501900000001</v>
      </c>
      <c r="I171">
        <f>H171/$I$6</f>
        <v>5.3028136875000005</v>
      </c>
      <c r="J171">
        <f>'Req. Diario'!H169</f>
        <v>0.8634</v>
      </c>
      <c r="K171">
        <f>J171/$K$6</f>
        <v>3.197777777777777</v>
      </c>
      <c r="L171">
        <f>'Req. Diario'!I169</f>
        <v>35.6483</v>
      </c>
      <c r="M171">
        <f>L171/$M$6</f>
        <v>173.89414634146343</v>
      </c>
    </row>
    <row r="172">
      <c r="B172">
        <f>'Req. Diario'!D170</f>
        <v>2.2453628242500003</v>
      </c>
      <c r="C172">
        <f>(B172-((E172*(Main!$E$25/100))+(G172*(Main!$E$30/100))+(I172*(Main!$E$40/100))+(K172*(Main!$E$45/100))))/$C$6</f>
        <v>4.310046454981157</v>
      </c>
      <c r="D172">
        <f>'Req. Diario'!E170</f>
        <v>1.5546953402351</v>
      </c>
      <c r="E172">
        <f>D172/$E$6</f>
        <v>2.5486808856313115</v>
      </c>
      <c r="F172">
        <f>'Req. Diario'!F170</f>
        <v>3.9707468892000004</v>
      </c>
      <c r="G172">
        <f>(F172/$G$6)</f>
        <v>7.63605171</v>
      </c>
      <c r="H172">
        <f>'Req. Diario'!G170</f>
        <v>0.8484501900000001</v>
      </c>
      <c r="I172">
        <f>H172/$I$6</f>
        <v>5.3028136875000005</v>
      </c>
      <c r="J172">
        <f>'Req. Diario'!H170</f>
        <v>0.8634</v>
      </c>
      <c r="K172">
        <f>J172/$K$6</f>
        <v>3.197777777777777</v>
      </c>
      <c r="L172">
        <f>'Req. Diario'!I170</f>
        <v>35.6483</v>
      </c>
      <c r="M172">
        <f>L172/$M$6</f>
        <v>173.89414634146343</v>
      </c>
    </row>
    <row r="173">
      <c r="B173">
        <f>'Req. Diario'!D171</f>
        <v>2.2453628242500003</v>
      </c>
      <c r="C173">
        <f>(B173-((E173*(Main!$E$25/100))+(G173*(Main!$E$30/100))+(I173*(Main!$E$40/100))+(K173*(Main!$E$45/100))))/$C$6</f>
        <v>4.310046454981157</v>
      </c>
      <c r="D173">
        <f>'Req. Diario'!E171</f>
        <v>1.5546953402351</v>
      </c>
      <c r="E173">
        <f>D173/$E$6</f>
        <v>2.5486808856313115</v>
      </c>
      <c r="F173">
        <f>'Req. Diario'!F171</f>
        <v>3.9707468892000004</v>
      </c>
      <c r="G173">
        <f>(F173/$G$6)</f>
        <v>7.63605171</v>
      </c>
      <c r="H173">
        <f>'Req. Diario'!G171</f>
        <v>0.8484501900000001</v>
      </c>
      <c r="I173">
        <f>H173/$I$6</f>
        <v>5.3028136875000005</v>
      </c>
      <c r="J173">
        <f>'Req. Diario'!H171</f>
        <v>0.8634</v>
      </c>
      <c r="K173">
        <f>J173/$K$6</f>
        <v>3.197777777777777</v>
      </c>
      <c r="L173">
        <f>'Req. Diario'!I171</f>
        <v>35.6483</v>
      </c>
      <c r="M173">
        <f>L173/$M$6</f>
        <v>173.89414634146343</v>
      </c>
    </row>
    <row r="174">
      <c r="B174">
        <f>'Req. Diario'!D172</f>
        <v>2.2453628242500003</v>
      </c>
      <c r="C174">
        <f>(B174-((E174*(Main!$E$25/100))+(G174*(Main!$E$30/100))+(I174*(Main!$E$40/100))+(K174*(Main!$E$45/100))))/$C$6</f>
        <v>4.310046454981157</v>
      </c>
      <c r="D174">
        <f>'Req. Diario'!E172</f>
        <v>1.5546953402351</v>
      </c>
      <c r="E174">
        <f>D174/$E$6</f>
        <v>2.5486808856313115</v>
      </c>
      <c r="F174">
        <f>'Req. Diario'!F172</f>
        <v>3.9707468892000004</v>
      </c>
      <c r="G174">
        <f>(F174/$G$6)</f>
        <v>7.63605171</v>
      </c>
      <c r="H174">
        <f>'Req. Diario'!G172</f>
        <v>0.8484501900000001</v>
      </c>
      <c r="I174">
        <f>H174/$I$6</f>
        <v>5.3028136875000005</v>
      </c>
      <c r="J174">
        <f>'Req. Diario'!H172</f>
        <v>0.8634</v>
      </c>
      <c r="K174">
        <f>J174/$K$6</f>
        <v>3.197777777777777</v>
      </c>
      <c r="L174">
        <f>'Req. Diario'!I172</f>
        <v>35.6483</v>
      </c>
      <c r="M174">
        <f>L174/$M$6</f>
        <v>173.89414634146343</v>
      </c>
    </row>
    <row r="175">
      <c r="A175">
        <v>25</v>
      </c>
      <c r="B175">
        <f>'Req. Diario'!D173</f>
        <v>2.2453628242500003</v>
      </c>
      <c r="C175">
        <f>(B175-((E175*(Main!$E$25/100))+(G175*(Main!$E$30/100))+(I175*(Main!$E$40/100))+(K175*(Main!$E$45/100))))/$C$6</f>
        <v>4.310046454981157</v>
      </c>
      <c r="D175">
        <f>'Req. Diario'!E173</f>
        <v>1.5546953402351</v>
      </c>
      <c r="E175">
        <f>D175/$E$6</f>
        <v>2.5486808856313115</v>
      </c>
      <c r="F175">
        <f>'Req. Diario'!F173</f>
        <v>3.9707468892000004</v>
      </c>
      <c r="G175">
        <f>(F175/$G$6)</f>
        <v>7.63605171</v>
      </c>
      <c r="H175">
        <f>'Req. Diario'!G173</f>
        <v>0.8484501900000001</v>
      </c>
      <c r="I175">
        <f>H175/$I$6</f>
        <v>5.3028136875000005</v>
      </c>
      <c r="J175">
        <f>'Req. Diario'!H173</f>
        <v>0.8634</v>
      </c>
      <c r="K175">
        <f>J175/$K$6</f>
        <v>3.197777777777777</v>
      </c>
      <c r="L175">
        <f>'Req. Diario'!I173</f>
        <v>35.6483</v>
      </c>
      <c r="M175">
        <f>L175/$M$6</f>
        <v>173.89414634146343</v>
      </c>
    </row>
    <row r="176">
      <c r="B176">
        <f>'Req. Diario'!D174</f>
        <v>2.2453628242500003</v>
      </c>
      <c r="C176">
        <f>(B176-((E176*(Main!$E$25/100))+(G176*(Main!$E$30/100))+(I176*(Main!$E$40/100))+(K176*(Main!$E$45/100))))/$C$6</f>
        <v>4.310046454981157</v>
      </c>
      <c r="D176">
        <f>'Req. Diario'!E174</f>
        <v>1.5546953402351</v>
      </c>
      <c r="E176">
        <f>D176/$E$6</f>
        <v>2.5486808856313115</v>
      </c>
      <c r="F176">
        <f>'Req. Diario'!F174</f>
        <v>3.9707468892000004</v>
      </c>
      <c r="G176">
        <f>(F176/$G$6)</f>
        <v>7.63605171</v>
      </c>
      <c r="H176">
        <f>'Req. Diario'!G174</f>
        <v>0.8484501900000001</v>
      </c>
      <c r="I176">
        <f>H176/$I$6</f>
        <v>5.3028136875000005</v>
      </c>
      <c r="J176">
        <f>'Req. Diario'!H174</f>
        <v>0.8634</v>
      </c>
      <c r="K176">
        <f>J176/$K$6</f>
        <v>3.197777777777777</v>
      </c>
      <c r="L176">
        <f>'Req. Diario'!I174</f>
        <v>35.6483</v>
      </c>
      <c r="M176">
        <f>L176/$M$6</f>
        <v>173.89414634146343</v>
      </c>
    </row>
    <row r="177">
      <c r="B177">
        <f>'Req. Diario'!D175</f>
        <v>2.2453628242500003</v>
      </c>
      <c r="C177">
        <f>(B177-((E177*(Main!$E$25/100))+(G177*(Main!$E$30/100))+(I177*(Main!$E$40/100))+(K177*(Main!$E$45/100))))/$C$6</f>
        <v>4.310046454981157</v>
      </c>
      <c r="D177">
        <f>'Req. Diario'!E175</f>
        <v>1.5546953402351</v>
      </c>
      <c r="E177">
        <f>D177/$E$6</f>
        <v>2.5486808856313115</v>
      </c>
      <c r="F177">
        <f>'Req. Diario'!F175</f>
        <v>3.9707468892000004</v>
      </c>
      <c r="G177">
        <f>(F177/$G$6)</f>
        <v>7.63605171</v>
      </c>
      <c r="H177">
        <f>'Req. Diario'!G175</f>
        <v>0.8484501900000001</v>
      </c>
      <c r="I177">
        <f>H177/$I$6</f>
        <v>5.3028136875000005</v>
      </c>
      <c r="J177">
        <f>'Req. Diario'!H175</f>
        <v>0.8634</v>
      </c>
      <c r="K177">
        <f>J177/$K$6</f>
        <v>3.197777777777777</v>
      </c>
      <c r="L177">
        <f>'Req. Diario'!I175</f>
        <v>35.6483</v>
      </c>
      <c r="M177">
        <f>L177/$M$6</f>
        <v>173.89414634146343</v>
      </c>
    </row>
    <row r="178">
      <c r="B178">
        <f>'Req. Diario'!D176</f>
        <v>2.2453628242500003</v>
      </c>
      <c r="C178">
        <f>(B178-((E178*(Main!$E$25/100))+(G178*(Main!$E$30/100))+(I178*(Main!$E$40/100))+(K178*(Main!$E$45/100))))/$C$6</f>
        <v>4.310046454981157</v>
      </c>
      <c r="D178">
        <f>'Req. Diario'!E176</f>
        <v>1.5546953402351</v>
      </c>
      <c r="E178">
        <f>D178/$E$6</f>
        <v>2.5486808856313115</v>
      </c>
      <c r="F178">
        <f>'Req. Diario'!F176</f>
        <v>3.9707468892000004</v>
      </c>
      <c r="G178">
        <f>(F178/$G$6)</f>
        <v>7.63605171</v>
      </c>
      <c r="H178">
        <f>'Req. Diario'!G176</f>
        <v>0.8484501900000001</v>
      </c>
      <c r="I178">
        <f>H178/$I$6</f>
        <v>5.3028136875000005</v>
      </c>
      <c r="J178">
        <f>'Req. Diario'!H176</f>
        <v>0.8634</v>
      </c>
      <c r="K178">
        <f>J178/$K$6</f>
        <v>3.197777777777777</v>
      </c>
      <c r="L178">
        <f>'Req. Diario'!I176</f>
        <v>35.6483</v>
      </c>
      <c r="M178">
        <f>L178/$M$6</f>
        <v>173.89414634146343</v>
      </c>
    </row>
    <row r="179">
      <c r="B179">
        <f>'Req. Diario'!D177</f>
        <v>2.2453628242500003</v>
      </c>
      <c r="C179">
        <f>(B179-((E179*(Main!$E$25/100))+(G179*(Main!$E$30/100))+(I179*(Main!$E$40/100))+(K179*(Main!$E$45/100))))/$C$6</f>
        <v>4.310046454981157</v>
      </c>
      <c r="D179">
        <f>'Req. Diario'!E177</f>
        <v>1.5546953402351</v>
      </c>
      <c r="E179">
        <f>D179/$E$6</f>
        <v>2.5486808856313115</v>
      </c>
      <c r="F179">
        <f>'Req. Diario'!F177</f>
        <v>3.9707468892000004</v>
      </c>
      <c r="G179">
        <f>(F179/$G$6)</f>
        <v>7.63605171</v>
      </c>
      <c r="H179">
        <f>'Req. Diario'!G177</f>
        <v>0.8484501900000001</v>
      </c>
      <c r="I179">
        <f>H179/$I$6</f>
        <v>5.3028136875000005</v>
      </c>
      <c r="J179">
        <f>'Req. Diario'!H177</f>
        <v>0.8634</v>
      </c>
      <c r="K179">
        <f>J179/$K$6</f>
        <v>3.197777777777777</v>
      </c>
      <c r="L179">
        <f>'Req. Diario'!I177</f>
        <v>35.6483</v>
      </c>
      <c r="M179">
        <f>L179/$M$6</f>
        <v>173.89414634146343</v>
      </c>
    </row>
    <row r="180">
      <c r="B180">
        <f>'Req. Diario'!D178</f>
        <v>2.2453628242500003</v>
      </c>
      <c r="C180">
        <f>(B180-((E180*(Main!$E$25/100))+(G180*(Main!$E$30/100))+(I180*(Main!$E$40/100))+(K180*(Main!$E$45/100))))/$C$6</f>
        <v>4.310046454981157</v>
      </c>
      <c r="D180">
        <f>'Req. Diario'!E178</f>
        <v>1.5546953402351</v>
      </c>
      <c r="E180">
        <f>D180/$E$6</f>
        <v>2.5486808856313115</v>
      </c>
      <c r="F180">
        <f>'Req. Diario'!F178</f>
        <v>3.9707468892000004</v>
      </c>
      <c r="G180">
        <f>(F180/$G$6)</f>
        <v>7.63605171</v>
      </c>
      <c r="H180">
        <f>'Req. Diario'!G178</f>
        <v>0.8484501900000001</v>
      </c>
      <c r="I180">
        <f>H180/$I$6</f>
        <v>5.3028136875000005</v>
      </c>
      <c r="J180">
        <f>'Req. Diario'!H178</f>
        <v>0.8634</v>
      </c>
      <c r="K180">
        <f>J180/$K$6</f>
        <v>3.197777777777777</v>
      </c>
      <c r="L180">
        <f>'Req. Diario'!I178</f>
        <v>35.6483</v>
      </c>
      <c r="M180">
        <f>L180/$M$6</f>
        <v>173.89414634146343</v>
      </c>
    </row>
    <row r="181">
      <c r="B181">
        <f>'Req. Diario'!D179</f>
        <v>2.2453628242500003</v>
      </c>
      <c r="C181">
        <f>(B181-((E181*(Main!$E$25/100))+(G181*(Main!$E$30/100))+(I181*(Main!$E$40/100))+(K181*(Main!$E$45/100))))/$C$6</f>
        <v>4.310046454981157</v>
      </c>
      <c r="D181">
        <f>'Req. Diario'!E179</f>
        <v>1.5546953402351</v>
      </c>
      <c r="E181">
        <f>D181/$E$6</f>
        <v>2.5486808856313115</v>
      </c>
      <c r="F181">
        <f>'Req. Diario'!F179</f>
        <v>3.9707468892000004</v>
      </c>
      <c r="G181">
        <f>(F181/$G$6)</f>
        <v>7.63605171</v>
      </c>
      <c r="H181">
        <f>'Req. Diario'!G179</f>
        <v>0.8484501900000001</v>
      </c>
      <c r="I181">
        <f>H181/$I$6</f>
        <v>5.3028136875000005</v>
      </c>
      <c r="J181">
        <f>'Req. Diario'!H179</f>
        <v>0.8634</v>
      </c>
      <c r="K181">
        <f>J181/$K$6</f>
        <v>3.197777777777777</v>
      </c>
      <c r="L181">
        <f>'Req. Diario'!I179</f>
        <v>35.6483</v>
      </c>
      <c r="M181">
        <f>L181/$M$6</f>
        <v>173.89414634146343</v>
      </c>
    </row>
    <row r="182">
      <c r="A182">
        <v>26</v>
      </c>
      <c r="B182">
        <f>'Req. Diario'!D180</f>
        <v>2.2453628242500003</v>
      </c>
      <c r="C182">
        <f>(B182-((E182*(Main!$E$25/100))+(G182*(Main!$E$30/100))+(I182*(Main!$E$40/100))+(K182*(Main!$E$45/100))))/$C$6</f>
        <v>4.310046454981157</v>
      </c>
      <c r="D182">
        <f>'Req. Diario'!E180</f>
        <v>1.5546953402351</v>
      </c>
      <c r="E182">
        <f>D182/$E$6</f>
        <v>2.5486808856313115</v>
      </c>
      <c r="F182">
        <f>'Req. Diario'!F180</f>
        <v>3.9707468892000004</v>
      </c>
      <c r="G182">
        <f>(F182/$G$6)</f>
        <v>7.63605171</v>
      </c>
      <c r="H182">
        <f>'Req. Diario'!G180</f>
        <v>0.8484501900000001</v>
      </c>
      <c r="I182">
        <f>H182/$I$6</f>
        <v>5.3028136875000005</v>
      </c>
      <c r="J182">
        <f>'Req. Diario'!H180</f>
        <v>0.8634</v>
      </c>
      <c r="K182">
        <f>J182/$K$6</f>
        <v>3.197777777777777</v>
      </c>
      <c r="L182">
        <f>'Req. Diario'!I180</f>
        <v>35.6483</v>
      </c>
      <c r="M182">
        <f>L182/$M$6</f>
        <v>173.89414634146343</v>
      </c>
    </row>
    <row r="183">
      <c r="B183">
        <f>'Req. Diario'!D181</f>
        <v>2.2453628242500003</v>
      </c>
      <c r="C183">
        <f>(B183-((E183*(Main!$E$25/100))+(G183*(Main!$E$30/100))+(I183*(Main!$E$40/100))+(K183*(Main!$E$45/100))))/$C$6</f>
        <v>4.310046454981157</v>
      </c>
      <c r="D183">
        <f>'Req. Diario'!E181</f>
        <v>1.5546953402351</v>
      </c>
      <c r="E183">
        <f>D183/$E$6</f>
        <v>2.5486808856313115</v>
      </c>
      <c r="F183">
        <f>'Req. Diario'!F181</f>
        <v>3.9707468892000004</v>
      </c>
      <c r="G183">
        <f>(F183/$G$6)</f>
        <v>7.63605171</v>
      </c>
      <c r="H183">
        <f>'Req. Diario'!G181</f>
        <v>0.8484501900000001</v>
      </c>
      <c r="I183">
        <f>H183/$I$6</f>
        <v>5.3028136875000005</v>
      </c>
      <c r="J183">
        <f>'Req. Diario'!H181</f>
        <v>0.8634</v>
      </c>
      <c r="K183">
        <f>J183/$K$6</f>
        <v>3.197777777777777</v>
      </c>
      <c r="L183">
        <f>'Req. Diario'!I181</f>
        <v>35.6483</v>
      </c>
      <c r="M183">
        <f>L183/$M$6</f>
        <v>173.89414634146343</v>
      </c>
    </row>
    <row r="184">
      <c r="B184">
        <f>'Req. Diario'!D182</f>
        <v>2.2453628242500003</v>
      </c>
      <c r="C184">
        <f>(B184-((E184*(Main!$E$25/100))+(G184*(Main!$E$30/100))+(I184*(Main!$E$40/100))+(K184*(Main!$E$45/100))))/$C$6</f>
        <v>4.310046454981157</v>
      </c>
      <c r="D184">
        <f>'Req. Diario'!E182</f>
        <v>1.5546953402351</v>
      </c>
      <c r="E184">
        <f>D184/$E$6</f>
        <v>2.5486808856313115</v>
      </c>
      <c r="F184">
        <f>'Req. Diario'!F182</f>
        <v>3.9707468892000004</v>
      </c>
      <c r="G184">
        <f>(F184/$G$6)</f>
        <v>7.63605171</v>
      </c>
      <c r="H184">
        <f>'Req. Diario'!G182</f>
        <v>0.8484501900000001</v>
      </c>
      <c r="I184">
        <f>H184/$I$6</f>
        <v>5.3028136875000005</v>
      </c>
      <c r="J184">
        <f>'Req. Diario'!H182</f>
        <v>0.8634</v>
      </c>
      <c r="K184">
        <f>J184/$K$6</f>
        <v>3.197777777777777</v>
      </c>
      <c r="L184">
        <f>'Req. Diario'!I182</f>
        <v>35.6483</v>
      </c>
      <c r="M184">
        <f>L184/$M$6</f>
        <v>173.89414634146343</v>
      </c>
    </row>
    <row r="185">
      <c r="B185">
        <f>'Req. Diario'!D183</f>
        <v>2.2453628242500003</v>
      </c>
      <c r="C185">
        <f>(B185-((E185*(Main!$E$25/100))+(G185*(Main!$E$30/100))+(I185*(Main!$E$40/100))+(K185*(Main!$E$45/100))))/$C$6</f>
        <v>4.310046454981157</v>
      </c>
      <c r="D185">
        <f>'Req. Diario'!E183</f>
        <v>1.5546953402351</v>
      </c>
      <c r="E185">
        <f>D185/$E$6</f>
        <v>2.5486808856313115</v>
      </c>
      <c r="F185">
        <f>'Req. Diario'!F183</f>
        <v>3.9707468892000004</v>
      </c>
      <c r="G185">
        <f>(F185/$G$6)</f>
        <v>7.63605171</v>
      </c>
      <c r="H185">
        <f>'Req. Diario'!G183</f>
        <v>0.8484501900000001</v>
      </c>
      <c r="I185">
        <f>H185/$I$6</f>
        <v>5.3028136875000005</v>
      </c>
      <c r="J185">
        <f>'Req. Diario'!H183</f>
        <v>0.8634</v>
      </c>
      <c r="K185">
        <f>J185/$K$6</f>
        <v>3.197777777777777</v>
      </c>
      <c r="L185">
        <f>'Req. Diario'!I183</f>
        <v>35.6483</v>
      </c>
      <c r="M185">
        <f>L185/$M$6</f>
        <v>173.89414634146343</v>
      </c>
    </row>
    <row r="186">
      <c r="B186">
        <f>'Req. Diario'!D184</f>
        <v>2.2453628242500003</v>
      </c>
      <c r="C186">
        <f>(B186-((E186*(Main!$E$25/100))+(G186*(Main!$E$30/100))+(I186*(Main!$E$40/100))+(K186*(Main!$E$45/100))))/$C$6</f>
        <v>4.310046454981157</v>
      </c>
      <c r="D186">
        <f>'Req. Diario'!E184</f>
        <v>1.5546953402351</v>
      </c>
      <c r="E186">
        <f>D186/$E$6</f>
        <v>2.5486808856313115</v>
      </c>
      <c r="F186">
        <f>'Req. Diario'!F184</f>
        <v>3.9707468892000004</v>
      </c>
      <c r="G186">
        <f>(F186/$G$6)</f>
        <v>7.63605171</v>
      </c>
      <c r="H186">
        <f>'Req. Diario'!G184</f>
        <v>0.8484501900000001</v>
      </c>
      <c r="I186">
        <f>H186/$I$6</f>
        <v>5.3028136875000005</v>
      </c>
      <c r="J186">
        <f>'Req. Diario'!H184</f>
        <v>0.8634</v>
      </c>
      <c r="K186">
        <f>J186/$K$6</f>
        <v>3.197777777777777</v>
      </c>
      <c r="L186">
        <f>'Req. Diario'!I184</f>
        <v>35.6483</v>
      </c>
      <c r="M186">
        <f>L186/$M$6</f>
        <v>173.89414634146343</v>
      </c>
    </row>
    <row r="187">
      <c r="B187">
        <f>'Req. Diario'!D185</f>
        <v>2.2453628242500003</v>
      </c>
      <c r="C187">
        <f>(B187-((E187*(Main!$E$25/100))+(G187*(Main!$E$30/100))+(I187*(Main!$E$40/100))+(K187*(Main!$E$45/100))))/$C$6</f>
        <v>4.310046454981157</v>
      </c>
      <c r="D187">
        <f>'Req. Diario'!E185</f>
        <v>1.5546953402351</v>
      </c>
      <c r="E187">
        <f>D187/$E$6</f>
        <v>2.5486808856313115</v>
      </c>
      <c r="F187">
        <f>'Req. Diario'!F185</f>
        <v>3.9707468892000004</v>
      </c>
      <c r="G187">
        <f>(F187/$G$6)</f>
        <v>7.63605171</v>
      </c>
      <c r="H187">
        <f>'Req. Diario'!G185</f>
        <v>0.8484501900000001</v>
      </c>
      <c r="I187">
        <f>H187/$I$6</f>
        <v>5.3028136875000005</v>
      </c>
      <c r="J187">
        <f>'Req. Diario'!H185</f>
        <v>0.8634</v>
      </c>
      <c r="K187">
        <f>J187/$K$6</f>
        <v>3.197777777777777</v>
      </c>
      <c r="L187">
        <f>'Req. Diario'!I185</f>
        <v>35.6483</v>
      </c>
      <c r="M187">
        <f>L187/$M$6</f>
        <v>173.89414634146343</v>
      </c>
    </row>
    <row r="188">
      <c r="B188">
        <f>'Req. Diario'!D186</f>
        <v>2.2453628242500003</v>
      </c>
      <c r="C188">
        <f>(B188-((E188*(Main!$E$25/100))+(G188*(Main!$E$30/100))+(I188*(Main!$E$40/100))+(K188*(Main!$E$45/100))))/$C$6</f>
        <v>4.310046454981157</v>
      </c>
      <c r="D188">
        <f>'Req. Diario'!E186</f>
        <v>1.5546953402351</v>
      </c>
      <c r="E188">
        <f>D188/$E$6</f>
        <v>2.5486808856313115</v>
      </c>
      <c r="F188">
        <f>'Req. Diario'!F186</f>
        <v>3.9707468892000004</v>
      </c>
      <c r="G188">
        <f>(F188/$G$6)</f>
        <v>7.63605171</v>
      </c>
      <c r="H188">
        <f>'Req. Diario'!G186</f>
        <v>0.8484501900000001</v>
      </c>
      <c r="I188">
        <f>H188/$I$6</f>
        <v>5.3028136875000005</v>
      </c>
      <c r="J188">
        <f>'Req. Diario'!H186</f>
        <v>0.8634</v>
      </c>
      <c r="K188">
        <f>J188/$K$6</f>
        <v>3.197777777777777</v>
      </c>
      <c r="L188">
        <f>'Req. Diario'!I186</f>
        <v>35.6483</v>
      </c>
      <c r="M188">
        <f>L188/$M$6</f>
        <v>173.89414634146343</v>
      </c>
    </row>
    <row r="189">
      <c r="A189">
        <v>27</v>
      </c>
      <c r="B189">
        <f>'Req. Diario'!D187</f>
        <v>2.2453628242500003</v>
      </c>
      <c r="C189">
        <f>(B189-((E189*(Main!$E$25/100))+(G189*(Main!$E$30/100))+(I189*(Main!$E$40/100))+(K189*(Main!$E$45/100))))/$C$6</f>
        <v>4.310046454981157</v>
      </c>
      <c r="D189">
        <f>'Req. Diario'!E187</f>
        <v>1.5546953402351</v>
      </c>
      <c r="E189">
        <f>D189/$E$6</f>
        <v>2.5486808856313115</v>
      </c>
      <c r="F189">
        <f>'Req. Diario'!F187</f>
        <v>3.9707468892000004</v>
      </c>
      <c r="G189">
        <f>(F189/$G$6)</f>
        <v>7.63605171</v>
      </c>
      <c r="H189">
        <f>'Req. Diario'!G187</f>
        <v>0.8484501900000001</v>
      </c>
      <c r="I189">
        <f>H189/$I$6</f>
        <v>5.3028136875000005</v>
      </c>
      <c r="J189">
        <f>'Req. Diario'!H187</f>
        <v>0.8634</v>
      </c>
      <c r="K189">
        <f>J189/$K$6</f>
        <v>3.197777777777777</v>
      </c>
      <c r="L189">
        <f>'Req. Diario'!I187</f>
        <v>35.6483</v>
      </c>
      <c r="M189">
        <f>L189/$M$6</f>
        <v>173.89414634146343</v>
      </c>
    </row>
    <row r="190">
      <c r="B190">
        <f>'Req. Diario'!D188</f>
        <v>2.2453628242500003</v>
      </c>
      <c r="C190">
        <f>(B190-((E190*(Main!$E$25/100))+(G190*(Main!$E$30/100))+(I190*(Main!$E$40/100))+(K190*(Main!$E$45/100))))/$C$6</f>
        <v>4.310046454981157</v>
      </c>
      <c r="D190">
        <f>'Req. Diario'!E188</f>
        <v>1.5546953402351</v>
      </c>
      <c r="E190">
        <f>D190/$E$6</f>
        <v>2.5486808856313115</v>
      </c>
      <c r="F190">
        <f>'Req. Diario'!F188</f>
        <v>3.9707468892000004</v>
      </c>
      <c r="G190">
        <f>(F190/$G$6)</f>
        <v>7.63605171</v>
      </c>
      <c r="H190">
        <f>'Req. Diario'!G188</f>
        <v>0.8484501900000001</v>
      </c>
      <c r="I190">
        <f>H190/$I$6</f>
        <v>5.3028136875000005</v>
      </c>
      <c r="J190">
        <f>'Req. Diario'!H188</f>
        <v>0.8634</v>
      </c>
      <c r="K190">
        <f>J190/$K$6</f>
        <v>3.197777777777777</v>
      </c>
      <c r="L190">
        <f>'Req. Diario'!I188</f>
        <v>35.6483</v>
      </c>
      <c r="M190">
        <f>L190/$M$6</f>
        <v>173.89414634146343</v>
      </c>
    </row>
    <row r="191">
      <c r="B191">
        <f>'Req. Diario'!D189</f>
        <v>2.2453628242500003</v>
      </c>
      <c r="C191">
        <f>(B191-((E191*(Main!$E$25/100))+(G191*(Main!$E$30/100))+(I191*(Main!$E$40/100))+(K191*(Main!$E$45/100))))/$C$6</f>
        <v>4.310046454981157</v>
      </c>
      <c r="D191">
        <f>'Req. Diario'!E189</f>
        <v>1.5546953402351</v>
      </c>
      <c r="E191">
        <f>D191/$E$6</f>
        <v>2.5486808856313115</v>
      </c>
      <c r="F191">
        <f>'Req. Diario'!F189</f>
        <v>3.9707468892000004</v>
      </c>
      <c r="G191">
        <f>(F191/$G$6)</f>
        <v>7.63605171</v>
      </c>
      <c r="H191">
        <f>'Req. Diario'!G189</f>
        <v>0.8484501900000001</v>
      </c>
      <c r="I191">
        <f>H191/$I$6</f>
        <v>5.3028136875000005</v>
      </c>
      <c r="J191">
        <f>'Req. Diario'!H189</f>
        <v>0.8634</v>
      </c>
      <c r="K191">
        <f>J191/$K$6</f>
        <v>3.197777777777777</v>
      </c>
      <c r="L191">
        <f>'Req. Diario'!I189</f>
        <v>35.6483</v>
      </c>
      <c r="M191">
        <f>L191/$M$6</f>
        <v>173.89414634146343</v>
      </c>
    </row>
    <row r="192">
      <c r="B192">
        <f>'Req. Diario'!D190</f>
        <v>2.2453628242500003</v>
      </c>
      <c r="C192">
        <f>(B192-((E192*(Main!$E$25/100))+(G192*(Main!$E$30/100))+(I192*(Main!$E$40/100))+(K192*(Main!$E$45/100))))/$C$6</f>
        <v>4.310046454981157</v>
      </c>
      <c r="D192">
        <f>'Req. Diario'!E190</f>
        <v>1.5546953402351</v>
      </c>
      <c r="E192">
        <f>D192/$E$6</f>
        <v>2.5486808856313115</v>
      </c>
      <c r="F192">
        <f>'Req. Diario'!F190</f>
        <v>3.9707468892000004</v>
      </c>
      <c r="G192">
        <f>(F192/$G$6)</f>
        <v>7.63605171</v>
      </c>
      <c r="H192">
        <f>'Req. Diario'!G190</f>
        <v>0.8484501900000001</v>
      </c>
      <c r="I192">
        <f>H192/$I$6</f>
        <v>5.3028136875000005</v>
      </c>
      <c r="J192">
        <f>'Req. Diario'!H190</f>
        <v>0.8634</v>
      </c>
      <c r="K192">
        <f>J192/$K$6</f>
        <v>3.197777777777777</v>
      </c>
      <c r="L192">
        <f>'Req. Diario'!I190</f>
        <v>35.6483</v>
      </c>
      <c r="M192">
        <f>L192/$M$6</f>
        <v>173.89414634146343</v>
      </c>
    </row>
    <row r="193">
      <c r="B193">
        <f>'Req. Diario'!D191</f>
        <v>2.2453628242500003</v>
      </c>
      <c r="C193">
        <f>(B193-((E193*(Main!$E$25/100))+(G193*(Main!$E$30/100))+(I193*(Main!$E$40/100))+(K193*(Main!$E$45/100))))/$C$6</f>
        <v>4.310046454981157</v>
      </c>
      <c r="D193">
        <f>'Req. Diario'!E191</f>
        <v>1.5546953402351</v>
      </c>
      <c r="E193">
        <f>D193/$E$6</f>
        <v>2.5486808856313115</v>
      </c>
      <c r="F193">
        <f>'Req. Diario'!F191</f>
        <v>3.9707468892000004</v>
      </c>
      <c r="G193">
        <f>(F193/$G$6)</f>
        <v>7.63605171</v>
      </c>
      <c r="H193">
        <f>'Req. Diario'!G191</f>
        <v>0.8484501900000001</v>
      </c>
      <c r="I193">
        <f>H193/$I$6</f>
        <v>5.3028136875000005</v>
      </c>
      <c r="J193">
        <f>'Req. Diario'!H191</f>
        <v>0.8634</v>
      </c>
      <c r="K193">
        <f>J193/$K$6</f>
        <v>3.197777777777777</v>
      </c>
      <c r="L193">
        <f>'Req. Diario'!I191</f>
        <v>35.6483</v>
      </c>
      <c r="M193">
        <f>L193/$M$6</f>
        <v>173.89414634146343</v>
      </c>
    </row>
    <row r="194">
      <c r="B194">
        <f>'Req. Diario'!D192</f>
        <v>2.2453628242500003</v>
      </c>
      <c r="C194">
        <f>(B194-((E194*(Main!$E$25/100))+(G194*(Main!$E$30/100))+(I194*(Main!$E$40/100))+(K194*(Main!$E$45/100))))/$C$6</f>
        <v>4.310046454981157</v>
      </c>
      <c r="D194">
        <f>'Req. Diario'!E192</f>
        <v>1.5546953402351</v>
      </c>
      <c r="E194">
        <f>D194/$E$6</f>
        <v>2.5486808856313115</v>
      </c>
      <c r="F194">
        <f>'Req. Diario'!F192</f>
        <v>3.9707468892000004</v>
      </c>
      <c r="G194">
        <f>(F194/$G$6)</f>
        <v>7.63605171</v>
      </c>
      <c r="H194">
        <f>'Req. Diario'!G192</f>
        <v>0.8484501900000001</v>
      </c>
      <c r="I194">
        <f>H194/$I$6</f>
        <v>5.3028136875000005</v>
      </c>
      <c r="J194">
        <f>'Req. Diario'!H192</f>
        <v>0.8634</v>
      </c>
      <c r="K194">
        <f>J194/$K$6</f>
        <v>3.197777777777777</v>
      </c>
      <c r="L194">
        <f>'Req. Diario'!I192</f>
        <v>35.6483</v>
      </c>
      <c r="M194">
        <f>L194/$M$6</f>
        <v>173.89414634146343</v>
      </c>
    </row>
    <row r="195">
      <c r="B195">
        <f>'Req. Diario'!D193</f>
        <v>2.2453628242500003</v>
      </c>
      <c r="C195">
        <f>(B195-((E195*(Main!$E$25/100))+(G195*(Main!$E$30/100))+(I195*(Main!$E$40/100))+(K195*(Main!$E$45/100))))/$C$6</f>
        <v>4.310046454981157</v>
      </c>
      <c r="D195">
        <f>'Req. Diario'!E193</f>
        <v>1.5546953402351</v>
      </c>
      <c r="E195">
        <f>D195/$E$6</f>
        <v>2.5486808856313115</v>
      </c>
      <c r="F195">
        <f>'Req. Diario'!F193</f>
        <v>3.9707468892000004</v>
      </c>
      <c r="G195">
        <f>(F195/$G$6)</f>
        <v>7.63605171</v>
      </c>
      <c r="H195">
        <f>'Req. Diario'!G193</f>
        <v>0.8484501900000001</v>
      </c>
      <c r="I195">
        <f>H195/$I$6</f>
        <v>5.3028136875000005</v>
      </c>
      <c r="J195">
        <f>'Req. Diario'!H193</f>
        <v>0.8634</v>
      </c>
      <c r="K195">
        <f>J195/$K$6</f>
        <v>3.197777777777777</v>
      </c>
      <c r="L195">
        <f>'Req. Diario'!I193</f>
        <v>35.6483</v>
      </c>
      <c r="M195">
        <f>L195/$M$6</f>
        <v>173.89414634146343</v>
      </c>
    </row>
    <row r="196">
      <c r="A196">
        <v>28</v>
      </c>
      <c r="B196">
        <f>'Req. Diario'!D194</f>
        <v>2.2453628242500003</v>
      </c>
      <c r="C196">
        <f>(B196-((E196*(Main!$E$25/100))+(G196*(Main!$E$30/100))+(I196*(Main!$E$40/100))+(K196*(Main!$E$45/100))))/$C$6</f>
        <v>4.310046454981157</v>
      </c>
      <c r="D196">
        <f>'Req. Diario'!E194</f>
        <v>1.5546953402351</v>
      </c>
      <c r="E196">
        <f>D196/$E$6</f>
        <v>2.5486808856313115</v>
      </c>
      <c r="F196">
        <f>'Req. Diario'!F194</f>
        <v>3.9707468892000004</v>
      </c>
      <c r="G196">
        <f>(F196/$G$6)</f>
        <v>7.63605171</v>
      </c>
      <c r="H196">
        <f>'Req. Diario'!G194</f>
        <v>0.8484501900000001</v>
      </c>
      <c r="I196">
        <f>H196/$I$6</f>
        <v>5.3028136875000005</v>
      </c>
      <c r="J196">
        <f>'Req. Diario'!H194</f>
        <v>0.8634</v>
      </c>
      <c r="K196">
        <f>J196/$K$6</f>
        <v>3.197777777777777</v>
      </c>
      <c r="L196">
        <f>'Req. Diario'!I194</f>
        <v>35.6483</v>
      </c>
      <c r="M196">
        <f>L196/$M$6</f>
        <v>173.89414634146343</v>
      </c>
    </row>
    <row r="197">
      <c r="B197">
        <f>'Req. Diario'!D195</f>
        <v>2.2453628242500003</v>
      </c>
      <c r="C197">
        <f>(B197-((E197*(Main!$E$25/100))+(G197*(Main!$E$30/100))+(I197*(Main!$E$40/100))+(K197*(Main!$E$45/100))))/$C$6</f>
        <v>4.310046454981157</v>
      </c>
      <c r="D197">
        <f>'Req. Diario'!E195</f>
        <v>1.5546953402351</v>
      </c>
      <c r="E197">
        <f>D197/$E$6</f>
        <v>2.5486808856313115</v>
      </c>
      <c r="F197">
        <f>'Req. Diario'!F195</f>
        <v>3.9707468892000004</v>
      </c>
      <c r="G197">
        <f>(F197/$G$6)</f>
        <v>7.63605171</v>
      </c>
      <c r="H197">
        <f>'Req. Diario'!G195</f>
        <v>0.8484501900000001</v>
      </c>
      <c r="I197">
        <f>H197/$I$6</f>
        <v>5.3028136875000005</v>
      </c>
      <c r="J197">
        <f>'Req. Diario'!H195</f>
        <v>0.8634</v>
      </c>
      <c r="K197">
        <f>J197/$K$6</f>
        <v>3.197777777777777</v>
      </c>
      <c r="L197">
        <f>'Req. Diario'!I195</f>
        <v>35.6483</v>
      </c>
      <c r="M197">
        <f>L197/$M$6</f>
        <v>173.89414634146343</v>
      </c>
    </row>
    <row r="198">
      <c r="B198">
        <f>'Req. Diario'!D196</f>
        <v>2.2453628242500003</v>
      </c>
      <c r="C198">
        <f>(B198-((E198*(Main!$E$25/100))+(G198*(Main!$E$30/100))+(I198*(Main!$E$40/100))+(K198*(Main!$E$45/100))))/$C$6</f>
        <v>4.310046454981157</v>
      </c>
      <c r="D198">
        <f>'Req. Diario'!E196</f>
        <v>1.5546953402351</v>
      </c>
      <c r="E198">
        <f>D198/$E$6</f>
        <v>2.5486808856313115</v>
      </c>
      <c r="F198">
        <f>'Req. Diario'!F196</f>
        <v>3.9707468892000004</v>
      </c>
      <c r="G198">
        <f>(F198/$G$6)</f>
        <v>7.63605171</v>
      </c>
      <c r="H198">
        <f>'Req. Diario'!G196</f>
        <v>0.8484501900000001</v>
      </c>
      <c r="I198">
        <f>H198/$I$6</f>
        <v>5.3028136875000005</v>
      </c>
      <c r="J198">
        <f>'Req. Diario'!H196</f>
        <v>0.8634</v>
      </c>
      <c r="K198">
        <f>J198/$K$6</f>
        <v>3.197777777777777</v>
      </c>
      <c r="L198">
        <f>'Req. Diario'!I196</f>
        <v>35.6483</v>
      </c>
      <c r="M198">
        <f>L198/$M$6</f>
        <v>173.89414634146343</v>
      </c>
    </row>
    <row r="199">
      <c r="B199">
        <f>'Req. Diario'!D197</f>
        <v>2.2453628242500003</v>
      </c>
      <c r="C199">
        <f>(B199-((E199*(Main!$E$25/100))+(G199*(Main!$E$30/100))+(I199*(Main!$E$40/100))+(K199*(Main!$E$45/100))))/$C$6</f>
        <v>4.310046454981157</v>
      </c>
      <c r="D199">
        <f>'Req. Diario'!E197</f>
        <v>1.5546953402351</v>
      </c>
      <c r="E199">
        <f>D199/$E$6</f>
        <v>2.5486808856313115</v>
      </c>
      <c r="F199">
        <f>'Req. Diario'!F197</f>
        <v>3.9707468892000004</v>
      </c>
      <c r="G199">
        <f>(F199/$G$6)</f>
        <v>7.63605171</v>
      </c>
      <c r="H199">
        <f>'Req. Diario'!G197</f>
        <v>0.8484501900000001</v>
      </c>
      <c r="I199">
        <f>H199/$I$6</f>
        <v>5.3028136875000005</v>
      </c>
      <c r="J199">
        <f>'Req. Diario'!H197</f>
        <v>0.8634</v>
      </c>
      <c r="K199">
        <f>J199/$K$6</f>
        <v>3.197777777777777</v>
      </c>
      <c r="L199">
        <f>'Req. Diario'!I197</f>
        <v>35.6483</v>
      </c>
      <c r="M199">
        <f>L199/$M$6</f>
        <v>173.89414634146343</v>
      </c>
    </row>
    <row r="200">
      <c r="B200">
        <f>'Req. Diario'!D198</f>
        <v>2.2453628242500003</v>
      </c>
      <c r="C200">
        <f>(B200-((E200*(Main!$E$25/100))+(G200*(Main!$E$30/100))+(I200*(Main!$E$40/100))+(K200*(Main!$E$45/100))))/$C$6</f>
        <v>4.310046454981157</v>
      </c>
      <c r="D200">
        <f>'Req. Diario'!E198</f>
        <v>1.5546953402351</v>
      </c>
      <c r="E200">
        <f>D200/$E$6</f>
        <v>2.5486808856313115</v>
      </c>
      <c r="F200">
        <f>'Req. Diario'!F198</f>
        <v>3.9707468892000004</v>
      </c>
      <c r="G200">
        <f>(F200/$G$6)</f>
        <v>7.63605171</v>
      </c>
      <c r="H200">
        <f>'Req. Diario'!G198</f>
        <v>0.8484501900000001</v>
      </c>
      <c r="I200">
        <f>H200/$I$6</f>
        <v>5.3028136875000005</v>
      </c>
      <c r="J200">
        <f>'Req. Diario'!H198</f>
        <v>0.8634</v>
      </c>
      <c r="K200">
        <f>J200/$K$6</f>
        <v>3.197777777777777</v>
      </c>
      <c r="L200">
        <f>'Req. Diario'!I198</f>
        <v>35.6483</v>
      </c>
      <c r="M200">
        <f>L200/$M$6</f>
        <v>173.89414634146343</v>
      </c>
    </row>
    <row r="201">
      <c r="B201">
        <f>'Req. Diario'!D199</f>
        <v>2.2453628242500003</v>
      </c>
      <c r="C201">
        <f>(B201-((E201*(Main!$E$25/100))+(G201*(Main!$E$30/100))+(I201*(Main!$E$40/100))+(K201*(Main!$E$45/100))))/$C$6</f>
        <v>4.310046454981157</v>
      </c>
      <c r="D201">
        <f>'Req. Diario'!E199</f>
        <v>1.5546953402351</v>
      </c>
      <c r="E201">
        <f>D201/$E$6</f>
        <v>2.5486808856313115</v>
      </c>
      <c r="F201">
        <f>'Req. Diario'!F199</f>
        <v>3.9707468892000004</v>
      </c>
      <c r="G201">
        <f>(F201/$G$6)</f>
        <v>7.63605171</v>
      </c>
      <c r="H201">
        <f>'Req. Diario'!G199</f>
        <v>0.8484501900000001</v>
      </c>
      <c r="I201">
        <f>H201/$I$6</f>
        <v>5.3028136875000005</v>
      </c>
      <c r="J201">
        <f>'Req. Diario'!H199</f>
        <v>0.8634</v>
      </c>
      <c r="K201">
        <f>J201/$K$6</f>
        <v>3.197777777777777</v>
      </c>
      <c r="L201">
        <f>'Req. Diario'!I199</f>
        <v>35.6483</v>
      </c>
      <c r="M201">
        <f>L201/$M$6</f>
        <v>173.89414634146343</v>
      </c>
    </row>
    <row r="202">
      <c r="B202">
        <f>'Req. Diario'!D200</f>
        <v>2.2453628242500003</v>
      </c>
      <c r="C202">
        <f>(B202-((E202*(Main!$E$25/100))+(G202*(Main!$E$30/100))+(I202*(Main!$E$40/100))+(K202*(Main!$E$45/100))))/$C$6</f>
        <v>4.310046454981157</v>
      </c>
      <c r="D202">
        <f>'Req. Diario'!E200</f>
        <v>1.5546953402351</v>
      </c>
      <c r="E202">
        <f>D202/$E$6</f>
        <v>2.5486808856313115</v>
      </c>
      <c r="F202">
        <f>'Req. Diario'!F200</f>
        <v>3.9707468892000004</v>
      </c>
      <c r="G202">
        <f>(F202/$G$6)</f>
        <v>7.63605171</v>
      </c>
      <c r="H202">
        <f>'Req. Diario'!G200</f>
        <v>0.8484501900000001</v>
      </c>
      <c r="I202">
        <f>H202/$I$6</f>
        <v>5.3028136875000005</v>
      </c>
      <c r="J202">
        <f>'Req. Diario'!H200</f>
        <v>0.8634</v>
      </c>
      <c r="K202">
        <f>J202/$K$6</f>
        <v>3.197777777777777</v>
      </c>
      <c r="L202">
        <f>'Req. Diario'!I200</f>
        <v>35.6483</v>
      </c>
      <c r="M202">
        <f>L202/$M$6</f>
        <v>173.89414634146343</v>
      </c>
    </row>
    <row r="203">
      <c r="A203">
        <v>29</v>
      </c>
      <c r="B203">
        <f>'Req. Diario'!D201</f>
        <v>2.2453628242500003</v>
      </c>
      <c r="C203">
        <f>(B203-((E203*(Main!$E$25/100))+(G203*(Main!$E$30/100))+(I203*(Main!$E$40/100))+(K203*(Main!$E$45/100))))/$C$6</f>
        <v>4.310046454981157</v>
      </c>
      <c r="D203">
        <f>'Req. Diario'!E201</f>
        <v>1.5546953402351</v>
      </c>
      <c r="E203">
        <f>D203/$E$6</f>
        <v>2.5486808856313115</v>
      </c>
      <c r="F203">
        <f>'Req. Diario'!F201</f>
        <v>3.9707468892000004</v>
      </c>
      <c r="G203">
        <f>(F203/$G$6)</f>
        <v>7.63605171</v>
      </c>
      <c r="H203">
        <f>'Req. Diario'!G201</f>
        <v>0.8484501900000001</v>
      </c>
      <c r="I203">
        <f>H203/$I$6</f>
        <v>5.3028136875000005</v>
      </c>
      <c r="J203">
        <f>'Req. Diario'!H201</f>
        <v>0.8634</v>
      </c>
      <c r="K203">
        <f>J203/$K$6</f>
        <v>3.197777777777777</v>
      </c>
      <c r="L203">
        <f>'Req. Diario'!I201</f>
        <v>35.6483</v>
      </c>
      <c r="M203">
        <f>L203/$M$6</f>
        <v>173.89414634146343</v>
      </c>
    </row>
    <row r="204">
      <c r="B204">
        <f>'Req. Diario'!D202</f>
        <v>2.2453628242500003</v>
      </c>
      <c r="C204">
        <f>(B204-((E204*(Main!$E$25/100))+(G204*(Main!$E$30/100))+(I204*(Main!$E$40/100))+(K204*(Main!$E$45/100))))/$C$6</f>
        <v>4.310046454981157</v>
      </c>
      <c r="D204">
        <f>'Req. Diario'!E202</f>
        <v>1.5546953402351</v>
      </c>
      <c r="E204">
        <f>D204/$E$6</f>
        <v>2.5486808856313115</v>
      </c>
      <c r="F204">
        <f>'Req. Diario'!F202</f>
        <v>3.9707468892000004</v>
      </c>
      <c r="G204">
        <f>(F204/$G$6)</f>
        <v>7.63605171</v>
      </c>
      <c r="H204">
        <f>'Req. Diario'!G202</f>
        <v>0.8484501900000001</v>
      </c>
      <c r="I204">
        <f>H204/$I$6</f>
        <v>5.3028136875000005</v>
      </c>
      <c r="J204">
        <f>'Req. Diario'!H202</f>
        <v>0.8634</v>
      </c>
      <c r="K204">
        <f>J204/$K$6</f>
        <v>3.197777777777777</v>
      </c>
      <c r="L204">
        <f>'Req. Diario'!I202</f>
        <v>35.6483</v>
      </c>
      <c r="M204">
        <f>L204/$M$6</f>
        <v>173.89414634146343</v>
      </c>
    </row>
    <row r="205">
      <c r="B205">
        <f>'Req. Diario'!D203</f>
        <v>2.2453628242500003</v>
      </c>
      <c r="C205">
        <f>(B205-((E205*(Main!$E$25/100))+(G205*(Main!$E$30/100))+(I205*(Main!$E$40/100))+(K205*(Main!$E$45/100))))/$C$6</f>
        <v>4.310046454981157</v>
      </c>
      <c r="D205">
        <f>'Req. Diario'!E203</f>
        <v>1.5546953402351</v>
      </c>
      <c r="E205">
        <f>D205/$E$6</f>
        <v>2.5486808856313115</v>
      </c>
      <c r="F205">
        <f>'Req. Diario'!F203</f>
        <v>3.9707468892000004</v>
      </c>
      <c r="G205">
        <f>(F205/$G$6)</f>
        <v>7.63605171</v>
      </c>
      <c r="H205">
        <f>'Req. Diario'!G203</f>
        <v>0.8484501900000001</v>
      </c>
      <c r="I205">
        <f>H205/$I$6</f>
        <v>5.3028136875000005</v>
      </c>
      <c r="J205">
        <f>'Req. Diario'!H203</f>
        <v>0.8634</v>
      </c>
      <c r="K205">
        <f>J205/$K$6</f>
        <v>3.197777777777777</v>
      </c>
      <c r="L205">
        <f>'Req. Diario'!I203</f>
        <v>35.6483</v>
      </c>
      <c r="M205">
        <f>L205/$M$6</f>
        <v>173.89414634146343</v>
      </c>
    </row>
    <row r="206">
      <c r="B206">
        <f>'Req. Diario'!D204</f>
        <v>2.2453628242500003</v>
      </c>
      <c r="C206">
        <f>(B206-((E206*(Main!$E$25/100))+(G206*(Main!$E$30/100))+(I206*(Main!$E$40/100))+(K206*(Main!$E$45/100))))/$C$6</f>
        <v>4.310046454981157</v>
      </c>
      <c r="D206">
        <f>'Req. Diario'!E204</f>
        <v>1.5546953402351</v>
      </c>
      <c r="E206">
        <f>D206/$E$6</f>
        <v>2.5486808856313115</v>
      </c>
      <c r="F206">
        <f>'Req. Diario'!F204</f>
        <v>3.9707468892000004</v>
      </c>
      <c r="G206">
        <f>(F206/$G$6)</f>
        <v>7.63605171</v>
      </c>
      <c r="H206">
        <f>'Req. Diario'!G204</f>
        <v>0.8484501900000001</v>
      </c>
      <c r="I206">
        <f>H206/$I$6</f>
        <v>5.3028136875000005</v>
      </c>
      <c r="J206">
        <f>'Req. Diario'!H204</f>
        <v>0.8634</v>
      </c>
      <c r="K206">
        <f>J206/$K$6</f>
        <v>3.197777777777777</v>
      </c>
      <c r="L206">
        <f>'Req. Diario'!I204</f>
        <v>35.6483</v>
      </c>
      <c r="M206">
        <f>L206/$M$6</f>
        <v>173.89414634146343</v>
      </c>
    </row>
    <row r="207">
      <c r="B207">
        <f>'Req. Diario'!D205</f>
        <v>2.2453628242500003</v>
      </c>
      <c r="C207">
        <f>(B207-((E207*(Main!$E$25/100))+(G207*(Main!$E$30/100))+(I207*(Main!$E$40/100))+(K207*(Main!$E$45/100))))/$C$6</f>
        <v>4.310046454981157</v>
      </c>
      <c r="D207">
        <f>'Req. Diario'!E205</f>
        <v>1.5546953402351</v>
      </c>
      <c r="E207">
        <f>D207/$E$6</f>
        <v>2.5486808856313115</v>
      </c>
      <c r="F207">
        <f>'Req. Diario'!F205</f>
        <v>3.9707468892000004</v>
      </c>
      <c r="G207">
        <f>(F207/$G$6)</f>
        <v>7.63605171</v>
      </c>
      <c r="H207">
        <f>'Req. Diario'!G205</f>
        <v>0.8484501900000001</v>
      </c>
      <c r="I207">
        <f>H207/$I$6</f>
        <v>5.3028136875000005</v>
      </c>
      <c r="J207">
        <f>'Req. Diario'!H205</f>
        <v>0.8634</v>
      </c>
      <c r="K207">
        <f>J207/$K$6</f>
        <v>3.197777777777777</v>
      </c>
      <c r="L207">
        <f>'Req. Diario'!I205</f>
        <v>35.6483</v>
      </c>
      <c r="M207">
        <f>L207/$M$6</f>
        <v>173.89414634146343</v>
      </c>
    </row>
    <row r="208">
      <c r="B208">
        <f>'Req. Diario'!D206</f>
        <v>2.2453628242500003</v>
      </c>
      <c r="C208">
        <f>(B208-((E208*(Main!$E$25/100))+(G208*(Main!$E$30/100))+(I208*(Main!$E$40/100))+(K208*(Main!$E$45/100))))/$C$6</f>
        <v>4.310046454981157</v>
      </c>
      <c r="D208">
        <f>'Req. Diario'!E206</f>
        <v>1.5546953402351</v>
      </c>
      <c r="E208">
        <f>D208/$E$6</f>
        <v>2.5486808856313115</v>
      </c>
      <c r="F208">
        <f>'Req. Diario'!F206</f>
        <v>3.9707468892000004</v>
      </c>
      <c r="G208">
        <f>(F208/$G$6)</f>
        <v>7.63605171</v>
      </c>
      <c r="H208">
        <f>'Req. Diario'!G206</f>
        <v>0.8484501900000001</v>
      </c>
      <c r="I208">
        <f>H208/$I$6</f>
        <v>5.3028136875000005</v>
      </c>
      <c r="J208">
        <f>'Req. Diario'!H206</f>
        <v>0.8634</v>
      </c>
      <c r="K208">
        <f>J208/$K$6</f>
        <v>3.197777777777777</v>
      </c>
      <c r="L208">
        <f>'Req. Diario'!I206</f>
        <v>35.6483</v>
      </c>
      <c r="M208">
        <f>L208/$M$6</f>
        <v>173.89414634146343</v>
      </c>
    </row>
    <row r="209">
      <c r="B209">
        <f>'Req. Diario'!D207</f>
        <v>2.2453628242500003</v>
      </c>
      <c r="C209">
        <f>(B209-((E209*(Main!$E$25/100))+(G209*(Main!$E$30/100))+(I209*(Main!$E$40/100))+(K209*(Main!$E$45/100))))/$C$6</f>
        <v>4.310046454981157</v>
      </c>
      <c r="D209">
        <f>'Req. Diario'!E207</f>
        <v>1.5546953402351</v>
      </c>
      <c r="E209">
        <f>D209/$E$6</f>
        <v>2.5486808856313115</v>
      </c>
      <c r="F209">
        <f>'Req. Diario'!F207</f>
        <v>3.9707468892000004</v>
      </c>
      <c r="G209">
        <f>(F209/$G$6)</f>
        <v>7.63605171</v>
      </c>
      <c r="H209">
        <f>'Req. Diario'!G207</f>
        <v>0.8484501900000001</v>
      </c>
      <c r="I209">
        <f>H209/$I$6</f>
        <v>5.3028136875000005</v>
      </c>
      <c r="J209">
        <f>'Req. Diario'!H207</f>
        <v>0.8634</v>
      </c>
      <c r="K209">
        <f>J209/$K$6</f>
        <v>3.197777777777777</v>
      </c>
      <c r="L209">
        <f>'Req. Diario'!I207</f>
        <v>35.6483</v>
      </c>
      <c r="M209">
        <f>L209/$M$6</f>
        <v>173.89414634146343</v>
      </c>
    </row>
    <row r="210">
      <c r="A210">
        <v>30</v>
      </c>
      <c r="B210">
        <f>'Req. Diario'!D208</f>
        <v>2.2453628242500003</v>
      </c>
      <c r="C210">
        <f>(B210-((E210*(Main!$E$25/100))+(G210*(Main!$E$30/100))+(I210*(Main!$E$40/100))+(K210*(Main!$E$45/100))))/$C$6</f>
        <v>4.310046454981157</v>
      </c>
      <c r="D210">
        <f>'Req. Diario'!E208</f>
        <v>1.5546953402351</v>
      </c>
      <c r="E210">
        <f>D210/$E$6</f>
        <v>2.5486808856313115</v>
      </c>
      <c r="F210">
        <f>'Req. Diario'!F208</f>
        <v>3.9707468892000004</v>
      </c>
      <c r="G210">
        <f>(F210/$G$6)</f>
        <v>7.63605171</v>
      </c>
      <c r="H210">
        <f>'Req. Diario'!G208</f>
        <v>0.8484501900000001</v>
      </c>
      <c r="I210">
        <f>H210/$I$6</f>
        <v>5.3028136875000005</v>
      </c>
      <c r="J210">
        <f>'Req. Diario'!H208</f>
        <v>0.8634</v>
      </c>
      <c r="K210">
        <f>J210/$K$6</f>
        <v>3.197777777777777</v>
      </c>
      <c r="L210">
        <f>'Req. Diario'!I208</f>
        <v>35.6483</v>
      </c>
      <c r="M210">
        <f>L210/$M$6</f>
        <v>173.89414634146343</v>
      </c>
    </row>
    <row r="211">
      <c r="B211">
        <f>'Req. Diario'!D209</f>
        <v>2.2453628242500003</v>
      </c>
      <c r="C211">
        <f>(B211-((E211*(Main!$E$25/100))+(G211*(Main!$E$30/100))+(I211*(Main!$E$40/100))+(K211*(Main!$E$45/100))))/$C$6</f>
        <v>4.310046454981157</v>
      </c>
      <c r="D211">
        <f>'Req. Diario'!E209</f>
        <v>1.5546953402351</v>
      </c>
      <c r="E211">
        <f>D211/$E$6</f>
        <v>2.5486808856313115</v>
      </c>
      <c r="F211">
        <f>'Req. Diario'!F209</f>
        <v>3.9707468892000004</v>
      </c>
      <c r="G211">
        <f>(F211/$G$6)</f>
        <v>7.63605171</v>
      </c>
      <c r="H211">
        <f>'Req. Diario'!G209</f>
        <v>0.8484501900000001</v>
      </c>
      <c r="I211">
        <f>H211/$I$6</f>
        <v>5.3028136875000005</v>
      </c>
      <c r="J211">
        <f>'Req. Diario'!H209</f>
        <v>0.8634</v>
      </c>
      <c r="K211">
        <f>J211/$K$6</f>
        <v>3.197777777777777</v>
      </c>
      <c r="L211">
        <f>'Req. Diario'!I209</f>
        <v>35.6483</v>
      </c>
      <c r="M211">
        <f>L211/$M$6</f>
        <v>173.89414634146343</v>
      </c>
    </row>
    <row r="212">
      <c r="B212">
        <f>'Req. Diario'!D210</f>
        <v>2.2453628242500003</v>
      </c>
      <c r="C212">
        <f>(B212-((E212*(Main!$E$25/100))+(G212*(Main!$E$30/100))+(I212*(Main!$E$40/100))+(K212*(Main!$E$45/100))))/$C$6</f>
        <v>4.310046454981157</v>
      </c>
      <c r="D212">
        <f>'Req. Diario'!E210</f>
        <v>1.5546953402351</v>
      </c>
      <c r="E212">
        <f>D212/$E$6</f>
        <v>2.5486808856313115</v>
      </c>
      <c r="F212">
        <f>'Req. Diario'!F210</f>
        <v>3.9707468892000004</v>
      </c>
      <c r="G212">
        <f>(F212/$G$6)</f>
        <v>7.63605171</v>
      </c>
      <c r="H212">
        <f>'Req. Diario'!G210</f>
        <v>0.8484501900000001</v>
      </c>
      <c r="I212">
        <f>H212/$I$6</f>
        <v>5.3028136875000005</v>
      </c>
      <c r="J212">
        <f>'Req. Diario'!H210</f>
        <v>0.8634</v>
      </c>
      <c r="K212">
        <f>J212/$K$6</f>
        <v>3.197777777777777</v>
      </c>
      <c r="L212">
        <f>'Req. Diario'!I210</f>
        <v>35.6483</v>
      </c>
      <c r="M212">
        <f>L212/$M$6</f>
        <v>173.89414634146343</v>
      </c>
    </row>
    <row r="213">
      <c r="B213">
        <f>'Req. Diario'!D211</f>
        <v>2.2453628242500003</v>
      </c>
      <c r="C213">
        <f>(B213-((E213*(Main!$E$25/100))+(G213*(Main!$E$30/100))+(I213*(Main!$E$40/100))+(K213*(Main!$E$45/100))))/$C$6</f>
        <v>4.310046454981157</v>
      </c>
      <c r="D213">
        <f>'Req. Diario'!E211</f>
        <v>1.5546953402351</v>
      </c>
      <c r="E213">
        <f>D213/$E$6</f>
        <v>2.5486808856313115</v>
      </c>
      <c r="F213">
        <f>'Req. Diario'!F211</f>
        <v>3.9707468892000004</v>
      </c>
      <c r="G213">
        <f>(F213/$G$6)</f>
        <v>7.63605171</v>
      </c>
      <c r="H213">
        <f>'Req. Diario'!G211</f>
        <v>0.8484501900000001</v>
      </c>
      <c r="I213">
        <f>H213/$I$6</f>
        <v>5.3028136875000005</v>
      </c>
      <c r="J213">
        <f>'Req. Diario'!H211</f>
        <v>0.8634</v>
      </c>
      <c r="K213">
        <f>J213/$K$6</f>
        <v>3.197777777777777</v>
      </c>
      <c r="L213">
        <f>'Req. Diario'!I211</f>
        <v>35.6483</v>
      </c>
      <c r="M213">
        <f>L213/$M$6</f>
        <v>173.89414634146343</v>
      </c>
    </row>
    <row r="214">
      <c r="B214">
        <f>'Req. Diario'!D212</f>
        <v>2.2453628242500003</v>
      </c>
      <c r="C214">
        <f>(B214-((E214*(Main!$E$25/100))+(G214*(Main!$E$30/100))+(I214*(Main!$E$40/100))+(K214*(Main!$E$45/100))))/$C$6</f>
        <v>4.310046454981157</v>
      </c>
      <c r="D214">
        <f>'Req. Diario'!E212</f>
        <v>1.5546953402351</v>
      </c>
      <c r="E214">
        <f>D214/$E$6</f>
        <v>2.5486808856313115</v>
      </c>
      <c r="F214">
        <f>'Req. Diario'!F212</f>
        <v>3.9707468892000004</v>
      </c>
      <c r="G214">
        <f>(F214/$G$6)</f>
        <v>7.63605171</v>
      </c>
      <c r="H214">
        <f>'Req. Diario'!G212</f>
        <v>0.8484501900000001</v>
      </c>
      <c r="I214">
        <f>H214/$I$6</f>
        <v>5.3028136875000005</v>
      </c>
      <c r="J214">
        <f>'Req. Diario'!H212</f>
        <v>0.8634</v>
      </c>
      <c r="K214">
        <f>J214/$K$6</f>
        <v>3.197777777777777</v>
      </c>
      <c r="L214">
        <f>'Req. Diario'!I212</f>
        <v>35.6483</v>
      </c>
      <c r="M214">
        <f>L214/$M$6</f>
        <v>173.89414634146343</v>
      </c>
    </row>
    <row r="215">
      <c r="B215">
        <f>'Req. Diario'!D213</f>
        <v>2.2453628242500003</v>
      </c>
      <c r="C215">
        <f>(B215-((E215*(Main!$E$25/100))+(G215*(Main!$E$30/100))+(I215*(Main!$E$40/100))+(K215*(Main!$E$45/100))))/$C$6</f>
        <v>4.310046454981157</v>
      </c>
      <c r="D215">
        <f>'Req. Diario'!E213</f>
        <v>1.5546953402351</v>
      </c>
      <c r="E215">
        <f>D215/$E$6</f>
        <v>2.5486808856313115</v>
      </c>
      <c r="F215">
        <f>'Req. Diario'!F213</f>
        <v>3.9707468892000004</v>
      </c>
      <c r="G215">
        <f>(F215/$G$6)</f>
        <v>7.63605171</v>
      </c>
      <c r="H215">
        <f>'Req. Diario'!G213</f>
        <v>0.8484501900000001</v>
      </c>
      <c r="I215">
        <f>H215/$I$6</f>
        <v>5.3028136875000005</v>
      </c>
      <c r="J215">
        <f>'Req. Diario'!H213</f>
        <v>0.8634</v>
      </c>
      <c r="K215">
        <f>J215/$K$6</f>
        <v>3.197777777777777</v>
      </c>
      <c r="L215">
        <f>'Req. Diario'!I213</f>
        <v>35.6483</v>
      </c>
      <c r="M215">
        <f>L215/$M$6</f>
        <v>173.89414634146343</v>
      </c>
    </row>
    <row r="216">
      <c r="B216">
        <f>'Req. Diario'!D214</f>
        <v>2.2453628242500003</v>
      </c>
      <c r="C216">
        <f>(B216-((E216*(Main!$E$25/100))+(G216*(Main!$E$30/100))+(I216*(Main!$E$40/100))+(K216*(Main!$E$45/100))))/$C$6</f>
        <v>4.310046454981157</v>
      </c>
      <c r="D216">
        <f>'Req. Diario'!E214</f>
        <v>1.5546953402351</v>
      </c>
      <c r="E216">
        <f>D216/$E$6</f>
        <v>2.5486808856313115</v>
      </c>
      <c r="F216">
        <f>'Req. Diario'!F214</f>
        <v>3.9707468892000004</v>
      </c>
      <c r="G216">
        <f>(F216/$G$6)</f>
        <v>7.63605171</v>
      </c>
      <c r="H216">
        <f>'Req. Diario'!G214</f>
        <v>0.8484501900000001</v>
      </c>
      <c r="I216">
        <f>H216/$I$6</f>
        <v>5.3028136875000005</v>
      </c>
      <c r="J216">
        <f>'Req. Diario'!H214</f>
        <v>0.8634</v>
      </c>
      <c r="K216">
        <f>J216/$K$6</f>
        <v>3.197777777777777</v>
      </c>
      <c r="L216">
        <f>'Req. Diario'!I214</f>
        <v>35.6483</v>
      </c>
      <c r="M216">
        <f>L216/$M$6</f>
        <v>173.89414634146343</v>
      </c>
    </row>
    <row r="217">
      <c r="A217">
        <v>31</v>
      </c>
      <c r="B217">
        <f>'Req. Diario'!D215</f>
        <v>2.2453628242500003</v>
      </c>
      <c r="C217">
        <f>(B217-((E217*(Main!$E$25/100))+(G217*(Main!$E$30/100))+(I217*(Main!$E$40/100))+(K217*(Main!$E$45/100))))/$C$6</f>
        <v>4.310046454981157</v>
      </c>
      <c r="D217">
        <f>'Req. Diario'!E215</f>
        <v>1.5546953402351</v>
      </c>
      <c r="E217">
        <f>D217/$E$6</f>
        <v>2.5486808856313115</v>
      </c>
      <c r="F217">
        <f>'Req. Diario'!F215</f>
        <v>3.9707468892000004</v>
      </c>
      <c r="G217">
        <f>(F217/$G$6)</f>
        <v>7.63605171</v>
      </c>
      <c r="H217">
        <f>'Req. Diario'!G215</f>
        <v>0.8484501900000001</v>
      </c>
      <c r="I217">
        <f>H217/$I$6</f>
        <v>5.3028136875000005</v>
      </c>
      <c r="J217">
        <f>'Req. Diario'!H215</f>
        <v>0.8634</v>
      </c>
      <c r="K217">
        <f>J217/$K$6</f>
        <v>3.197777777777777</v>
      </c>
      <c r="L217">
        <f>'Req. Diario'!I215</f>
        <v>35.6483</v>
      </c>
      <c r="M217">
        <f>L217/$M$6</f>
        <v>173.89414634146343</v>
      </c>
    </row>
    <row r="218">
      <c r="B218">
        <f>'Req. Diario'!D216</f>
        <v>2.2453628242500003</v>
      </c>
      <c r="C218">
        <f>(B218-((E218*(Main!$E$25/100))+(G218*(Main!$E$30/100))+(I218*(Main!$E$40/100))+(K218*(Main!$E$45/100))))/$C$6</f>
        <v>4.310046454981157</v>
      </c>
      <c r="D218">
        <f>'Req. Diario'!E216</f>
        <v>1.5546953402351</v>
      </c>
      <c r="E218">
        <f>D218/$E$6</f>
        <v>2.5486808856313115</v>
      </c>
      <c r="F218">
        <f>'Req. Diario'!F216</f>
        <v>3.9707468892000004</v>
      </c>
      <c r="G218">
        <f>(F218/$G$6)</f>
        <v>7.63605171</v>
      </c>
      <c r="H218">
        <f>'Req. Diario'!G216</f>
        <v>0.8484501900000001</v>
      </c>
      <c r="I218">
        <f>H218/$I$6</f>
        <v>5.3028136875000005</v>
      </c>
      <c r="J218">
        <f>'Req. Diario'!H216</f>
        <v>0.8634</v>
      </c>
      <c r="K218">
        <f>J218/$K$6</f>
        <v>3.197777777777777</v>
      </c>
      <c r="L218">
        <f>'Req. Diario'!I216</f>
        <v>35.6483</v>
      </c>
      <c r="M218">
        <f>L218/$M$6</f>
        <v>173.89414634146343</v>
      </c>
    </row>
    <row r="219">
      <c r="B219">
        <f>'Req. Diario'!D217</f>
        <v>2.2453628242500003</v>
      </c>
      <c r="C219">
        <f>(B219-((E219*(Main!$E$25/100))+(G219*(Main!$E$30/100))+(I219*(Main!$E$40/100))+(K219*(Main!$E$45/100))))/$C$6</f>
        <v>4.310046454981157</v>
      </c>
      <c r="D219">
        <f>'Req. Diario'!E217</f>
        <v>1.5546953402351</v>
      </c>
      <c r="E219">
        <f>D219/$E$6</f>
        <v>2.5486808856313115</v>
      </c>
      <c r="F219">
        <f>'Req. Diario'!F217</f>
        <v>3.9707468892000004</v>
      </c>
      <c r="G219">
        <f>(F219/$G$6)</f>
        <v>7.63605171</v>
      </c>
      <c r="H219">
        <f>'Req. Diario'!G217</f>
        <v>0.8484501900000001</v>
      </c>
      <c r="I219">
        <f>H219/$I$6</f>
        <v>5.3028136875000005</v>
      </c>
      <c r="J219">
        <f>'Req. Diario'!H217</f>
        <v>0.8634</v>
      </c>
      <c r="K219">
        <f>J219/$K$6</f>
        <v>3.197777777777777</v>
      </c>
      <c r="L219">
        <f>'Req. Diario'!I217</f>
        <v>35.6483</v>
      </c>
      <c r="M219">
        <f>L219/$M$6</f>
        <v>173.89414634146343</v>
      </c>
    </row>
    <row r="220">
      <c r="B220">
        <f>'Req. Diario'!D218</f>
        <v>2.2453628242500003</v>
      </c>
      <c r="C220">
        <f>(B220-((E220*(Main!$E$25/100))+(G220*(Main!$E$30/100))+(I220*(Main!$E$40/100))+(K220*(Main!$E$45/100))))/$C$6</f>
        <v>4.310046454981157</v>
      </c>
      <c r="D220">
        <f>'Req. Diario'!E218</f>
        <v>1.5546953402351</v>
      </c>
      <c r="E220">
        <f>D220/$E$6</f>
        <v>2.5486808856313115</v>
      </c>
      <c r="F220">
        <f>'Req. Diario'!F218</f>
        <v>3.9707468892000004</v>
      </c>
      <c r="G220">
        <f>(F220/$G$6)</f>
        <v>7.63605171</v>
      </c>
      <c r="H220">
        <f>'Req. Diario'!G218</f>
        <v>0.8484501900000001</v>
      </c>
      <c r="I220">
        <f>H220/$I$6</f>
        <v>5.3028136875000005</v>
      </c>
      <c r="J220">
        <f>'Req. Diario'!H218</f>
        <v>0.8634</v>
      </c>
      <c r="K220">
        <f>J220/$K$6</f>
        <v>3.197777777777777</v>
      </c>
      <c r="L220">
        <f>'Req. Diario'!I218</f>
        <v>35.6483</v>
      </c>
      <c r="M220">
        <f>L220/$M$6</f>
        <v>173.89414634146343</v>
      </c>
    </row>
    <row r="221">
      <c r="B221">
        <f>'Req. Diario'!D219</f>
        <v>2.2453628242500003</v>
      </c>
      <c r="C221">
        <f>(B221-((E221*(Main!$E$25/100))+(G221*(Main!$E$30/100))+(I221*(Main!$E$40/100))+(K221*(Main!$E$45/100))))/$C$6</f>
        <v>4.310046454981157</v>
      </c>
      <c r="D221">
        <f>'Req. Diario'!E219</f>
        <v>1.5546953402351</v>
      </c>
      <c r="E221">
        <f>D221/$E$6</f>
        <v>2.5486808856313115</v>
      </c>
      <c r="F221">
        <f>'Req. Diario'!F219</f>
        <v>3.9707468892000004</v>
      </c>
      <c r="G221">
        <f>(F221/$G$6)</f>
        <v>7.63605171</v>
      </c>
      <c r="H221">
        <f>'Req. Diario'!G219</f>
        <v>0.8484501900000001</v>
      </c>
      <c r="I221">
        <f>H221/$I$6</f>
        <v>5.3028136875000005</v>
      </c>
      <c r="J221">
        <f>'Req. Diario'!H219</f>
        <v>0.8634</v>
      </c>
      <c r="K221">
        <f>J221/$K$6</f>
        <v>3.197777777777777</v>
      </c>
      <c r="L221">
        <f>'Req. Diario'!I219</f>
        <v>35.6483</v>
      </c>
      <c r="M221">
        <f>L221/$M$6</f>
        <v>173.89414634146343</v>
      </c>
    </row>
    <row r="222">
      <c r="B222">
        <f>'Req. Diario'!D220</f>
        <v>2.2453628242500003</v>
      </c>
      <c r="C222">
        <f>(B222-((E222*(Main!$E$25/100))+(G222*(Main!$E$30/100))+(I222*(Main!$E$40/100))+(K222*(Main!$E$45/100))))/$C$6</f>
        <v>4.310046454981157</v>
      </c>
      <c r="D222">
        <f>'Req. Diario'!E220</f>
        <v>1.5546953402351</v>
      </c>
      <c r="E222">
        <f>D222/$E$6</f>
        <v>2.5486808856313115</v>
      </c>
      <c r="F222">
        <f>'Req. Diario'!F220</f>
        <v>3.9707468892000004</v>
      </c>
      <c r="G222">
        <f>(F222/$G$6)</f>
        <v>7.63605171</v>
      </c>
      <c r="H222">
        <f>'Req. Diario'!G220</f>
        <v>0.8484501900000001</v>
      </c>
      <c r="I222">
        <f>H222/$I$6</f>
        <v>5.3028136875000005</v>
      </c>
      <c r="J222">
        <f>'Req. Diario'!H220</f>
        <v>0.8634</v>
      </c>
      <c r="K222">
        <f>J222/$K$6</f>
        <v>3.197777777777777</v>
      </c>
      <c r="L222">
        <f>'Req. Diario'!I220</f>
        <v>35.6483</v>
      </c>
      <c r="M222">
        <f>L222/$M$6</f>
        <v>173.89414634146343</v>
      </c>
    </row>
    <row r="223">
      <c r="B223">
        <f>'Req. Diario'!D221</f>
        <v>2.2453628242500003</v>
      </c>
      <c r="C223">
        <f>(B223-((E223*(Main!$E$25/100))+(G223*(Main!$E$30/100))+(I223*(Main!$E$40/100))+(K223*(Main!$E$45/100))))/$C$6</f>
        <v>4.310046454981157</v>
      </c>
      <c r="D223">
        <f>'Req. Diario'!E221</f>
        <v>1.5546953402351</v>
      </c>
      <c r="E223">
        <f>D223/$E$6</f>
        <v>2.5486808856313115</v>
      </c>
      <c r="F223">
        <f>'Req. Diario'!F221</f>
        <v>3.9707468892000004</v>
      </c>
      <c r="G223">
        <f>(F223/$G$6)</f>
        <v>7.63605171</v>
      </c>
      <c r="H223">
        <f>'Req. Diario'!G221</f>
        <v>0.8484501900000001</v>
      </c>
      <c r="I223">
        <f>H223/$I$6</f>
        <v>5.3028136875000005</v>
      </c>
      <c r="J223">
        <f>'Req. Diario'!H221</f>
        <v>0.8634</v>
      </c>
      <c r="K223">
        <f>J223/$K$6</f>
        <v>3.197777777777777</v>
      </c>
      <c r="L223">
        <f>'Req. Diario'!I221</f>
        <v>35.6483</v>
      </c>
      <c r="M223">
        <f>L223/$M$6</f>
        <v>173.89414634146343</v>
      </c>
    </row>
    <row r="224">
      <c r="A224">
        <v>32</v>
      </c>
      <c r="B224">
        <f>'Req. Diario'!D222</f>
        <v>2.2453628242500003</v>
      </c>
      <c r="C224">
        <f>(B224-((E224*(Main!$E$25/100))+(G224*(Main!$E$30/100))+(I224*(Main!$E$40/100))+(K224*(Main!$E$45/100))))/$C$6</f>
        <v>4.310046454981157</v>
      </c>
      <c r="D224">
        <f>'Req. Diario'!E222</f>
        <v>1.5546953402351</v>
      </c>
      <c r="E224">
        <f>D224/$E$6</f>
        <v>2.5486808856313115</v>
      </c>
      <c r="F224">
        <f>'Req. Diario'!F222</f>
        <v>3.9707468892000004</v>
      </c>
      <c r="G224">
        <f>(F224/$G$6)</f>
        <v>7.63605171</v>
      </c>
      <c r="H224">
        <f>'Req. Diario'!G222</f>
        <v>0.8484501900000001</v>
      </c>
      <c r="I224">
        <f>H224/$I$6</f>
        <v>5.3028136875000005</v>
      </c>
      <c r="J224">
        <f>'Req. Diario'!H222</f>
        <v>0.8634</v>
      </c>
      <c r="K224">
        <f>J224/$K$6</f>
        <v>3.197777777777777</v>
      </c>
      <c r="L224">
        <f>'Req. Diario'!I222</f>
        <v>35.6483</v>
      </c>
      <c r="M224">
        <f>L224/$M$6</f>
        <v>173.89414634146343</v>
      </c>
    </row>
    <row r="225">
      <c r="B225">
        <f>'Req. Diario'!D223</f>
        <v>2.2453628242500003</v>
      </c>
      <c r="C225">
        <f>(B225-((E225*(Main!$E$25/100))+(G225*(Main!$E$30/100))+(I225*(Main!$E$40/100))+(K225*(Main!$E$45/100))))/$C$6</f>
        <v>4.310046454981157</v>
      </c>
      <c r="D225">
        <f>'Req. Diario'!E223</f>
        <v>1.5546953402351</v>
      </c>
      <c r="E225">
        <f>D225/$E$6</f>
        <v>2.5486808856313115</v>
      </c>
      <c r="F225">
        <f>'Req. Diario'!F223</f>
        <v>3.9707468892000004</v>
      </c>
      <c r="G225">
        <f>(F225/$G$6)</f>
        <v>7.63605171</v>
      </c>
      <c r="H225">
        <f>'Req. Diario'!G223</f>
        <v>0.8484501900000001</v>
      </c>
      <c r="I225">
        <f>H225/$I$6</f>
        <v>5.3028136875000005</v>
      </c>
      <c r="J225">
        <f>'Req. Diario'!H223</f>
        <v>0.8634</v>
      </c>
      <c r="K225">
        <f>J225/$K$6</f>
        <v>3.197777777777777</v>
      </c>
      <c r="L225">
        <f>'Req. Diario'!I223</f>
        <v>35.6483</v>
      </c>
      <c r="M225">
        <f>L225/$M$6</f>
        <v>173.89414634146343</v>
      </c>
    </row>
    <row r="226">
      <c r="B226">
        <f>'Req. Diario'!D224</f>
        <v>2.2453628242500003</v>
      </c>
      <c r="C226">
        <f>(B226-((E226*(Main!$E$25/100))+(G226*(Main!$E$30/100))+(I226*(Main!$E$40/100))+(K226*(Main!$E$45/100))))/$C$6</f>
        <v>4.310046454981157</v>
      </c>
      <c r="D226">
        <f>'Req. Diario'!E224</f>
        <v>1.5546953402351</v>
      </c>
      <c r="E226">
        <f>D226/$E$6</f>
        <v>2.5486808856313115</v>
      </c>
      <c r="F226">
        <f>'Req. Diario'!F224</f>
        <v>3.9707468892000004</v>
      </c>
      <c r="G226">
        <f>(F226/$G$6)</f>
        <v>7.63605171</v>
      </c>
      <c r="H226">
        <f>'Req. Diario'!G224</f>
        <v>0.8484501900000001</v>
      </c>
      <c r="I226">
        <f>H226/$I$6</f>
        <v>5.3028136875000005</v>
      </c>
      <c r="J226">
        <f>'Req. Diario'!H224</f>
        <v>0.8634</v>
      </c>
      <c r="K226">
        <f>J226/$K$6</f>
        <v>3.197777777777777</v>
      </c>
      <c r="L226">
        <f>'Req. Diario'!I224</f>
        <v>35.6483</v>
      </c>
      <c r="M226">
        <f>L226/$M$6</f>
        <v>173.89414634146343</v>
      </c>
    </row>
    <row r="227">
      <c r="B227">
        <f>'Req. Diario'!D225</f>
        <v>2.2453628242500003</v>
      </c>
      <c r="C227">
        <f>(B227-((E227*(Main!$E$25/100))+(G227*(Main!$E$30/100))+(I227*(Main!$E$40/100))+(K227*(Main!$E$45/100))))/$C$6</f>
        <v>4.310046454981157</v>
      </c>
      <c r="D227">
        <f>'Req. Diario'!E225</f>
        <v>1.5546953402351</v>
      </c>
      <c r="E227">
        <f>D227/$E$6</f>
        <v>2.5486808856313115</v>
      </c>
      <c r="F227">
        <f>'Req. Diario'!F225</f>
        <v>3.9707468892000004</v>
      </c>
      <c r="G227">
        <f>(F227/$G$6)</f>
        <v>7.63605171</v>
      </c>
      <c r="H227">
        <f>'Req. Diario'!G225</f>
        <v>0.8484501900000001</v>
      </c>
      <c r="I227">
        <f>H227/$I$6</f>
        <v>5.3028136875000005</v>
      </c>
      <c r="J227">
        <f>'Req. Diario'!H225</f>
        <v>0.8634</v>
      </c>
      <c r="K227">
        <f>J227/$K$6</f>
        <v>3.197777777777777</v>
      </c>
      <c r="L227">
        <f>'Req. Diario'!I225</f>
        <v>35.6483</v>
      </c>
      <c r="M227">
        <f>L227/$M$6</f>
        <v>173.89414634146343</v>
      </c>
    </row>
    <row r="228">
      <c r="B228">
        <f>'Req. Diario'!D226</f>
        <v>2.2453628242500003</v>
      </c>
      <c r="C228">
        <f>(B228-((E228*(Main!$E$25/100))+(G228*(Main!$E$30/100))+(I228*(Main!$E$40/100))+(K228*(Main!$E$45/100))))/$C$6</f>
        <v>4.310046454981157</v>
      </c>
      <c r="D228">
        <f>'Req. Diario'!E226</f>
        <v>1.5546953402351</v>
      </c>
      <c r="E228">
        <f>D228/$E$6</f>
        <v>2.5486808856313115</v>
      </c>
      <c r="F228">
        <f>'Req. Diario'!F226</f>
        <v>3.9707468892000004</v>
      </c>
      <c r="G228">
        <f>(F228/$G$6)</f>
        <v>7.63605171</v>
      </c>
      <c r="H228">
        <f>'Req. Diario'!G226</f>
        <v>0.8484501900000001</v>
      </c>
      <c r="I228">
        <f>H228/$I$6</f>
        <v>5.3028136875000005</v>
      </c>
      <c r="J228">
        <f>'Req. Diario'!H226</f>
        <v>0.8634</v>
      </c>
      <c r="K228">
        <f>J228/$K$6</f>
        <v>3.197777777777777</v>
      </c>
      <c r="L228">
        <f>'Req. Diario'!I226</f>
        <v>35.6483</v>
      </c>
      <c r="M228">
        <f>L228/$M$6</f>
        <v>173.89414634146343</v>
      </c>
    </row>
    <row r="229">
      <c r="B229">
        <f>'Req. Diario'!D227</f>
        <v>2.2453628242500003</v>
      </c>
      <c r="C229">
        <f>(B229-((E229*(Main!$E$25/100))+(G229*(Main!$E$30/100))+(I229*(Main!$E$40/100))+(K229*(Main!$E$45/100))))/$C$6</f>
        <v>4.310046454981157</v>
      </c>
      <c r="D229">
        <f>'Req. Diario'!E227</f>
        <v>1.5546953402351</v>
      </c>
      <c r="E229">
        <f>D229/$E$6</f>
        <v>2.5486808856313115</v>
      </c>
      <c r="F229">
        <f>'Req. Diario'!F227</f>
        <v>3.9707468892000004</v>
      </c>
      <c r="G229">
        <f>(F229/$G$6)</f>
        <v>7.63605171</v>
      </c>
      <c r="H229">
        <f>'Req. Diario'!G227</f>
        <v>0.8484501900000001</v>
      </c>
      <c r="I229">
        <f>H229/$I$6</f>
        <v>5.3028136875000005</v>
      </c>
      <c r="J229">
        <f>'Req. Diario'!H227</f>
        <v>0.8634</v>
      </c>
      <c r="K229">
        <f>J229/$K$6</f>
        <v>3.197777777777777</v>
      </c>
      <c r="L229">
        <f>'Req. Diario'!I227</f>
        <v>35.6483</v>
      </c>
      <c r="M229">
        <f>L229/$M$6</f>
        <v>173.89414634146343</v>
      </c>
    </row>
    <row r="230">
      <c r="B230">
        <f>'Req. Diario'!D228</f>
        <v>2.2453628242500003</v>
      </c>
      <c r="C230">
        <f>(B230-((E230*(Main!$E$25/100))+(G230*(Main!$E$30/100))+(I230*(Main!$E$40/100))+(K230*(Main!$E$45/100))))/$C$6</f>
        <v>4.310046454981157</v>
      </c>
      <c r="D230">
        <f>'Req. Diario'!E228</f>
        <v>1.5546953402351</v>
      </c>
      <c r="E230">
        <f>D230/$E$6</f>
        <v>2.5486808856313115</v>
      </c>
      <c r="F230">
        <f>'Req. Diario'!F228</f>
        <v>3.9707468892000004</v>
      </c>
      <c r="G230">
        <f>(F230/$G$6)</f>
        <v>7.63605171</v>
      </c>
      <c r="H230">
        <f>'Req. Diario'!G228</f>
        <v>0.8484501900000001</v>
      </c>
      <c r="I230">
        <f>H230/$I$6</f>
        <v>5.3028136875000005</v>
      </c>
      <c r="J230">
        <f>'Req. Diario'!H228</f>
        <v>0.8634</v>
      </c>
      <c r="K230">
        <f>J230/$K$6</f>
        <v>3.197777777777777</v>
      </c>
      <c r="L230">
        <f>'Req. Diario'!I228</f>
        <v>35.6483</v>
      </c>
      <c r="M230">
        <f>L230/$M$6</f>
        <v>173.89414634146343</v>
      </c>
    </row>
    <row r="231">
      <c r="A231">
        <v>33</v>
      </c>
      <c r="B231">
        <f>'Req. Diario'!D229</f>
        <v>2.2453628242500003</v>
      </c>
      <c r="C231">
        <f>(B231-((E231*(Main!$E$25/100))+(G231*(Main!$E$30/100))+(I231*(Main!$E$40/100))+(K231*(Main!$E$45/100))))/$C$6</f>
        <v>4.310046454981157</v>
      </c>
      <c r="D231">
        <f>'Req. Diario'!E229</f>
        <v>1.5546953402351</v>
      </c>
      <c r="E231">
        <f>D231/$E$6</f>
        <v>2.5486808856313115</v>
      </c>
      <c r="F231">
        <f>'Req. Diario'!F229</f>
        <v>3.9707468892000004</v>
      </c>
      <c r="G231">
        <f>(F231/$G$6)</f>
        <v>7.63605171</v>
      </c>
      <c r="H231">
        <f>'Req. Diario'!G229</f>
        <v>0.8484501900000001</v>
      </c>
      <c r="I231">
        <f>H231/$I$6</f>
        <v>5.3028136875000005</v>
      </c>
      <c r="J231">
        <f>'Req. Diario'!H229</f>
        <v>0.8634</v>
      </c>
      <c r="K231">
        <f>J231/$K$6</f>
        <v>3.197777777777777</v>
      </c>
      <c r="L231">
        <f>'Req. Diario'!I229</f>
        <v>35.6483</v>
      </c>
      <c r="M231">
        <f>L231/$M$6</f>
        <v>173.89414634146343</v>
      </c>
    </row>
    <row r="232">
      <c r="B232">
        <f>'Req. Diario'!D230</f>
        <v>2.2453628242500003</v>
      </c>
      <c r="C232">
        <f>(B232-((E232*(Main!$E$25/100))+(G232*(Main!$E$30/100))+(I232*(Main!$E$40/100))+(K232*(Main!$E$45/100))))/$C$6</f>
        <v>4.310046454981157</v>
      </c>
      <c r="D232">
        <f>'Req. Diario'!E230</f>
        <v>1.5546953402351</v>
      </c>
      <c r="E232">
        <f>D232/$E$6</f>
        <v>2.5486808856313115</v>
      </c>
      <c r="F232">
        <f>'Req. Diario'!F230</f>
        <v>3.9707468892000004</v>
      </c>
      <c r="G232">
        <f>(F232/$G$6)</f>
        <v>7.63605171</v>
      </c>
      <c r="H232">
        <f>'Req. Diario'!G230</f>
        <v>0.8484501900000001</v>
      </c>
      <c r="I232">
        <f>H232/$I$6</f>
        <v>5.3028136875000005</v>
      </c>
      <c r="J232">
        <f>'Req. Diario'!H230</f>
        <v>0.8634</v>
      </c>
      <c r="K232">
        <f>J232/$K$6</f>
        <v>3.197777777777777</v>
      </c>
      <c r="L232">
        <f>'Req. Diario'!I230</f>
        <v>35.6483</v>
      </c>
      <c r="M232">
        <f>L232/$M$6</f>
        <v>173.89414634146343</v>
      </c>
    </row>
    <row r="233">
      <c r="B233">
        <f>'Req. Diario'!D231</f>
        <v>2.2453628242500003</v>
      </c>
      <c r="C233">
        <f>(B233-((E233*(Main!$E$25/100))+(G233*(Main!$E$30/100))+(I233*(Main!$E$40/100))+(K233*(Main!$E$45/100))))/$C$6</f>
        <v>4.310046454981157</v>
      </c>
      <c r="D233">
        <f>'Req. Diario'!E231</f>
        <v>1.5546953402351</v>
      </c>
      <c r="E233">
        <f>D233/$E$6</f>
        <v>2.5486808856313115</v>
      </c>
      <c r="F233">
        <f>'Req. Diario'!F231</f>
        <v>3.9707468892000004</v>
      </c>
      <c r="G233">
        <f>(F233/$G$6)</f>
        <v>7.63605171</v>
      </c>
      <c r="H233">
        <f>'Req. Diario'!G231</f>
        <v>0.8484501900000001</v>
      </c>
      <c r="I233">
        <f>H233/$I$6</f>
        <v>5.3028136875000005</v>
      </c>
      <c r="J233">
        <f>'Req. Diario'!H231</f>
        <v>0.8634</v>
      </c>
      <c r="K233">
        <f>J233/$K$6</f>
        <v>3.197777777777777</v>
      </c>
      <c r="L233">
        <f>'Req. Diario'!I231</f>
        <v>35.6483</v>
      </c>
      <c r="M233">
        <f>L233/$M$6</f>
        <v>173.89414634146343</v>
      </c>
    </row>
    <row r="234">
      <c r="B234">
        <f>'Req. Diario'!D232</f>
        <v>2.2453628242500003</v>
      </c>
      <c r="C234">
        <f>(B234-((E234*(Main!$E$25/100))+(G234*(Main!$E$30/100))+(I234*(Main!$E$40/100))+(K234*(Main!$E$45/100))))/$C$6</f>
        <v>4.310046454981157</v>
      </c>
      <c r="D234">
        <f>'Req. Diario'!E232</f>
        <v>1.5546953402351</v>
      </c>
      <c r="E234">
        <f>D234/$E$6</f>
        <v>2.5486808856313115</v>
      </c>
      <c r="F234">
        <f>'Req. Diario'!F232</f>
        <v>3.9707468892000004</v>
      </c>
      <c r="G234">
        <f>(F234/$G$6)</f>
        <v>7.63605171</v>
      </c>
      <c r="H234">
        <f>'Req. Diario'!G232</f>
        <v>0.8484501900000001</v>
      </c>
      <c r="I234">
        <f>H234/$I$6</f>
        <v>5.3028136875000005</v>
      </c>
      <c r="J234">
        <f>'Req. Diario'!H232</f>
        <v>0.8634</v>
      </c>
      <c r="K234">
        <f>J234/$K$6</f>
        <v>3.197777777777777</v>
      </c>
      <c r="L234">
        <f>'Req. Diario'!I232</f>
        <v>35.6483</v>
      </c>
      <c r="M234">
        <f>L234/$M$6</f>
        <v>173.89414634146343</v>
      </c>
    </row>
    <row r="235">
      <c r="B235">
        <f>'Req. Diario'!D233</f>
        <v>2.2453628242500003</v>
      </c>
      <c r="C235">
        <f>(B235-((E235*(Main!$E$25/100))+(G235*(Main!$E$30/100))+(I235*(Main!$E$40/100))+(K235*(Main!$E$45/100))))/$C$6</f>
        <v>4.310046454981157</v>
      </c>
      <c r="D235">
        <f>'Req. Diario'!E233</f>
        <v>1.5546953402351</v>
      </c>
      <c r="E235">
        <f>D235/$E$6</f>
        <v>2.5486808856313115</v>
      </c>
      <c r="F235">
        <f>'Req. Diario'!F233</f>
        <v>3.9707468892000004</v>
      </c>
      <c r="G235">
        <f>(F235/$G$6)</f>
        <v>7.63605171</v>
      </c>
      <c r="H235">
        <f>'Req. Diario'!G233</f>
        <v>0.8484501900000001</v>
      </c>
      <c r="I235">
        <f>H235/$I$6</f>
        <v>5.3028136875000005</v>
      </c>
      <c r="J235">
        <f>'Req. Diario'!H233</f>
        <v>0.8634</v>
      </c>
      <c r="K235">
        <f>J235/$K$6</f>
        <v>3.197777777777777</v>
      </c>
      <c r="L235">
        <f>'Req. Diario'!I233</f>
        <v>35.6483</v>
      </c>
      <c r="M235">
        <f>L235/$M$6</f>
        <v>173.89414634146343</v>
      </c>
    </row>
    <row r="236">
      <c r="B236">
        <f>'Req. Diario'!D234</f>
        <v>2.2453628242500003</v>
      </c>
      <c r="C236">
        <f>(B236-((E236*(Main!$E$25/100))+(G236*(Main!$E$30/100))+(I236*(Main!$E$40/100))+(K236*(Main!$E$45/100))))/$C$6</f>
        <v>4.310046454981157</v>
      </c>
      <c r="D236">
        <f>'Req. Diario'!E234</f>
        <v>1.5546953402351</v>
      </c>
      <c r="E236">
        <f>D236/$E$6</f>
        <v>2.5486808856313115</v>
      </c>
      <c r="F236">
        <f>'Req. Diario'!F234</f>
        <v>3.9707468892000004</v>
      </c>
      <c r="G236">
        <f>(F236/$G$6)</f>
        <v>7.63605171</v>
      </c>
      <c r="H236">
        <f>'Req. Diario'!G234</f>
        <v>0.8484501900000001</v>
      </c>
      <c r="I236">
        <f>H236/$I$6</f>
        <v>5.3028136875000005</v>
      </c>
      <c r="J236">
        <f>'Req. Diario'!H234</f>
        <v>0.8634</v>
      </c>
      <c r="K236">
        <f>J236/$K$6</f>
        <v>3.197777777777777</v>
      </c>
      <c r="L236">
        <f>'Req. Diario'!I234</f>
        <v>35.6483</v>
      </c>
      <c r="M236">
        <f>L236/$M$6</f>
        <v>173.89414634146343</v>
      </c>
    </row>
    <row r="237">
      <c r="B237">
        <f>'Req. Diario'!D235</f>
        <v>2.2453628242500003</v>
      </c>
      <c r="C237">
        <f>(B237-((E237*(Main!$E$25/100))+(G237*(Main!$E$30/100))+(I237*(Main!$E$40/100))+(K237*(Main!$E$45/100))))/$C$6</f>
        <v>4.310046454981157</v>
      </c>
      <c r="D237">
        <f>'Req. Diario'!E235</f>
        <v>1.5546953402351</v>
      </c>
      <c r="E237">
        <f>D237/$E$6</f>
        <v>2.5486808856313115</v>
      </c>
      <c r="F237">
        <f>'Req. Diario'!F235</f>
        <v>3.9707468892000004</v>
      </c>
      <c r="G237">
        <f>(F237/$G$6)</f>
        <v>7.63605171</v>
      </c>
      <c r="H237">
        <f>'Req. Diario'!G235</f>
        <v>0.8484501900000001</v>
      </c>
      <c r="I237">
        <f>H237/$I$6</f>
        <v>5.3028136875000005</v>
      </c>
      <c r="J237">
        <f>'Req. Diario'!H235</f>
        <v>0.8634</v>
      </c>
      <c r="K237">
        <f>J237/$K$6</f>
        <v>3.197777777777777</v>
      </c>
      <c r="L237">
        <f>'Req. Diario'!I235</f>
        <v>35.6483</v>
      </c>
      <c r="M237">
        <f>L237/$M$6</f>
        <v>173.89414634146343</v>
      </c>
    </row>
    <row r="238">
      <c r="A238">
        <v>34</v>
      </c>
      <c r="B238">
        <f>'Req. Diario'!D236</f>
        <v>2.2453628242500003</v>
      </c>
      <c r="C238">
        <f>(B238-((E238*(Main!$E$25/100))+(G238*(Main!$E$30/100))+(I238*(Main!$E$40/100))+(K238*(Main!$E$45/100))))/$C$6</f>
        <v>4.310046454981157</v>
      </c>
      <c r="D238">
        <f>'Req. Diario'!E236</f>
        <v>1.5546953402351</v>
      </c>
      <c r="E238">
        <f>D238/$E$6</f>
        <v>2.5486808856313115</v>
      </c>
      <c r="F238">
        <f>'Req. Diario'!F236</f>
        <v>3.9707468892000004</v>
      </c>
      <c r="G238">
        <f>(F238/$G$6)</f>
        <v>7.63605171</v>
      </c>
      <c r="H238">
        <f>'Req. Diario'!G236</f>
        <v>0.8484501900000001</v>
      </c>
      <c r="I238">
        <f>H238/$I$6</f>
        <v>5.3028136875000005</v>
      </c>
      <c r="J238">
        <f>'Req. Diario'!H236</f>
        <v>0.8634</v>
      </c>
      <c r="K238">
        <f>J238/$K$6</f>
        <v>3.197777777777777</v>
      </c>
      <c r="L238">
        <f>'Req. Diario'!I236</f>
        <v>35.6483</v>
      </c>
      <c r="M238">
        <f>L238/$M$6</f>
        <v>173.89414634146343</v>
      </c>
    </row>
    <row r="239">
      <c r="B239">
        <f>'Req. Diario'!D237</f>
        <v>2.2453628242500003</v>
      </c>
      <c r="C239">
        <f>(B239-((E239*(Main!$E$25/100))+(G239*(Main!$E$30/100))+(I239*(Main!$E$40/100))+(K239*(Main!$E$45/100))))/$C$6</f>
        <v>4.310046454981157</v>
      </c>
      <c r="D239">
        <f>'Req. Diario'!E237</f>
        <v>1.5546953402351</v>
      </c>
      <c r="E239">
        <f>D239/$E$6</f>
        <v>2.5486808856313115</v>
      </c>
      <c r="F239">
        <f>'Req. Diario'!F237</f>
        <v>3.9707468892000004</v>
      </c>
      <c r="G239">
        <f>(F239/$G$6)</f>
        <v>7.63605171</v>
      </c>
      <c r="H239">
        <f>'Req. Diario'!G237</f>
        <v>0.8484501900000001</v>
      </c>
      <c r="I239">
        <f>H239/$I$6</f>
        <v>5.3028136875000005</v>
      </c>
      <c r="J239">
        <f>'Req. Diario'!H237</f>
        <v>0.8634</v>
      </c>
      <c r="K239">
        <f>J239/$K$6</f>
        <v>3.197777777777777</v>
      </c>
      <c r="L239">
        <f>'Req. Diario'!I237</f>
        <v>35.6483</v>
      </c>
      <c r="M239">
        <f>L239/$M$6</f>
        <v>173.89414634146343</v>
      </c>
    </row>
    <row r="240">
      <c r="B240">
        <f>'Req. Diario'!D238</f>
        <v>2.2453628242500003</v>
      </c>
      <c r="C240">
        <f>(B240-((E240*(Main!$E$25/100))+(G240*(Main!$E$30/100))+(I240*(Main!$E$40/100))+(K240*(Main!$E$45/100))))/$C$6</f>
        <v>4.310046454981157</v>
      </c>
      <c r="D240">
        <f>'Req. Diario'!E238</f>
        <v>1.5546953402351</v>
      </c>
      <c r="E240">
        <f>D240/$E$6</f>
        <v>2.5486808856313115</v>
      </c>
      <c r="F240">
        <f>'Req. Diario'!F238</f>
        <v>3.9707468892000004</v>
      </c>
      <c r="G240">
        <f>(F240/$G$6)</f>
        <v>7.63605171</v>
      </c>
      <c r="H240">
        <f>'Req. Diario'!G238</f>
        <v>0.8484501900000001</v>
      </c>
      <c r="I240">
        <f>H240/$I$6</f>
        <v>5.3028136875000005</v>
      </c>
      <c r="J240">
        <f>'Req. Diario'!H238</f>
        <v>0.8634</v>
      </c>
      <c r="K240">
        <f>J240/$K$6</f>
        <v>3.197777777777777</v>
      </c>
      <c r="L240">
        <f>'Req. Diario'!I238</f>
        <v>35.6483</v>
      </c>
      <c r="M240">
        <f>L240/$M$6</f>
        <v>173.89414634146343</v>
      </c>
    </row>
    <row r="241">
      <c r="B241">
        <f>'Req. Diario'!D239</f>
        <v>2.2453628242500003</v>
      </c>
      <c r="C241">
        <f>(B241-((E241*(Main!$E$25/100))+(G241*(Main!$E$30/100))+(I241*(Main!$E$40/100))+(K241*(Main!$E$45/100))))/$C$6</f>
        <v>4.310046454981157</v>
      </c>
      <c r="D241">
        <f>'Req. Diario'!E239</f>
        <v>1.5546953402351</v>
      </c>
      <c r="E241">
        <f>D241/$E$6</f>
        <v>2.5486808856313115</v>
      </c>
      <c r="F241">
        <f>'Req. Diario'!F239</f>
        <v>3.9707468892000004</v>
      </c>
      <c r="G241">
        <f>(F241/$G$6)</f>
        <v>7.63605171</v>
      </c>
      <c r="H241">
        <f>'Req. Diario'!G239</f>
        <v>0.8484501900000001</v>
      </c>
      <c r="I241">
        <f>H241/$I$6</f>
        <v>5.3028136875000005</v>
      </c>
      <c r="J241">
        <f>'Req. Diario'!H239</f>
        <v>0.8634</v>
      </c>
      <c r="K241">
        <f>J241/$K$6</f>
        <v>3.197777777777777</v>
      </c>
      <c r="L241">
        <f>'Req. Diario'!I239</f>
        <v>35.6483</v>
      </c>
      <c r="M241">
        <f>L241/$M$6</f>
        <v>173.89414634146343</v>
      </c>
    </row>
    <row r="242">
      <c r="B242">
        <f>'Req. Diario'!D240</f>
        <v>2.2453628242500003</v>
      </c>
      <c r="C242">
        <f>(B242-((E242*(Main!$E$25/100))+(G242*(Main!$E$30/100))+(I242*(Main!$E$40/100))+(K242*(Main!$E$45/100))))/$C$6</f>
        <v>4.310046454981157</v>
      </c>
      <c r="D242">
        <f>'Req. Diario'!E240</f>
        <v>1.5546953402351</v>
      </c>
      <c r="E242">
        <f>D242/$E$6</f>
        <v>2.5486808856313115</v>
      </c>
      <c r="F242">
        <f>'Req. Diario'!F240</f>
        <v>3.9707468892000004</v>
      </c>
      <c r="G242">
        <f>(F242/$G$6)</f>
        <v>7.63605171</v>
      </c>
      <c r="H242">
        <f>'Req. Diario'!G240</f>
        <v>0.8484501900000001</v>
      </c>
      <c r="I242">
        <f>H242/$I$6</f>
        <v>5.3028136875000005</v>
      </c>
      <c r="J242">
        <f>'Req. Diario'!H240</f>
        <v>0.8634</v>
      </c>
      <c r="K242">
        <f>J242/$K$6</f>
        <v>3.197777777777777</v>
      </c>
      <c r="L242">
        <f>'Req. Diario'!I240</f>
        <v>35.6483</v>
      </c>
      <c r="M242">
        <f>L242/$M$6</f>
        <v>173.89414634146343</v>
      </c>
    </row>
    <row r="243">
      <c r="B243">
        <f>'Req. Diario'!D241</f>
        <v>2.2453628242500003</v>
      </c>
      <c r="C243">
        <f>(B243-((E243*(Main!$E$25/100))+(G243*(Main!$E$30/100))+(I243*(Main!$E$40/100))+(K243*(Main!$E$45/100))))/$C$6</f>
        <v>4.310046454981157</v>
      </c>
      <c r="D243">
        <f>'Req. Diario'!E241</f>
        <v>1.5546953402351</v>
      </c>
      <c r="E243">
        <f>D243/$E$6</f>
        <v>2.5486808856313115</v>
      </c>
      <c r="F243">
        <f>'Req. Diario'!F241</f>
        <v>3.9707468892000004</v>
      </c>
      <c r="G243">
        <f>(F243/$G$6)</f>
        <v>7.63605171</v>
      </c>
      <c r="H243">
        <f>'Req. Diario'!G241</f>
        <v>0.8484501900000001</v>
      </c>
      <c r="I243">
        <f>H243/$I$6</f>
        <v>5.3028136875000005</v>
      </c>
      <c r="J243">
        <f>'Req. Diario'!H241</f>
        <v>0.8634</v>
      </c>
      <c r="K243">
        <f>J243/$K$6</f>
        <v>3.197777777777777</v>
      </c>
      <c r="L243">
        <f>'Req. Diario'!I241</f>
        <v>35.6483</v>
      </c>
      <c r="M243">
        <f>L243/$M$6</f>
        <v>173.89414634146343</v>
      </c>
    </row>
    <row r="244">
      <c r="B244">
        <f>'Req. Diario'!D242</f>
        <v>2.2453628242500003</v>
      </c>
      <c r="C244">
        <f>(B244-((E244*(Main!$E$25/100))+(G244*(Main!$E$30/100))+(I244*(Main!$E$40/100))+(K244*(Main!$E$45/100))))/$C$6</f>
        <v>4.310046454981157</v>
      </c>
      <c r="D244">
        <f>'Req. Diario'!E242</f>
        <v>1.5546953402351</v>
      </c>
      <c r="E244">
        <f>D244/$E$6</f>
        <v>2.5486808856313115</v>
      </c>
      <c r="F244">
        <f>'Req. Diario'!F242</f>
        <v>3.9707468892000004</v>
      </c>
      <c r="G244">
        <f>(F244/$G$6)</f>
        <v>7.63605171</v>
      </c>
      <c r="H244">
        <f>'Req. Diario'!G242</f>
        <v>0.8484501900000001</v>
      </c>
      <c r="I244">
        <f>H244/$I$6</f>
        <v>5.3028136875000005</v>
      </c>
      <c r="J244">
        <f>'Req. Diario'!H242</f>
        <v>0.8634</v>
      </c>
      <c r="K244">
        <f>J244/$K$6</f>
        <v>3.197777777777777</v>
      </c>
      <c r="L244">
        <f>'Req. Diario'!I242</f>
        <v>35.6483</v>
      </c>
      <c r="M244">
        <f>L244/$M$6</f>
        <v>173.89414634146343</v>
      </c>
    </row>
    <row r="245">
      <c r="A245">
        <v>35</v>
      </c>
      <c r="B245">
        <f>'Req. Diario'!D243</f>
        <v>2.2453628242500003</v>
      </c>
      <c r="C245">
        <f>(B245-((E245*(Main!$E$25/100))+(G245*(Main!$E$30/100))+(I245*(Main!$E$40/100))+(K245*(Main!$E$45/100))))/$C$6</f>
        <v>4.310046454981157</v>
      </c>
      <c r="D245">
        <f>'Req. Diario'!E243</f>
        <v>1.5546953402351</v>
      </c>
      <c r="E245">
        <f>D245/$E$6</f>
        <v>2.5486808856313115</v>
      </c>
      <c r="F245">
        <f>'Req. Diario'!F243</f>
        <v>3.9707468892000004</v>
      </c>
      <c r="G245">
        <f>(F245/$G$6)</f>
        <v>7.63605171</v>
      </c>
      <c r="H245">
        <f>'Req. Diario'!G243</f>
        <v>0.8484501900000001</v>
      </c>
      <c r="I245">
        <f>H245/$I$6</f>
        <v>5.3028136875000005</v>
      </c>
      <c r="J245">
        <f>'Req. Diario'!H243</f>
        <v>0.8634</v>
      </c>
      <c r="K245">
        <f>J245/$K$6</f>
        <v>3.197777777777777</v>
      </c>
      <c r="L245">
        <f>'Req. Diario'!I243</f>
        <v>35.6483</v>
      </c>
      <c r="M245">
        <f>L245/$M$6</f>
        <v>173.89414634146343</v>
      </c>
    </row>
    <row r="246">
      <c r="B246">
        <f>'Req. Diario'!D244</f>
        <v>2.2453628242500003</v>
      </c>
      <c r="C246">
        <f>(B246-((E246*(Main!$E$25/100))+(G246*(Main!$E$30/100))+(I246*(Main!$E$40/100))+(K246*(Main!$E$45/100))))/$C$6</f>
        <v>4.310046454981157</v>
      </c>
      <c r="D246">
        <f>'Req. Diario'!E244</f>
        <v>1.5546953402351</v>
      </c>
      <c r="E246">
        <f>D246/$E$6</f>
        <v>2.5486808856313115</v>
      </c>
      <c r="F246">
        <f>'Req. Diario'!F244</f>
        <v>3.9707468892000004</v>
      </c>
      <c r="G246">
        <f>(F246/$G$6)</f>
        <v>7.63605171</v>
      </c>
      <c r="H246">
        <f>'Req. Diario'!G244</f>
        <v>0.8484501900000001</v>
      </c>
      <c r="I246">
        <f>H246/$I$6</f>
        <v>5.3028136875000005</v>
      </c>
      <c r="J246">
        <f>'Req. Diario'!H244</f>
        <v>0.8634</v>
      </c>
      <c r="K246">
        <f>J246/$K$6</f>
        <v>3.197777777777777</v>
      </c>
      <c r="L246">
        <f>'Req. Diario'!I244</f>
        <v>35.6483</v>
      </c>
      <c r="M246">
        <f>L246/$M$6</f>
        <v>173.89414634146343</v>
      </c>
    </row>
    <row r="247">
      <c r="B247">
        <f>'Req. Diario'!D245</f>
        <v>2.2453628242500003</v>
      </c>
      <c r="C247">
        <f>(B247-((E247*(Main!$E$25/100))+(G247*(Main!$E$30/100))+(I247*(Main!$E$40/100))+(K247*(Main!$E$45/100))))/$C$6</f>
        <v>4.310046454981157</v>
      </c>
      <c r="D247">
        <f>'Req. Diario'!E245</f>
        <v>1.5546953402351</v>
      </c>
      <c r="E247">
        <f>D247/$E$6</f>
        <v>2.5486808856313115</v>
      </c>
      <c r="F247">
        <f>'Req. Diario'!F245</f>
        <v>3.9707468892000004</v>
      </c>
      <c r="G247">
        <f>(F247/$G$6)</f>
        <v>7.63605171</v>
      </c>
      <c r="H247">
        <f>'Req. Diario'!G245</f>
        <v>0.8484501900000001</v>
      </c>
      <c r="I247">
        <f>H247/$I$6</f>
        <v>5.3028136875000005</v>
      </c>
      <c r="J247">
        <f>'Req. Diario'!H245</f>
        <v>0.8634</v>
      </c>
      <c r="K247">
        <f>J247/$K$6</f>
        <v>3.197777777777777</v>
      </c>
      <c r="L247">
        <f>'Req. Diario'!I245</f>
        <v>35.6483</v>
      </c>
      <c r="M247">
        <f>L247/$M$6</f>
        <v>173.89414634146343</v>
      </c>
    </row>
    <row r="248">
      <c r="B248">
        <f>'Req. Diario'!D246</f>
        <v>2.2453628242500003</v>
      </c>
      <c r="C248">
        <f>(B248-((E248*(Main!$E$25/100))+(G248*(Main!$E$30/100))+(I248*(Main!$E$40/100))+(K248*(Main!$E$45/100))))/$C$6</f>
        <v>4.310046454981157</v>
      </c>
      <c r="D248">
        <f>'Req. Diario'!E246</f>
        <v>1.5546953402351</v>
      </c>
      <c r="E248">
        <f>D248/$E$6</f>
        <v>2.5486808856313115</v>
      </c>
      <c r="F248">
        <f>'Req. Diario'!F246</f>
        <v>3.9707468892000004</v>
      </c>
      <c r="G248">
        <f>(F248/$G$6)</f>
        <v>7.63605171</v>
      </c>
      <c r="H248">
        <f>'Req. Diario'!G246</f>
        <v>0.8484501900000001</v>
      </c>
      <c r="I248">
        <f>H248/$I$6</f>
        <v>5.3028136875000005</v>
      </c>
      <c r="J248">
        <f>'Req. Diario'!H246</f>
        <v>0.8634</v>
      </c>
      <c r="K248">
        <f>J248/$K$6</f>
        <v>3.197777777777777</v>
      </c>
      <c r="L248">
        <f>'Req. Diario'!I246</f>
        <v>35.6483</v>
      </c>
      <c r="M248">
        <f>L248/$M$6</f>
        <v>173.89414634146343</v>
      </c>
    </row>
    <row r="249">
      <c r="B249">
        <f>'Req. Diario'!D247</f>
        <v>2.2453628242500003</v>
      </c>
      <c r="C249">
        <f>(B249-((E249*(Main!$E$25/100))+(G249*(Main!$E$30/100))+(I249*(Main!$E$40/100))+(K249*(Main!$E$45/100))))/$C$6</f>
        <v>4.310046454981157</v>
      </c>
      <c r="D249">
        <f>'Req. Diario'!E247</f>
        <v>1.5546953402351</v>
      </c>
      <c r="E249">
        <f>D249/$E$6</f>
        <v>2.5486808856313115</v>
      </c>
      <c r="F249">
        <f>'Req. Diario'!F247</f>
        <v>3.9707468892000004</v>
      </c>
      <c r="G249">
        <f>(F249/$G$6)</f>
        <v>7.63605171</v>
      </c>
      <c r="H249">
        <f>'Req. Diario'!G247</f>
        <v>0.8484501900000001</v>
      </c>
      <c r="I249">
        <f>H249/$I$6</f>
        <v>5.3028136875000005</v>
      </c>
      <c r="J249">
        <f>'Req. Diario'!H247</f>
        <v>0.8634</v>
      </c>
      <c r="K249">
        <f>J249/$K$6</f>
        <v>3.197777777777777</v>
      </c>
      <c r="L249">
        <f>'Req. Diario'!I247</f>
        <v>35.6483</v>
      </c>
      <c r="M249">
        <f>L249/$M$6</f>
        <v>173.89414634146343</v>
      </c>
    </row>
    <row r="250">
      <c r="B250">
        <f>'Req. Diario'!D248</f>
        <v>2.2453628242500003</v>
      </c>
      <c r="C250">
        <f>(B250-((E250*(Main!$E$25/100))+(G250*(Main!$E$30/100))+(I250*(Main!$E$40/100))+(K250*(Main!$E$45/100))))/$C$6</f>
        <v>4.310046454981157</v>
      </c>
      <c r="D250">
        <f>'Req. Diario'!E248</f>
        <v>1.5546953402351</v>
      </c>
      <c r="E250">
        <f>D250/$E$6</f>
        <v>2.5486808856313115</v>
      </c>
      <c r="F250">
        <f>'Req. Diario'!F248</f>
        <v>3.9707468892000004</v>
      </c>
      <c r="G250">
        <f>(F250/$G$6)</f>
        <v>7.63605171</v>
      </c>
      <c r="H250">
        <f>'Req. Diario'!G248</f>
        <v>0.8484501900000001</v>
      </c>
      <c r="I250">
        <f>H250/$I$6</f>
        <v>5.3028136875000005</v>
      </c>
      <c r="J250">
        <f>'Req. Diario'!H248</f>
        <v>0.8634</v>
      </c>
      <c r="K250">
        <f>J250/$K$6</f>
        <v>3.197777777777777</v>
      </c>
      <c r="L250">
        <f>'Req. Diario'!I248</f>
        <v>35.6483</v>
      </c>
      <c r="M250">
        <f>L250/$M$6</f>
        <v>173.89414634146343</v>
      </c>
    </row>
    <row r="251">
      <c r="B251">
        <f>'Req. Diario'!D249</f>
        <v>2.2453628242500003</v>
      </c>
      <c r="C251">
        <f>(B251-((E251*(Main!$E$25/100))+(G251*(Main!$E$30/100))+(I251*(Main!$E$40/100))+(K251*(Main!$E$45/100))))/$C$6</f>
        <v>4.310046454981157</v>
      </c>
      <c r="D251">
        <f>'Req. Diario'!E249</f>
        <v>1.5546953402351</v>
      </c>
      <c r="E251">
        <f>D251/$E$6</f>
        <v>2.5486808856313115</v>
      </c>
      <c r="F251">
        <f>'Req. Diario'!F249</f>
        <v>3.9707468892000004</v>
      </c>
      <c r="G251">
        <f>(F251/$G$6)</f>
        <v>7.63605171</v>
      </c>
      <c r="H251">
        <f>'Req. Diario'!G249</f>
        <v>0.8484501900000001</v>
      </c>
      <c r="I251">
        <f>H251/$I$6</f>
        <v>5.3028136875000005</v>
      </c>
      <c r="J251">
        <f>'Req. Diario'!H249</f>
        <v>0.8634</v>
      </c>
      <c r="K251">
        <f>J251/$K$6</f>
        <v>3.197777777777777</v>
      </c>
      <c r="L251">
        <f>'Req. Diario'!I249</f>
        <v>35.6483</v>
      </c>
      <c r="M251">
        <f>L251/$M$6</f>
        <v>173.89414634146343</v>
      </c>
    </row>
    <row r="252">
      <c r="A252">
        <v>36</v>
      </c>
      <c r="B252">
        <f>'Req. Diario'!D250</f>
        <v>2.2453628242500003</v>
      </c>
      <c r="C252">
        <f>(B252-((E252*(Main!$E$25/100))+(G252*(Main!$E$30/100))+(I252*(Main!$E$40/100))+(K252*(Main!$E$45/100))))/$C$6</f>
        <v>4.310046454981157</v>
      </c>
      <c r="D252">
        <f>'Req. Diario'!E250</f>
        <v>1.5546953402351</v>
      </c>
      <c r="E252">
        <f>D252/$E$6</f>
        <v>2.5486808856313115</v>
      </c>
      <c r="F252">
        <f>'Req. Diario'!F250</f>
        <v>3.9707468892000004</v>
      </c>
      <c r="G252">
        <f>(F252/$G$6)</f>
        <v>7.63605171</v>
      </c>
      <c r="H252">
        <f>'Req. Diario'!G250</f>
        <v>0.8484501900000001</v>
      </c>
      <c r="I252">
        <f>H252/$I$6</f>
        <v>5.3028136875000005</v>
      </c>
      <c r="J252">
        <f>'Req. Diario'!H250</f>
        <v>0.8634</v>
      </c>
      <c r="K252">
        <f>J252/$K$6</f>
        <v>3.197777777777777</v>
      </c>
      <c r="L252">
        <f>'Req. Diario'!I250</f>
        <v>35.6483</v>
      </c>
      <c r="M252">
        <f>L252/$M$6</f>
        <v>173.89414634146343</v>
      </c>
    </row>
    <row r="253">
      <c r="B253">
        <f>'Req. Diario'!D251</f>
        <v>2.2453628242500003</v>
      </c>
      <c r="C253">
        <f>(B253-((E253*(Main!$E$25/100))+(G253*(Main!$E$30/100))+(I253*(Main!$E$40/100))+(K253*(Main!$E$45/100))))/$C$6</f>
        <v>4.310046454981157</v>
      </c>
      <c r="D253">
        <f>'Req. Diario'!E251</f>
        <v>1.5546953402351</v>
      </c>
      <c r="E253">
        <f>D253/$E$6</f>
        <v>2.5486808856313115</v>
      </c>
      <c r="F253">
        <f>'Req. Diario'!F251</f>
        <v>3.9707468892000004</v>
      </c>
      <c r="G253">
        <f>(F253/$G$6)</f>
        <v>7.63605171</v>
      </c>
      <c r="H253">
        <f>'Req. Diario'!G251</f>
        <v>0.8484501900000001</v>
      </c>
      <c r="I253">
        <f>H253/$I$6</f>
        <v>5.3028136875000005</v>
      </c>
      <c r="J253">
        <f>'Req. Diario'!H251</f>
        <v>0.8634</v>
      </c>
      <c r="K253">
        <f>J253/$K$6</f>
        <v>3.197777777777777</v>
      </c>
      <c r="L253">
        <f>'Req. Diario'!I251</f>
        <v>35.6483</v>
      </c>
      <c r="M253">
        <f>L253/$M$6</f>
        <v>173.89414634146343</v>
      </c>
    </row>
    <row r="254">
      <c r="B254">
        <f>'Req. Diario'!D252</f>
        <v>2.2453628242500003</v>
      </c>
      <c r="C254">
        <f>(B254-((E254*(Main!$E$25/100))+(G254*(Main!$E$30/100))+(I254*(Main!$E$40/100))+(K254*(Main!$E$45/100))))/$C$6</f>
        <v>4.310046454981157</v>
      </c>
      <c r="D254">
        <f>'Req. Diario'!E252</f>
        <v>1.5546953402351</v>
      </c>
      <c r="E254">
        <f>D254/$E$6</f>
        <v>2.5486808856313115</v>
      </c>
      <c r="F254">
        <f>'Req. Diario'!F252</f>
        <v>3.9707468892000004</v>
      </c>
      <c r="G254">
        <f>(F254/$G$6)</f>
        <v>7.63605171</v>
      </c>
      <c r="H254">
        <f>'Req. Diario'!G252</f>
        <v>0.8484501900000001</v>
      </c>
      <c r="I254">
        <f>H254/$I$6</f>
        <v>5.3028136875000005</v>
      </c>
      <c r="J254">
        <f>'Req. Diario'!H252</f>
        <v>0.8634</v>
      </c>
      <c r="K254">
        <f>J254/$K$6</f>
        <v>3.197777777777777</v>
      </c>
      <c r="L254">
        <f>'Req. Diario'!I252</f>
        <v>35.6483</v>
      </c>
      <c r="M254">
        <f>L254/$M$6</f>
        <v>173.89414634146343</v>
      </c>
    </row>
    <row r="255">
      <c r="B255">
        <f>'Req. Diario'!D253</f>
        <v>2.2453628242500003</v>
      </c>
      <c r="C255">
        <f>(B255-((E255*(Main!$E$25/100))+(G255*(Main!$E$30/100))+(I255*(Main!$E$40/100))+(K255*(Main!$E$45/100))))/$C$6</f>
        <v>4.310046454981157</v>
      </c>
      <c r="D255">
        <f>'Req. Diario'!E253</f>
        <v>1.5546953402351</v>
      </c>
      <c r="E255">
        <f>D255/$E$6</f>
        <v>2.5486808856313115</v>
      </c>
      <c r="F255">
        <f>'Req. Diario'!F253</f>
        <v>3.9707468892000004</v>
      </c>
      <c r="G255">
        <f>(F255/$G$6)</f>
        <v>7.63605171</v>
      </c>
      <c r="H255">
        <f>'Req. Diario'!G253</f>
        <v>0.8484501900000001</v>
      </c>
      <c r="I255">
        <f>H255/$I$6</f>
        <v>5.3028136875000005</v>
      </c>
      <c r="J255">
        <f>'Req. Diario'!H253</f>
        <v>0.8634</v>
      </c>
      <c r="K255">
        <f>J255/$K$6</f>
        <v>3.197777777777777</v>
      </c>
      <c r="L255">
        <f>'Req. Diario'!I253</f>
        <v>35.6483</v>
      </c>
      <c r="M255">
        <f>L255/$M$6</f>
        <v>173.89414634146343</v>
      </c>
    </row>
    <row r="256">
      <c r="B256">
        <f>'Req. Diario'!D254</f>
        <v>2.2453628242500003</v>
      </c>
      <c r="C256">
        <f>(B256-((E256*(Main!$E$25/100))+(G256*(Main!$E$30/100))+(I256*(Main!$E$40/100))+(K256*(Main!$E$45/100))))/$C$6</f>
        <v>4.310046454981157</v>
      </c>
      <c r="D256">
        <f>'Req. Diario'!E254</f>
        <v>1.5546953402351</v>
      </c>
      <c r="E256">
        <f>D256/$E$6</f>
        <v>2.5486808856313115</v>
      </c>
      <c r="F256">
        <f>'Req. Diario'!F254</f>
        <v>3.9707468892000004</v>
      </c>
      <c r="G256">
        <f>(F256/$G$6)</f>
        <v>7.63605171</v>
      </c>
      <c r="H256">
        <f>'Req. Diario'!G254</f>
        <v>0.8484501900000001</v>
      </c>
      <c r="I256">
        <f>H256/$I$6</f>
        <v>5.3028136875000005</v>
      </c>
      <c r="J256">
        <f>'Req. Diario'!H254</f>
        <v>0.8634</v>
      </c>
      <c r="K256">
        <f>J256/$K$6</f>
        <v>3.197777777777777</v>
      </c>
      <c r="L256">
        <f>'Req. Diario'!I254</f>
        <v>35.6483</v>
      </c>
      <c r="M256">
        <f>L256/$M$6</f>
        <v>173.89414634146343</v>
      </c>
    </row>
    <row r="257">
      <c r="B257">
        <f>'Req. Diario'!D255</f>
        <v>2.2453628242500003</v>
      </c>
      <c r="C257">
        <f>(B257-((E257*(Main!$E$25/100))+(G257*(Main!$E$30/100))+(I257*(Main!$E$40/100))+(K257*(Main!$E$45/100))))/$C$6</f>
        <v>4.310046454981157</v>
      </c>
      <c r="D257">
        <f>'Req. Diario'!E255</f>
        <v>1.5546953402351</v>
      </c>
      <c r="E257">
        <f>D257/$E$6</f>
        <v>2.5486808856313115</v>
      </c>
      <c r="F257">
        <f>'Req. Diario'!F255</f>
        <v>3.9707468892000004</v>
      </c>
      <c r="G257">
        <f>(F257/$G$6)</f>
        <v>7.63605171</v>
      </c>
      <c r="H257">
        <f>'Req. Diario'!G255</f>
        <v>0.8484501900000001</v>
      </c>
      <c r="I257">
        <f>H257/$I$6</f>
        <v>5.3028136875000005</v>
      </c>
      <c r="J257">
        <f>'Req. Diario'!H255</f>
        <v>0.8634</v>
      </c>
      <c r="K257">
        <f>J257/$K$6</f>
        <v>3.197777777777777</v>
      </c>
      <c r="L257">
        <f>'Req. Diario'!I255</f>
        <v>35.6483</v>
      </c>
      <c r="M257">
        <f>L257/$M$6</f>
        <v>173.89414634146343</v>
      </c>
    </row>
    <row r="258">
      <c r="B258">
        <f>'Req. Diario'!D256</f>
        <v>2.2453628242500003</v>
      </c>
      <c r="C258">
        <f>(B258-((E258*(Main!$E$25/100))+(G258*(Main!$E$30/100))+(I258*(Main!$E$40/100))+(K258*(Main!$E$45/100))))/$C$6</f>
        <v>4.310046454981157</v>
      </c>
      <c r="D258">
        <f>'Req. Diario'!E256</f>
        <v>1.5546953402351</v>
      </c>
      <c r="E258">
        <f>D258/$E$6</f>
        <v>2.5486808856313115</v>
      </c>
      <c r="F258">
        <f>'Req. Diario'!F256</f>
        <v>3.9707468892000004</v>
      </c>
      <c r="G258">
        <f>(F258/$G$6)</f>
        <v>7.63605171</v>
      </c>
      <c r="H258">
        <f>'Req. Diario'!G256</f>
        <v>0.8484501900000001</v>
      </c>
      <c r="I258">
        <f>H258/$I$6</f>
        <v>5.3028136875000005</v>
      </c>
      <c r="J258">
        <f>'Req. Diario'!H256</f>
        <v>0.8634</v>
      </c>
      <c r="K258">
        <f>J258/$K$6</f>
        <v>3.197777777777777</v>
      </c>
      <c r="L258">
        <f>'Req. Diario'!I256</f>
        <v>35.6483</v>
      </c>
      <c r="M258">
        <f>L258/$M$6</f>
        <v>173.89414634146343</v>
      </c>
    </row>
    <row r="259">
      <c r="A259">
        <v>37</v>
      </c>
      <c r="B259">
        <f>'Req. Diario'!D257</f>
        <v>2.2453628242500003</v>
      </c>
      <c r="C259">
        <f>(B259-((E259*(Main!$E$25/100))+(G259*(Main!$E$30/100))+(I259*(Main!$E$40/100))+(K259*(Main!$E$45/100))))/$C$6</f>
        <v>4.310046454981157</v>
      </c>
      <c r="D259">
        <f>'Req. Diario'!E257</f>
        <v>1.5546953402351</v>
      </c>
      <c r="E259">
        <f>D259/$E$6</f>
        <v>2.5486808856313115</v>
      </c>
      <c r="F259">
        <f>'Req. Diario'!F257</f>
        <v>3.9707468892000004</v>
      </c>
      <c r="G259">
        <f>(F259/$G$6)</f>
        <v>7.63605171</v>
      </c>
      <c r="H259">
        <f>'Req. Diario'!G257</f>
        <v>0.8484501900000001</v>
      </c>
      <c r="I259">
        <f>H259/$I$6</f>
        <v>5.3028136875000005</v>
      </c>
      <c r="J259">
        <f>'Req. Diario'!H257</f>
        <v>0.8634</v>
      </c>
      <c r="K259">
        <f>J259/$K$6</f>
        <v>3.197777777777777</v>
      </c>
      <c r="L259">
        <f>'Req. Diario'!I257</f>
        <v>35.6483</v>
      </c>
      <c r="M259">
        <f>L259/$M$6</f>
        <v>173.89414634146343</v>
      </c>
    </row>
    <row r="260">
      <c r="B260">
        <f>'Req. Diario'!D258</f>
        <v>2.2453628242500003</v>
      </c>
      <c r="C260">
        <f>(B260-((E260*(Main!$E$25/100))+(G260*(Main!$E$30/100))+(I260*(Main!$E$40/100))+(K260*(Main!$E$45/100))))/$C$6</f>
        <v>4.310046454981157</v>
      </c>
      <c r="D260">
        <f>'Req. Diario'!E258</f>
        <v>1.5546953402351</v>
      </c>
      <c r="E260">
        <f>D260/$E$6</f>
        <v>2.5486808856313115</v>
      </c>
      <c r="F260">
        <f>'Req. Diario'!F258</f>
        <v>3.9707468892000004</v>
      </c>
      <c r="G260">
        <f>(F260/$G$6)</f>
        <v>7.63605171</v>
      </c>
      <c r="H260">
        <f>'Req. Diario'!G258</f>
        <v>0.8484501900000001</v>
      </c>
      <c r="I260">
        <f>H260/$I$6</f>
        <v>5.3028136875000005</v>
      </c>
      <c r="J260">
        <f>'Req. Diario'!H258</f>
        <v>0.8634</v>
      </c>
      <c r="K260">
        <f>J260/$K$6</f>
        <v>3.197777777777777</v>
      </c>
      <c r="L260">
        <f>'Req. Diario'!I258</f>
        <v>35.6483</v>
      </c>
      <c r="M260">
        <f>L260/$M$6</f>
        <v>173.89414634146343</v>
      </c>
    </row>
    <row r="261">
      <c r="B261">
        <f>'Req. Diario'!D259</f>
        <v>2.2453628242500003</v>
      </c>
      <c r="C261">
        <f>(B261-((E261*(Main!$E$25/100))+(G261*(Main!$E$30/100))+(I261*(Main!$E$40/100))+(K261*(Main!$E$45/100))))/$C$6</f>
        <v>4.310046454981157</v>
      </c>
      <c r="D261">
        <f>'Req. Diario'!E259</f>
        <v>1.5546953402351</v>
      </c>
      <c r="E261">
        <f>D261/$E$6</f>
        <v>2.5486808856313115</v>
      </c>
      <c r="F261">
        <f>'Req. Diario'!F259</f>
        <v>3.9707468892000004</v>
      </c>
      <c r="G261">
        <f>(F261/$G$6)</f>
        <v>7.63605171</v>
      </c>
      <c r="H261">
        <f>'Req. Diario'!G259</f>
        <v>0.8484501900000001</v>
      </c>
      <c r="I261">
        <f>H261/$I$6</f>
        <v>5.3028136875000005</v>
      </c>
      <c r="J261">
        <f>'Req. Diario'!H259</f>
        <v>0.8634</v>
      </c>
      <c r="K261">
        <f>J261/$K$6</f>
        <v>3.197777777777777</v>
      </c>
      <c r="L261">
        <f>'Req. Diario'!I259</f>
        <v>35.6483</v>
      </c>
      <c r="M261">
        <f>L261/$M$6</f>
        <v>173.89414634146343</v>
      </c>
    </row>
    <row r="262">
      <c r="B262">
        <f>'Req. Diario'!D260</f>
        <v>2.2453628242500003</v>
      </c>
      <c r="C262">
        <f>(B262-((E262*(Main!$E$25/100))+(G262*(Main!$E$30/100))+(I262*(Main!$E$40/100))+(K262*(Main!$E$45/100))))/$C$6</f>
        <v>4.310046454981157</v>
      </c>
      <c r="D262">
        <f>'Req. Diario'!E260</f>
        <v>1.5546953402351</v>
      </c>
      <c r="E262">
        <f>D262/$E$6</f>
        <v>2.5486808856313115</v>
      </c>
      <c r="F262">
        <f>'Req. Diario'!F260</f>
        <v>3.9707468892000004</v>
      </c>
      <c r="G262">
        <f>(F262/$G$6)</f>
        <v>7.63605171</v>
      </c>
      <c r="H262">
        <f>'Req. Diario'!G260</f>
        <v>0.8484501900000001</v>
      </c>
      <c r="I262">
        <f>H262/$I$6</f>
        <v>5.3028136875000005</v>
      </c>
      <c r="J262">
        <f>'Req. Diario'!H260</f>
        <v>0.8634</v>
      </c>
      <c r="K262">
        <f>J262/$K$6</f>
        <v>3.197777777777777</v>
      </c>
      <c r="L262">
        <f>'Req. Diario'!I260</f>
        <v>35.6483</v>
      </c>
      <c r="M262">
        <f>L262/$M$6</f>
        <v>173.89414634146343</v>
      </c>
    </row>
    <row r="263">
      <c r="B263">
        <f>'Req. Diario'!D261</f>
        <v>2.2453628242500003</v>
      </c>
      <c r="C263">
        <f>(B263-((E263*(Main!$E$25/100))+(G263*(Main!$E$30/100))+(I263*(Main!$E$40/100))+(K263*(Main!$E$45/100))))/$C$6</f>
        <v>4.310046454981157</v>
      </c>
      <c r="D263">
        <f>'Req. Diario'!E261</f>
        <v>1.5546953402351</v>
      </c>
      <c r="E263">
        <f>D263/$E$6</f>
        <v>2.5486808856313115</v>
      </c>
      <c r="F263">
        <f>'Req. Diario'!F261</f>
        <v>3.9707468892000004</v>
      </c>
      <c r="G263">
        <f>(F263/$G$6)</f>
        <v>7.63605171</v>
      </c>
      <c r="H263">
        <f>'Req. Diario'!G261</f>
        <v>0.8484501900000001</v>
      </c>
      <c r="I263">
        <f>H263/$I$6</f>
        <v>5.3028136875000005</v>
      </c>
      <c r="J263">
        <f>'Req. Diario'!H261</f>
        <v>0.8634</v>
      </c>
      <c r="K263">
        <f>J263/$K$6</f>
        <v>3.197777777777777</v>
      </c>
      <c r="L263">
        <f>'Req. Diario'!I261</f>
        <v>35.6483</v>
      </c>
      <c r="M263">
        <f>L263/$M$6</f>
        <v>173.89414634146343</v>
      </c>
    </row>
    <row r="264">
      <c r="B264">
        <f>'Req. Diario'!D262</f>
        <v>2.2453628242500003</v>
      </c>
      <c r="C264">
        <f>(B264-((E264*(Main!$E$25/100))+(G264*(Main!$E$30/100))+(I264*(Main!$E$40/100))+(K264*(Main!$E$45/100))))/$C$6</f>
        <v>4.310046454981157</v>
      </c>
      <c r="D264">
        <f>'Req. Diario'!E262</f>
        <v>1.5546953402351</v>
      </c>
      <c r="E264">
        <f>D264/$E$6</f>
        <v>2.5486808856313115</v>
      </c>
      <c r="F264">
        <f>'Req. Diario'!F262</f>
        <v>3.9707468892000004</v>
      </c>
      <c r="G264">
        <f>(F264/$G$6)</f>
        <v>7.63605171</v>
      </c>
      <c r="H264">
        <f>'Req. Diario'!G262</f>
        <v>0.8484501900000001</v>
      </c>
      <c r="I264">
        <f>H264/$I$6</f>
        <v>5.3028136875000005</v>
      </c>
      <c r="J264">
        <f>'Req. Diario'!H262</f>
        <v>0.8634</v>
      </c>
      <c r="K264">
        <f>J264/$K$6</f>
        <v>3.197777777777777</v>
      </c>
      <c r="L264">
        <f>'Req. Diario'!I262</f>
        <v>35.6483</v>
      </c>
      <c r="M264">
        <f>L264/$M$6</f>
        <v>173.89414634146343</v>
      </c>
    </row>
    <row r="265">
      <c r="B265">
        <f>'Req. Diario'!D263</f>
        <v>2.2453628242500003</v>
      </c>
      <c r="C265">
        <f>(B265-((E265*(Main!$E$25/100))+(G265*(Main!$E$30/100))+(I265*(Main!$E$40/100))+(K265*(Main!$E$45/100))))/$C$6</f>
        <v>4.310046454981157</v>
      </c>
      <c r="D265">
        <f>'Req. Diario'!E263</f>
        <v>1.5546953402351</v>
      </c>
      <c r="E265">
        <f>D265/$E$6</f>
        <v>2.5486808856313115</v>
      </c>
      <c r="F265">
        <f>'Req. Diario'!F263</f>
        <v>3.9707468892000004</v>
      </c>
      <c r="G265">
        <f>(F265/$G$6)</f>
        <v>7.63605171</v>
      </c>
      <c r="H265">
        <f>'Req. Diario'!G263</f>
        <v>0.8484501900000001</v>
      </c>
      <c r="I265">
        <f>H265/$I$6</f>
        <v>5.3028136875000005</v>
      </c>
      <c r="J265">
        <f>'Req. Diario'!H263</f>
        <v>0.8634</v>
      </c>
      <c r="K265">
        <f>J265/$K$6</f>
        <v>3.197777777777777</v>
      </c>
      <c r="L265">
        <f>'Req. Diario'!I263</f>
        <v>35.6483</v>
      </c>
      <c r="M265">
        <f>L265/$M$6</f>
        <v>173.89414634146343</v>
      </c>
    </row>
    <row r="266">
      <c r="A266">
        <v>38</v>
      </c>
      <c r="B266">
        <f>'Req. Diario'!D264</f>
        <v>2.2453628242500003</v>
      </c>
      <c r="C266">
        <f>(B266-((E266*(Main!$E$25/100))+(G266*(Main!$E$30/100))+(I266*(Main!$E$40/100))+(K266*(Main!$E$45/100))))/$C$6</f>
        <v>4.310046454981157</v>
      </c>
      <c r="D266">
        <f>'Req. Diario'!E264</f>
        <v>1.5546953402351</v>
      </c>
      <c r="E266">
        <f>D266/$E$6</f>
        <v>2.5486808856313115</v>
      </c>
      <c r="F266">
        <f>'Req. Diario'!F264</f>
        <v>3.9707468892000004</v>
      </c>
      <c r="G266">
        <f>(F266/$G$6)</f>
        <v>7.63605171</v>
      </c>
      <c r="H266">
        <f>'Req. Diario'!G264</f>
        <v>0.8484501900000001</v>
      </c>
      <c r="I266">
        <f>H266/$I$6</f>
        <v>5.3028136875000005</v>
      </c>
      <c r="J266">
        <f>'Req. Diario'!H264</f>
        <v>0.8634</v>
      </c>
      <c r="K266">
        <f>J266/$K$6</f>
        <v>3.197777777777777</v>
      </c>
      <c r="L266">
        <f>'Req. Diario'!I264</f>
        <v>35.6483</v>
      </c>
      <c r="M266">
        <f>L266/$M$6</f>
        <v>173.89414634146343</v>
      </c>
    </row>
    <row r="267">
      <c r="B267">
        <f>'Req. Diario'!D265</f>
        <v>2.2453628242500003</v>
      </c>
      <c r="C267">
        <f>(B267-((E267*(Main!$E$25/100))+(G267*(Main!$E$30/100))+(I267*(Main!$E$40/100))+(K267*(Main!$E$45/100))))/$C$6</f>
        <v>4.310046454981157</v>
      </c>
      <c r="D267">
        <f>'Req. Diario'!E265</f>
        <v>1.5546953402351</v>
      </c>
      <c r="E267">
        <f>D267/$E$6</f>
        <v>2.5486808856313115</v>
      </c>
      <c r="F267">
        <f>'Req. Diario'!F265</f>
        <v>3.9707468892000004</v>
      </c>
      <c r="G267">
        <f>(F267/$G$6)</f>
        <v>7.63605171</v>
      </c>
      <c r="H267">
        <f>'Req. Diario'!G265</f>
        <v>0.8484501900000001</v>
      </c>
      <c r="I267">
        <f>H267/$I$6</f>
        <v>5.3028136875000005</v>
      </c>
      <c r="J267">
        <f>'Req. Diario'!H265</f>
        <v>0.8634</v>
      </c>
      <c r="K267">
        <f>J267/$K$6</f>
        <v>3.197777777777777</v>
      </c>
      <c r="L267">
        <f>'Req. Diario'!I265</f>
        <v>35.6483</v>
      </c>
      <c r="M267">
        <f>L267/$M$6</f>
        <v>173.89414634146343</v>
      </c>
    </row>
    <row r="268">
      <c r="B268">
        <f>'Req. Diario'!D266</f>
        <v>2.2453628242500003</v>
      </c>
      <c r="C268">
        <f>(B268-((E268*(Main!$E$25/100))+(G268*(Main!$E$30/100))+(I268*(Main!$E$40/100))+(K268*(Main!$E$45/100))))/$C$6</f>
        <v>4.310046454981157</v>
      </c>
      <c r="D268">
        <f>'Req. Diario'!E266</f>
        <v>1.5546953402351</v>
      </c>
      <c r="E268">
        <f>D268/$E$6</f>
        <v>2.5486808856313115</v>
      </c>
      <c r="F268">
        <f>'Req. Diario'!F266</f>
        <v>3.9707468892000004</v>
      </c>
      <c r="G268">
        <f>(F268/$G$6)</f>
        <v>7.63605171</v>
      </c>
      <c r="H268">
        <f>'Req. Diario'!G266</f>
        <v>0.8484501900000001</v>
      </c>
      <c r="I268">
        <f>H268/$I$6</f>
        <v>5.3028136875000005</v>
      </c>
      <c r="J268">
        <f>'Req. Diario'!H266</f>
        <v>0.8634</v>
      </c>
      <c r="K268">
        <f>J268/$K$6</f>
        <v>3.197777777777777</v>
      </c>
      <c r="L268">
        <f>'Req. Diario'!I266</f>
        <v>35.6483</v>
      </c>
      <c r="M268">
        <f>L268/$M$6</f>
        <v>173.89414634146343</v>
      </c>
    </row>
    <row r="269">
      <c r="B269">
        <f>'Req. Diario'!D267</f>
        <v>2.2453628242500003</v>
      </c>
      <c r="C269">
        <f>(B269-((E269*(Main!$E$25/100))+(G269*(Main!$E$30/100))+(I269*(Main!$E$40/100))+(K269*(Main!$E$45/100))))/$C$6</f>
        <v>4.310046454981157</v>
      </c>
      <c r="D269">
        <f>'Req. Diario'!E267</f>
        <v>1.5546953402351</v>
      </c>
      <c r="E269">
        <f>D269/$E$6</f>
        <v>2.5486808856313115</v>
      </c>
      <c r="F269">
        <f>'Req. Diario'!F267</f>
        <v>3.9707468892000004</v>
      </c>
      <c r="G269">
        <f>(F269/$G$6)</f>
        <v>7.63605171</v>
      </c>
      <c r="H269">
        <f>'Req. Diario'!G267</f>
        <v>0.8484501900000001</v>
      </c>
      <c r="I269">
        <f>H269/$I$6</f>
        <v>5.3028136875000005</v>
      </c>
      <c r="J269">
        <f>'Req. Diario'!H267</f>
        <v>0.8634</v>
      </c>
      <c r="K269">
        <f>J269/$K$6</f>
        <v>3.197777777777777</v>
      </c>
      <c r="L269">
        <f>'Req. Diario'!I267</f>
        <v>35.6483</v>
      </c>
      <c r="M269">
        <f>L269/$M$6</f>
        <v>173.89414634146343</v>
      </c>
    </row>
    <row r="270">
      <c r="B270">
        <f>'Req. Diario'!D268</f>
        <v>2.2453628242500003</v>
      </c>
      <c r="C270">
        <f>(B270-((E270*(Main!$E$25/100))+(G270*(Main!$E$30/100))+(I270*(Main!$E$40/100))+(K270*(Main!$E$45/100))))/$C$6</f>
        <v>4.310046454981157</v>
      </c>
      <c r="D270">
        <f>'Req. Diario'!E268</f>
        <v>1.5546953402351</v>
      </c>
      <c r="E270">
        <f>D270/$E$6</f>
        <v>2.5486808856313115</v>
      </c>
      <c r="F270">
        <f>'Req. Diario'!F268</f>
        <v>3.9707468892000004</v>
      </c>
      <c r="G270">
        <f>(F270/$G$6)</f>
        <v>7.63605171</v>
      </c>
      <c r="H270">
        <f>'Req. Diario'!G268</f>
        <v>0.8484501900000001</v>
      </c>
      <c r="I270">
        <f>H270/$I$6</f>
        <v>5.3028136875000005</v>
      </c>
      <c r="J270">
        <f>'Req. Diario'!H268</f>
        <v>0.8634</v>
      </c>
      <c r="K270">
        <f>J270/$K$6</f>
        <v>3.197777777777777</v>
      </c>
      <c r="L270">
        <f>'Req. Diario'!I268</f>
        <v>35.6483</v>
      </c>
      <c r="M270">
        <f>L270/$M$6</f>
        <v>173.89414634146343</v>
      </c>
    </row>
    <row r="271">
      <c r="B271">
        <f>'Req. Diario'!D269</f>
        <v>2.2453628242500003</v>
      </c>
      <c r="C271">
        <f>(B271-((E271*(Main!$E$25/100))+(G271*(Main!$E$30/100))+(I271*(Main!$E$40/100))+(K271*(Main!$E$45/100))))/$C$6</f>
        <v>4.310046454981157</v>
      </c>
      <c r="D271">
        <f>'Req. Diario'!E269</f>
        <v>1.5546953402351</v>
      </c>
      <c r="E271">
        <f>D271/$E$6</f>
        <v>2.5486808856313115</v>
      </c>
      <c r="F271">
        <f>'Req. Diario'!F269</f>
        <v>3.9707468892000004</v>
      </c>
      <c r="G271">
        <f>(F271/$G$6)</f>
        <v>7.63605171</v>
      </c>
      <c r="H271">
        <f>'Req. Diario'!G269</f>
        <v>0.8484501900000001</v>
      </c>
      <c r="I271">
        <f>H271/$I$6</f>
        <v>5.3028136875000005</v>
      </c>
      <c r="J271">
        <f>'Req. Diario'!H269</f>
        <v>0.8634</v>
      </c>
      <c r="K271">
        <f>J271/$K$6</f>
        <v>3.197777777777777</v>
      </c>
      <c r="L271">
        <f>'Req. Diario'!I269</f>
        <v>35.6483</v>
      </c>
      <c r="M271">
        <f>L271/$M$6</f>
        <v>173.89414634146343</v>
      </c>
    </row>
    <row r="272">
      <c r="B272">
        <f>'Req. Diario'!D270</f>
        <v>2.2453628242500003</v>
      </c>
      <c r="C272">
        <f>(B272-((E272*(Main!$E$25/100))+(G272*(Main!$E$30/100))+(I272*(Main!$E$40/100))+(K272*(Main!$E$45/100))))/$C$6</f>
        <v>4.310046454981157</v>
      </c>
      <c r="D272">
        <f>'Req. Diario'!E270</f>
        <v>1.5546953402351</v>
      </c>
      <c r="E272">
        <f>D272/$E$6</f>
        <v>2.5486808856313115</v>
      </c>
      <c r="F272">
        <f>'Req. Diario'!F270</f>
        <v>3.9707468892000004</v>
      </c>
      <c r="G272">
        <f>(F272/$G$6)</f>
        <v>7.63605171</v>
      </c>
      <c r="H272">
        <f>'Req. Diario'!G270</f>
        <v>0.8484501900000001</v>
      </c>
      <c r="I272">
        <f>H272/$I$6</f>
        <v>5.3028136875000005</v>
      </c>
      <c r="J272">
        <f>'Req. Diario'!H270</f>
        <v>0.8634</v>
      </c>
      <c r="K272">
        <f>J272/$K$6</f>
        <v>3.197777777777777</v>
      </c>
      <c r="L272">
        <f>'Req. Diario'!I270</f>
        <v>35.6483</v>
      </c>
      <c r="M272">
        <f>L272/$M$6</f>
        <v>173.89414634146343</v>
      </c>
    </row>
    <row r="273">
      <c r="A273">
        <v>39</v>
      </c>
      <c r="B273">
        <f>'Req. Diario'!D271</f>
        <v>2.2453628242500003</v>
      </c>
      <c r="C273">
        <f>(B273-((E273*(Main!$E$25/100))+(G273*(Main!$E$30/100))+(I273*(Main!$E$40/100))+(K273*(Main!$E$45/100))))/$C$6</f>
        <v>4.310046454981157</v>
      </c>
      <c r="D273">
        <f>'Req. Diario'!E271</f>
        <v>1.5546953402351</v>
      </c>
      <c r="E273">
        <f>D273/$E$6</f>
        <v>2.5486808856313115</v>
      </c>
      <c r="F273">
        <f>'Req. Diario'!F271</f>
        <v>3.9707468892000004</v>
      </c>
      <c r="G273">
        <f>(F273/$G$6)</f>
        <v>7.63605171</v>
      </c>
      <c r="H273">
        <f>'Req. Diario'!G271</f>
        <v>0.8484501900000001</v>
      </c>
      <c r="I273">
        <f>H273/$I$6</f>
        <v>5.3028136875000005</v>
      </c>
      <c r="J273">
        <f>'Req. Diario'!H271</f>
        <v>0.8634</v>
      </c>
      <c r="K273">
        <f>J273/$K$6</f>
        <v>3.197777777777777</v>
      </c>
      <c r="L273">
        <f>'Req. Diario'!I271</f>
        <v>35.6483</v>
      </c>
      <c r="M273">
        <f>L273/$M$6</f>
        <v>173.89414634146343</v>
      </c>
    </row>
    <row r="274">
      <c r="B274">
        <f>'Req. Diario'!D272</f>
        <v>2.2453628242500003</v>
      </c>
      <c r="C274">
        <f>(B274-((E274*(Main!$E$25/100))+(G274*(Main!$E$30/100))+(I274*(Main!$E$40/100))+(K274*(Main!$E$45/100))))/$C$6</f>
        <v>4.310046454981157</v>
      </c>
      <c r="D274">
        <f>'Req. Diario'!E272</f>
        <v>1.5546953402351</v>
      </c>
      <c r="E274">
        <f>D274/$E$6</f>
        <v>2.5486808856313115</v>
      </c>
      <c r="F274">
        <f>'Req. Diario'!F272</f>
        <v>3.9707468892000004</v>
      </c>
      <c r="G274">
        <f>(F274/$G$6)</f>
        <v>7.63605171</v>
      </c>
      <c r="H274">
        <f>'Req. Diario'!G272</f>
        <v>0.8484501900000001</v>
      </c>
      <c r="I274">
        <f>H274/$I$6</f>
        <v>5.3028136875000005</v>
      </c>
      <c r="J274">
        <f>'Req. Diario'!H272</f>
        <v>0.8634</v>
      </c>
      <c r="K274">
        <f>J274/$K$6</f>
        <v>3.197777777777777</v>
      </c>
      <c r="L274">
        <f>'Req. Diario'!I272</f>
        <v>35.6483</v>
      </c>
      <c r="M274">
        <f>L274/$M$6</f>
        <v>173.89414634146343</v>
      </c>
    </row>
    <row r="275">
      <c r="B275">
        <f>'Req. Diario'!D273</f>
        <v>2.2453628242500003</v>
      </c>
      <c r="C275">
        <f>(B275-((E275*(Main!$E$25/100))+(G275*(Main!$E$30/100))+(I275*(Main!$E$40/100))+(K275*(Main!$E$45/100))))/$C$6</f>
        <v>4.310046454981157</v>
      </c>
      <c r="D275">
        <f>'Req. Diario'!E273</f>
        <v>1.5546953402351</v>
      </c>
      <c r="E275">
        <f>D275/$E$6</f>
        <v>2.5486808856313115</v>
      </c>
      <c r="F275">
        <f>'Req. Diario'!F273</f>
        <v>3.9707468892000004</v>
      </c>
      <c r="G275">
        <f>(F275/$G$6)</f>
        <v>7.63605171</v>
      </c>
      <c r="H275">
        <f>'Req. Diario'!G273</f>
        <v>0.8484501900000001</v>
      </c>
      <c r="I275">
        <f>H275/$I$6</f>
        <v>5.3028136875000005</v>
      </c>
      <c r="J275">
        <f>'Req. Diario'!H273</f>
        <v>0.8634</v>
      </c>
      <c r="K275">
        <f>J275/$K$6</f>
        <v>3.197777777777777</v>
      </c>
      <c r="L275">
        <f>'Req. Diario'!I273</f>
        <v>35.6483</v>
      </c>
      <c r="M275">
        <f>L275/$M$6</f>
        <v>173.89414634146343</v>
      </c>
    </row>
    <row r="276">
      <c r="B276">
        <f>'Req. Diario'!D274</f>
        <v>2.2453628242500003</v>
      </c>
      <c r="C276">
        <f>(B276-((E276*(Main!$E$25/100))+(G276*(Main!$E$30/100))+(I276*(Main!$E$40/100))+(K276*(Main!$E$45/100))))/$C$6</f>
        <v>4.310046454981157</v>
      </c>
      <c r="D276">
        <f>'Req. Diario'!E274</f>
        <v>1.5546953402351</v>
      </c>
      <c r="E276">
        <f>D276/$E$6</f>
        <v>2.5486808856313115</v>
      </c>
      <c r="F276">
        <f>'Req. Diario'!F274</f>
        <v>3.9707468892000004</v>
      </c>
      <c r="G276">
        <f>(F276/$G$6)</f>
        <v>7.63605171</v>
      </c>
      <c r="H276">
        <f>'Req. Diario'!G274</f>
        <v>0.8484501900000001</v>
      </c>
      <c r="I276">
        <f>H276/$I$6</f>
        <v>5.3028136875000005</v>
      </c>
      <c r="J276">
        <f>'Req. Diario'!H274</f>
        <v>0.8634</v>
      </c>
      <c r="K276">
        <f>J276/$K$6</f>
        <v>3.197777777777777</v>
      </c>
      <c r="L276">
        <f>'Req. Diario'!I274</f>
        <v>35.6483</v>
      </c>
      <c r="M276">
        <f>L276/$M$6</f>
        <v>173.89414634146343</v>
      </c>
    </row>
    <row r="277">
      <c r="B277">
        <f>'Req. Diario'!D275</f>
        <v>2.2453628242500003</v>
      </c>
      <c r="C277">
        <f>(B277-((E277*(Main!$E$25/100))+(G277*(Main!$E$30/100))+(I277*(Main!$E$40/100))+(K277*(Main!$E$45/100))))/$C$6</f>
        <v>4.310046454981157</v>
      </c>
      <c r="D277">
        <f>'Req. Diario'!E275</f>
        <v>1.5546953402351</v>
      </c>
      <c r="E277">
        <f>D277/$E$6</f>
        <v>2.5486808856313115</v>
      </c>
      <c r="F277">
        <f>'Req. Diario'!F275</f>
        <v>3.9707468892000004</v>
      </c>
      <c r="G277">
        <f>(F277/$G$6)</f>
        <v>7.63605171</v>
      </c>
      <c r="H277">
        <f>'Req. Diario'!G275</f>
        <v>0.8484501900000001</v>
      </c>
      <c r="I277">
        <f>H277/$I$6</f>
        <v>5.3028136875000005</v>
      </c>
      <c r="J277">
        <f>'Req. Diario'!H275</f>
        <v>0.8634</v>
      </c>
      <c r="K277">
        <f>J277/$K$6</f>
        <v>3.197777777777777</v>
      </c>
      <c r="L277">
        <f>'Req. Diario'!I275</f>
        <v>35.6483</v>
      </c>
      <c r="M277">
        <f>L277/$M$6</f>
        <v>173.89414634146343</v>
      </c>
    </row>
    <row r="278">
      <c r="B278">
        <f>'Req. Diario'!D276</f>
        <v>2.2453628242500003</v>
      </c>
      <c r="C278">
        <f>(B278-((E278*(Main!$E$25/100))+(G278*(Main!$E$30/100))+(I278*(Main!$E$40/100))+(K278*(Main!$E$45/100))))/$C$6</f>
        <v>4.310046454981157</v>
      </c>
      <c r="D278">
        <f>'Req. Diario'!E276</f>
        <v>1.5546953402351</v>
      </c>
      <c r="E278">
        <f>D278/$E$6</f>
        <v>2.5486808856313115</v>
      </c>
      <c r="F278">
        <f>'Req. Diario'!F276</f>
        <v>3.9707468892000004</v>
      </c>
      <c r="G278">
        <f>(F278/$G$6)</f>
        <v>7.63605171</v>
      </c>
      <c r="H278">
        <f>'Req. Diario'!G276</f>
        <v>0.8484501900000001</v>
      </c>
      <c r="I278">
        <f>H278/$I$6</f>
        <v>5.3028136875000005</v>
      </c>
      <c r="J278">
        <f>'Req. Diario'!H276</f>
        <v>0.8634</v>
      </c>
      <c r="K278">
        <f>J278/$K$6</f>
        <v>3.197777777777777</v>
      </c>
      <c r="L278">
        <f>'Req. Diario'!I276</f>
        <v>35.6483</v>
      </c>
      <c r="M278">
        <f>L278/$M$6</f>
        <v>173.89414634146343</v>
      </c>
    </row>
    <row r="279">
      <c r="B279">
        <f>'Req. Diario'!D277</f>
        <v>2.2453628242500003</v>
      </c>
      <c r="C279">
        <f>(B279-((E279*(Main!$E$25/100))+(G279*(Main!$E$30/100))+(I279*(Main!$E$40/100))+(K279*(Main!$E$45/100))))/$C$6</f>
        <v>4.310046454981157</v>
      </c>
      <c r="D279">
        <f>'Req. Diario'!E277</f>
        <v>1.5546953402351</v>
      </c>
      <c r="E279">
        <f>D279/$E$6</f>
        <v>2.5486808856313115</v>
      </c>
      <c r="F279">
        <f>'Req. Diario'!F277</f>
        <v>3.9707468892000004</v>
      </c>
      <c r="G279">
        <f>(F279/$G$6)</f>
        <v>7.63605171</v>
      </c>
      <c r="H279">
        <f>'Req. Diario'!G277</f>
        <v>0.8484501900000001</v>
      </c>
      <c r="I279">
        <f>H279/$I$6</f>
        <v>5.3028136875000005</v>
      </c>
      <c r="J279">
        <f>'Req. Diario'!H277</f>
        <v>0.8634</v>
      </c>
      <c r="K279">
        <f>J279/$K$6</f>
        <v>3.197777777777777</v>
      </c>
      <c r="L279">
        <f>'Req. Diario'!I277</f>
        <v>35.6483</v>
      </c>
      <c r="M279">
        <f>L279/$M$6</f>
        <v>173.89414634146343</v>
      </c>
    </row>
    <row r="280">
      <c r="A280">
        <v>40</v>
      </c>
      <c r="B280">
        <f>'Req. Diario'!D278</f>
        <v>2.2453628242500003</v>
      </c>
      <c r="C280">
        <f>(B280-((E280*(Main!$E$25/100))+(G280*(Main!$E$30/100))+(I280*(Main!$E$40/100))+(K280*(Main!$E$45/100))))/$C$6</f>
        <v>4.310046454981157</v>
      </c>
      <c r="D280">
        <f>'Req. Diario'!E278</f>
        <v>1.5546953402351</v>
      </c>
      <c r="E280">
        <f>D280/$E$6</f>
        <v>2.5486808856313115</v>
      </c>
      <c r="F280">
        <f>'Req. Diario'!F278</f>
        <v>3.9707468892000004</v>
      </c>
      <c r="G280">
        <f>(F280/$G$6)</f>
        <v>7.63605171</v>
      </c>
      <c r="H280">
        <f>'Req. Diario'!G278</f>
        <v>0.8484501900000001</v>
      </c>
      <c r="I280">
        <f>H280/$I$6</f>
        <v>5.3028136875000005</v>
      </c>
      <c r="J280">
        <f>'Req. Diario'!H278</f>
        <v>0.8634</v>
      </c>
      <c r="K280">
        <f>J280/$K$6</f>
        <v>3.197777777777777</v>
      </c>
      <c r="L280">
        <f>'Req. Diario'!I278</f>
        <v>35.6483</v>
      </c>
      <c r="M280">
        <f>L280/$M$6</f>
        <v>173.89414634146343</v>
      </c>
    </row>
    <row r="281">
      <c r="B281">
        <f>'Req. Diario'!D279</f>
        <v>2.2453628242500003</v>
      </c>
      <c r="C281">
        <f>(B281-((E281*(Main!$E$25/100))+(G281*(Main!$E$30/100))+(I281*(Main!$E$40/100))+(K281*(Main!$E$45/100))))/$C$6</f>
        <v>4.310046454981157</v>
      </c>
      <c r="D281">
        <f>'Req. Diario'!E279</f>
        <v>1.5546953402351</v>
      </c>
      <c r="E281">
        <f>D281/$E$6</f>
        <v>2.5486808856313115</v>
      </c>
      <c r="F281">
        <f>'Req. Diario'!F279</f>
        <v>3.9707468892000004</v>
      </c>
      <c r="G281">
        <f>(F281/$G$6)</f>
        <v>7.63605171</v>
      </c>
      <c r="H281">
        <f>'Req. Diario'!G279</f>
        <v>0.8484501900000001</v>
      </c>
      <c r="I281">
        <f>H281/$I$6</f>
        <v>5.3028136875000005</v>
      </c>
      <c r="J281">
        <f>'Req. Diario'!H279</f>
        <v>0.8634</v>
      </c>
      <c r="K281">
        <f>J281/$K$6</f>
        <v>3.197777777777777</v>
      </c>
      <c r="L281">
        <f>'Req. Diario'!I279</f>
        <v>35.6483</v>
      </c>
      <c r="M281">
        <f>L281/$M$6</f>
        <v>173.89414634146343</v>
      </c>
    </row>
    <row r="282">
      <c r="B282">
        <f>'Req. Diario'!D280</f>
        <v>2.2453628242500003</v>
      </c>
      <c r="C282">
        <f>(B282-((E282*(Main!$E$25/100))+(G282*(Main!$E$30/100))+(I282*(Main!$E$40/100))+(K282*(Main!$E$45/100))))/$C$6</f>
        <v>4.310046454981157</v>
      </c>
      <c r="D282">
        <f>'Req. Diario'!E280</f>
        <v>1.5546953402351</v>
      </c>
      <c r="E282">
        <f>D282/$E$6</f>
        <v>2.5486808856313115</v>
      </c>
      <c r="F282">
        <f>'Req. Diario'!F280</f>
        <v>3.9707468892000004</v>
      </c>
      <c r="G282">
        <f>(F282/$G$6)</f>
        <v>7.63605171</v>
      </c>
      <c r="H282">
        <f>'Req. Diario'!G280</f>
        <v>0.8484501900000001</v>
      </c>
      <c r="I282">
        <f>H282/$I$6</f>
        <v>5.3028136875000005</v>
      </c>
      <c r="J282">
        <f>'Req. Diario'!H280</f>
        <v>0.8634</v>
      </c>
      <c r="K282">
        <f>J282/$K$6</f>
        <v>3.197777777777777</v>
      </c>
      <c r="L282">
        <f>'Req. Diario'!I280</f>
        <v>35.6483</v>
      </c>
      <c r="M282">
        <f>L282/$M$6</f>
        <v>173.89414634146343</v>
      </c>
    </row>
    <row r="283">
      <c r="B283">
        <f>'Req. Diario'!D281</f>
        <v>2.2453628242500003</v>
      </c>
      <c r="C283">
        <f>(B283-((E283*(Main!$E$25/100))+(G283*(Main!$E$30/100))+(I283*(Main!$E$40/100))+(K283*(Main!$E$45/100))))/$C$6</f>
        <v>4.310046454981157</v>
      </c>
      <c r="D283">
        <f>'Req. Diario'!E281</f>
        <v>1.5546953402351</v>
      </c>
      <c r="E283">
        <f>D283/$E$6</f>
        <v>2.5486808856313115</v>
      </c>
      <c r="F283">
        <f>'Req. Diario'!F281</f>
        <v>3.9707468892000004</v>
      </c>
      <c r="G283">
        <f>(F283/$G$6)</f>
        <v>7.63605171</v>
      </c>
      <c r="H283">
        <f>'Req. Diario'!G281</f>
        <v>0.8484501900000001</v>
      </c>
      <c r="I283">
        <f>H283/$I$6</f>
        <v>5.3028136875000005</v>
      </c>
      <c r="J283">
        <f>'Req. Diario'!H281</f>
        <v>0.8634</v>
      </c>
      <c r="K283">
        <f>J283/$K$6</f>
        <v>3.197777777777777</v>
      </c>
      <c r="L283">
        <f>'Req. Diario'!I281</f>
        <v>35.6483</v>
      </c>
      <c r="M283">
        <f>L283/$M$6</f>
        <v>173.89414634146343</v>
      </c>
    </row>
    <row r="284">
      <c r="B284">
        <f>'Req. Diario'!D282</f>
        <v>2.2453628242500003</v>
      </c>
      <c r="C284">
        <f>(B284-((E284*(Main!$E$25/100))+(G284*(Main!$E$30/100))+(I284*(Main!$E$40/100))+(K284*(Main!$E$45/100))))/$C$6</f>
        <v>4.310046454981157</v>
      </c>
      <c r="D284">
        <f>'Req. Diario'!E282</f>
        <v>1.5546953402351</v>
      </c>
      <c r="E284">
        <f>D284/$E$6</f>
        <v>2.5486808856313115</v>
      </c>
      <c r="F284">
        <f>'Req. Diario'!F282</f>
        <v>3.9707468892000004</v>
      </c>
      <c r="G284">
        <f>(F284/$G$6)</f>
        <v>7.63605171</v>
      </c>
      <c r="H284">
        <f>'Req. Diario'!G282</f>
        <v>0.8484501900000001</v>
      </c>
      <c r="I284">
        <f>H284/$I$6</f>
        <v>5.3028136875000005</v>
      </c>
      <c r="J284">
        <f>'Req. Diario'!H282</f>
        <v>0.8634</v>
      </c>
      <c r="K284">
        <f>J284/$K$6</f>
        <v>3.197777777777777</v>
      </c>
      <c r="L284">
        <f>'Req. Diario'!I282</f>
        <v>35.6483</v>
      </c>
      <c r="M284">
        <f>L284/$M$6</f>
        <v>173.89414634146343</v>
      </c>
    </row>
    <row r="285">
      <c r="B285">
        <f>'Req. Diario'!D283</f>
        <v>2.2453628242500003</v>
      </c>
      <c r="C285">
        <f>(B285-((E285*(Main!$E$25/100))+(G285*(Main!$E$30/100))+(I285*(Main!$E$40/100))+(K285*(Main!$E$45/100))))/$C$6</f>
        <v>4.310046454981157</v>
      </c>
      <c r="D285">
        <f>'Req. Diario'!E283</f>
        <v>1.5546953402351</v>
      </c>
      <c r="E285">
        <f>D285/$E$6</f>
        <v>2.5486808856313115</v>
      </c>
      <c r="F285">
        <f>'Req. Diario'!F283</f>
        <v>3.9707468892000004</v>
      </c>
      <c r="G285">
        <f>(F285/$G$6)</f>
        <v>7.63605171</v>
      </c>
      <c r="H285">
        <f>'Req. Diario'!G283</f>
        <v>0.8484501900000001</v>
      </c>
      <c r="I285">
        <f>H285/$I$6</f>
        <v>5.3028136875000005</v>
      </c>
      <c r="J285">
        <f>'Req. Diario'!H283</f>
        <v>0.8634</v>
      </c>
      <c r="K285">
        <f>J285/$K$6</f>
        <v>3.197777777777777</v>
      </c>
      <c r="L285">
        <f>'Req. Diario'!I283</f>
        <v>35.6483</v>
      </c>
      <c r="M285">
        <f>L285/$M$6</f>
        <v>173.89414634146343</v>
      </c>
    </row>
    <row r="286">
      <c r="B286">
        <f>'Req. Diario'!D284</f>
        <v>2.2453628242500003</v>
      </c>
      <c r="C286">
        <f>(B286-((E286*(Main!$E$25/100))+(G286*(Main!$E$30/100))+(I286*(Main!$E$40/100))+(K286*(Main!$E$45/100))))/$C$6</f>
        <v>4.310046454981157</v>
      </c>
      <c r="D286">
        <f>'Req. Diario'!E284</f>
        <v>1.5546953402351</v>
      </c>
      <c r="E286">
        <f>D286/$E$6</f>
        <v>2.5486808856313115</v>
      </c>
      <c r="F286">
        <f>'Req. Diario'!F284</f>
        <v>3.9707468892000004</v>
      </c>
      <c r="G286">
        <f>(F286/$G$6)</f>
        <v>7.63605171</v>
      </c>
      <c r="H286">
        <f>'Req. Diario'!G284</f>
        <v>0.8484501900000001</v>
      </c>
      <c r="I286">
        <f>H286/$I$6</f>
        <v>5.3028136875000005</v>
      </c>
      <c r="J286">
        <f>'Req. Diario'!H284</f>
        <v>0.8634</v>
      </c>
      <c r="K286">
        <f>J286/$K$6</f>
        <v>3.197777777777777</v>
      </c>
      <c r="L286">
        <f>'Req. Diario'!I284</f>
        <v>35.6483</v>
      </c>
      <c r="M286">
        <f>L286/$M$6</f>
        <v>173.89414634146343</v>
      </c>
    </row>
    <row r="287">
      <c r="A287">
        <v>41</v>
      </c>
      <c r="B287">
        <f>'Req. Diario'!D285</f>
        <v>2.2453628242500003</v>
      </c>
      <c r="C287">
        <f>(B287-((E287*(Main!$E$25/100))+(G287*(Main!$E$30/100))+(I287*(Main!$E$40/100))+(K287*(Main!$E$45/100))))/$C$6</f>
        <v>4.310046454981157</v>
      </c>
      <c r="D287">
        <f>'Req. Diario'!E285</f>
        <v>1.5546953402351</v>
      </c>
      <c r="E287">
        <f>D287/$E$6</f>
        <v>2.5486808856313115</v>
      </c>
      <c r="F287">
        <f>'Req. Diario'!F285</f>
        <v>3.9707468892000004</v>
      </c>
      <c r="G287">
        <f>(F287/$G$6)</f>
        <v>7.63605171</v>
      </c>
      <c r="H287">
        <f>'Req. Diario'!G285</f>
        <v>0.8484501900000001</v>
      </c>
      <c r="I287">
        <f>H287/$I$6</f>
        <v>5.3028136875000005</v>
      </c>
      <c r="J287">
        <f>'Req. Diario'!H285</f>
        <v>0.8634</v>
      </c>
      <c r="K287">
        <f>J287/$K$6</f>
        <v>3.197777777777777</v>
      </c>
      <c r="L287">
        <f>'Req. Diario'!I285</f>
        <v>35.6483</v>
      </c>
      <c r="M287">
        <f>L287/$M$6</f>
        <v>173.89414634146343</v>
      </c>
    </row>
    <row r="288">
      <c r="B288">
        <f>'Req. Diario'!D286</f>
        <v>2.2453628242500003</v>
      </c>
      <c r="C288">
        <f>(B288-((E288*(Main!$E$25/100))+(G288*(Main!$E$30/100))+(I288*(Main!$E$40/100))+(K288*(Main!$E$45/100))))/$C$6</f>
        <v>4.310046454981157</v>
      </c>
      <c r="D288">
        <f>'Req. Diario'!E286</f>
        <v>1.5546953402351</v>
      </c>
      <c r="E288">
        <f>D288/$E$6</f>
        <v>2.5486808856313115</v>
      </c>
      <c r="F288">
        <f>'Req. Diario'!F286</f>
        <v>3.9707468892000004</v>
      </c>
      <c r="G288">
        <f>(F288/$G$6)</f>
        <v>7.63605171</v>
      </c>
      <c r="H288">
        <f>'Req. Diario'!G286</f>
        <v>0.8484501900000001</v>
      </c>
      <c r="I288">
        <f>H288/$I$6</f>
        <v>5.3028136875000005</v>
      </c>
      <c r="J288">
        <f>'Req. Diario'!H286</f>
        <v>0.8634</v>
      </c>
      <c r="K288">
        <f>J288/$K$6</f>
        <v>3.197777777777777</v>
      </c>
      <c r="L288">
        <f>'Req. Diario'!I286</f>
        <v>35.6483</v>
      </c>
      <c r="M288">
        <f>L288/$M$6</f>
        <v>173.89414634146343</v>
      </c>
    </row>
    <row r="289">
      <c r="B289">
        <f>'Req. Diario'!D287</f>
        <v>2.2453628242500003</v>
      </c>
      <c r="C289">
        <f>(B289-((E289*(Main!$E$25/100))+(G289*(Main!$E$30/100))+(I289*(Main!$E$40/100))+(K289*(Main!$E$45/100))))/$C$6</f>
        <v>4.310046454981157</v>
      </c>
      <c r="D289">
        <f>'Req. Diario'!E287</f>
        <v>1.5546953402351</v>
      </c>
      <c r="E289">
        <f>D289/$E$6</f>
        <v>2.5486808856313115</v>
      </c>
      <c r="F289">
        <f>'Req. Diario'!F287</f>
        <v>3.9707468892000004</v>
      </c>
      <c r="G289">
        <f>(F289/$G$6)</f>
        <v>7.63605171</v>
      </c>
      <c r="H289">
        <f>'Req. Diario'!G287</f>
        <v>0.8484501900000001</v>
      </c>
      <c r="I289">
        <f>H289/$I$6</f>
        <v>5.3028136875000005</v>
      </c>
      <c r="J289">
        <f>'Req. Diario'!H287</f>
        <v>0.8634</v>
      </c>
      <c r="K289">
        <f>J289/$K$6</f>
        <v>3.197777777777777</v>
      </c>
      <c r="L289">
        <f>'Req. Diario'!I287</f>
        <v>35.6483</v>
      </c>
      <c r="M289">
        <f>L289/$M$6</f>
        <v>173.89414634146343</v>
      </c>
    </row>
    <row r="290">
      <c r="B290">
        <f>'Req. Diario'!D288</f>
        <v>2.2453628242500003</v>
      </c>
      <c r="C290">
        <f>(B290-((E290*(Main!$E$25/100))+(G290*(Main!$E$30/100))+(I290*(Main!$E$40/100))+(K290*(Main!$E$45/100))))/$C$6</f>
        <v>4.310046454981157</v>
      </c>
      <c r="D290">
        <f>'Req. Diario'!E288</f>
        <v>1.5546953402351</v>
      </c>
      <c r="E290">
        <f>D290/$E$6</f>
        <v>2.5486808856313115</v>
      </c>
      <c r="F290">
        <f>'Req. Diario'!F288</f>
        <v>3.9707468892000004</v>
      </c>
      <c r="G290">
        <f>(F290/$G$6)</f>
        <v>7.63605171</v>
      </c>
      <c r="H290">
        <f>'Req. Diario'!G288</f>
        <v>0.8484501900000001</v>
      </c>
      <c r="I290">
        <f>H290/$I$6</f>
        <v>5.3028136875000005</v>
      </c>
      <c r="J290">
        <f>'Req. Diario'!H288</f>
        <v>0.8634</v>
      </c>
      <c r="K290">
        <f>J290/$K$6</f>
        <v>3.197777777777777</v>
      </c>
      <c r="L290">
        <f>'Req. Diario'!I288</f>
        <v>35.6483</v>
      </c>
      <c r="M290">
        <f>L290/$M$6</f>
        <v>173.89414634146343</v>
      </c>
    </row>
    <row r="291">
      <c r="B291">
        <f>'Req. Diario'!D289</f>
        <v>2.2453628242500003</v>
      </c>
      <c r="C291">
        <f>(B291-((E291*(Main!$E$25/100))+(G291*(Main!$E$30/100))+(I291*(Main!$E$40/100))+(K291*(Main!$E$45/100))))/$C$6</f>
        <v>4.310046454981157</v>
      </c>
      <c r="D291">
        <f>'Req. Diario'!E289</f>
        <v>1.5546953402351</v>
      </c>
      <c r="E291">
        <f>D291/$E$6</f>
        <v>2.5486808856313115</v>
      </c>
      <c r="F291">
        <f>'Req. Diario'!F289</f>
        <v>3.9707468892000004</v>
      </c>
      <c r="G291">
        <f>(F291/$G$6)</f>
        <v>7.63605171</v>
      </c>
      <c r="H291">
        <f>'Req. Diario'!G289</f>
        <v>0.8484501900000001</v>
      </c>
      <c r="I291">
        <f>H291/$I$6</f>
        <v>5.3028136875000005</v>
      </c>
      <c r="J291">
        <f>'Req. Diario'!H289</f>
        <v>0.8634</v>
      </c>
      <c r="K291">
        <f>J291/$K$6</f>
        <v>3.197777777777777</v>
      </c>
      <c r="L291">
        <f>'Req. Diario'!I289</f>
        <v>35.6483</v>
      </c>
      <c r="M291">
        <f>L291/$M$6</f>
        <v>173.89414634146343</v>
      </c>
    </row>
    <row r="292">
      <c r="B292">
        <f>'Req. Diario'!D290</f>
        <v>2.2453628242500003</v>
      </c>
      <c r="C292">
        <f>(B292-((E292*(Main!$E$25/100))+(G292*(Main!$E$30/100))+(I292*(Main!$E$40/100))+(K292*(Main!$E$45/100))))/$C$6</f>
        <v>4.310046454981157</v>
      </c>
      <c r="D292">
        <f>'Req. Diario'!E290</f>
        <v>1.5546953402351</v>
      </c>
      <c r="E292">
        <f>D292/$E$6</f>
        <v>2.5486808856313115</v>
      </c>
      <c r="F292">
        <f>'Req. Diario'!F290</f>
        <v>3.9707468892000004</v>
      </c>
      <c r="G292">
        <f>(F292/$G$6)</f>
        <v>7.63605171</v>
      </c>
      <c r="H292">
        <f>'Req. Diario'!G290</f>
        <v>0.8484501900000001</v>
      </c>
      <c r="I292">
        <f>H292/$I$6</f>
        <v>5.3028136875000005</v>
      </c>
      <c r="J292">
        <f>'Req. Diario'!H290</f>
        <v>0.8634</v>
      </c>
      <c r="K292">
        <f>J292/$K$6</f>
        <v>3.197777777777777</v>
      </c>
      <c r="L292">
        <f>'Req. Diario'!I290</f>
        <v>35.6483</v>
      </c>
      <c r="M292">
        <f>L292/$M$6</f>
        <v>173.89414634146343</v>
      </c>
    </row>
    <row r="293">
      <c r="B293">
        <f>'Req. Diario'!D291</f>
        <v>2.2453628242500003</v>
      </c>
      <c r="C293">
        <f>(B293-((E293*(Main!$E$25/100))+(G293*(Main!$E$30/100))+(I293*(Main!$E$40/100))+(K293*(Main!$E$45/100))))/$C$6</f>
        <v>4.310046454981157</v>
      </c>
      <c r="D293">
        <f>'Req. Diario'!E291</f>
        <v>1.5546953402351</v>
      </c>
      <c r="E293">
        <f>D293/$E$6</f>
        <v>2.5486808856313115</v>
      </c>
      <c r="F293">
        <f>'Req. Diario'!F291</f>
        <v>3.9707468892000004</v>
      </c>
      <c r="G293">
        <f>(F293/$G$6)</f>
        <v>7.63605171</v>
      </c>
      <c r="H293">
        <f>'Req. Diario'!G291</f>
        <v>0.8484501900000001</v>
      </c>
      <c r="I293">
        <f>H293/$I$6</f>
        <v>5.3028136875000005</v>
      </c>
      <c r="J293">
        <f>'Req. Diario'!H291</f>
        <v>0.8634</v>
      </c>
      <c r="K293">
        <f>J293/$K$6</f>
        <v>3.197777777777777</v>
      </c>
      <c r="L293">
        <f>'Req. Diario'!I291</f>
        <v>35.6483</v>
      </c>
      <c r="M293">
        <f>L293/$M$6</f>
        <v>173.89414634146343</v>
      </c>
    </row>
    <row r="294">
      <c r="A294">
        <v>42</v>
      </c>
      <c r="B294">
        <f>'Req. Diario'!D292</f>
        <v>2.2453628242500003</v>
      </c>
      <c r="C294">
        <f>(B294-((E294*(Main!$E$25/100))+(G294*(Main!$E$30/100))+(I294*(Main!$E$40/100))+(K294*(Main!$E$45/100))))/$C$6</f>
        <v>4.310046454981157</v>
      </c>
      <c r="D294">
        <f>'Req. Diario'!E292</f>
        <v>1.5546953402351</v>
      </c>
      <c r="E294">
        <f>D294/$E$6</f>
        <v>2.5486808856313115</v>
      </c>
      <c r="F294">
        <f>'Req. Diario'!F292</f>
        <v>3.9707468892000004</v>
      </c>
      <c r="G294">
        <f>(F294/$G$6)</f>
        <v>7.63605171</v>
      </c>
      <c r="H294">
        <f>'Req. Diario'!G292</f>
        <v>0.8484501900000001</v>
      </c>
      <c r="I294">
        <f>H294/$I$6</f>
        <v>5.3028136875000005</v>
      </c>
      <c r="J294">
        <f>'Req. Diario'!H292</f>
        <v>0.8634</v>
      </c>
      <c r="K294">
        <f>J294/$K$6</f>
        <v>3.197777777777777</v>
      </c>
      <c r="L294">
        <f>'Req. Diario'!I292</f>
        <v>35.6483</v>
      </c>
      <c r="M294">
        <f>L294/$M$6</f>
        <v>173.89414634146343</v>
      </c>
    </row>
    <row r="295">
      <c r="B295">
        <f>'Req. Diario'!D293</f>
        <v>2.2453628242500003</v>
      </c>
      <c r="C295">
        <f>(B295-((E295*(Main!$E$25/100))+(G295*(Main!$E$30/100))+(I295*(Main!$E$40/100))+(K295*(Main!$E$45/100))))/$C$6</f>
        <v>4.310046454981157</v>
      </c>
      <c r="D295">
        <f>'Req. Diario'!E293</f>
        <v>1.5546953402351</v>
      </c>
      <c r="E295">
        <f>D295/$E$6</f>
        <v>2.5486808856313115</v>
      </c>
      <c r="F295">
        <f>'Req. Diario'!F293</f>
        <v>3.9707468892000004</v>
      </c>
      <c r="G295">
        <f>(F295/$G$6)</f>
        <v>7.63605171</v>
      </c>
      <c r="H295">
        <f>'Req. Diario'!G293</f>
        <v>0.8484501900000001</v>
      </c>
      <c r="I295">
        <f>H295/$I$6</f>
        <v>5.3028136875000005</v>
      </c>
      <c r="J295">
        <f>'Req. Diario'!H293</f>
        <v>0.8634</v>
      </c>
      <c r="K295">
        <f>J295/$K$6</f>
        <v>3.197777777777777</v>
      </c>
      <c r="L295">
        <f>'Req. Diario'!I293</f>
        <v>35.6483</v>
      </c>
      <c r="M295">
        <f>L295/$M$6</f>
        <v>173.89414634146343</v>
      </c>
    </row>
    <row r="296">
      <c r="B296">
        <f>'Req. Diario'!D294</f>
        <v>2.2453628242500003</v>
      </c>
      <c r="C296">
        <f>(B296-((E296*(Main!$E$25/100))+(G296*(Main!$E$30/100))+(I296*(Main!$E$40/100))+(K296*(Main!$E$45/100))))/$C$6</f>
        <v>4.310046454981157</v>
      </c>
      <c r="D296">
        <f>'Req. Diario'!E294</f>
        <v>1.5546953402351</v>
      </c>
      <c r="E296">
        <f>D296/$E$6</f>
        <v>2.5486808856313115</v>
      </c>
      <c r="F296">
        <f>'Req. Diario'!F294</f>
        <v>3.9707468892000004</v>
      </c>
      <c r="G296">
        <f>(F296/$G$6)</f>
        <v>7.63605171</v>
      </c>
      <c r="H296">
        <f>'Req. Diario'!G294</f>
        <v>0.8484501900000001</v>
      </c>
      <c r="I296">
        <f>H296/$I$6</f>
        <v>5.3028136875000005</v>
      </c>
      <c r="J296">
        <f>'Req. Diario'!H294</f>
        <v>0.8634</v>
      </c>
      <c r="K296">
        <f>J296/$K$6</f>
        <v>3.197777777777777</v>
      </c>
      <c r="L296">
        <f>'Req. Diario'!I294</f>
        <v>35.6483</v>
      </c>
      <c r="M296">
        <f>L296/$M$6</f>
        <v>173.89414634146343</v>
      </c>
    </row>
    <row r="297">
      <c r="B297">
        <f>'Req. Diario'!D295</f>
        <v>2.2453628242500003</v>
      </c>
      <c r="C297">
        <f>(B297-((E297*(Main!$E$25/100))+(G297*(Main!$E$30/100))+(I297*(Main!$E$40/100))+(K297*(Main!$E$45/100))))/$C$6</f>
        <v>4.310046454981157</v>
      </c>
      <c r="D297">
        <f>'Req. Diario'!E295</f>
        <v>1.5546953402351</v>
      </c>
      <c r="E297">
        <f>D297/$E$6</f>
        <v>2.5486808856313115</v>
      </c>
      <c r="F297">
        <f>'Req. Diario'!F295</f>
        <v>3.9707468892000004</v>
      </c>
      <c r="G297">
        <f>(F297/$G$6)</f>
        <v>7.63605171</v>
      </c>
      <c r="H297">
        <f>'Req. Diario'!G295</f>
        <v>0.8484501900000001</v>
      </c>
      <c r="I297">
        <f>H297/$I$6</f>
        <v>5.3028136875000005</v>
      </c>
      <c r="J297">
        <f>'Req. Diario'!H295</f>
        <v>0.8634</v>
      </c>
      <c r="K297">
        <f>J297/$K$6</f>
        <v>3.197777777777777</v>
      </c>
      <c r="L297">
        <f>'Req. Diario'!I295</f>
        <v>35.6483</v>
      </c>
      <c r="M297">
        <f>L297/$M$6</f>
        <v>173.89414634146343</v>
      </c>
    </row>
    <row r="298">
      <c r="B298">
        <f>'Req. Diario'!D296</f>
        <v>2.2453628242500003</v>
      </c>
      <c r="C298">
        <f>(B298-((E298*(Main!$E$25/100))+(G298*(Main!$E$30/100))+(I298*(Main!$E$40/100))+(K298*(Main!$E$45/100))))/$C$6</f>
        <v>4.310046454981157</v>
      </c>
      <c r="D298">
        <f>'Req. Diario'!E296</f>
        <v>1.5546953402351</v>
      </c>
      <c r="E298">
        <f>D298/$E$6</f>
        <v>2.5486808856313115</v>
      </c>
      <c r="F298">
        <f>'Req. Diario'!F296</f>
        <v>3.9707468892000004</v>
      </c>
      <c r="G298">
        <f>(F298/$G$6)</f>
        <v>7.63605171</v>
      </c>
      <c r="H298">
        <f>'Req. Diario'!G296</f>
        <v>0.8484501900000001</v>
      </c>
      <c r="I298">
        <f>H298/$I$6</f>
        <v>5.3028136875000005</v>
      </c>
      <c r="J298">
        <f>'Req. Diario'!H296</f>
        <v>0.8634</v>
      </c>
      <c r="K298">
        <f>J298/$K$6</f>
        <v>3.197777777777777</v>
      </c>
      <c r="L298">
        <f>'Req. Diario'!I296</f>
        <v>35.6483</v>
      </c>
      <c r="M298">
        <f>L298/$M$6</f>
        <v>173.89414634146343</v>
      </c>
    </row>
    <row r="299">
      <c r="B299">
        <f>'Req. Diario'!D297</f>
        <v>2.2453628242500003</v>
      </c>
      <c r="C299">
        <f>(B299-((E299*(Main!$E$25/100))+(G299*(Main!$E$30/100))+(I299*(Main!$E$40/100))+(K299*(Main!$E$45/100))))/$C$6</f>
        <v>4.310046454981157</v>
      </c>
      <c r="D299">
        <f>'Req. Diario'!E297</f>
        <v>1.5546953402351</v>
      </c>
      <c r="E299">
        <f>D299/$E$6</f>
        <v>2.5486808856313115</v>
      </c>
      <c r="F299">
        <f>'Req. Diario'!F297</f>
        <v>3.9707468892000004</v>
      </c>
      <c r="G299">
        <f>(F299/$G$6)</f>
        <v>7.63605171</v>
      </c>
      <c r="H299">
        <f>'Req. Diario'!G297</f>
        <v>0.8484501900000001</v>
      </c>
      <c r="I299">
        <f>H299/$I$6</f>
        <v>5.3028136875000005</v>
      </c>
      <c r="J299">
        <f>'Req. Diario'!H297</f>
        <v>0.8634</v>
      </c>
      <c r="K299">
        <f>J299/$K$6</f>
        <v>3.197777777777777</v>
      </c>
      <c r="L299">
        <f>'Req. Diario'!I297</f>
        <v>35.6483</v>
      </c>
      <c r="M299">
        <f>L299/$M$6</f>
        <v>173.89414634146343</v>
      </c>
    </row>
    <row r="300">
      <c r="B300">
        <f>'Req. Diario'!D298</f>
        <v>2.2453628242500003</v>
      </c>
      <c r="C300">
        <f>(B300-((E300*(Main!$E$25/100))+(G300*(Main!$E$30/100))+(I300*(Main!$E$40/100))+(K300*(Main!$E$45/100))))/$C$6</f>
        <v>4.310046454981157</v>
      </c>
      <c r="D300">
        <f>'Req. Diario'!E298</f>
        <v>1.5546953402351</v>
      </c>
      <c r="E300">
        <f>D300/$E$6</f>
        <v>2.5486808856313115</v>
      </c>
      <c r="F300">
        <f>'Req. Diario'!F298</f>
        <v>3.9707468892000004</v>
      </c>
      <c r="G300">
        <f>(F300/$G$6)</f>
        <v>7.63605171</v>
      </c>
      <c r="H300">
        <f>'Req. Diario'!G298</f>
        <v>0.8484501900000001</v>
      </c>
      <c r="I300">
        <f>H300/$I$6</f>
        <v>5.3028136875000005</v>
      </c>
      <c r="J300">
        <f>'Req. Diario'!H298</f>
        <v>0.8634</v>
      </c>
      <c r="K300">
        <f>J300/$K$6</f>
        <v>3.197777777777777</v>
      </c>
      <c r="L300">
        <f>'Req. Diario'!I298</f>
        <v>35.6483</v>
      </c>
      <c r="M300">
        <f>L300/$M$6</f>
        <v>173.89414634146343</v>
      </c>
    </row>
    <row r="301">
      <c r="A301">
        <v>43</v>
      </c>
      <c r="B301">
        <f>'Req. Diario'!D299</f>
        <v>2.2453628242500003</v>
      </c>
      <c r="C301">
        <f>(B301-((E301*(Main!$E$25/100))+(G301*(Main!$E$30/100))+(I301*(Main!$E$40/100))+(K301*(Main!$E$45/100))))/$C$6</f>
        <v>4.310046454981157</v>
      </c>
      <c r="D301">
        <f>'Req. Diario'!E299</f>
        <v>1.5546953402351</v>
      </c>
      <c r="E301">
        <f>D301/$E$6</f>
        <v>2.5486808856313115</v>
      </c>
      <c r="F301">
        <f>'Req. Diario'!F299</f>
        <v>3.9707468892000004</v>
      </c>
      <c r="G301">
        <f>(F301/$G$6)</f>
        <v>7.63605171</v>
      </c>
      <c r="H301">
        <f>'Req. Diario'!G299</f>
        <v>0.8484501900000001</v>
      </c>
      <c r="I301">
        <f>H301/$I$6</f>
        <v>5.3028136875000005</v>
      </c>
      <c r="J301">
        <f>'Req. Diario'!H299</f>
        <v>0.8634</v>
      </c>
      <c r="K301">
        <f>J301/$K$6</f>
        <v>3.197777777777777</v>
      </c>
      <c r="L301">
        <f>'Req. Diario'!I299</f>
        <v>35.6483</v>
      </c>
      <c r="M301">
        <f>L301/$M$6</f>
        <v>173.89414634146343</v>
      </c>
    </row>
    <row r="302">
      <c r="B302">
        <f>'Req. Diario'!D300</f>
        <v>2.2453628242500003</v>
      </c>
      <c r="C302">
        <f>(B302-((E302*(Main!$E$25/100))+(G302*(Main!$E$30/100))+(I302*(Main!$E$40/100))+(K302*(Main!$E$45/100))))/$C$6</f>
        <v>4.310046454981157</v>
      </c>
      <c r="D302">
        <f>'Req. Diario'!E300</f>
        <v>1.5546953402351</v>
      </c>
      <c r="E302">
        <f>D302/$E$6</f>
        <v>2.5486808856313115</v>
      </c>
      <c r="F302">
        <f>'Req. Diario'!F300</f>
        <v>3.9707468892000004</v>
      </c>
      <c r="G302">
        <f>(F302/$G$6)</f>
        <v>7.63605171</v>
      </c>
      <c r="H302">
        <f>'Req. Diario'!G300</f>
        <v>0.8484501900000001</v>
      </c>
      <c r="I302">
        <f>H302/$I$6</f>
        <v>5.3028136875000005</v>
      </c>
      <c r="J302">
        <f>'Req. Diario'!H300</f>
        <v>0.8634</v>
      </c>
      <c r="K302">
        <f>J302/$K$6</f>
        <v>3.197777777777777</v>
      </c>
      <c r="L302">
        <f>'Req. Diario'!I300</f>
        <v>35.6483</v>
      </c>
      <c r="M302">
        <f>L302/$M$6</f>
        <v>173.89414634146343</v>
      </c>
    </row>
    <row r="303">
      <c r="B303">
        <f>'Req. Diario'!D301</f>
        <v>2.2453628242500003</v>
      </c>
      <c r="C303">
        <f>(B303-((E303*(Main!$E$25/100))+(G303*(Main!$E$30/100))+(I303*(Main!$E$40/100))+(K303*(Main!$E$45/100))))/$C$6</f>
        <v>4.310046454981157</v>
      </c>
      <c r="D303">
        <f>'Req. Diario'!E301</f>
        <v>1.5546953402351</v>
      </c>
      <c r="E303">
        <f>D303/$E$6</f>
        <v>2.5486808856313115</v>
      </c>
      <c r="F303">
        <f>'Req. Diario'!F301</f>
        <v>3.9707468892000004</v>
      </c>
      <c r="G303">
        <f>(F303/$G$6)</f>
        <v>7.63605171</v>
      </c>
      <c r="H303">
        <f>'Req. Diario'!G301</f>
        <v>0.8484501900000001</v>
      </c>
      <c r="I303">
        <f>H303/$I$6</f>
        <v>5.3028136875000005</v>
      </c>
      <c r="J303">
        <f>'Req. Diario'!H301</f>
        <v>0.8634</v>
      </c>
      <c r="K303">
        <f>J303/$K$6</f>
        <v>3.197777777777777</v>
      </c>
      <c r="L303">
        <f>'Req. Diario'!I301</f>
        <v>35.6483</v>
      </c>
      <c r="M303">
        <f>L303/$M$6</f>
        <v>173.89414634146343</v>
      </c>
    </row>
    <row r="304">
      <c r="B304">
        <f>'Req. Diario'!D302</f>
        <v>2.2453628242500003</v>
      </c>
      <c r="C304">
        <f>(B304-((E304*(Main!$E$25/100))+(G304*(Main!$E$30/100))+(I304*(Main!$E$40/100))+(K304*(Main!$E$45/100))))/$C$6</f>
        <v>4.310046454981157</v>
      </c>
      <c r="D304">
        <f>'Req. Diario'!E302</f>
        <v>1.5546953402351</v>
      </c>
      <c r="E304">
        <f>D304/$E$6</f>
        <v>2.5486808856313115</v>
      </c>
      <c r="F304">
        <f>'Req. Diario'!F302</f>
        <v>3.9707468892000004</v>
      </c>
      <c r="G304">
        <f>(F304/$G$6)</f>
        <v>7.63605171</v>
      </c>
      <c r="H304">
        <f>'Req. Diario'!G302</f>
        <v>0.8484501900000001</v>
      </c>
      <c r="I304">
        <f>H304/$I$6</f>
        <v>5.3028136875000005</v>
      </c>
      <c r="J304">
        <f>'Req. Diario'!H302</f>
        <v>0.8634</v>
      </c>
      <c r="K304">
        <f>J304/$K$6</f>
        <v>3.197777777777777</v>
      </c>
      <c r="L304">
        <f>'Req. Diario'!I302</f>
        <v>35.6483</v>
      </c>
      <c r="M304">
        <f>L304/$M$6</f>
        <v>173.89414634146343</v>
      </c>
    </row>
    <row r="305">
      <c r="B305">
        <f>'Req. Diario'!D303</f>
        <v>2.2453628242500003</v>
      </c>
      <c r="C305">
        <f>(B305-((E305*(Main!$E$25/100))+(G305*(Main!$E$30/100))+(I305*(Main!$E$40/100))+(K305*(Main!$E$45/100))))/$C$6</f>
        <v>4.310046454981157</v>
      </c>
      <c r="D305">
        <f>'Req. Diario'!E303</f>
        <v>1.5546953402351</v>
      </c>
      <c r="E305">
        <f>D305/$E$6</f>
        <v>2.5486808856313115</v>
      </c>
      <c r="F305">
        <f>'Req. Diario'!F303</f>
        <v>3.9707468892000004</v>
      </c>
      <c r="G305">
        <f>(F305/$G$6)</f>
        <v>7.63605171</v>
      </c>
      <c r="H305">
        <f>'Req. Diario'!G303</f>
        <v>0.8484501900000001</v>
      </c>
      <c r="I305">
        <f>H305/$I$6</f>
        <v>5.3028136875000005</v>
      </c>
      <c r="J305">
        <f>'Req. Diario'!H303</f>
        <v>0.8634</v>
      </c>
      <c r="K305">
        <f>J305/$K$6</f>
        <v>3.197777777777777</v>
      </c>
      <c r="L305">
        <f>'Req. Diario'!I303</f>
        <v>35.6483</v>
      </c>
      <c r="M305">
        <f>L305/$M$6</f>
        <v>173.89414634146343</v>
      </c>
    </row>
    <row r="306">
      <c r="B306">
        <f>'Req. Diario'!D304</f>
        <v>2.2453628242500003</v>
      </c>
      <c r="C306">
        <f>(B306-((E306*(Main!$E$25/100))+(G306*(Main!$E$30/100))+(I306*(Main!$E$40/100))+(K306*(Main!$E$45/100))))/$C$6</f>
        <v>4.310046454981157</v>
      </c>
      <c r="D306">
        <f>'Req. Diario'!E304</f>
        <v>1.5546953402351</v>
      </c>
      <c r="E306">
        <f>D306/$E$6</f>
        <v>2.5486808856313115</v>
      </c>
      <c r="F306">
        <f>'Req. Diario'!F304</f>
        <v>3.9707468892000004</v>
      </c>
      <c r="G306">
        <f>(F306/$G$6)</f>
        <v>7.63605171</v>
      </c>
      <c r="H306">
        <f>'Req. Diario'!G304</f>
        <v>0.8484501900000001</v>
      </c>
      <c r="I306">
        <f>H306/$I$6</f>
        <v>5.3028136875000005</v>
      </c>
      <c r="J306">
        <f>'Req. Diario'!H304</f>
        <v>0.8634</v>
      </c>
      <c r="K306">
        <f>J306/$K$6</f>
        <v>3.197777777777777</v>
      </c>
      <c r="L306">
        <f>'Req. Diario'!I304</f>
        <v>35.6483</v>
      </c>
      <c r="M306">
        <f>L306/$M$6</f>
        <v>173.89414634146343</v>
      </c>
    </row>
    <row r="307">
      <c r="B307">
        <f>'Req. Diario'!D305</f>
        <v>2.2453628242500003</v>
      </c>
      <c r="C307">
        <f>(B307-((E307*(Main!$E$25/100))+(G307*(Main!$E$30/100))+(I307*(Main!$E$40/100))+(K307*(Main!$E$45/100))))/$C$6</f>
        <v>4.310046454981157</v>
      </c>
      <c r="D307">
        <f>'Req. Diario'!E305</f>
        <v>1.5546953402351</v>
      </c>
      <c r="E307">
        <f>D307/$E$6</f>
        <v>2.5486808856313115</v>
      </c>
      <c r="F307">
        <f>'Req. Diario'!F305</f>
        <v>3.9707468892000004</v>
      </c>
      <c r="G307">
        <f>(F307/$G$6)</f>
        <v>7.63605171</v>
      </c>
      <c r="H307">
        <f>'Req. Diario'!G305</f>
        <v>0.8484501900000001</v>
      </c>
      <c r="I307">
        <f>H307/$I$6</f>
        <v>5.3028136875000005</v>
      </c>
      <c r="J307">
        <f>'Req. Diario'!H305</f>
        <v>0.8634</v>
      </c>
      <c r="K307">
        <f>J307/$K$6</f>
        <v>3.197777777777777</v>
      </c>
      <c r="L307">
        <f>'Req. Diario'!I305</f>
        <v>35.6483</v>
      </c>
      <c r="M307">
        <f>L307/$M$6</f>
        <v>173.89414634146343</v>
      </c>
    </row>
    <row r="308">
      <c r="A308">
        <v>44</v>
      </c>
      <c r="B308">
        <f>'Req. Diario'!D306</f>
        <v>2.2453628242500003</v>
      </c>
      <c r="C308">
        <f>(B308-((E308*(Main!$E$25/100))+(G308*(Main!$E$30/100))+(I308*(Main!$E$40/100))+(K308*(Main!$E$45/100))))/$C$6</f>
        <v>4.310046454981157</v>
      </c>
      <c r="D308">
        <f>'Req. Diario'!E306</f>
        <v>1.5546953402351</v>
      </c>
      <c r="E308">
        <f>D308/$E$6</f>
        <v>2.5486808856313115</v>
      </c>
      <c r="F308">
        <f>'Req. Diario'!F306</f>
        <v>3.9707468892000004</v>
      </c>
      <c r="G308">
        <f>(F308/$G$6)</f>
        <v>7.63605171</v>
      </c>
      <c r="H308">
        <f>'Req. Diario'!G306</f>
        <v>0.8484501900000001</v>
      </c>
      <c r="I308">
        <f>H308/$I$6</f>
        <v>5.3028136875000005</v>
      </c>
      <c r="J308">
        <f>'Req. Diario'!H306</f>
        <v>0.8634</v>
      </c>
      <c r="K308">
        <f>J308/$K$6</f>
        <v>3.197777777777777</v>
      </c>
      <c r="L308">
        <f>'Req. Diario'!I306</f>
        <v>35.6483</v>
      </c>
      <c r="M308">
        <f>L308/$M$6</f>
        <v>173.89414634146343</v>
      </c>
    </row>
    <row r="309">
      <c r="B309">
        <f>'Req. Diario'!D307</f>
        <v>2.2453628242500003</v>
      </c>
      <c r="C309">
        <f>(B309-((E309*(Main!$E$25/100))+(G309*(Main!$E$30/100))+(I309*(Main!$E$40/100))+(K309*(Main!$E$45/100))))/$C$6</f>
        <v>4.310046454981157</v>
      </c>
      <c r="D309">
        <f>'Req. Diario'!E307</f>
        <v>1.5546953402351</v>
      </c>
      <c r="E309">
        <f>D309/$E$6</f>
        <v>2.5486808856313115</v>
      </c>
      <c r="F309">
        <f>'Req. Diario'!F307</f>
        <v>3.9707468892000004</v>
      </c>
      <c r="G309">
        <f>(F309/$G$6)</f>
        <v>7.63605171</v>
      </c>
      <c r="H309">
        <f>'Req. Diario'!G307</f>
        <v>0.8484501900000001</v>
      </c>
      <c r="I309">
        <f>H309/$I$6</f>
        <v>5.3028136875000005</v>
      </c>
      <c r="J309">
        <f>'Req. Diario'!H307</f>
        <v>0.8634</v>
      </c>
      <c r="K309">
        <f>J309/$K$6</f>
        <v>3.197777777777777</v>
      </c>
      <c r="L309">
        <f>'Req. Diario'!I307</f>
        <v>35.6483</v>
      </c>
      <c r="M309">
        <f>L309/$M$6</f>
        <v>173.89414634146343</v>
      </c>
    </row>
    <row r="310">
      <c r="B310">
        <f>'Req. Diario'!D308</f>
        <v>2.2453628242500003</v>
      </c>
      <c r="C310">
        <f>(B310-((E310*(Main!$E$25/100))+(G310*(Main!$E$30/100))+(I310*(Main!$E$40/100))+(K310*(Main!$E$45/100))))/$C$6</f>
        <v>4.310046454981157</v>
      </c>
      <c r="D310">
        <f>'Req. Diario'!E308</f>
        <v>1.5546953402351</v>
      </c>
      <c r="E310">
        <f>D310/$E$6</f>
        <v>2.5486808856313115</v>
      </c>
      <c r="F310">
        <f>'Req. Diario'!F308</f>
        <v>3.9707468892000004</v>
      </c>
      <c r="G310">
        <f>(F310/$G$6)</f>
        <v>7.63605171</v>
      </c>
      <c r="H310">
        <f>'Req. Diario'!G308</f>
        <v>0.8484501900000001</v>
      </c>
      <c r="I310">
        <f>H310/$I$6</f>
        <v>5.3028136875000005</v>
      </c>
      <c r="J310">
        <f>'Req. Diario'!H308</f>
        <v>0.8634</v>
      </c>
      <c r="K310">
        <f>J310/$K$6</f>
        <v>3.197777777777777</v>
      </c>
      <c r="L310">
        <f>'Req. Diario'!I308</f>
        <v>35.6483</v>
      </c>
      <c r="M310">
        <f>L310/$M$6</f>
        <v>173.89414634146343</v>
      </c>
    </row>
    <row r="311">
      <c r="B311">
        <f>'Req. Diario'!D309</f>
        <v>2.2453628242500003</v>
      </c>
      <c r="C311">
        <f>(B311-((E311*(Main!$E$25/100))+(G311*(Main!$E$30/100))+(I311*(Main!$E$40/100))+(K311*(Main!$E$45/100))))/$C$6</f>
        <v>4.310046454981157</v>
      </c>
      <c r="D311">
        <f>'Req. Diario'!E309</f>
        <v>1.5546953402351</v>
      </c>
      <c r="E311">
        <f>D311/$E$6</f>
        <v>2.5486808856313115</v>
      </c>
      <c r="F311">
        <f>'Req. Diario'!F309</f>
        <v>3.9707468892000004</v>
      </c>
      <c r="G311">
        <f>(F311/$G$6)</f>
        <v>7.63605171</v>
      </c>
      <c r="H311">
        <f>'Req. Diario'!G309</f>
        <v>0.8484501900000001</v>
      </c>
      <c r="I311">
        <f>H311/$I$6</f>
        <v>5.3028136875000005</v>
      </c>
      <c r="J311">
        <f>'Req. Diario'!H309</f>
        <v>0.8634</v>
      </c>
      <c r="K311">
        <f>J311/$K$6</f>
        <v>3.197777777777777</v>
      </c>
      <c r="L311">
        <f>'Req. Diario'!I309</f>
        <v>35.6483</v>
      </c>
      <c r="M311">
        <f>L311/$M$6</f>
        <v>173.89414634146343</v>
      </c>
    </row>
    <row r="312">
      <c r="B312">
        <f>'Req. Diario'!D310</f>
        <v>2.2453628242500003</v>
      </c>
      <c r="C312">
        <f>(B312-((E312*(Main!$E$25/100))+(G312*(Main!$E$30/100))+(I312*(Main!$E$40/100))+(K312*(Main!$E$45/100))))/$C$6</f>
        <v>4.310046454981157</v>
      </c>
      <c r="D312">
        <f>'Req. Diario'!E310</f>
        <v>1.5546953402351</v>
      </c>
      <c r="E312">
        <f>D312/$E$6</f>
        <v>2.5486808856313115</v>
      </c>
      <c r="F312">
        <f>'Req. Diario'!F310</f>
        <v>3.9707468892000004</v>
      </c>
      <c r="G312">
        <f>(F312/$G$6)</f>
        <v>7.63605171</v>
      </c>
      <c r="H312">
        <f>'Req. Diario'!G310</f>
        <v>0.8484501900000001</v>
      </c>
      <c r="I312">
        <f>H312/$I$6</f>
        <v>5.3028136875000005</v>
      </c>
      <c r="J312">
        <f>'Req. Diario'!H310</f>
        <v>0.8634</v>
      </c>
      <c r="K312">
        <f>J312/$K$6</f>
        <v>3.197777777777777</v>
      </c>
      <c r="L312">
        <f>'Req. Diario'!I310</f>
        <v>35.6483</v>
      </c>
      <c r="M312">
        <f>L312/$M$6</f>
        <v>173.89414634146343</v>
      </c>
    </row>
    <row r="313">
      <c r="B313">
        <f>'Req. Diario'!D311</f>
        <v>2.2453628242500003</v>
      </c>
      <c r="C313">
        <f>(B313-((E313*(Main!$E$25/100))+(G313*(Main!$E$30/100))+(I313*(Main!$E$40/100))+(K313*(Main!$E$45/100))))/$C$6</f>
        <v>4.310046454981157</v>
      </c>
      <c r="D313">
        <f>'Req. Diario'!E311</f>
        <v>1.5546953402351</v>
      </c>
      <c r="E313">
        <f>D313/$E$6</f>
        <v>2.5486808856313115</v>
      </c>
      <c r="F313">
        <f>'Req. Diario'!F311</f>
        <v>3.9707468892000004</v>
      </c>
      <c r="G313">
        <f>(F313/$G$6)</f>
        <v>7.63605171</v>
      </c>
      <c r="H313">
        <f>'Req. Diario'!G311</f>
        <v>0.8484501900000001</v>
      </c>
      <c r="I313">
        <f>H313/$I$6</f>
        <v>5.3028136875000005</v>
      </c>
      <c r="J313">
        <f>'Req. Diario'!H311</f>
        <v>0.8634</v>
      </c>
      <c r="K313">
        <f>J313/$K$6</f>
        <v>3.197777777777777</v>
      </c>
      <c r="L313">
        <f>'Req. Diario'!I311</f>
        <v>35.6483</v>
      </c>
      <c r="M313">
        <f>L313/$M$6</f>
        <v>173.89414634146343</v>
      </c>
    </row>
    <row r="314">
      <c r="B314">
        <f>'Req. Diario'!D312</f>
        <v>2.2453628242500003</v>
      </c>
      <c r="C314">
        <f>(B314-((E314*(Main!$E$25/100))+(G314*(Main!$E$30/100))+(I314*(Main!$E$40/100))+(K314*(Main!$E$45/100))))/$C$6</f>
        <v>4.310046454981157</v>
      </c>
      <c r="D314">
        <f>'Req. Diario'!E312</f>
        <v>1.5546953402351</v>
      </c>
      <c r="E314">
        <f>D314/$E$6</f>
        <v>2.5486808856313115</v>
      </c>
      <c r="F314">
        <f>'Req. Diario'!F312</f>
        <v>3.9707468892000004</v>
      </c>
      <c r="G314">
        <f>(F314/$G$6)</f>
        <v>7.63605171</v>
      </c>
      <c r="H314">
        <f>'Req. Diario'!G312</f>
        <v>0.8484501900000001</v>
      </c>
      <c r="I314">
        <f>H314/$I$6</f>
        <v>5.3028136875000005</v>
      </c>
      <c r="J314">
        <f>'Req. Diario'!H312</f>
        <v>0.8634</v>
      </c>
      <c r="K314">
        <f>J314/$K$6</f>
        <v>3.197777777777777</v>
      </c>
      <c r="L314">
        <f>'Req. Diario'!I312</f>
        <v>35.6483</v>
      </c>
      <c r="M314">
        <f>L314/$M$6</f>
        <v>173.89414634146343</v>
      </c>
    </row>
    <row r="315">
      <c r="A315">
        <v>45</v>
      </c>
      <c r="B315">
        <f>'Req. Diario'!D313</f>
        <v>2.2453628242500003</v>
      </c>
      <c r="C315">
        <f>(B315-((E315*(Main!$E$25/100))+(G315*(Main!$E$30/100))+(I315*(Main!$E$40/100))+(K315*(Main!$E$45/100))))/$C$6</f>
        <v>4.310046454981157</v>
      </c>
      <c r="D315">
        <f>'Req. Diario'!E313</f>
        <v>1.5546953402351</v>
      </c>
      <c r="E315">
        <f>D315/$E$6</f>
        <v>2.5486808856313115</v>
      </c>
      <c r="F315">
        <f>'Req. Diario'!F313</f>
        <v>3.9707468892000004</v>
      </c>
      <c r="G315">
        <f>(F315/$G$6)</f>
        <v>7.63605171</v>
      </c>
      <c r="H315">
        <f>'Req. Diario'!G313</f>
        <v>0.8484501900000001</v>
      </c>
      <c r="I315">
        <f>H315/$I$6</f>
        <v>5.3028136875000005</v>
      </c>
      <c r="J315">
        <f>'Req. Diario'!H313</f>
        <v>0.8634</v>
      </c>
      <c r="K315">
        <f>J315/$K$6</f>
        <v>3.197777777777777</v>
      </c>
      <c r="L315">
        <f>'Req. Diario'!I313</f>
        <v>35.6483</v>
      </c>
      <c r="M315">
        <f>L315/$M$6</f>
        <v>173.89414634146343</v>
      </c>
    </row>
    <row r="316">
      <c r="B316">
        <f>'Req. Diario'!D314</f>
        <v>2.2453628242500003</v>
      </c>
      <c r="C316">
        <f>(B316-((E316*(Main!$E$25/100))+(G316*(Main!$E$30/100))+(I316*(Main!$E$40/100))+(K316*(Main!$E$45/100))))/$C$6</f>
        <v>4.310046454981157</v>
      </c>
      <c r="D316">
        <f>'Req. Diario'!E314</f>
        <v>1.5546953402351</v>
      </c>
      <c r="E316">
        <f>D316/$E$6</f>
        <v>2.5486808856313115</v>
      </c>
      <c r="F316">
        <f>'Req. Diario'!F314</f>
        <v>3.9707468892000004</v>
      </c>
      <c r="G316">
        <f>(F316/$G$6)</f>
        <v>7.63605171</v>
      </c>
      <c r="H316">
        <f>'Req. Diario'!G314</f>
        <v>0.8484501900000001</v>
      </c>
      <c r="I316">
        <f>H316/$I$6</f>
        <v>5.3028136875000005</v>
      </c>
      <c r="J316">
        <f>'Req. Diario'!H314</f>
        <v>0.8634</v>
      </c>
      <c r="K316">
        <f>J316/$K$6</f>
        <v>3.197777777777777</v>
      </c>
      <c r="L316">
        <f>'Req. Diario'!I314</f>
        <v>35.6483</v>
      </c>
      <c r="M316">
        <f>L316/$M$6</f>
        <v>173.89414634146343</v>
      </c>
    </row>
    <row r="317">
      <c r="B317">
        <f>'Req. Diario'!D315</f>
        <v>2.2453628242500003</v>
      </c>
      <c r="C317">
        <f>(B317-((E317*(Main!$E$25/100))+(G317*(Main!$E$30/100))+(I317*(Main!$E$40/100))+(K317*(Main!$E$45/100))))/$C$6</f>
        <v>4.310046454981157</v>
      </c>
      <c r="D317">
        <f>'Req. Diario'!E315</f>
        <v>1.5546953402351</v>
      </c>
      <c r="E317">
        <f>D317/$E$6</f>
        <v>2.5486808856313115</v>
      </c>
      <c r="F317">
        <f>'Req. Diario'!F315</f>
        <v>3.9707468892000004</v>
      </c>
      <c r="G317">
        <f>(F317/$G$6)</f>
        <v>7.63605171</v>
      </c>
      <c r="H317">
        <f>'Req. Diario'!G315</f>
        <v>0.8484501900000001</v>
      </c>
      <c r="I317">
        <f>H317/$I$6</f>
        <v>5.3028136875000005</v>
      </c>
      <c r="J317">
        <f>'Req. Diario'!H315</f>
        <v>0.8634</v>
      </c>
      <c r="K317">
        <f>J317/$K$6</f>
        <v>3.197777777777777</v>
      </c>
      <c r="L317">
        <f>'Req. Diario'!I315</f>
        <v>35.6483</v>
      </c>
      <c r="M317">
        <f>L317/$M$6</f>
        <v>173.89414634146343</v>
      </c>
    </row>
    <row r="318">
      <c r="B318">
        <f>'Req. Diario'!D316</f>
        <v>2.2453628242500003</v>
      </c>
      <c r="C318">
        <f>(B318-((E318*(Main!$E$25/100))+(G318*(Main!$E$30/100))+(I318*(Main!$E$40/100))+(K318*(Main!$E$45/100))))/$C$6</f>
        <v>4.310046454981157</v>
      </c>
      <c r="D318">
        <f>'Req. Diario'!E316</f>
        <v>1.5546953402351</v>
      </c>
      <c r="E318">
        <f>D318/$E$6</f>
        <v>2.5486808856313115</v>
      </c>
      <c r="F318">
        <f>'Req. Diario'!F316</f>
        <v>3.9707468892000004</v>
      </c>
      <c r="G318">
        <f>(F318/$G$6)</f>
        <v>7.63605171</v>
      </c>
      <c r="H318">
        <f>'Req. Diario'!G316</f>
        <v>0.8484501900000001</v>
      </c>
      <c r="I318">
        <f>H318/$I$6</f>
        <v>5.3028136875000005</v>
      </c>
      <c r="J318">
        <f>'Req. Diario'!H316</f>
        <v>0.8634</v>
      </c>
      <c r="K318">
        <f>J318/$K$6</f>
        <v>3.197777777777777</v>
      </c>
      <c r="L318">
        <f>'Req. Diario'!I316</f>
        <v>35.6483</v>
      </c>
      <c r="M318">
        <f>L318/$M$6</f>
        <v>173.89414634146343</v>
      </c>
    </row>
    <row r="319">
      <c r="B319">
        <f>'Req. Diario'!D317</f>
        <v>2.2453628242500003</v>
      </c>
      <c r="C319">
        <f>(B319-((E319*(Main!$E$25/100))+(G319*(Main!$E$30/100))+(I319*(Main!$E$40/100))+(K319*(Main!$E$45/100))))/$C$6</f>
        <v>4.310046454981157</v>
      </c>
      <c r="D319">
        <f>'Req. Diario'!E317</f>
        <v>1.5546953402351</v>
      </c>
      <c r="E319">
        <f>D319/$E$6</f>
        <v>2.5486808856313115</v>
      </c>
      <c r="F319">
        <f>'Req. Diario'!F317</f>
        <v>3.9707468892000004</v>
      </c>
      <c r="G319">
        <f>(F319/$G$6)</f>
        <v>7.63605171</v>
      </c>
      <c r="H319">
        <f>'Req. Diario'!G317</f>
        <v>0.8484501900000001</v>
      </c>
      <c r="I319">
        <f>H319/$I$6</f>
        <v>5.3028136875000005</v>
      </c>
      <c r="J319">
        <f>'Req. Diario'!H317</f>
        <v>0.8634</v>
      </c>
      <c r="K319">
        <f>J319/$K$6</f>
        <v>3.197777777777777</v>
      </c>
      <c r="L319">
        <f>'Req. Diario'!I317</f>
        <v>35.6483</v>
      </c>
      <c r="M319">
        <f>L319/$M$6</f>
        <v>173.89414634146343</v>
      </c>
    </row>
    <row r="320">
      <c r="B320">
        <f>'Req. Diario'!D318</f>
        <v>2.2453628242500003</v>
      </c>
      <c r="C320">
        <f>(B320-((E320*(Main!$E$25/100))+(G320*(Main!$E$30/100))+(I320*(Main!$E$40/100))+(K320*(Main!$E$45/100))))/$C$6</f>
        <v>4.310046454981157</v>
      </c>
      <c r="D320">
        <f>'Req. Diario'!E318</f>
        <v>1.5546953402351</v>
      </c>
      <c r="E320">
        <f>D320/$E$6</f>
        <v>2.5486808856313115</v>
      </c>
      <c r="F320">
        <f>'Req. Diario'!F318</f>
        <v>3.9707468892000004</v>
      </c>
      <c r="G320">
        <f>(F320/$G$6)</f>
        <v>7.63605171</v>
      </c>
      <c r="H320">
        <f>'Req. Diario'!G318</f>
        <v>0.8484501900000001</v>
      </c>
      <c r="I320">
        <f>H320/$I$6</f>
        <v>5.3028136875000005</v>
      </c>
      <c r="J320">
        <f>'Req. Diario'!H318</f>
        <v>0.8634</v>
      </c>
      <c r="K320">
        <f>J320/$K$6</f>
        <v>3.197777777777777</v>
      </c>
      <c r="L320">
        <f>'Req. Diario'!I318</f>
        <v>35.6483</v>
      </c>
      <c r="M320">
        <f>L320/$M$6</f>
        <v>173.89414634146343</v>
      </c>
    </row>
    <row r="321">
      <c r="B321">
        <f>'Req. Diario'!D319</f>
        <v>2.2453628242500003</v>
      </c>
      <c r="C321">
        <f>(B321-((E321*(Main!$E$25/100))+(G321*(Main!$E$30/100))+(I321*(Main!$E$40/100))+(K321*(Main!$E$45/100))))/$C$6</f>
        <v>4.310046454981157</v>
      </c>
      <c r="D321">
        <f>'Req. Diario'!E319</f>
        <v>1.5546953402351</v>
      </c>
      <c r="E321">
        <f>D321/$E$6</f>
        <v>2.5486808856313115</v>
      </c>
      <c r="F321">
        <f>'Req. Diario'!F319</f>
        <v>3.9707468892000004</v>
      </c>
      <c r="G321">
        <f>(F321/$G$6)</f>
        <v>7.63605171</v>
      </c>
      <c r="H321">
        <f>'Req. Diario'!G319</f>
        <v>0.8484501900000001</v>
      </c>
      <c r="I321">
        <f>H321/$I$6</f>
        <v>5.3028136875000005</v>
      </c>
      <c r="J321">
        <f>'Req. Diario'!H319</f>
        <v>0.8634</v>
      </c>
      <c r="K321">
        <f>J321/$K$6</f>
        <v>3.197777777777777</v>
      </c>
      <c r="L321">
        <f>'Req. Diario'!I319</f>
        <v>35.6483</v>
      </c>
      <c r="M321">
        <f>L321/$M$6</f>
        <v>173.89414634146343</v>
      </c>
    </row>
    <row r="322">
      <c r="A322">
        <v>46</v>
      </c>
      <c r="B322">
        <f>'Req. Diario'!D320</f>
        <v>2.2453628242500003</v>
      </c>
      <c r="C322">
        <f>(B322-((E322*(Main!$E$25/100))+(G322*(Main!$E$30/100))+(I322*(Main!$E$40/100))+(K322*(Main!$E$45/100))))/$C$6</f>
        <v>4.310046454981157</v>
      </c>
      <c r="D322">
        <f>'Req. Diario'!E320</f>
        <v>1.5546953402351</v>
      </c>
      <c r="E322">
        <f>D322/$E$6</f>
        <v>2.5486808856313115</v>
      </c>
      <c r="F322">
        <f>'Req. Diario'!F320</f>
        <v>3.9707468892000004</v>
      </c>
      <c r="G322">
        <f>(F322/$G$6)</f>
        <v>7.63605171</v>
      </c>
      <c r="H322">
        <f>'Req. Diario'!G320</f>
        <v>0.8484501900000001</v>
      </c>
      <c r="I322">
        <f>H322/$I$6</f>
        <v>5.3028136875000005</v>
      </c>
      <c r="J322">
        <f>'Req. Diario'!H320</f>
        <v>0.8634</v>
      </c>
      <c r="K322">
        <f>J322/$K$6</f>
        <v>3.197777777777777</v>
      </c>
      <c r="L322">
        <f>'Req. Diario'!I320</f>
        <v>35.6483</v>
      </c>
      <c r="M322">
        <f>L322/$M$6</f>
        <v>173.89414634146343</v>
      </c>
    </row>
    <row r="323">
      <c r="B323">
        <f>'Req. Diario'!D321</f>
        <v>2.2453628242500003</v>
      </c>
      <c r="C323">
        <f>(B323-((E323*(Main!$E$25/100))+(G323*(Main!$E$30/100))+(I323*(Main!$E$40/100))+(K323*(Main!$E$45/100))))/$C$6</f>
        <v>4.310046454981157</v>
      </c>
      <c r="D323">
        <f>'Req. Diario'!E321</f>
        <v>1.5546953402351</v>
      </c>
      <c r="E323">
        <f>D323/$E$6</f>
        <v>2.5486808856313115</v>
      </c>
      <c r="F323">
        <f>'Req. Diario'!F321</f>
        <v>3.9707468892000004</v>
      </c>
      <c r="G323">
        <f>(F323/$G$6)</f>
        <v>7.63605171</v>
      </c>
      <c r="H323">
        <f>'Req. Diario'!G321</f>
        <v>0.8484501900000001</v>
      </c>
      <c r="I323">
        <f>H323/$I$6</f>
        <v>5.3028136875000005</v>
      </c>
      <c r="J323">
        <f>'Req. Diario'!H321</f>
        <v>0.8634</v>
      </c>
      <c r="K323">
        <f>J323/$K$6</f>
        <v>3.197777777777777</v>
      </c>
      <c r="L323">
        <f>'Req. Diario'!I321</f>
        <v>35.6483</v>
      </c>
      <c r="M323">
        <f>L323/$M$6</f>
        <v>173.89414634146343</v>
      </c>
    </row>
    <row r="324">
      <c r="B324">
        <f>'Req. Diario'!D322</f>
        <v>2.2453628242500003</v>
      </c>
      <c r="C324">
        <f>(B324-((E324*(Main!$E$25/100))+(G324*(Main!$E$30/100))+(I324*(Main!$E$40/100))+(K324*(Main!$E$45/100))))/$C$6</f>
        <v>4.310046454981157</v>
      </c>
      <c r="D324">
        <f>'Req. Diario'!E322</f>
        <v>1.5546953402351</v>
      </c>
      <c r="E324">
        <f>D324/$E$6</f>
        <v>2.5486808856313115</v>
      </c>
      <c r="F324">
        <f>'Req. Diario'!F322</f>
        <v>3.9707468892000004</v>
      </c>
      <c r="G324">
        <f>(F324/$G$6)</f>
        <v>7.63605171</v>
      </c>
      <c r="H324">
        <f>'Req. Diario'!G322</f>
        <v>0.8484501900000001</v>
      </c>
      <c r="I324">
        <f>H324/$I$6</f>
        <v>5.3028136875000005</v>
      </c>
      <c r="J324">
        <f>'Req. Diario'!H322</f>
        <v>0.8634</v>
      </c>
      <c r="K324">
        <f>J324/$K$6</f>
        <v>3.197777777777777</v>
      </c>
      <c r="L324">
        <f>'Req. Diario'!I322</f>
        <v>35.6483</v>
      </c>
      <c r="M324">
        <f>L324/$M$6</f>
        <v>173.89414634146343</v>
      </c>
    </row>
    <row r="325">
      <c r="B325">
        <f>'Req. Diario'!D323</f>
        <v>2.2453628242500003</v>
      </c>
      <c r="C325">
        <f>(B325-((E325*(Main!$E$25/100))+(G325*(Main!$E$30/100))+(I325*(Main!$E$40/100))+(K325*(Main!$E$45/100))))/$C$6</f>
        <v>4.310046454981157</v>
      </c>
      <c r="D325">
        <f>'Req. Diario'!E323</f>
        <v>1.5546953402351</v>
      </c>
      <c r="E325">
        <f>D325/$E$6</f>
        <v>2.5486808856313115</v>
      </c>
      <c r="F325">
        <f>'Req. Diario'!F323</f>
        <v>3.9707468892000004</v>
      </c>
      <c r="G325">
        <f>(F325/$G$6)</f>
        <v>7.63605171</v>
      </c>
      <c r="H325">
        <f>'Req. Diario'!G323</f>
        <v>0.8484501900000001</v>
      </c>
      <c r="I325">
        <f>H325/$I$6</f>
        <v>5.3028136875000005</v>
      </c>
      <c r="J325">
        <f>'Req. Diario'!H323</f>
        <v>0.8634</v>
      </c>
      <c r="K325">
        <f>J325/$K$6</f>
        <v>3.197777777777777</v>
      </c>
      <c r="L325">
        <f>'Req. Diario'!I323</f>
        <v>35.6483</v>
      </c>
      <c r="M325">
        <f>L325/$M$6</f>
        <v>173.89414634146343</v>
      </c>
    </row>
    <row r="326">
      <c r="B326">
        <f>'Req. Diario'!D324</f>
        <v>2.2453628242500003</v>
      </c>
      <c r="C326">
        <f>(B326-((E326*(Main!$E$25/100))+(G326*(Main!$E$30/100))+(I326*(Main!$E$40/100))+(K326*(Main!$E$45/100))))/$C$6</f>
        <v>4.310046454981157</v>
      </c>
      <c r="D326">
        <f>'Req. Diario'!E324</f>
        <v>1.5546953402351</v>
      </c>
      <c r="E326">
        <f>D326/$E$6</f>
        <v>2.5486808856313115</v>
      </c>
      <c r="F326">
        <f>'Req. Diario'!F324</f>
        <v>3.9707468892000004</v>
      </c>
      <c r="G326">
        <f>(F326/$G$6)</f>
        <v>7.63605171</v>
      </c>
      <c r="H326">
        <f>'Req. Diario'!G324</f>
        <v>0.8484501900000001</v>
      </c>
      <c r="I326">
        <f>H326/$I$6</f>
        <v>5.3028136875000005</v>
      </c>
      <c r="J326">
        <f>'Req. Diario'!H324</f>
        <v>0.8634</v>
      </c>
      <c r="K326">
        <f>J326/$K$6</f>
        <v>3.197777777777777</v>
      </c>
      <c r="L326">
        <f>'Req. Diario'!I324</f>
        <v>35.6483</v>
      </c>
      <c r="M326">
        <f>L326/$M$6</f>
        <v>173.89414634146343</v>
      </c>
    </row>
    <row r="327">
      <c r="B327">
        <f>'Req. Diario'!D325</f>
        <v>2.2453628242500003</v>
      </c>
      <c r="C327">
        <f>(B327-((E327*(Main!$E$25/100))+(G327*(Main!$E$30/100))+(I327*(Main!$E$40/100))+(K327*(Main!$E$45/100))))/$C$6</f>
        <v>4.310046454981157</v>
      </c>
      <c r="D327">
        <f>'Req. Diario'!E325</f>
        <v>1.5546953402351</v>
      </c>
      <c r="E327">
        <f>D327/$E$6</f>
        <v>2.5486808856313115</v>
      </c>
      <c r="F327">
        <f>'Req. Diario'!F325</f>
        <v>3.9707468892000004</v>
      </c>
      <c r="G327">
        <f>(F327/$G$6)</f>
        <v>7.63605171</v>
      </c>
      <c r="H327">
        <f>'Req. Diario'!G325</f>
        <v>0.8484501900000001</v>
      </c>
      <c r="I327">
        <f>H327/$I$6</f>
        <v>5.3028136875000005</v>
      </c>
      <c r="J327">
        <f>'Req. Diario'!H325</f>
        <v>0.8634</v>
      </c>
      <c r="K327">
        <f>J327/$K$6</f>
        <v>3.197777777777777</v>
      </c>
      <c r="L327">
        <f>'Req. Diario'!I325</f>
        <v>35.6483</v>
      </c>
      <c r="M327">
        <f>L327/$M$6</f>
        <v>173.89414634146343</v>
      </c>
    </row>
    <row r="328">
      <c r="B328">
        <f>'Req. Diario'!D326</f>
        <v>2.2453628242500003</v>
      </c>
      <c r="C328">
        <f>(B328-((E328*(Main!$E$25/100))+(G328*(Main!$E$30/100))+(I328*(Main!$E$40/100))+(K328*(Main!$E$45/100))))/$C$6</f>
        <v>4.310046454981157</v>
      </c>
      <c r="D328">
        <f>'Req. Diario'!E326</f>
        <v>1.5546953402351</v>
      </c>
      <c r="E328">
        <f>D328/$E$6</f>
        <v>2.5486808856313115</v>
      </c>
      <c r="F328">
        <f>'Req. Diario'!F326</f>
        <v>3.9707468892000004</v>
      </c>
      <c r="G328">
        <f>(F328/$G$6)</f>
        <v>7.63605171</v>
      </c>
      <c r="H328">
        <f>'Req. Diario'!G326</f>
        <v>0.8484501900000001</v>
      </c>
      <c r="I328">
        <f>H328/$I$6</f>
        <v>5.3028136875000005</v>
      </c>
      <c r="J328">
        <f>'Req. Diario'!H326</f>
        <v>0.8634</v>
      </c>
      <c r="K328">
        <f>J328/$K$6</f>
        <v>3.197777777777777</v>
      </c>
      <c r="L328">
        <f>'Req. Diario'!I326</f>
        <v>35.6483</v>
      </c>
      <c r="M328">
        <f>L328/$M$6</f>
        <v>173.89414634146343</v>
      </c>
    </row>
    <row r="329">
      <c r="A329">
        <v>47</v>
      </c>
      <c r="B329">
        <f>'Req. Diario'!D327</f>
        <v>2.2453628242500003</v>
      </c>
      <c r="C329">
        <f>(B329-((E329*(Main!$E$25/100))+(G329*(Main!$E$30/100))+(I329*(Main!$E$40/100))+(K329*(Main!$E$45/100))))/$C$6</f>
        <v>4.310046454981157</v>
      </c>
      <c r="D329">
        <f>'Req. Diario'!E327</f>
        <v>1.5546953402351</v>
      </c>
      <c r="E329">
        <f>D329/$E$6</f>
        <v>2.5486808856313115</v>
      </c>
      <c r="F329">
        <f>'Req. Diario'!F327</f>
        <v>3.9707468892000004</v>
      </c>
      <c r="G329">
        <f>(F329/$G$6)</f>
        <v>7.63605171</v>
      </c>
      <c r="H329">
        <f>'Req. Diario'!G327</f>
        <v>0.8484501900000001</v>
      </c>
      <c r="I329">
        <f>H329/$I$6</f>
        <v>5.3028136875000005</v>
      </c>
      <c r="J329">
        <f>'Req. Diario'!H327</f>
        <v>0.8634</v>
      </c>
      <c r="K329">
        <f>J329/$K$6</f>
        <v>3.197777777777777</v>
      </c>
      <c r="L329">
        <f>'Req. Diario'!I327</f>
        <v>35.6483</v>
      </c>
      <c r="M329">
        <f>L329/$M$6</f>
        <v>173.89414634146343</v>
      </c>
    </row>
    <row r="330">
      <c r="B330">
        <f>'Req. Diario'!D328</f>
        <v>2.2453628242500003</v>
      </c>
      <c r="C330">
        <f>(B330-((E330*(Main!$E$25/100))+(G330*(Main!$E$30/100))+(I330*(Main!$E$40/100))+(K330*(Main!$E$45/100))))/$C$6</f>
        <v>4.310046454981157</v>
      </c>
      <c r="D330">
        <f>'Req. Diario'!E328</f>
        <v>1.5546953402351</v>
      </c>
      <c r="E330">
        <f>D330/$E$6</f>
        <v>2.5486808856313115</v>
      </c>
      <c r="F330">
        <f>'Req. Diario'!F328</f>
        <v>3.9707468892000004</v>
      </c>
      <c r="G330">
        <f>(F330/$G$6)</f>
        <v>7.63605171</v>
      </c>
      <c r="H330">
        <f>'Req. Diario'!G328</f>
        <v>0.8484501900000001</v>
      </c>
      <c r="I330">
        <f>H330/$I$6</f>
        <v>5.3028136875000005</v>
      </c>
      <c r="J330">
        <f>'Req. Diario'!H328</f>
        <v>0.8634</v>
      </c>
      <c r="K330">
        <f>J330/$K$6</f>
        <v>3.197777777777777</v>
      </c>
      <c r="L330">
        <f>'Req. Diario'!I328</f>
        <v>35.6483</v>
      </c>
      <c r="M330">
        <f>L330/$M$6</f>
        <v>173.89414634146343</v>
      </c>
    </row>
    <row r="331">
      <c r="B331">
        <f>'Req. Diario'!D329</f>
        <v>2.2453628242500003</v>
      </c>
      <c r="C331">
        <f>(B331-((E331*(Main!$E$25/100))+(G331*(Main!$E$30/100))+(I331*(Main!$E$40/100))+(K331*(Main!$E$45/100))))/$C$6</f>
        <v>4.310046454981157</v>
      </c>
      <c r="D331">
        <f>'Req. Diario'!E329</f>
        <v>1.5546953402351</v>
      </c>
      <c r="E331">
        <f>D331/$E$6</f>
        <v>2.5486808856313115</v>
      </c>
      <c r="F331">
        <f>'Req. Diario'!F329</f>
        <v>3.9707468892000004</v>
      </c>
      <c r="G331">
        <f>(F331/$G$6)</f>
        <v>7.63605171</v>
      </c>
      <c r="H331">
        <f>'Req. Diario'!G329</f>
        <v>0.8484501900000001</v>
      </c>
      <c r="I331">
        <f>H331/$I$6</f>
        <v>5.3028136875000005</v>
      </c>
      <c r="J331">
        <f>'Req. Diario'!H329</f>
        <v>0.8634</v>
      </c>
      <c r="K331">
        <f>J331/$K$6</f>
        <v>3.197777777777777</v>
      </c>
      <c r="L331">
        <f>'Req. Diario'!I329</f>
        <v>35.6483</v>
      </c>
      <c r="M331">
        <f>L331/$M$6</f>
        <v>173.89414634146343</v>
      </c>
    </row>
    <row r="332">
      <c r="B332">
        <f>'Req. Diario'!D330</f>
        <v>2.2453628242500003</v>
      </c>
      <c r="C332">
        <f>(B332-((E332*(Main!$E$25/100))+(G332*(Main!$E$30/100))+(I332*(Main!$E$40/100))+(K332*(Main!$E$45/100))))/$C$6</f>
        <v>4.310046454981157</v>
      </c>
      <c r="D332">
        <f>'Req. Diario'!E330</f>
        <v>1.5546953402351</v>
      </c>
      <c r="E332">
        <f>D332/$E$6</f>
        <v>2.5486808856313115</v>
      </c>
      <c r="F332">
        <f>'Req. Diario'!F330</f>
        <v>3.9707468892000004</v>
      </c>
      <c r="G332">
        <f>(F332/$G$6)</f>
        <v>7.63605171</v>
      </c>
      <c r="H332">
        <f>'Req. Diario'!G330</f>
        <v>0.8484501900000001</v>
      </c>
      <c r="I332">
        <f>H332/$I$6</f>
        <v>5.3028136875000005</v>
      </c>
      <c r="J332">
        <f>'Req. Diario'!H330</f>
        <v>0.8634</v>
      </c>
      <c r="K332">
        <f>J332/$K$6</f>
        <v>3.197777777777777</v>
      </c>
      <c r="L332">
        <f>'Req. Diario'!I330</f>
        <v>35.6483</v>
      </c>
      <c r="M332">
        <f>L332/$M$6</f>
        <v>173.89414634146343</v>
      </c>
    </row>
    <row r="333">
      <c r="B333">
        <f>'Req. Diario'!D331</f>
        <v>2.2453628242500003</v>
      </c>
      <c r="C333">
        <f>(B333-((E333*(Main!$E$25/100))+(G333*(Main!$E$30/100))+(I333*(Main!$E$40/100))+(K333*(Main!$E$45/100))))/$C$6</f>
        <v>4.310046454981157</v>
      </c>
      <c r="D333">
        <f>'Req. Diario'!E331</f>
        <v>1.5546953402351</v>
      </c>
      <c r="E333">
        <f>D333/$E$6</f>
        <v>2.5486808856313115</v>
      </c>
      <c r="F333">
        <f>'Req. Diario'!F331</f>
        <v>3.9707468892000004</v>
      </c>
      <c r="G333">
        <f>(F333/$G$6)</f>
        <v>7.63605171</v>
      </c>
      <c r="H333">
        <f>'Req. Diario'!G331</f>
        <v>0.8484501900000001</v>
      </c>
      <c r="I333">
        <f>H333/$I$6</f>
        <v>5.3028136875000005</v>
      </c>
      <c r="J333">
        <f>'Req. Diario'!H331</f>
        <v>0.8634</v>
      </c>
      <c r="K333">
        <f>J333/$K$6</f>
        <v>3.197777777777777</v>
      </c>
      <c r="L333">
        <f>'Req. Diario'!I331</f>
        <v>35.6483</v>
      </c>
      <c r="M333">
        <f>L333/$M$6</f>
        <v>173.89414634146343</v>
      </c>
    </row>
    <row r="334">
      <c r="B334">
        <f>'Req. Diario'!D332</f>
        <v>2.2453628242500003</v>
      </c>
      <c r="C334">
        <f>(B334-((E334*(Main!$E$25/100))+(G334*(Main!$E$30/100))+(I334*(Main!$E$40/100))+(K334*(Main!$E$45/100))))/$C$6</f>
        <v>4.310046454981157</v>
      </c>
      <c r="D334">
        <f>'Req. Diario'!E332</f>
        <v>1.5546953402351</v>
      </c>
      <c r="E334">
        <f>D334/$E$6</f>
        <v>2.5486808856313115</v>
      </c>
      <c r="F334">
        <f>'Req. Diario'!F332</f>
        <v>3.9707468892000004</v>
      </c>
      <c r="G334">
        <f>(F334/$G$6)</f>
        <v>7.63605171</v>
      </c>
      <c r="H334">
        <f>'Req. Diario'!G332</f>
        <v>0.8484501900000001</v>
      </c>
      <c r="I334">
        <f>H334/$I$6</f>
        <v>5.3028136875000005</v>
      </c>
      <c r="J334">
        <f>'Req. Diario'!H332</f>
        <v>0.8634</v>
      </c>
      <c r="K334">
        <f>J334/$K$6</f>
        <v>3.197777777777777</v>
      </c>
      <c r="L334">
        <f>'Req. Diario'!I332</f>
        <v>35.6483</v>
      </c>
      <c r="M334">
        <f>L334/$M$6</f>
        <v>173.89414634146343</v>
      </c>
    </row>
    <row r="335">
      <c r="B335">
        <f>'Req. Diario'!D333</f>
        <v>2.2453628242500003</v>
      </c>
      <c r="C335">
        <f>(B335-((E335*(Main!$E$25/100))+(G335*(Main!$E$30/100))+(I335*(Main!$E$40/100))+(K335*(Main!$E$45/100))))/$C$6</f>
        <v>4.310046454981157</v>
      </c>
      <c r="D335">
        <f>'Req. Diario'!E333</f>
        <v>1.5546953402351</v>
      </c>
      <c r="E335">
        <f>D335/$E$6</f>
        <v>2.5486808856313115</v>
      </c>
      <c r="F335">
        <f>'Req. Diario'!F333</f>
        <v>3.9707468892000004</v>
      </c>
      <c r="G335">
        <f>(F335/$G$6)</f>
        <v>7.63605171</v>
      </c>
      <c r="H335">
        <f>'Req. Diario'!G333</f>
        <v>0.8484501900000001</v>
      </c>
      <c r="I335">
        <f>H335/$I$6</f>
        <v>5.3028136875000005</v>
      </c>
      <c r="J335">
        <f>'Req. Diario'!H333</f>
        <v>0.8634</v>
      </c>
      <c r="K335">
        <f>J335/$K$6</f>
        <v>3.197777777777777</v>
      </c>
      <c r="L335">
        <f>'Req. Diario'!I333</f>
        <v>35.6483</v>
      </c>
      <c r="M335">
        <f>L335/$M$6</f>
        <v>173.89414634146343</v>
      </c>
    </row>
    <row r="336">
      <c r="A336">
        <v>48</v>
      </c>
      <c r="B336">
        <f>'Req. Diario'!D334</f>
        <v>2.2453628242500003</v>
      </c>
      <c r="C336">
        <f>(B336-((E336*(Main!$E$25/100))+(G336*(Main!$E$30/100))+(I336*(Main!$E$40/100))+(K336*(Main!$E$45/100))))/$C$6</f>
        <v>4.310046454981157</v>
      </c>
      <c r="D336">
        <f>'Req. Diario'!E334</f>
        <v>1.5546953402351</v>
      </c>
      <c r="E336">
        <f>D336/$E$6</f>
        <v>2.5486808856313115</v>
      </c>
      <c r="F336">
        <f>'Req. Diario'!F334</f>
        <v>3.9707468892000004</v>
      </c>
      <c r="G336">
        <f>(F336/$G$6)</f>
        <v>7.63605171</v>
      </c>
      <c r="H336">
        <f>'Req. Diario'!G334</f>
        <v>0.8484501900000001</v>
      </c>
      <c r="I336">
        <f>H336/$I$6</f>
        <v>5.3028136875000005</v>
      </c>
      <c r="J336">
        <f>'Req. Diario'!H334</f>
        <v>0.8634</v>
      </c>
      <c r="K336">
        <f>J336/$K$6</f>
        <v>3.197777777777777</v>
      </c>
      <c r="L336">
        <f>'Req. Diario'!I334</f>
        <v>35.6483</v>
      </c>
      <c r="M336">
        <f>L336/$M$6</f>
        <v>173.89414634146343</v>
      </c>
    </row>
    <row r="337">
      <c r="B337">
        <f>'Req. Diario'!D335</f>
        <v>2.2453628242500003</v>
      </c>
      <c r="C337">
        <f>(B337-((E337*(Main!$E$25/100))+(G337*(Main!$E$30/100))+(I337*(Main!$E$40/100))+(K337*(Main!$E$45/100))))/$C$6</f>
        <v>4.310046454981157</v>
      </c>
      <c r="D337">
        <f>'Req. Diario'!E335</f>
        <v>1.5546953402351</v>
      </c>
      <c r="E337">
        <f>D337/$E$6</f>
        <v>2.5486808856313115</v>
      </c>
      <c r="F337">
        <f>'Req. Diario'!F335</f>
        <v>3.9707468892000004</v>
      </c>
      <c r="G337">
        <f>(F337/$G$6)</f>
        <v>7.63605171</v>
      </c>
      <c r="H337">
        <f>'Req. Diario'!G335</f>
        <v>0.8484501900000001</v>
      </c>
      <c r="I337">
        <f>H337/$I$6</f>
        <v>5.3028136875000005</v>
      </c>
      <c r="J337">
        <f>'Req. Diario'!H335</f>
        <v>0.8634</v>
      </c>
      <c r="K337">
        <f>J337/$K$6</f>
        <v>3.197777777777777</v>
      </c>
      <c r="L337">
        <f>'Req. Diario'!I335</f>
        <v>35.6483</v>
      </c>
      <c r="M337">
        <f>L337/$M$6</f>
        <v>173.89414634146343</v>
      </c>
    </row>
    <row r="338">
      <c r="B338">
        <f>'Req. Diario'!D336</f>
        <v>2.2453628242500003</v>
      </c>
      <c r="C338">
        <f>(B338-((E338*(Main!$E$25/100))+(G338*(Main!$E$30/100))+(I338*(Main!$E$40/100))+(K338*(Main!$E$45/100))))/$C$6</f>
        <v>4.310046454981157</v>
      </c>
      <c r="D338">
        <f>'Req. Diario'!E336</f>
        <v>1.5546953402351</v>
      </c>
      <c r="E338">
        <f>D338/$E$6</f>
        <v>2.5486808856313115</v>
      </c>
      <c r="F338">
        <f>'Req. Diario'!F336</f>
        <v>3.9707468892000004</v>
      </c>
      <c r="G338">
        <f>(F338/$G$6)</f>
        <v>7.63605171</v>
      </c>
      <c r="H338">
        <f>'Req. Diario'!G336</f>
        <v>0.8484501900000001</v>
      </c>
      <c r="I338">
        <f>H338/$I$6</f>
        <v>5.3028136875000005</v>
      </c>
      <c r="J338">
        <f>'Req. Diario'!H336</f>
        <v>0.8634</v>
      </c>
      <c r="K338">
        <f>J338/$K$6</f>
        <v>3.197777777777777</v>
      </c>
      <c r="L338">
        <f>'Req. Diario'!I336</f>
        <v>35.6483</v>
      </c>
      <c r="M338">
        <f>L338/$M$6</f>
        <v>173.89414634146343</v>
      </c>
    </row>
    <row r="339">
      <c r="B339">
        <f>'Req. Diario'!D337</f>
        <v>2.2453628242500003</v>
      </c>
      <c r="C339">
        <f>(B339-((E339*(Main!$E$25/100))+(G339*(Main!$E$30/100))+(I339*(Main!$E$40/100))+(K339*(Main!$E$45/100))))/$C$6</f>
        <v>4.310046454981157</v>
      </c>
      <c r="D339">
        <f>'Req. Diario'!E337</f>
        <v>1.5546953402351</v>
      </c>
      <c r="E339">
        <f>D339/$E$6</f>
        <v>2.5486808856313115</v>
      </c>
      <c r="F339">
        <f>'Req. Diario'!F337</f>
        <v>3.9707468892000004</v>
      </c>
      <c r="G339">
        <f>(F339/$G$6)</f>
        <v>7.63605171</v>
      </c>
      <c r="H339">
        <f>'Req. Diario'!G337</f>
        <v>0.8484501900000001</v>
      </c>
      <c r="I339">
        <f>H339/$I$6</f>
        <v>5.3028136875000005</v>
      </c>
      <c r="J339">
        <f>'Req. Diario'!H337</f>
        <v>0.8634</v>
      </c>
      <c r="K339">
        <f>J339/$K$6</f>
        <v>3.197777777777777</v>
      </c>
      <c r="L339">
        <f>'Req. Diario'!I337</f>
        <v>35.6483</v>
      </c>
      <c r="M339">
        <f>L339/$M$6</f>
        <v>173.89414634146343</v>
      </c>
    </row>
    <row r="340">
      <c r="B340">
        <f>'Req. Diario'!D338</f>
        <v>2.2453628242500003</v>
      </c>
      <c r="C340">
        <f>(B340-((E340*(Main!$E$25/100))+(G340*(Main!$E$30/100))+(I340*(Main!$E$40/100))+(K340*(Main!$E$45/100))))/$C$6</f>
        <v>4.310046454981157</v>
      </c>
      <c r="D340">
        <f>'Req. Diario'!E338</f>
        <v>1.5546953402351</v>
      </c>
      <c r="E340">
        <f>D340/$E$6</f>
        <v>2.5486808856313115</v>
      </c>
      <c r="F340">
        <f>'Req. Diario'!F338</f>
        <v>3.9707468892000004</v>
      </c>
      <c r="G340">
        <f>(F340/$G$6)</f>
        <v>7.63605171</v>
      </c>
      <c r="H340">
        <f>'Req. Diario'!G338</f>
        <v>0.8484501900000001</v>
      </c>
      <c r="I340">
        <f>H340/$I$6</f>
        <v>5.3028136875000005</v>
      </c>
      <c r="J340">
        <f>'Req. Diario'!H338</f>
        <v>0.8634</v>
      </c>
      <c r="K340">
        <f>J340/$K$6</f>
        <v>3.197777777777777</v>
      </c>
      <c r="L340">
        <f>'Req. Diario'!I338</f>
        <v>35.6483</v>
      </c>
      <c r="M340">
        <f>L340/$M$6</f>
        <v>173.89414634146343</v>
      </c>
    </row>
    <row r="341">
      <c r="B341">
        <f>'Req. Diario'!D339</f>
        <v>2.2453628242500003</v>
      </c>
      <c r="C341">
        <f>(B341-((E341*(Main!$E$25/100))+(G341*(Main!$E$30/100))+(I341*(Main!$E$40/100))+(K341*(Main!$E$45/100))))/$C$6</f>
        <v>4.310046454981157</v>
      </c>
      <c r="D341">
        <f>'Req. Diario'!E339</f>
        <v>1.5546953402351</v>
      </c>
      <c r="E341">
        <f>D341/$E$6</f>
        <v>2.5486808856313115</v>
      </c>
      <c r="F341">
        <f>'Req. Diario'!F339</f>
        <v>3.9707468892000004</v>
      </c>
      <c r="G341">
        <f>(F341/$G$6)</f>
        <v>7.63605171</v>
      </c>
      <c r="H341">
        <f>'Req. Diario'!G339</f>
        <v>0.8484501900000001</v>
      </c>
      <c r="I341">
        <f>H341/$I$6</f>
        <v>5.3028136875000005</v>
      </c>
      <c r="J341">
        <f>'Req. Diario'!H339</f>
        <v>0.8634</v>
      </c>
      <c r="K341">
        <f>J341/$K$6</f>
        <v>3.197777777777777</v>
      </c>
      <c r="L341">
        <f>'Req. Diario'!I339</f>
        <v>35.6483</v>
      </c>
      <c r="M341">
        <f>L341/$M$6</f>
        <v>173.89414634146343</v>
      </c>
    </row>
    <row r="342">
      <c r="B342">
        <f>'Req. Diario'!D340</f>
        <v>2.2453628242500003</v>
      </c>
      <c r="C342">
        <f>(B342-((E342*(Main!$E$25/100))+(G342*(Main!$E$30/100))+(I342*(Main!$E$40/100))+(K342*(Main!$E$45/100))))/$C$6</f>
        <v>4.310046454981157</v>
      </c>
      <c r="D342">
        <f>'Req. Diario'!E340</f>
        <v>1.5546953402351</v>
      </c>
      <c r="E342">
        <f>D342/$E$6</f>
        <v>2.5486808856313115</v>
      </c>
      <c r="F342">
        <f>'Req. Diario'!F340</f>
        <v>3.9707468892000004</v>
      </c>
      <c r="G342">
        <f>(F342/$G$6)</f>
        <v>7.63605171</v>
      </c>
      <c r="H342">
        <f>'Req. Diario'!G340</f>
        <v>0.8484501900000001</v>
      </c>
      <c r="I342">
        <f>H342/$I$6</f>
        <v>5.3028136875000005</v>
      </c>
      <c r="J342">
        <f>'Req. Diario'!H340</f>
        <v>0.8634</v>
      </c>
      <c r="K342">
        <f>J342/$K$6</f>
        <v>3.197777777777777</v>
      </c>
      <c r="L342">
        <f>'Req. Diario'!I340</f>
        <v>35.6483</v>
      </c>
      <c r="M342">
        <f>L342/$M$6</f>
        <v>173.89414634146343</v>
      </c>
    </row>
    <row r="343">
      <c r="A343">
        <v>49</v>
      </c>
      <c r="B343">
        <f>'Req. Diario'!D341</f>
        <v>2.2453628242500003</v>
      </c>
      <c r="C343">
        <f>(B343-((E343*(Main!$E$25/100))+(G343*(Main!$E$30/100))+(I343*(Main!$E$40/100))+(K343*(Main!$E$45/100))))/$C$6</f>
        <v>4.310046454981157</v>
      </c>
      <c r="D343">
        <f>'Req. Diario'!E341</f>
        <v>1.5546953402351</v>
      </c>
      <c r="E343">
        <f>D343/$E$6</f>
        <v>2.5486808856313115</v>
      </c>
      <c r="F343">
        <f>'Req. Diario'!F341</f>
        <v>3.9707468892000004</v>
      </c>
      <c r="G343">
        <f>(F343/$G$6)</f>
        <v>7.63605171</v>
      </c>
      <c r="H343">
        <f>'Req. Diario'!G341</f>
        <v>0.8484501900000001</v>
      </c>
      <c r="I343">
        <f>H343/$I$6</f>
        <v>5.3028136875000005</v>
      </c>
      <c r="J343">
        <f>'Req. Diario'!H341</f>
        <v>0.8634</v>
      </c>
      <c r="K343">
        <f>J343/$K$6</f>
        <v>3.197777777777777</v>
      </c>
      <c r="L343">
        <f>'Req. Diario'!I341</f>
        <v>35.6483</v>
      </c>
      <c r="M343">
        <f>L343/$M$6</f>
        <v>173.89414634146343</v>
      </c>
    </row>
    <row r="344">
      <c r="B344">
        <f>'Req. Diario'!D342</f>
        <v>2.2453628242500003</v>
      </c>
      <c r="C344">
        <f>(B344-((E344*(Main!$E$25/100))+(G344*(Main!$E$30/100))+(I344*(Main!$E$40/100))+(K344*(Main!$E$45/100))))/$C$6</f>
        <v>4.310046454981157</v>
      </c>
      <c r="D344">
        <f>'Req. Diario'!E342</f>
        <v>1.5546953402351</v>
      </c>
      <c r="E344">
        <f>D344/$E$6</f>
        <v>2.5486808856313115</v>
      </c>
      <c r="F344">
        <f>'Req. Diario'!F342</f>
        <v>3.9707468892000004</v>
      </c>
      <c r="G344">
        <f>(F344/$G$6)</f>
        <v>7.63605171</v>
      </c>
      <c r="H344">
        <f>'Req. Diario'!G342</f>
        <v>0.8484501900000001</v>
      </c>
      <c r="I344">
        <f>H344/$I$6</f>
        <v>5.3028136875000005</v>
      </c>
      <c r="J344">
        <f>'Req. Diario'!H342</f>
        <v>0.8634</v>
      </c>
      <c r="K344">
        <f>J344/$K$6</f>
        <v>3.197777777777777</v>
      </c>
      <c r="L344">
        <f>'Req. Diario'!I342</f>
        <v>35.6483</v>
      </c>
      <c r="M344">
        <f>L344/$M$6</f>
        <v>173.89414634146343</v>
      </c>
    </row>
    <row r="345">
      <c r="B345">
        <f>'Req. Diario'!D343</f>
        <v>2.2453628242500003</v>
      </c>
      <c r="C345">
        <f>(B345-((E345*(Main!$E$25/100))+(G345*(Main!$E$30/100))+(I345*(Main!$E$40/100))+(K345*(Main!$E$45/100))))/$C$6</f>
        <v>4.310046454981157</v>
      </c>
      <c r="D345">
        <f>'Req. Diario'!E343</f>
        <v>1.5546953402351</v>
      </c>
      <c r="E345">
        <f>D345/$E$6</f>
        <v>2.5486808856313115</v>
      </c>
      <c r="F345">
        <f>'Req. Diario'!F343</f>
        <v>3.9707468892000004</v>
      </c>
      <c r="G345">
        <f>(F345/$G$6)</f>
        <v>7.63605171</v>
      </c>
      <c r="H345">
        <f>'Req. Diario'!G343</f>
        <v>0.8484501900000001</v>
      </c>
      <c r="I345">
        <f>H345/$I$6</f>
        <v>5.3028136875000005</v>
      </c>
      <c r="J345">
        <f>'Req. Diario'!H343</f>
        <v>0.8634</v>
      </c>
      <c r="K345">
        <f>J345/$K$6</f>
        <v>3.197777777777777</v>
      </c>
      <c r="L345">
        <f>'Req. Diario'!I343</f>
        <v>35.6483</v>
      </c>
      <c r="M345">
        <f>L345/$M$6</f>
        <v>173.89414634146343</v>
      </c>
    </row>
    <row r="346">
      <c r="B346">
        <f>'Req. Diario'!D344</f>
        <v>2.2453628242500003</v>
      </c>
      <c r="C346">
        <f>(B346-((E346*(Main!$E$25/100))+(G346*(Main!$E$30/100))+(I346*(Main!$E$40/100))+(K346*(Main!$E$45/100))))/$C$6</f>
        <v>4.310046454981157</v>
      </c>
      <c r="D346">
        <f>'Req. Diario'!E344</f>
        <v>1.5546953402351</v>
      </c>
      <c r="E346">
        <f>D346/$E$6</f>
        <v>2.5486808856313115</v>
      </c>
      <c r="F346">
        <f>'Req. Diario'!F344</f>
        <v>3.9707468892000004</v>
      </c>
      <c r="G346">
        <f>(F346/$G$6)</f>
        <v>7.63605171</v>
      </c>
      <c r="H346">
        <f>'Req. Diario'!G344</f>
        <v>0.8484501900000001</v>
      </c>
      <c r="I346">
        <f>H346/$I$6</f>
        <v>5.3028136875000005</v>
      </c>
      <c r="J346">
        <f>'Req. Diario'!H344</f>
        <v>0.8634</v>
      </c>
      <c r="K346">
        <f>J346/$K$6</f>
        <v>3.197777777777777</v>
      </c>
      <c r="L346">
        <f>'Req. Diario'!I344</f>
        <v>35.6483</v>
      </c>
      <c r="M346">
        <f>L346/$M$6</f>
        <v>173.89414634146343</v>
      </c>
    </row>
    <row r="347">
      <c r="B347">
        <f>'Req. Diario'!D345</f>
        <v>2.2453628242500003</v>
      </c>
      <c r="C347">
        <f>(B347-((E347*(Main!$E$25/100))+(G347*(Main!$E$30/100))+(I347*(Main!$E$40/100))+(K347*(Main!$E$45/100))))/$C$6</f>
        <v>4.310046454981157</v>
      </c>
      <c r="D347">
        <f>'Req. Diario'!E345</f>
        <v>1.5546953402351</v>
      </c>
      <c r="E347">
        <f>D347/$E$6</f>
        <v>2.5486808856313115</v>
      </c>
      <c r="F347">
        <f>'Req. Diario'!F345</f>
        <v>3.9707468892000004</v>
      </c>
      <c r="G347">
        <f>(F347/$G$6)</f>
        <v>7.63605171</v>
      </c>
      <c r="H347">
        <f>'Req. Diario'!G345</f>
        <v>0.8484501900000001</v>
      </c>
      <c r="I347">
        <f>H347/$I$6</f>
        <v>5.3028136875000005</v>
      </c>
      <c r="J347">
        <f>'Req. Diario'!H345</f>
        <v>0.8634</v>
      </c>
      <c r="K347">
        <f>J347/$K$6</f>
        <v>3.197777777777777</v>
      </c>
      <c r="L347">
        <f>'Req. Diario'!I345</f>
        <v>35.6483</v>
      </c>
      <c r="M347">
        <f>L347/$M$6</f>
        <v>173.89414634146343</v>
      </c>
    </row>
    <row r="348">
      <c r="B348">
        <f>'Req. Diario'!D346</f>
        <v>2.2453628242500003</v>
      </c>
      <c r="C348">
        <f>(B348-((E348*(Main!$E$25/100))+(G348*(Main!$E$30/100))+(I348*(Main!$E$40/100))+(K348*(Main!$E$45/100))))/$C$6</f>
        <v>4.310046454981157</v>
      </c>
      <c r="D348">
        <f>'Req. Diario'!E346</f>
        <v>1.5546953402351</v>
      </c>
      <c r="E348">
        <f>D348/$E$6</f>
        <v>2.5486808856313115</v>
      </c>
      <c r="F348">
        <f>'Req. Diario'!F346</f>
        <v>3.9707468892000004</v>
      </c>
      <c r="G348">
        <f>(F348/$G$6)</f>
        <v>7.63605171</v>
      </c>
      <c r="H348">
        <f>'Req. Diario'!G346</f>
        <v>0.8484501900000001</v>
      </c>
      <c r="I348">
        <f>H348/$I$6</f>
        <v>5.3028136875000005</v>
      </c>
      <c r="J348">
        <f>'Req. Diario'!H346</f>
        <v>0.8634</v>
      </c>
      <c r="K348">
        <f>J348/$K$6</f>
        <v>3.197777777777777</v>
      </c>
      <c r="L348">
        <f>'Req. Diario'!I346</f>
        <v>35.6483</v>
      </c>
      <c r="M348">
        <f>L348/$M$6</f>
        <v>173.89414634146343</v>
      </c>
    </row>
    <row r="349">
      <c r="B349">
        <f>'Req. Diario'!D347</f>
        <v>2.2453628242500003</v>
      </c>
      <c r="C349">
        <f>(B349-((E349*(Main!$E$25/100))+(G349*(Main!$E$30/100))+(I349*(Main!$E$40/100))+(K349*(Main!$E$45/100))))/$C$6</f>
        <v>4.310046454981157</v>
      </c>
      <c r="D349">
        <f>'Req. Diario'!E347</f>
        <v>1.5546953402351</v>
      </c>
      <c r="E349">
        <f>D349/$E$6</f>
        <v>2.5486808856313115</v>
      </c>
      <c r="F349">
        <f>'Req. Diario'!F347</f>
        <v>3.9707468892000004</v>
      </c>
      <c r="G349">
        <f>(F349/$G$6)</f>
        <v>7.63605171</v>
      </c>
      <c r="H349">
        <f>'Req. Diario'!G347</f>
        <v>0.8484501900000001</v>
      </c>
      <c r="I349">
        <f>H349/$I$6</f>
        <v>5.3028136875000005</v>
      </c>
      <c r="J349">
        <f>'Req. Diario'!H347</f>
        <v>0.8634</v>
      </c>
      <c r="K349">
        <f>J349/$K$6</f>
        <v>3.197777777777777</v>
      </c>
      <c r="L349">
        <f>'Req. Diario'!I347</f>
        <v>35.6483</v>
      </c>
      <c r="M349">
        <f>L349/$M$6</f>
        <v>173.89414634146343</v>
      </c>
    </row>
    <row r="350">
      <c r="A350">
        <v>50</v>
      </c>
      <c r="B350">
        <f>'Req. Diario'!D348</f>
        <v>2.2453628242500003</v>
      </c>
      <c r="C350">
        <f>(B350-((E350*(Main!$E$25/100))+(G350*(Main!$E$30/100))+(I350*(Main!$E$40/100))+(K350*(Main!$E$45/100))))/$C$6</f>
        <v>4.310046454981157</v>
      </c>
      <c r="D350">
        <f>'Req. Diario'!E348</f>
        <v>1.5546953402351</v>
      </c>
      <c r="E350">
        <f>D350/$E$6</f>
        <v>2.5486808856313115</v>
      </c>
      <c r="F350">
        <f>'Req. Diario'!F348</f>
        <v>3.9707468892000004</v>
      </c>
      <c r="G350">
        <f>(F350/$G$6)</f>
        <v>7.63605171</v>
      </c>
      <c r="H350">
        <f>'Req. Diario'!G348</f>
        <v>0.8484501900000001</v>
      </c>
      <c r="I350">
        <f>H350/$I$6</f>
        <v>5.3028136875000005</v>
      </c>
      <c r="J350">
        <f>'Req. Diario'!H348</f>
        <v>0.8634</v>
      </c>
      <c r="K350">
        <f>J350/$K$6</f>
        <v>3.197777777777777</v>
      </c>
      <c r="L350">
        <f>'Req. Diario'!I348</f>
        <v>35.6483</v>
      </c>
      <c r="M350">
        <f>L350/$M$6</f>
        <v>173.89414634146343</v>
      </c>
    </row>
    <row r="351">
      <c r="B351">
        <f>'Req. Diario'!D349</f>
        <v>2.2453628242500003</v>
      </c>
      <c r="C351">
        <f>(B351-((E351*(Main!$E$25/100))+(G351*(Main!$E$30/100))+(I351*(Main!$E$40/100))+(K351*(Main!$E$45/100))))/$C$6</f>
        <v>4.310046454981157</v>
      </c>
      <c r="D351">
        <f>'Req. Diario'!E349</f>
        <v>1.5546953402351</v>
      </c>
      <c r="E351">
        <f>D351/$E$6</f>
        <v>2.5486808856313115</v>
      </c>
      <c r="F351">
        <f>'Req. Diario'!F349</f>
        <v>3.9707468892000004</v>
      </c>
      <c r="G351">
        <f>(F351/$G$6)</f>
        <v>7.63605171</v>
      </c>
      <c r="H351">
        <f>'Req. Diario'!G349</f>
        <v>0.8484501900000001</v>
      </c>
      <c r="I351">
        <f>H351/$I$6</f>
        <v>5.3028136875000005</v>
      </c>
      <c r="J351">
        <f>'Req. Diario'!H349</f>
        <v>0.8634</v>
      </c>
      <c r="K351">
        <f>J351/$K$6</f>
        <v>3.197777777777777</v>
      </c>
      <c r="L351">
        <f>'Req. Diario'!I349</f>
        <v>35.6483</v>
      </c>
      <c r="M351">
        <f>L351/$M$6</f>
        <v>173.89414634146343</v>
      </c>
    </row>
    <row r="352">
      <c r="B352">
        <f>'Req. Diario'!D350</f>
        <v>2.2453628242500003</v>
      </c>
      <c r="C352">
        <f>(B352-((E352*(Main!$E$25/100))+(G352*(Main!$E$30/100))+(I352*(Main!$E$40/100))+(K352*(Main!$E$45/100))))/$C$6</f>
        <v>4.310046454981157</v>
      </c>
      <c r="D352">
        <f>'Req. Diario'!E350</f>
        <v>1.5546953402351</v>
      </c>
      <c r="E352">
        <f>D352/$E$6</f>
        <v>2.5486808856313115</v>
      </c>
      <c r="F352">
        <f>'Req. Diario'!F350</f>
        <v>3.9707468892000004</v>
      </c>
      <c r="G352">
        <f>(F352/$G$6)</f>
        <v>7.63605171</v>
      </c>
      <c r="H352">
        <f>'Req. Diario'!G350</f>
        <v>0.8484501900000001</v>
      </c>
      <c r="I352">
        <f>H352/$I$6</f>
        <v>5.3028136875000005</v>
      </c>
      <c r="J352">
        <f>'Req. Diario'!H350</f>
        <v>0.8634</v>
      </c>
      <c r="K352">
        <f>J352/$K$6</f>
        <v>3.197777777777777</v>
      </c>
      <c r="L352">
        <f>'Req. Diario'!I350</f>
        <v>35.6483</v>
      </c>
      <c r="M352">
        <f>L352/$M$6</f>
        <v>173.89414634146343</v>
      </c>
    </row>
    <row r="353">
      <c r="B353">
        <f>'Req. Diario'!D351</f>
        <v>2.2453628242500003</v>
      </c>
      <c r="C353">
        <f>(B353-((E353*(Main!$E$25/100))+(G353*(Main!$E$30/100))+(I353*(Main!$E$40/100))+(K353*(Main!$E$45/100))))/$C$6</f>
        <v>4.310046454981157</v>
      </c>
      <c r="D353">
        <f>'Req. Diario'!E351</f>
        <v>1.5546953402351</v>
      </c>
      <c r="E353">
        <f>D353/$E$6</f>
        <v>2.5486808856313115</v>
      </c>
      <c r="F353">
        <f>'Req. Diario'!F351</f>
        <v>3.9707468892000004</v>
      </c>
      <c r="G353">
        <f>(F353/$G$6)</f>
        <v>7.63605171</v>
      </c>
      <c r="H353">
        <f>'Req. Diario'!G351</f>
        <v>0.8484501900000001</v>
      </c>
      <c r="I353">
        <f>H353/$I$6</f>
        <v>5.3028136875000005</v>
      </c>
      <c r="J353">
        <f>'Req. Diario'!H351</f>
        <v>0.8634</v>
      </c>
      <c r="K353">
        <f>J353/$K$6</f>
        <v>3.197777777777777</v>
      </c>
      <c r="L353">
        <f>'Req. Diario'!I351</f>
        <v>35.6483</v>
      </c>
      <c r="M353">
        <f>L353/$M$6</f>
        <v>173.89414634146343</v>
      </c>
    </row>
    <row r="354">
      <c r="B354">
        <f>'Req. Diario'!D352</f>
        <v>2.2453628242500003</v>
      </c>
      <c r="C354">
        <f>(B354-((E354*(Main!$E$25/100))+(G354*(Main!$E$30/100))+(I354*(Main!$E$40/100))+(K354*(Main!$E$45/100))))/$C$6</f>
        <v>4.310046454981157</v>
      </c>
      <c r="D354">
        <f>'Req. Diario'!E352</f>
        <v>1.5546953402351</v>
      </c>
      <c r="E354">
        <f>D354/$E$6</f>
        <v>2.5486808856313115</v>
      </c>
      <c r="F354">
        <f>'Req. Diario'!F352</f>
        <v>3.9707468892000004</v>
      </c>
      <c r="G354">
        <f>(F354/$G$6)</f>
        <v>7.63605171</v>
      </c>
      <c r="H354">
        <f>'Req. Diario'!G352</f>
        <v>0.8484501900000001</v>
      </c>
      <c r="I354">
        <f>H354/$I$6</f>
        <v>5.3028136875000005</v>
      </c>
      <c r="J354">
        <f>'Req. Diario'!H352</f>
        <v>0.8634</v>
      </c>
      <c r="K354">
        <f>J354/$K$6</f>
        <v>3.197777777777777</v>
      </c>
      <c r="L354">
        <f>'Req. Diario'!I352</f>
        <v>35.6483</v>
      </c>
      <c r="M354">
        <f>L354/$M$6</f>
        <v>173.89414634146343</v>
      </c>
    </row>
    <row r="355">
      <c r="B355">
        <f>'Req. Diario'!D353</f>
        <v>2.2453628242500003</v>
      </c>
      <c r="C355">
        <f>(B355-((E355*(Main!$E$25/100))+(G355*(Main!$E$30/100))+(I355*(Main!$E$40/100))+(K355*(Main!$E$45/100))))/$C$6</f>
        <v>4.310046454981157</v>
      </c>
      <c r="D355">
        <f>'Req. Diario'!E353</f>
        <v>1.5546953402351</v>
      </c>
      <c r="E355">
        <f>D355/$E$6</f>
        <v>2.5486808856313115</v>
      </c>
      <c r="F355">
        <f>'Req. Diario'!F353</f>
        <v>3.9707468892000004</v>
      </c>
      <c r="G355">
        <f>(F355/$G$6)</f>
        <v>7.63605171</v>
      </c>
      <c r="H355">
        <f>'Req. Diario'!G353</f>
        <v>0.8484501900000001</v>
      </c>
      <c r="I355">
        <f>H355/$I$6</f>
        <v>5.3028136875000005</v>
      </c>
      <c r="J355">
        <f>'Req. Diario'!H353</f>
        <v>0.8634</v>
      </c>
      <c r="K355">
        <f>J355/$K$6</f>
        <v>3.197777777777777</v>
      </c>
      <c r="L355">
        <f>'Req. Diario'!I353</f>
        <v>35.6483</v>
      </c>
      <c r="M355">
        <f>L355/$M$6</f>
        <v>173.89414634146343</v>
      </c>
    </row>
    <row r="356">
      <c r="B356">
        <f>'Req. Diario'!D354</f>
        <v>2.2453628242500003</v>
      </c>
      <c r="C356">
        <f>(B356-((E356*(Main!$E$25/100))+(G356*(Main!$E$30/100))+(I356*(Main!$E$40/100))+(K356*(Main!$E$45/100))))/$C$6</f>
        <v>4.310046454981157</v>
      </c>
      <c r="D356">
        <f>'Req. Diario'!E354</f>
        <v>1.5546953402351</v>
      </c>
      <c r="E356">
        <f>D356/$E$6</f>
        <v>2.5486808856313115</v>
      </c>
      <c r="F356">
        <f>'Req. Diario'!F354</f>
        <v>3.9707468892000004</v>
      </c>
      <c r="G356">
        <f>(F356/$G$6)</f>
        <v>7.63605171</v>
      </c>
      <c r="H356">
        <f>'Req. Diario'!G354</f>
        <v>0.8484501900000001</v>
      </c>
      <c r="I356">
        <f>H356/$I$6</f>
        <v>5.3028136875000005</v>
      </c>
      <c r="J356">
        <f>'Req. Diario'!H354</f>
        <v>0.8634</v>
      </c>
      <c r="K356">
        <f>J356/$K$6</f>
        <v>3.197777777777777</v>
      </c>
      <c r="L356">
        <f>'Req. Diario'!I354</f>
        <v>35.6483</v>
      </c>
      <c r="M356">
        <f>L356/$M$6</f>
        <v>173.89414634146343</v>
      </c>
    </row>
    <row r="357">
      <c r="A357">
        <v>51</v>
      </c>
      <c r="B357">
        <f>'Req. Diario'!D355</f>
        <v>2.2453628242500003</v>
      </c>
      <c r="C357">
        <f>(B357-((E357*(Main!$E$25/100))+(G357*(Main!$E$30/100))+(I357*(Main!$E$40/100))+(K357*(Main!$E$45/100))))/$C$6</f>
        <v>4.310046454981157</v>
      </c>
      <c r="D357">
        <f>'Req. Diario'!E355</f>
        <v>1.5546953402351</v>
      </c>
      <c r="E357">
        <f>D357/$E$6</f>
        <v>2.5486808856313115</v>
      </c>
      <c r="F357">
        <f>'Req. Diario'!F355</f>
        <v>3.9707468892000004</v>
      </c>
      <c r="G357">
        <f>(F357/$G$6)</f>
        <v>7.63605171</v>
      </c>
      <c r="H357">
        <f>'Req. Diario'!G355</f>
        <v>0.8484501900000001</v>
      </c>
      <c r="I357">
        <f>H357/$I$6</f>
        <v>5.3028136875000005</v>
      </c>
      <c r="J357">
        <f>'Req. Diario'!H355</f>
        <v>0.8634</v>
      </c>
      <c r="K357">
        <f>J357/$K$6</f>
        <v>3.197777777777777</v>
      </c>
      <c r="L357">
        <f>'Req. Diario'!I355</f>
        <v>35.6483</v>
      </c>
      <c r="M357">
        <f>L357/$M$6</f>
        <v>173.89414634146343</v>
      </c>
    </row>
    <row r="358">
      <c r="B358">
        <f>'Req. Diario'!D356</f>
        <v>2.2453628242500003</v>
      </c>
      <c r="C358">
        <f>(B358-((E358*(Main!$E$25/100))+(G358*(Main!$E$30/100))+(I358*(Main!$E$40/100))+(K358*(Main!$E$45/100))))/$C$6</f>
        <v>4.310046454981157</v>
      </c>
      <c r="D358">
        <f>'Req. Diario'!E356</f>
        <v>1.5546953402351</v>
      </c>
      <c r="E358">
        <f>D358/$E$6</f>
        <v>2.5486808856313115</v>
      </c>
      <c r="F358">
        <f>'Req. Diario'!F356</f>
        <v>3.9707468892000004</v>
      </c>
      <c r="G358">
        <f>(F358/$G$6)</f>
        <v>7.63605171</v>
      </c>
      <c r="H358">
        <f>'Req. Diario'!G356</f>
        <v>0.8484501900000001</v>
      </c>
      <c r="I358">
        <f>H358/$I$6</f>
        <v>5.3028136875000005</v>
      </c>
      <c r="J358">
        <f>'Req. Diario'!H356</f>
        <v>0.8634</v>
      </c>
      <c r="K358">
        <f>J358/$K$6</f>
        <v>3.197777777777777</v>
      </c>
      <c r="L358">
        <f>'Req. Diario'!I356</f>
        <v>35.6483</v>
      </c>
      <c r="M358">
        <f>L358/$M$6</f>
        <v>173.89414634146343</v>
      </c>
    </row>
    <row r="359">
      <c r="B359">
        <f>'Req. Diario'!D357</f>
        <v>2.2453628242500003</v>
      </c>
      <c r="C359">
        <f>(B359-((E359*(Main!$E$25/100))+(G359*(Main!$E$30/100))+(I359*(Main!$E$40/100))+(K359*(Main!$E$45/100))))/$C$6</f>
        <v>4.310046454981157</v>
      </c>
      <c r="D359">
        <f>'Req. Diario'!E357</f>
        <v>1.5546953402351</v>
      </c>
      <c r="E359">
        <f>D359/$E$6</f>
        <v>2.5486808856313115</v>
      </c>
      <c r="F359">
        <f>'Req. Diario'!F357</f>
        <v>3.9707468892000004</v>
      </c>
      <c r="G359">
        <f>(F359/$G$6)</f>
        <v>7.63605171</v>
      </c>
      <c r="H359">
        <f>'Req. Diario'!G357</f>
        <v>0.8484501900000001</v>
      </c>
      <c r="I359">
        <f>H359/$I$6</f>
        <v>5.3028136875000005</v>
      </c>
      <c r="J359">
        <f>'Req. Diario'!H357</f>
        <v>0.8634</v>
      </c>
      <c r="K359">
        <f>J359/$K$6</f>
        <v>3.197777777777777</v>
      </c>
      <c r="L359">
        <f>'Req. Diario'!I357</f>
        <v>35.6483</v>
      </c>
      <c r="M359">
        <f>L359/$M$6</f>
        <v>173.89414634146343</v>
      </c>
    </row>
    <row r="360">
      <c r="B360">
        <f>'Req. Diario'!D358</f>
        <v>2.2453628242500003</v>
      </c>
      <c r="C360">
        <f>(B360-((E360*(Main!$E$25/100))+(G360*(Main!$E$30/100))+(I360*(Main!$E$40/100))+(K360*(Main!$E$45/100))))/$C$6</f>
        <v>4.310046454981157</v>
      </c>
      <c r="D360">
        <f>'Req. Diario'!E358</f>
        <v>1.5546953402351</v>
      </c>
      <c r="E360">
        <f>D360/$E$6</f>
        <v>2.5486808856313115</v>
      </c>
      <c r="F360">
        <f>'Req. Diario'!F358</f>
        <v>3.9707468892000004</v>
      </c>
      <c r="G360">
        <f>(F360/$G$6)</f>
        <v>7.63605171</v>
      </c>
      <c r="H360">
        <f>'Req. Diario'!G358</f>
        <v>0.8484501900000001</v>
      </c>
      <c r="I360">
        <f>H360/$I$6</f>
        <v>5.3028136875000005</v>
      </c>
      <c r="J360">
        <f>'Req. Diario'!H358</f>
        <v>0.8634</v>
      </c>
      <c r="K360">
        <f>J360/$K$6</f>
        <v>3.197777777777777</v>
      </c>
      <c r="L360">
        <f>'Req. Diario'!I358</f>
        <v>35.6483</v>
      </c>
      <c r="M360">
        <f>L360/$M$6</f>
        <v>173.89414634146343</v>
      </c>
    </row>
    <row r="361">
      <c r="B361">
        <f>'Req. Diario'!D359</f>
        <v>2.2453628242500003</v>
      </c>
      <c r="C361">
        <f>(B361-((E361*(Main!$E$25/100))+(G361*(Main!$E$30/100))+(I361*(Main!$E$40/100))+(K361*(Main!$E$45/100))))/$C$6</f>
        <v>4.310046454981157</v>
      </c>
      <c r="D361">
        <f>'Req. Diario'!E359</f>
        <v>1.5546953402351</v>
      </c>
      <c r="E361">
        <f>D361/$E$6</f>
        <v>2.5486808856313115</v>
      </c>
      <c r="F361">
        <f>'Req. Diario'!F359</f>
        <v>3.9707468892000004</v>
      </c>
      <c r="G361">
        <f>(F361/$G$6)</f>
        <v>7.63605171</v>
      </c>
      <c r="H361">
        <f>'Req. Diario'!G359</f>
        <v>0.8484501900000001</v>
      </c>
      <c r="I361">
        <f>H361/$I$6</f>
        <v>5.3028136875000005</v>
      </c>
      <c r="J361">
        <f>'Req. Diario'!H359</f>
        <v>0.8634</v>
      </c>
      <c r="K361">
        <f>J361/$K$6</f>
        <v>3.197777777777777</v>
      </c>
      <c r="L361">
        <f>'Req. Diario'!I359</f>
        <v>35.6483</v>
      </c>
      <c r="M361">
        <f>L361/$M$6</f>
        <v>173.89414634146343</v>
      </c>
    </row>
    <row r="362">
      <c r="B362">
        <f>'Req. Diario'!D360</f>
        <v>2.2453628242500003</v>
      </c>
      <c r="C362">
        <f>(B362-((E362*(Main!$E$25/100))+(G362*(Main!$E$30/100))+(I362*(Main!$E$40/100))+(K362*(Main!$E$45/100))))/$C$6</f>
        <v>4.310046454981157</v>
      </c>
      <c r="D362">
        <f>'Req. Diario'!E360</f>
        <v>1.5546953402351</v>
      </c>
      <c r="E362">
        <f>D362/$E$6</f>
        <v>2.5486808856313115</v>
      </c>
      <c r="F362">
        <f>'Req. Diario'!F360</f>
        <v>3.9707468892000004</v>
      </c>
      <c r="G362">
        <f>(F362/$G$6)</f>
        <v>7.63605171</v>
      </c>
      <c r="H362">
        <f>'Req. Diario'!G360</f>
        <v>0.8484501900000001</v>
      </c>
      <c r="I362">
        <f>H362/$I$6</f>
        <v>5.3028136875000005</v>
      </c>
      <c r="J362">
        <f>'Req. Diario'!H360</f>
        <v>0.8634</v>
      </c>
      <c r="K362">
        <f>J362/$K$6</f>
        <v>3.197777777777777</v>
      </c>
      <c r="L362">
        <f>'Req. Diario'!I360</f>
        <v>35.6483</v>
      </c>
      <c r="M362">
        <f>L362/$M$6</f>
        <v>173.89414634146343</v>
      </c>
    </row>
    <row r="363">
      <c r="B363">
        <f>'Req. Diario'!D361</f>
        <v>2.2453628242500003</v>
      </c>
      <c r="C363">
        <f>(B363-((E363*(Main!$E$25/100))+(G363*(Main!$E$30/100))+(I363*(Main!$E$40/100))+(K363*(Main!$E$45/100))))/$C$6</f>
        <v>4.310046454981157</v>
      </c>
      <c r="D363">
        <f>'Req. Diario'!E361</f>
        <v>1.5546953402351</v>
      </c>
      <c r="E363">
        <f>D363/$E$6</f>
        <v>2.5486808856313115</v>
      </c>
      <c r="F363">
        <f>'Req. Diario'!F361</f>
        <v>3.9707468892000004</v>
      </c>
      <c r="G363">
        <f>(F363/$G$6)</f>
        <v>7.63605171</v>
      </c>
      <c r="H363">
        <f>'Req. Diario'!G361</f>
        <v>0.8484501900000001</v>
      </c>
      <c r="I363">
        <f>H363/$I$6</f>
        <v>5.3028136875000005</v>
      </c>
      <c r="J363">
        <f>'Req. Diario'!H361</f>
        <v>0.8634</v>
      </c>
      <c r="K363">
        <f>J363/$K$6</f>
        <v>3.197777777777777</v>
      </c>
      <c r="L363">
        <f>'Req. Diario'!I361</f>
        <v>35.6483</v>
      </c>
      <c r="M363">
        <f>L363/$M$6</f>
        <v>173.89414634146343</v>
      </c>
    </row>
    <row r="364">
      <c r="A364">
        <v>52</v>
      </c>
      <c r="B364">
        <f>'Req. Diario'!D362</f>
        <v>2.2453628242500003</v>
      </c>
      <c r="C364">
        <f>(B364-((E364*(Main!$E$25/100))+(G364*(Main!$E$30/100))+(I364*(Main!$E$40/100))+(K364*(Main!$E$45/100))))/$C$6</f>
        <v>4.310046454981157</v>
      </c>
      <c r="D364">
        <f>'Req. Diario'!E362</f>
        <v>1.5546953402351</v>
      </c>
      <c r="E364">
        <f>D364/$E$6</f>
        <v>2.5486808856313115</v>
      </c>
      <c r="F364">
        <f>'Req. Diario'!F362</f>
        <v>3.9707468892000004</v>
      </c>
      <c r="G364">
        <f>(F364/$G$6)</f>
        <v>7.63605171</v>
      </c>
      <c r="H364">
        <f>'Req. Diario'!G362</f>
        <v>0.8484501900000001</v>
      </c>
      <c r="I364">
        <f>H364/$I$6</f>
        <v>5.3028136875000005</v>
      </c>
      <c r="J364">
        <f>'Req. Diario'!H362</f>
        <v>0.8634</v>
      </c>
      <c r="K364">
        <f>J364/$K$6</f>
        <v>3.197777777777777</v>
      </c>
      <c r="L364">
        <f>'Req. Diario'!I362</f>
        <v>35.6483</v>
      </c>
      <c r="M364">
        <f>L364/$M$6</f>
        <v>173.89414634146343</v>
      </c>
    </row>
    <row r="365">
      <c r="B365">
        <f>'Req. Diario'!D363</f>
        <v>2.2453628242500003</v>
      </c>
      <c r="C365">
        <f>(B365-((E365*(Main!$E$25/100))+(G365*(Main!$E$30/100))+(I365*(Main!$E$40/100))+(K365*(Main!$E$45/100))))/$C$6</f>
        <v>4.310046454981157</v>
      </c>
      <c r="D365">
        <f>'Req. Diario'!E363</f>
        <v>1.5546953402351</v>
      </c>
      <c r="E365">
        <f>D365/$E$6</f>
        <v>2.5486808856313115</v>
      </c>
      <c r="F365">
        <f>'Req. Diario'!F363</f>
        <v>3.9707468892000004</v>
      </c>
      <c r="G365">
        <f>(F365/$G$6)</f>
        <v>7.63605171</v>
      </c>
      <c r="H365">
        <f>'Req. Diario'!G363</f>
        <v>0.8484501900000001</v>
      </c>
      <c r="I365">
        <f>H365/$I$6</f>
        <v>5.3028136875000005</v>
      </c>
      <c r="J365">
        <f>'Req. Diario'!H363</f>
        <v>0.8634</v>
      </c>
      <c r="K365">
        <f>J365/$K$6</f>
        <v>3.197777777777777</v>
      </c>
      <c r="L365">
        <f>'Req. Diario'!I363</f>
        <v>35.6483</v>
      </c>
      <c r="M365">
        <f>L365/$M$6</f>
        <v>173.89414634146343</v>
      </c>
    </row>
    <row r="366">
      <c r="B366">
        <f>'Req. Diario'!D364</f>
        <v>2.2453628242500003</v>
      </c>
      <c r="C366">
        <f>(B366-((E366*(Main!$E$25/100))+(G366*(Main!$E$30/100))+(I366*(Main!$E$40/100))+(K366*(Main!$E$45/100))))/$C$6</f>
        <v>4.310046454981157</v>
      </c>
      <c r="D366">
        <f>'Req. Diario'!E364</f>
        <v>1.5546953402351</v>
      </c>
      <c r="E366">
        <f>D366/$E$6</f>
        <v>2.5486808856313115</v>
      </c>
      <c r="F366">
        <f>'Req. Diario'!F364</f>
        <v>3.9707468892000004</v>
      </c>
      <c r="G366">
        <f>(F366/$G$6)</f>
        <v>7.63605171</v>
      </c>
      <c r="H366">
        <f>'Req. Diario'!G364</f>
        <v>0.8484501900000001</v>
      </c>
      <c r="I366">
        <f>H366/$I$6</f>
        <v>5.3028136875000005</v>
      </c>
      <c r="J366">
        <f>'Req. Diario'!H364</f>
        <v>0.8634</v>
      </c>
      <c r="K366">
        <f>J366/$K$6</f>
        <v>3.197777777777777</v>
      </c>
      <c r="L366">
        <f>'Req. Diario'!I364</f>
        <v>35.6483</v>
      </c>
      <c r="M366">
        <f>L366/$M$6</f>
        <v>173.89414634146343</v>
      </c>
    </row>
    <row r="367">
      <c r="B367">
        <f>'Req. Diario'!D365</f>
        <v>2.2453628242500003</v>
      </c>
      <c r="C367">
        <f>(B367-((E367*(Main!$E$25/100))+(G367*(Main!$E$30/100))+(I367*(Main!$E$40/100))+(K367*(Main!$E$45/100))))/$C$6</f>
        <v>4.310046454981157</v>
      </c>
      <c r="D367">
        <f>'Req. Diario'!E365</f>
        <v>1.5546953402351</v>
      </c>
      <c r="E367">
        <f>D367/$E$6</f>
        <v>2.5486808856313115</v>
      </c>
      <c r="F367">
        <f>'Req. Diario'!F365</f>
        <v>3.9707468892000004</v>
      </c>
      <c r="G367">
        <f>(F367/$G$6)</f>
        <v>7.63605171</v>
      </c>
      <c r="H367">
        <f>'Req. Diario'!G365</f>
        <v>0.8484501900000001</v>
      </c>
      <c r="I367">
        <f>H367/$I$6</f>
        <v>5.3028136875000005</v>
      </c>
      <c r="J367">
        <f>'Req. Diario'!H365</f>
        <v>0.8634</v>
      </c>
      <c r="K367">
        <f>J367/$K$6</f>
        <v>3.197777777777777</v>
      </c>
      <c r="L367">
        <f>'Req. Diario'!I365</f>
        <v>35.6483</v>
      </c>
      <c r="M367">
        <f>L367/$M$6</f>
        <v>173.89414634146343</v>
      </c>
    </row>
    <row r="368">
      <c r="B368">
        <f>'Req. Diario'!D366</f>
        <v>2.2453628242500003</v>
      </c>
      <c r="C368">
        <f>(B368-((E368*(Main!$E$25/100))+(G368*(Main!$E$30/100))+(I368*(Main!$E$40/100))+(K368*(Main!$E$45/100))))/$C$6</f>
        <v>4.310046454981157</v>
      </c>
      <c r="D368">
        <f>'Req. Diario'!E366</f>
        <v>1.5546953402351</v>
      </c>
      <c r="E368">
        <f>D368/$E$6</f>
        <v>2.5486808856313115</v>
      </c>
      <c r="F368">
        <f>'Req. Diario'!F366</f>
        <v>3.9707468892000004</v>
      </c>
      <c r="G368">
        <f>(F368/$G$6)</f>
        <v>7.63605171</v>
      </c>
      <c r="H368">
        <f>'Req. Diario'!G366</f>
        <v>0.8484501900000001</v>
      </c>
      <c r="I368">
        <f>H368/$I$6</f>
        <v>5.3028136875000005</v>
      </c>
      <c r="J368">
        <f>'Req. Diario'!H366</f>
        <v>0.8634</v>
      </c>
      <c r="K368">
        <f>J368/$K$6</f>
        <v>3.197777777777777</v>
      </c>
      <c r="L368">
        <f>'Req. Diario'!I366</f>
        <v>35.6483</v>
      </c>
      <c r="M368">
        <f>L368/$M$6</f>
        <v>173.89414634146343</v>
      </c>
    </row>
    <row r="369">
      <c r="B369">
        <f>'Req. Diario'!D367</f>
        <v>2.2453628242500003</v>
      </c>
      <c r="C369">
        <f>(B369-((E369*(Main!$E$25/100))+(G369*(Main!$E$30/100))+(I369*(Main!$E$40/100))+(K369*(Main!$E$45/100))))/$C$6</f>
        <v>4.310046454981157</v>
      </c>
      <c r="D369">
        <f>'Req. Diario'!E367</f>
        <v>1.5546953402351</v>
      </c>
      <c r="E369">
        <f>D369/$E$6</f>
        <v>2.5486808856313115</v>
      </c>
      <c r="F369">
        <f>'Req. Diario'!F367</f>
        <v>3.9707468892000004</v>
      </c>
      <c r="G369">
        <f>(F369/$G$6)</f>
        <v>7.63605171</v>
      </c>
      <c r="H369">
        <f>'Req. Diario'!G367</f>
        <v>0.8484501900000001</v>
      </c>
      <c r="I369">
        <f>H369/$I$6</f>
        <v>5.3028136875000005</v>
      </c>
      <c r="J369">
        <f>'Req. Diario'!H367</f>
        <v>0.8634</v>
      </c>
      <c r="K369">
        <f>J369/$K$6</f>
        <v>3.197777777777777</v>
      </c>
      <c r="L369">
        <f>'Req. Diario'!I367</f>
        <v>35.6483</v>
      </c>
      <c r="M369">
        <f>L369/$M$6</f>
        <v>173.89414634146343</v>
      </c>
    </row>
    <row r="370">
      <c r="B370">
        <f>'Req. Diario'!D368</f>
        <v>2.2453628242500003</v>
      </c>
      <c r="C370">
        <f>(B370-((E370*(Main!$E$25/100))+(G370*(Main!$E$30/100))+(I370*(Main!$E$40/100))+(K370*(Main!$E$45/100))))/$C$6</f>
        <v>4.310046454981157</v>
      </c>
      <c r="D370">
        <f>'Req. Diario'!E368</f>
        <v>1.5546953402351</v>
      </c>
      <c r="E370">
        <f>D370/$E$6</f>
        <v>2.5486808856313115</v>
      </c>
      <c r="F370">
        <f>'Req. Diario'!F368</f>
        <v>3.9707468892000004</v>
      </c>
      <c r="G370">
        <f>(F370/$G$6)</f>
        <v>7.63605171</v>
      </c>
      <c r="H370">
        <f>'Req. Diario'!G368</f>
        <v>0.8484501900000001</v>
      </c>
      <c r="I370">
        <f>H370/$I$6</f>
        <v>5.3028136875000005</v>
      </c>
      <c r="J370">
        <f>'Req. Diario'!H368</f>
        <v>0.8634</v>
      </c>
      <c r="K370">
        <f>J370/$K$6</f>
        <v>3.197777777777777</v>
      </c>
      <c r="L370">
        <f>'Req. Diario'!I368</f>
        <v>35.6483</v>
      </c>
      <c r="M370">
        <f>L370/$M$6</f>
        <v>173.89414634146343</v>
      </c>
    </row>
    <row r="372">
      <c r="B372">
        <f>SUM(B6:B370)</f>
        <v>782.7851967200514</v>
      </c>
      <c r="C372">
        <f>SUM(C6:C370)</f>
        <v>1461.7981684952422</v>
      </c>
      <c r="D372">
        <f>SUM(D6:D370)</f>
        <v>635.662757270946</v>
      </c>
      <c r="E372">
        <f>SUM(E6:E370)</f>
        <v>1042.6800938867818</v>
      </c>
      <c r="F372">
        <f>SUM(F6:F370)</f>
        <v>1354.0249922351177</v>
      </c>
      <c r="G372">
        <f>SUM(G6:G370)</f>
        <v>2604.4142158367813</v>
      </c>
      <c r="H372">
        <f>SUM(H6:H370)</f>
        <v>289.32157953741836</v>
      </c>
      <c r="I372">
        <f>SUM(I6:I370)</f>
        <v>1808.4198721088803</v>
      </c>
      <c r="J372">
        <f>SUM(J6:J370)</f>
        <v>292.9005708521714</v>
      </c>
      <c r="K372">
        <f>SUM(K6:K370)</f>
        <v>1085.0869290821083</v>
      </c>
      <c r="L372">
        <f>SUM(L6:L370)</f>
        <v>11565.326200000043</v>
      </c>
      <c r="M372">
        <f>SUM(M6:M370)</f>
        <v>56416.43036585405</v>
      </c>
    </row>
  </sheetData>
  <sheetProtection sheet="1"/>
  <mergeCells count="1">
    <mergeCell ref="E1:J1"/>
  </mergeCells>
  <pageMargins left="0.42" right="0.7" top="0.44" bottom="0.39" header="0.25" footer="0.25"/>
  <ignoredErrors>
    <ignoredError numberStoredAsText="1" sqref="A1:V372"/>
  </ignoredErrors>
</worksheet>
</file>

<file path=xl/worksheets/sheet8.xml><?xml version="1.0" encoding="utf-8"?>
<worksheet xmlns="http://schemas.openxmlformats.org/spreadsheetml/2006/main" xmlns:r="http://schemas.openxmlformats.org/officeDocument/2006/relationships">
  <dimension ref="A1:T85"/>
  <sheetViews>
    <sheetView workbookViewId="0" rightToLeft="0"/>
  </sheetViews>
  <sheetData>
    <row r="1">
      <c r="A1" t="str">
        <v>Requerimientos Semanal para:</v>
      </c>
      <c r="F1" t="str">
        <f>Main!E16</f>
        <v>Fresa / Sweet Charly</v>
      </c>
    </row>
    <row r="4" ht="30" customHeight="1">
      <c r="A4" t="str">
        <v>Semanal</v>
      </c>
      <c r="B4" t="str">
        <v>N</v>
      </c>
      <c r="C4" t="str">
        <f>Main!D36</f>
        <v>Nitrato de Amonio</v>
      </c>
      <c r="D4" t="str">
        <v>P2O5</v>
      </c>
      <c r="E4" t="str">
        <f>Main!D26</f>
        <v>MAP 12-61-0</v>
      </c>
      <c r="F4" t="str">
        <v>K2O</v>
      </c>
      <c r="G4" t="str">
        <f>Main!D31</f>
        <v>Sulfato de Potasio</v>
      </c>
      <c r="H4" t="str">
        <v>MgO</v>
      </c>
      <c r="I4" t="str">
        <f>Main!D41</f>
        <v>Sulfato de Magnesio</v>
      </c>
      <c r="J4" t="str">
        <v>Ca</v>
      </c>
      <c r="K4" t="str">
        <f>Main!D46</f>
        <v>Nitrato de Calcio</v>
      </c>
      <c r="L4" t="str">
        <v>B</v>
      </c>
      <c r="M4" t="str">
        <f>Main!D51</f>
        <v>Solubor</v>
      </c>
    </row>
    <row r="5" ht="17.25" customHeight="1">
      <c r="A5" t="str">
        <v>Porcentaje de Elemento</v>
      </c>
      <c r="C5">
        <f>Main!E35</f>
        <v>33.5</v>
      </c>
      <c r="E5">
        <f>Main!F25</f>
        <v>61</v>
      </c>
      <c r="G5">
        <f>Main!G30</f>
        <v>52</v>
      </c>
      <c r="I5">
        <f>Main!I40</f>
        <v>16</v>
      </c>
      <c r="K5">
        <f>Main!H45</f>
        <v>27</v>
      </c>
      <c r="M5">
        <f>Main!K50</f>
        <v>20.5</v>
      </c>
    </row>
    <row r="6">
      <c r="C6">
        <f>Main!E35/100</f>
        <v>0.335</v>
      </c>
      <c r="E6">
        <f>(Main!F25/100)/Main!F65</f>
        <v>0.61</v>
      </c>
      <c r="G6">
        <f>(Main!G30/100)/Main!F66</f>
        <v>0.52</v>
      </c>
      <c r="I6">
        <f>(I5/100)/Main!F67</f>
        <v>0.16</v>
      </c>
      <c r="K6">
        <f>(K5/100)/Main!F68</f>
        <v>0.27</v>
      </c>
      <c r="M6">
        <f>M5/100</f>
        <v>0.205</v>
      </c>
    </row>
    <row r="7">
      <c r="A7">
        <v>1</v>
      </c>
      <c r="B7">
        <f>SUM('Req. Diario'!D5:D11)</f>
        <v>5.6525468759375</v>
      </c>
      <c r="C7">
        <f>(B7-((E7*(Main!$E$25/100))+(G7*(Main!$E$30/100))+(I7*(Main!$E$40/100))+(K7*(Main!$E$45/100))))/$C$6</f>
        <v>9.170191108976338</v>
      </c>
      <c r="D7">
        <f>SUM('Req. Diario'!E5:E11)</f>
        <v>7.8250932368</v>
      </c>
      <c r="E7">
        <f>D7/$E$6</f>
        <v>12.828021699672131</v>
      </c>
      <c r="F7">
        <f>SUM('Req. Diario'!F5:F11)</f>
        <v>8.63298068325</v>
      </c>
      <c r="G7">
        <f>(F7/$G$6)</f>
        <v>16.601885929326922</v>
      </c>
      <c r="H7">
        <f>SUM('Req. Diario'!G5:G11)</f>
        <v>1.844653992147436</v>
      </c>
      <c r="I7">
        <f>H7/$I$6</f>
        <v>11.529087450921475</v>
      </c>
      <c r="J7">
        <f>SUM('Req. Diario'!H5:H11)</f>
        <v>1.8136514040441178</v>
      </c>
      <c r="K7">
        <f>J7/$K$6</f>
        <v>6.717227422385621</v>
      </c>
      <c r="L7">
        <f>SUM('Req. Diario'!I5:I11)</f>
        <v>35.6482</v>
      </c>
      <c r="M7">
        <f>L7/$M$6</f>
        <v>173.89365853658538</v>
      </c>
    </row>
    <row r="8">
      <c r="A8">
        <v>2</v>
      </c>
      <c r="B8">
        <f>SUM('Req. Diario'!D12:D18)</f>
        <v>5.6525468759375</v>
      </c>
      <c r="C8">
        <f>(B8-((E8*(Main!$E$25/100))+(G8*(Main!$E$30/100))+(I8*(Main!$E$40/100))+(K8*(Main!$E$45/100))))/$C$6</f>
        <v>9.170191108976338</v>
      </c>
      <c r="D8">
        <f>SUM('Req. Diario'!E12:E18)</f>
        <v>7.8250932368</v>
      </c>
      <c r="E8">
        <f>D8/$E$6</f>
        <v>12.828021699672131</v>
      </c>
      <c r="F8">
        <f>SUM('Req. Diario'!F12:F18)</f>
        <v>8.63298068325</v>
      </c>
      <c r="G8">
        <f>(F8/$G$6)</f>
        <v>16.601885929326922</v>
      </c>
      <c r="H8">
        <f>SUM('Req. Diario'!G12:G18)</f>
        <v>1.844653992147436</v>
      </c>
      <c r="I8">
        <f>H8/$I$6</f>
        <v>11.529087450921475</v>
      </c>
      <c r="J8">
        <f>SUM('Req. Diario'!H12:H18)</f>
        <v>1.8136514040441178</v>
      </c>
      <c r="K8">
        <f>J8/$K$6</f>
        <v>6.717227422385621</v>
      </c>
      <c r="L8">
        <f>SUM('Req. Diario'!I12:I18)</f>
        <v>51.944599999999994</v>
      </c>
      <c r="M8">
        <f>L8/$M$6</f>
        <v>253.38829268292682</v>
      </c>
    </row>
    <row r="9">
      <c r="A9">
        <v>3</v>
      </c>
      <c r="B9">
        <f>SUM('Req. Diario'!D19:D25)</f>
        <v>14.150463631992192</v>
      </c>
      <c r="C9">
        <f>(B9-((E9*(Main!$E$25/100))+(G9*(Main!$E$30/100))+(I9*(Main!$E$40/100))+(K9*(Main!$E$45/100))))/$C$6</f>
        <v>22.95645814780902</v>
      </c>
      <c r="D9">
        <f>SUM('Req. Diario'!E19:E25)</f>
        <v>19.5891692178</v>
      </c>
      <c r="E9">
        <f>D9/$E$6</f>
        <v>32.11339216032787</v>
      </c>
      <c r="F9">
        <f>SUM('Req. Diario'!F19:F25)</f>
        <v>21.611617183406256</v>
      </c>
      <c r="G9">
        <f>(F9/$G$6)</f>
        <v>41.56080227578126</v>
      </c>
      <c r="H9">
        <f>SUM('Req. Diario'!G19:G25)</f>
        <v>4.617866919531251</v>
      </c>
      <c r="I9">
        <f>H9/$I$6</f>
        <v>28.86166824707032</v>
      </c>
      <c r="J9">
        <f>SUM('Req. Diario'!H19:H25)</f>
        <v>4.540255710799633</v>
      </c>
      <c r="K9">
        <f>J9/$K$6</f>
        <v>16.81576189185049</v>
      </c>
      <c r="L9">
        <f>SUM('Req. Diario'!I19:I25)</f>
        <v>76.3889</v>
      </c>
      <c r="M9">
        <f>L9/$M$6</f>
        <v>372.62878048780493</v>
      </c>
    </row>
    <row r="10">
      <c r="A10">
        <v>4</v>
      </c>
      <c r="B10">
        <f>SUM('Req. Diario'!D26:D32)</f>
        <v>14.150463631992192</v>
      </c>
      <c r="C10">
        <f>(B10-((E10*(Main!$E$25/100))+(G10*(Main!$E$30/100))+(I10*(Main!$E$40/100))+(K10*(Main!$E$45/100))))/$C$6</f>
        <v>22.95645814780902</v>
      </c>
      <c r="D10">
        <f>SUM('Req. Diario'!E26:E32)</f>
        <v>19.5891692178</v>
      </c>
      <c r="E10">
        <f>D10/$E$6</f>
        <v>32.11339216032787</v>
      </c>
      <c r="F10">
        <f>SUM('Req. Diario'!F26:F32)</f>
        <v>21.611617183406256</v>
      </c>
      <c r="G10">
        <f>(F10/$G$6)</f>
        <v>41.56080227578126</v>
      </c>
      <c r="H10">
        <f>SUM('Req. Diario'!G26:G32)</f>
        <v>4.617866919531251</v>
      </c>
      <c r="I10">
        <f>H10/$I$6</f>
        <v>28.86166824707032</v>
      </c>
      <c r="J10">
        <f>SUM('Req. Diario'!H26:H32)</f>
        <v>4.540255710799633</v>
      </c>
      <c r="K10">
        <f>J10/$K$6</f>
        <v>16.81576189185049</v>
      </c>
      <c r="L10">
        <f>SUM('Req. Diario'!I26:I32)</f>
        <v>85.5554</v>
      </c>
      <c r="M10">
        <f>L10/$M$6</f>
        <v>417.34341463414637</v>
      </c>
    </row>
    <row r="11">
      <c r="A11">
        <v>5</v>
      </c>
      <c r="B11">
        <f>SUM('Req. Diario'!D33:D39)</f>
        <v>14.150463631992192</v>
      </c>
      <c r="C11">
        <f>(B11-((E11*(Main!$E$25/100))+(G11*(Main!$E$30/100))+(I11*(Main!$E$40/100))+(K11*(Main!$E$45/100))))/$C$6</f>
        <v>22.95645814780902</v>
      </c>
      <c r="D11">
        <f>SUM('Req. Diario'!E33:E39)</f>
        <v>19.5891692178</v>
      </c>
      <c r="E11">
        <f>D11/$E$6</f>
        <v>32.11339216032787</v>
      </c>
      <c r="F11">
        <f>SUM('Req. Diario'!F33:F39)</f>
        <v>21.611617183406256</v>
      </c>
      <c r="G11">
        <f>(F11/$G$6)</f>
        <v>41.56080227578126</v>
      </c>
      <c r="H11">
        <f>SUM('Req. Diario'!G33:G39)</f>
        <v>4.617866919531251</v>
      </c>
      <c r="I11">
        <f>H11/$I$6</f>
        <v>28.86166824707032</v>
      </c>
      <c r="J11">
        <f>SUM('Req. Diario'!H33:H39)</f>
        <v>4.540255710799633</v>
      </c>
      <c r="K11">
        <f>J11/$K$6</f>
        <v>16.81576189185049</v>
      </c>
      <c r="L11">
        <f>SUM('Req. Diario'!I33:I39)</f>
        <v>100.83349999999999</v>
      </c>
      <c r="M11">
        <f>L11/$M$6</f>
        <v>491.870731707317</v>
      </c>
    </row>
    <row r="12">
      <c r="A12">
        <v>6</v>
      </c>
      <c r="B12">
        <f>SUM('Req. Diario'!D40:D46)</f>
        <v>14.150463631992192</v>
      </c>
      <c r="C12">
        <f>(B12-((E12*(Main!$E$25/100))+(G12*(Main!$E$30/100))+(I12*(Main!$E$40/100))+(K12*(Main!$E$45/100))))/$C$6</f>
        <v>22.95645814780902</v>
      </c>
      <c r="D12">
        <f>SUM('Req. Diario'!E40:E46)</f>
        <v>19.5891692178</v>
      </c>
      <c r="E12">
        <f>D12/$E$6</f>
        <v>32.11339216032787</v>
      </c>
      <c r="F12">
        <f>SUM('Req. Diario'!F40:F46)</f>
        <v>21.611617183406256</v>
      </c>
      <c r="G12">
        <f>(F12/$G$6)</f>
        <v>41.56080227578126</v>
      </c>
      <c r="H12">
        <f>SUM('Req. Diario'!G40:G46)</f>
        <v>4.617866919531251</v>
      </c>
      <c r="I12">
        <f>H12/$I$6</f>
        <v>28.86166824707032</v>
      </c>
      <c r="J12">
        <f>SUM('Req. Diario'!H40:H46)</f>
        <v>4.540255710799633</v>
      </c>
      <c r="K12">
        <f>J12/$K$6</f>
        <v>16.81576189185049</v>
      </c>
      <c r="L12">
        <f>SUM('Req. Diario'!I40:I46)</f>
        <v>121.20429999999999</v>
      </c>
      <c r="M12">
        <f>L12/$M$6</f>
        <v>591.2404878048781</v>
      </c>
    </row>
    <row r="13">
      <c r="A13">
        <v>7</v>
      </c>
      <c r="B13">
        <f>SUM('Req. Diario'!D47:D53)</f>
        <v>14.150463631992192</v>
      </c>
      <c r="C13">
        <f>(B13-((E13*(Main!$E$25/100))+(G13*(Main!$E$30/100))+(I13*(Main!$E$40/100))+(K13*(Main!$E$45/100))))/$C$6</f>
        <v>22.95645814780902</v>
      </c>
      <c r="D13">
        <f>SUM('Req. Diario'!E47:E53)</f>
        <v>19.5891692178</v>
      </c>
      <c r="E13">
        <f>D13/$E$6</f>
        <v>32.11339216032787</v>
      </c>
      <c r="F13">
        <f>SUM('Req. Diario'!F47:F53)</f>
        <v>21.611617183406256</v>
      </c>
      <c r="G13">
        <f>(F13/$G$6)</f>
        <v>41.56080227578126</v>
      </c>
      <c r="H13">
        <f>SUM('Req. Diario'!G47:G53)</f>
        <v>4.617866919531251</v>
      </c>
      <c r="I13">
        <f>H13/$I$6</f>
        <v>28.86166824707032</v>
      </c>
      <c r="J13">
        <f>SUM('Req. Diario'!H47:H53)</f>
        <v>4.540255710799633</v>
      </c>
      <c r="K13">
        <f>J13/$K$6</f>
        <v>16.81576189185049</v>
      </c>
      <c r="L13">
        <f>SUM('Req. Diario'!I47:I53)</f>
        <v>133.4265</v>
      </c>
      <c r="M13">
        <f>L13/$M$6</f>
        <v>650.8609756097561</v>
      </c>
    </row>
    <row r="14">
      <c r="A14">
        <v>8</v>
      </c>
      <c r="B14">
        <f>SUM('Req. Diario'!D54:D60)</f>
        <v>14.150463631992192</v>
      </c>
      <c r="C14">
        <f>(B14-((E14*(Main!$E$25/100))+(G14*(Main!$E$30/100))+(I14*(Main!$E$40/100))+(K14*(Main!$E$45/100))))/$C$6</f>
        <v>22.95645814780902</v>
      </c>
      <c r="D14">
        <f>SUM('Req. Diario'!E54:E60)</f>
        <v>19.5891692178</v>
      </c>
      <c r="E14">
        <f>D14/$E$6</f>
        <v>32.11339216032787</v>
      </c>
      <c r="F14">
        <f>SUM('Req. Diario'!F54:F60)</f>
        <v>21.611617183406256</v>
      </c>
      <c r="G14">
        <f>(F14/$G$6)</f>
        <v>41.56080227578126</v>
      </c>
      <c r="H14">
        <f>SUM('Req. Diario'!G54:G60)</f>
        <v>4.617866919531251</v>
      </c>
      <c r="I14">
        <f>H14/$I$6</f>
        <v>28.86166824707032</v>
      </c>
      <c r="J14">
        <f>SUM('Req. Diario'!H54:H60)</f>
        <v>4.540255710799633</v>
      </c>
      <c r="K14">
        <f>J14/$K$6</f>
        <v>16.81576189185049</v>
      </c>
      <c r="L14">
        <f>SUM('Req. Diario'!I54:I60)</f>
        <v>163.98199999999997</v>
      </c>
      <c r="M14">
        <f>L14/$M$6</f>
        <v>799.9121951219511</v>
      </c>
    </row>
    <row r="15">
      <c r="A15">
        <v>9</v>
      </c>
      <c r="B15">
        <f>SUM('Req. Diario'!D61:D67)</f>
        <v>14.150463631992192</v>
      </c>
      <c r="C15">
        <f>(B15-((E15*(Main!$E$25/100))+(G15*(Main!$E$30/100))+(I15*(Main!$E$40/100))+(K15*(Main!$E$45/100))))/$C$6</f>
        <v>22.95645814780902</v>
      </c>
      <c r="D15">
        <f>SUM('Req. Diario'!E61:E67)</f>
        <v>19.5891692178</v>
      </c>
      <c r="E15">
        <f>D15/$E$6</f>
        <v>32.11339216032787</v>
      </c>
      <c r="F15">
        <f>SUM('Req. Diario'!F61:F67)</f>
        <v>21.611617183406256</v>
      </c>
      <c r="G15">
        <f>(F15/$G$6)</f>
        <v>41.56080227578126</v>
      </c>
      <c r="H15">
        <f>SUM('Req. Diario'!G61:G67)</f>
        <v>4.617866919531251</v>
      </c>
      <c r="I15">
        <f>H15/$I$6</f>
        <v>28.86166824707032</v>
      </c>
      <c r="J15">
        <f>SUM('Req. Diario'!H61:H67)</f>
        <v>4.540255710799633</v>
      </c>
      <c r="K15">
        <f>J15/$K$6</f>
        <v>16.81576189185049</v>
      </c>
      <c r="L15">
        <f>SUM('Req. Diario'!I61:I67)</f>
        <v>170.09319999999997</v>
      </c>
      <c r="M15">
        <f>L15/$M$6</f>
        <v>829.7229268292682</v>
      </c>
    </row>
    <row r="16">
      <c r="A16">
        <v>10</v>
      </c>
      <c r="B16">
        <f>SUM('Req. Diario'!D68:D74)</f>
        <v>13.736976058330082</v>
      </c>
      <c r="C16">
        <f>(B16-((E16*(Main!$E$25/100))+(G16*(Main!$E$30/100))+(I16*(Main!$E$40/100))+(K16*(Main!$E$45/100))))/$C$6</f>
        <v>21.722166883146006</v>
      </c>
      <c r="D16">
        <f>SUM('Req. Diario'!E68:E74)</f>
        <v>19.5891692178</v>
      </c>
      <c r="E16">
        <f>D16/$E$6</f>
        <v>32.11339216032787</v>
      </c>
      <c r="F16">
        <f>SUM('Req. Diario'!F68:F74)</f>
        <v>21.611617183406256</v>
      </c>
      <c r="G16">
        <f>(F16/$G$6)</f>
        <v>41.56080227578126</v>
      </c>
      <c r="H16">
        <f>SUM('Req. Diario'!G68:G74)</f>
        <v>4.617866919531251</v>
      </c>
      <c r="I16">
        <f>H16/$I$6</f>
        <v>28.86166824707032</v>
      </c>
      <c r="J16">
        <f>SUM('Req. Diario'!H68:H74)</f>
        <v>4.540255710799633</v>
      </c>
      <c r="K16">
        <f>J16/$K$6</f>
        <v>16.81576189185049</v>
      </c>
      <c r="L16">
        <f>SUM('Req. Diario'!I68:I74)</f>
        <v>206.76039999999995</v>
      </c>
      <c r="M16">
        <f>L16/$M$6</f>
        <v>1008.5873170731705</v>
      </c>
    </row>
    <row r="17">
      <c r="A17">
        <v>11</v>
      </c>
      <c r="B17">
        <f>SUM('Req. Diario'!D75:D81)</f>
        <v>14.27075092614844</v>
      </c>
      <c r="C17">
        <f>(B17-((E17*(Main!$E$25/100))+(G17*(Main!$E$30/100))+(I17*(Main!$E$40/100))+(K17*(Main!$E$45/100))))/$C$6</f>
        <v>23.722079779891217</v>
      </c>
      <c r="D17">
        <f>SUM('Req. Diario'!E75:E81)</f>
        <v>17.1016544074702</v>
      </c>
      <c r="E17">
        <f>D17/$E$6</f>
        <v>28.035499028639673</v>
      </c>
      <c r="F17">
        <f>SUM('Req. Diario'!F75:F81)</f>
        <v>24.261736200975005</v>
      </c>
      <c r="G17">
        <f>(F17/$G$6)</f>
        <v>46.65718500187501</v>
      </c>
      <c r="H17">
        <f>SUM('Req. Diario'!G75:G81)</f>
        <v>5.184131666875001</v>
      </c>
      <c r="I17">
        <f>H17/$I$6</f>
        <v>32.40082291796876</v>
      </c>
      <c r="J17">
        <f>SUM('Req. Diario'!H75:H81)</f>
        <v>5.155422357683824</v>
      </c>
      <c r="K17">
        <f>J17/$K$6</f>
        <v>19.094156880310457</v>
      </c>
      <c r="L17">
        <f>SUM('Req. Diario'!I75:I81)</f>
        <v>206.76039999999995</v>
      </c>
      <c r="M17">
        <f>L17/$M$6</f>
        <v>1008.5873170731705</v>
      </c>
    </row>
    <row r="18">
      <c r="A18">
        <v>12</v>
      </c>
      <c r="B18">
        <f>SUM('Req. Diario'!D82:D88)</f>
        <v>15.717539769750001</v>
      </c>
      <c r="C18">
        <f>(B18-((E18*(Main!$E$25/100))+(G18*(Main!$E$30/100))+(I18*(Main!$E$40/100))+(K18*(Main!$E$45/100))))/$C$6</f>
        <v>30.17032518486809</v>
      </c>
      <c r="D18">
        <f>SUM('Req. Diario'!E82:E88)</f>
        <v>10.8828673816457</v>
      </c>
      <c r="E18">
        <f>D18/$E$6</f>
        <v>17.84076619941918</v>
      </c>
      <c r="F18">
        <f>SUM('Req. Diario'!F82:F88)</f>
        <v>27.795228224400002</v>
      </c>
      <c r="G18">
        <f>(F18/$G$6)</f>
        <v>53.452361970000005</v>
      </c>
      <c r="H18">
        <f>SUM('Req. Diario'!G82:G88)</f>
        <v>5.939151330000001</v>
      </c>
      <c r="I18">
        <f>H18/$I$6</f>
        <v>37.119695812500005</v>
      </c>
      <c r="J18">
        <f>SUM('Req. Diario'!H82:H88)</f>
        <v>6.043800000000001</v>
      </c>
      <c r="K18">
        <f>J18/$K$6</f>
        <v>22.384444444444448</v>
      </c>
      <c r="L18">
        <f>SUM('Req. Diario'!I82:I88)</f>
        <v>231.2048</v>
      </c>
      <c r="M18">
        <f>L18/$M$6</f>
        <v>1127.828292682927</v>
      </c>
    </row>
    <row r="19">
      <c r="A19">
        <v>13</v>
      </c>
      <c r="B19">
        <f>SUM('Req. Diario'!D89:D95)</f>
        <v>15.717539769750001</v>
      </c>
      <c r="C19">
        <f>(B19-((E19*(Main!$E$25/100))+(G19*(Main!$E$30/100))+(I19*(Main!$E$40/100))+(K19*(Main!$E$45/100))))/$C$6</f>
        <v>30.17032518486809</v>
      </c>
      <c r="D19">
        <f>SUM('Req. Diario'!E89:E95)</f>
        <v>10.8828673816457</v>
      </c>
      <c r="E19">
        <f>D19/$E$6</f>
        <v>17.84076619941918</v>
      </c>
      <c r="F19">
        <f>SUM('Req. Diario'!F89:F95)</f>
        <v>27.795228224400002</v>
      </c>
      <c r="G19">
        <f>(F19/$G$6)</f>
        <v>53.452361970000005</v>
      </c>
      <c r="H19">
        <f>SUM('Req. Diario'!G89:G95)</f>
        <v>5.939151330000001</v>
      </c>
      <c r="I19">
        <f>H19/$I$6</f>
        <v>37.119695812500005</v>
      </c>
      <c r="J19">
        <f>SUM('Req. Diario'!H89:H95)</f>
        <v>6.043800000000001</v>
      </c>
      <c r="K19">
        <f>J19/$K$6</f>
        <v>22.384444444444448</v>
      </c>
      <c r="L19">
        <f>SUM('Req. Diario'!I89:I95)</f>
        <v>249.53810000000001</v>
      </c>
      <c r="M19">
        <f>L19/$M$6</f>
        <v>1217.2590243902441</v>
      </c>
    </row>
    <row r="20">
      <c r="A20">
        <v>14</v>
      </c>
      <c r="B20">
        <f>SUM('Req. Diario'!D96:D102)</f>
        <v>15.717539769750001</v>
      </c>
      <c r="C20">
        <f>(B20-((E20*(Main!$E$25/100))+(G20*(Main!$E$30/100))+(I20*(Main!$E$40/100))+(K20*(Main!$E$45/100))))/$C$6</f>
        <v>30.17032518486809</v>
      </c>
      <c r="D20">
        <f>SUM('Req. Diario'!E96:E102)</f>
        <v>10.8828673816457</v>
      </c>
      <c r="E20">
        <f>D20/$E$6</f>
        <v>17.84076619941918</v>
      </c>
      <c r="F20">
        <f>SUM('Req. Diario'!F96:F102)</f>
        <v>27.795228224400002</v>
      </c>
      <c r="G20">
        <f>(F20/$G$6)</f>
        <v>53.452361970000005</v>
      </c>
      <c r="H20">
        <f>SUM('Req. Diario'!G96:G102)</f>
        <v>5.939151330000001</v>
      </c>
      <c r="I20">
        <f>H20/$I$6</f>
        <v>37.119695812500005</v>
      </c>
      <c r="J20">
        <f>SUM('Req. Diario'!H96:H102)</f>
        <v>6.043800000000001</v>
      </c>
      <c r="K20">
        <f>J20/$K$6</f>
        <v>22.384444444444448</v>
      </c>
      <c r="L20">
        <f>SUM('Req. Diario'!I96:I102)</f>
        <v>249.53810000000001</v>
      </c>
      <c r="M20">
        <f>L20/$M$6</f>
        <v>1217.2590243902441</v>
      </c>
    </row>
    <row r="21">
      <c r="A21">
        <v>15</v>
      </c>
      <c r="B21">
        <f>SUM('Req. Diario'!D103:D109)</f>
        <v>15.717539769750001</v>
      </c>
      <c r="C21">
        <f>(B21-((E21*(Main!$E$25/100))+(G21*(Main!$E$30/100))+(I21*(Main!$E$40/100))+(K21*(Main!$E$45/100))))/$C$6</f>
        <v>30.17032518486809</v>
      </c>
      <c r="D21">
        <f>SUM('Req. Diario'!E103:E109)</f>
        <v>10.8828673816457</v>
      </c>
      <c r="E21">
        <f>D21/$E$6</f>
        <v>17.84076619941918</v>
      </c>
      <c r="F21">
        <f>SUM('Req. Diario'!F103:F109)</f>
        <v>27.795228224400002</v>
      </c>
      <c r="G21">
        <f>(F21/$G$6)</f>
        <v>53.452361970000005</v>
      </c>
      <c r="H21">
        <f>SUM('Req. Diario'!G103:G109)</f>
        <v>5.939151330000001</v>
      </c>
      <c r="I21">
        <f>H21/$I$6</f>
        <v>37.119695812500005</v>
      </c>
      <c r="J21">
        <f>SUM('Req. Diario'!H103:H109)</f>
        <v>6.043800000000001</v>
      </c>
      <c r="K21">
        <f>J21/$K$6</f>
        <v>22.384444444444448</v>
      </c>
      <c r="L21">
        <f>SUM('Req. Diario'!I103:I109)</f>
        <v>249.53810000000001</v>
      </c>
      <c r="M21">
        <f>L21/$M$6</f>
        <v>1217.2590243902441</v>
      </c>
    </row>
    <row r="22">
      <c r="A22">
        <v>16</v>
      </c>
      <c r="B22">
        <f>SUM('Req. Diario'!D110:D116)</f>
        <v>15.717539769750001</v>
      </c>
      <c r="C22">
        <f>(B22-((E22*(Main!$E$25/100))+(G22*(Main!$E$30/100))+(I22*(Main!$E$40/100))+(K22*(Main!$E$45/100))))/$C$6</f>
        <v>30.17032518486809</v>
      </c>
      <c r="D22">
        <f>SUM('Req. Diario'!E110:E116)</f>
        <v>10.8828673816457</v>
      </c>
      <c r="E22">
        <f>D22/$E$6</f>
        <v>17.84076619941918</v>
      </c>
      <c r="F22">
        <f>SUM('Req. Diario'!F110:F116)</f>
        <v>27.795228224400002</v>
      </c>
      <c r="G22">
        <f>(F22/$G$6)</f>
        <v>53.452361970000005</v>
      </c>
      <c r="H22">
        <f>SUM('Req. Diario'!G110:G116)</f>
        <v>5.939151330000001</v>
      </c>
      <c r="I22">
        <f>H22/$I$6</f>
        <v>37.119695812500005</v>
      </c>
      <c r="J22">
        <f>SUM('Req. Diario'!H110:H116)</f>
        <v>6.043800000000001</v>
      </c>
      <c r="K22">
        <f>J22/$K$6</f>
        <v>22.384444444444448</v>
      </c>
      <c r="L22">
        <f>SUM('Req. Diario'!I110:I116)</f>
        <v>249.53810000000001</v>
      </c>
      <c r="M22">
        <f>L22/$M$6</f>
        <v>1217.2590243902441</v>
      </c>
    </row>
    <row r="23">
      <c r="A23">
        <v>17</v>
      </c>
      <c r="B23">
        <f>SUM('Req. Diario'!D117:D123)</f>
        <v>15.717539769750001</v>
      </c>
      <c r="C23">
        <f>(B23-((E23*(Main!$E$25/100))+(G23*(Main!$E$30/100))+(I23*(Main!$E$40/100))+(K23*(Main!$E$45/100))))/$C$6</f>
        <v>30.17032518486809</v>
      </c>
      <c r="D23">
        <f>SUM('Req. Diario'!E117:E123)</f>
        <v>10.8828673816457</v>
      </c>
      <c r="E23">
        <f>D23/$E$6</f>
        <v>17.84076619941918</v>
      </c>
      <c r="F23">
        <f>SUM('Req. Diario'!F117:F123)</f>
        <v>27.795228224400002</v>
      </c>
      <c r="G23">
        <f>(F23/$G$6)</f>
        <v>53.452361970000005</v>
      </c>
      <c r="H23">
        <f>SUM('Req. Diario'!G117:G123)</f>
        <v>5.939151330000001</v>
      </c>
      <c r="I23">
        <f>H23/$I$6</f>
        <v>37.119695812500005</v>
      </c>
      <c r="J23">
        <f>SUM('Req. Diario'!H117:H123)</f>
        <v>6.043800000000001</v>
      </c>
      <c r="K23">
        <f>J23/$K$6</f>
        <v>22.384444444444448</v>
      </c>
      <c r="L23">
        <f>SUM('Req. Diario'!I117:I123)</f>
        <v>249.53810000000001</v>
      </c>
      <c r="M23">
        <f>L23/$M$6</f>
        <v>1217.2590243902441</v>
      </c>
    </row>
    <row r="24">
      <c r="A24">
        <v>18</v>
      </c>
      <c r="B24">
        <f>SUM('Req. Diario'!D124:D130)</f>
        <v>15.717539769750001</v>
      </c>
      <c r="C24">
        <f>(B24-((E24*(Main!$E$25/100))+(G24*(Main!$E$30/100))+(I24*(Main!$E$40/100))+(K24*(Main!$E$45/100))))/$C$6</f>
        <v>30.17032518486809</v>
      </c>
      <c r="D24">
        <f>SUM('Req. Diario'!E124:E130)</f>
        <v>10.8828673816457</v>
      </c>
      <c r="E24">
        <f>D24/$E$6</f>
        <v>17.84076619941918</v>
      </c>
      <c r="F24">
        <f>SUM('Req. Diario'!F124:F130)</f>
        <v>27.795228224400002</v>
      </c>
      <c r="G24">
        <f>(F24/$G$6)</f>
        <v>53.452361970000005</v>
      </c>
      <c r="H24">
        <f>SUM('Req. Diario'!G124:G130)</f>
        <v>5.939151330000001</v>
      </c>
      <c r="I24">
        <f>H24/$I$6</f>
        <v>37.119695812500005</v>
      </c>
      <c r="J24">
        <f>SUM('Req. Diario'!H124:H130)</f>
        <v>6.043800000000001</v>
      </c>
      <c r="K24">
        <f>J24/$K$6</f>
        <v>22.384444444444448</v>
      </c>
      <c r="L24">
        <f>SUM('Req. Diario'!I124:I130)</f>
        <v>249.53810000000001</v>
      </c>
      <c r="M24">
        <f>L24/$M$6</f>
        <v>1217.2590243902441</v>
      </c>
    </row>
    <row r="25">
      <c r="A25">
        <v>19</v>
      </c>
      <c r="B25">
        <f>SUM('Req. Diario'!D131:D137)</f>
        <v>15.717539769750001</v>
      </c>
      <c r="C25">
        <f>(B25-((E25*(Main!$E$25/100))+(G25*(Main!$E$30/100))+(I25*(Main!$E$40/100))+(K25*(Main!$E$45/100))))/$C$6</f>
        <v>30.17032518486809</v>
      </c>
      <c r="D25">
        <f>SUM('Req. Diario'!E131:E137)</f>
        <v>10.8828673816457</v>
      </c>
      <c r="E25">
        <f>D25/$E$6</f>
        <v>17.84076619941918</v>
      </c>
      <c r="F25">
        <f>SUM('Req. Diario'!F131:F137)</f>
        <v>27.795228224400002</v>
      </c>
      <c r="G25">
        <f>(F25/$G$6)</f>
        <v>53.452361970000005</v>
      </c>
      <c r="H25">
        <f>SUM('Req. Diario'!G131:G137)</f>
        <v>5.939151330000001</v>
      </c>
      <c r="I25">
        <f>H25/$I$6</f>
        <v>37.119695812500005</v>
      </c>
      <c r="J25">
        <f>SUM('Req. Diario'!H131:H137)</f>
        <v>6.043800000000001</v>
      </c>
      <c r="K25">
        <f>J25/$K$6</f>
        <v>22.384444444444448</v>
      </c>
      <c r="L25">
        <f>SUM('Req. Diario'!I131:I137)</f>
        <v>249.53810000000001</v>
      </c>
      <c r="M25">
        <f>L25/$M$6</f>
        <v>1217.2590243902441</v>
      </c>
    </row>
    <row r="26">
      <c r="A26">
        <v>20</v>
      </c>
      <c r="B26">
        <f>SUM('Req. Diario'!D138:D144)</f>
        <v>15.717539769750001</v>
      </c>
      <c r="C26">
        <f>(B26-((E26*(Main!$E$25/100))+(G26*(Main!$E$30/100))+(I26*(Main!$E$40/100))+(K26*(Main!$E$45/100))))/$C$6</f>
        <v>30.17032518486809</v>
      </c>
      <c r="D26">
        <f>SUM('Req. Diario'!E138:E144)</f>
        <v>10.8828673816457</v>
      </c>
      <c r="E26">
        <f>D26/$E$6</f>
        <v>17.84076619941918</v>
      </c>
      <c r="F26">
        <f>SUM('Req. Diario'!F138:F144)</f>
        <v>27.795228224400002</v>
      </c>
      <c r="G26">
        <f>(F26/$G$6)</f>
        <v>53.452361970000005</v>
      </c>
      <c r="H26">
        <f>SUM('Req. Diario'!G138:G144)</f>
        <v>5.939151330000001</v>
      </c>
      <c r="I26">
        <f>H26/$I$6</f>
        <v>37.119695812500005</v>
      </c>
      <c r="J26">
        <f>SUM('Req. Diario'!H138:H144)</f>
        <v>6.043800000000001</v>
      </c>
      <c r="K26">
        <f>J26/$K$6</f>
        <v>22.384444444444448</v>
      </c>
      <c r="L26">
        <f>SUM('Req. Diario'!I138:I144)</f>
        <v>249.53810000000001</v>
      </c>
      <c r="M26">
        <f>L26/$M$6</f>
        <v>1217.2590243902441</v>
      </c>
    </row>
    <row r="27">
      <c r="A27">
        <v>21</v>
      </c>
      <c r="B27">
        <f>SUM('Req. Diario'!D145:D151)</f>
        <v>15.717539769750001</v>
      </c>
      <c r="C27">
        <f>(B27-((E27*(Main!$E$25/100))+(G27*(Main!$E$30/100))+(I27*(Main!$E$40/100))+(K27*(Main!$E$45/100))))/$C$6</f>
        <v>30.17032518486809</v>
      </c>
      <c r="D27">
        <f>SUM('Req. Diario'!E145:E151)</f>
        <v>10.8828673816457</v>
      </c>
      <c r="E27">
        <f>D27/$E$6</f>
        <v>17.84076619941918</v>
      </c>
      <c r="F27">
        <f>SUM('Req. Diario'!F145:F151)</f>
        <v>27.795228224400002</v>
      </c>
      <c r="G27">
        <f>(F27/$G$6)</f>
        <v>53.452361970000005</v>
      </c>
      <c r="H27">
        <f>SUM('Req. Diario'!G145:G151)</f>
        <v>5.939151330000001</v>
      </c>
      <c r="I27">
        <f>H27/$I$6</f>
        <v>37.119695812500005</v>
      </c>
      <c r="J27">
        <f>SUM('Req. Diario'!H145:H151)</f>
        <v>6.043800000000001</v>
      </c>
      <c r="K27">
        <f>J27/$K$6</f>
        <v>22.384444444444448</v>
      </c>
      <c r="L27">
        <f>SUM('Req. Diario'!I145:I151)</f>
        <v>249.53810000000001</v>
      </c>
      <c r="M27">
        <f>L27/$M$6</f>
        <v>1217.2590243902441</v>
      </c>
    </row>
    <row r="28">
      <c r="A28">
        <v>22</v>
      </c>
      <c r="B28">
        <f>SUM('Req. Diario'!D152:D158)</f>
        <v>15.717539769750001</v>
      </c>
      <c r="C28">
        <f>(B28-((E28*(Main!$E$25/100))+(G28*(Main!$E$30/100))+(I28*(Main!$E$40/100))+(K28*(Main!$E$45/100))))/$C$6</f>
        <v>30.17032518486809</v>
      </c>
      <c r="D28">
        <f>SUM('Req. Diario'!E152:E158)</f>
        <v>10.8828673816457</v>
      </c>
      <c r="E28">
        <f>D28/$E$6</f>
        <v>17.84076619941918</v>
      </c>
      <c r="F28">
        <f>SUM('Req. Diario'!F152:F158)</f>
        <v>27.795228224400002</v>
      </c>
      <c r="G28">
        <f>(F28/$G$6)</f>
        <v>53.452361970000005</v>
      </c>
      <c r="H28">
        <f>SUM('Req. Diario'!G152:G158)</f>
        <v>5.939151330000001</v>
      </c>
      <c r="I28">
        <f>H28/$I$6</f>
        <v>37.119695812500005</v>
      </c>
      <c r="J28">
        <f>SUM('Req. Diario'!H152:H158)</f>
        <v>6.043800000000001</v>
      </c>
      <c r="K28">
        <f>J28/$K$6</f>
        <v>22.384444444444448</v>
      </c>
      <c r="L28">
        <f>SUM('Req. Diario'!I152:I158)</f>
        <v>249.53810000000001</v>
      </c>
      <c r="M28">
        <f>L28/$M$6</f>
        <v>1217.2590243902441</v>
      </c>
    </row>
    <row r="29">
      <c r="A29">
        <v>23</v>
      </c>
      <c r="B29">
        <f>SUM('Req. Diario'!D159:D165)</f>
        <v>15.717539769750001</v>
      </c>
      <c r="C29">
        <f>(B29-((E29*(Main!$E$25/100))+(G29*(Main!$E$30/100))+(I29*(Main!$E$40/100))+(K29*(Main!$E$45/100))))/$C$6</f>
        <v>30.17032518486809</v>
      </c>
      <c r="D29">
        <f>SUM('Req. Diario'!E159:E165)</f>
        <v>10.8828673816457</v>
      </c>
      <c r="E29">
        <f>D29/$E$6</f>
        <v>17.84076619941918</v>
      </c>
      <c r="F29">
        <f>SUM('Req. Diario'!F159:F165)</f>
        <v>27.795228224400002</v>
      </c>
      <c r="G29">
        <f>(F29/$G$6)</f>
        <v>53.452361970000005</v>
      </c>
      <c r="H29">
        <f>SUM('Req. Diario'!G159:G165)</f>
        <v>5.939151330000001</v>
      </c>
      <c r="I29">
        <f>H29/$I$6</f>
        <v>37.119695812500005</v>
      </c>
      <c r="J29">
        <f>SUM('Req. Diario'!H159:H165)</f>
        <v>6.043800000000001</v>
      </c>
      <c r="K29">
        <f>J29/$K$6</f>
        <v>22.384444444444448</v>
      </c>
      <c r="L29">
        <f>SUM('Req. Diario'!I159:I165)</f>
        <v>249.53810000000001</v>
      </c>
      <c r="M29">
        <f>L29/$M$6</f>
        <v>1217.2590243902441</v>
      </c>
    </row>
    <row r="30">
      <c r="A30">
        <v>24</v>
      </c>
      <c r="B30">
        <f>SUM('Req. Diario'!D166:D172)</f>
        <v>15.717539769750001</v>
      </c>
      <c r="C30">
        <f>(B30-((E30*(Main!$E$25/100))+(G30*(Main!$E$30/100))+(I30*(Main!$E$40/100))+(K30*(Main!$E$45/100))))/$C$6</f>
        <v>30.17032518486809</v>
      </c>
      <c r="D30">
        <f>SUM('Req. Diario'!E166:E172)</f>
        <v>10.8828673816457</v>
      </c>
      <c r="E30">
        <f>D30/$E$6</f>
        <v>17.84076619941918</v>
      </c>
      <c r="F30">
        <f>SUM('Req. Diario'!F166:F172)</f>
        <v>27.795228224400002</v>
      </c>
      <c r="G30">
        <f>(F30/$G$6)</f>
        <v>53.452361970000005</v>
      </c>
      <c r="H30">
        <f>SUM('Req. Diario'!G166:G172)</f>
        <v>5.939151330000001</v>
      </c>
      <c r="I30">
        <f>H30/$I$6</f>
        <v>37.119695812500005</v>
      </c>
      <c r="J30">
        <f>SUM('Req. Diario'!H166:H172)</f>
        <v>6.043800000000001</v>
      </c>
      <c r="K30">
        <f>J30/$K$6</f>
        <v>22.384444444444448</v>
      </c>
      <c r="L30">
        <f>SUM('Req. Diario'!I166:I172)</f>
        <v>249.53810000000001</v>
      </c>
      <c r="M30">
        <f>L30/$M$6</f>
        <v>1217.2590243902441</v>
      </c>
    </row>
    <row r="31">
      <c r="A31">
        <v>25</v>
      </c>
      <c r="B31">
        <f>SUM('Req. Diario'!D173:D179)</f>
        <v>15.717539769750001</v>
      </c>
      <c r="C31">
        <f>(B31-((E31*(Main!$E$25/100))+(G31*(Main!$E$30/100))+(I31*(Main!$E$40/100))+(K31*(Main!$E$45/100))))/$C$6</f>
        <v>30.17032518486809</v>
      </c>
      <c r="D31">
        <f>SUM('Req. Diario'!E173:E179)</f>
        <v>10.8828673816457</v>
      </c>
      <c r="E31">
        <f>D31/$E$6</f>
        <v>17.84076619941918</v>
      </c>
      <c r="F31">
        <f>SUM('Req. Diario'!F173:F179)</f>
        <v>27.795228224400002</v>
      </c>
      <c r="G31">
        <f>(F31/$G$6)</f>
        <v>53.452361970000005</v>
      </c>
      <c r="H31">
        <f>SUM('Req. Diario'!G173:G179)</f>
        <v>5.939151330000001</v>
      </c>
      <c r="I31">
        <f>H31/$I$6</f>
        <v>37.119695812500005</v>
      </c>
      <c r="J31">
        <f>SUM('Req. Diario'!H173:H179)</f>
        <v>6.043800000000001</v>
      </c>
      <c r="K31">
        <f>J31/$K$6</f>
        <v>22.384444444444448</v>
      </c>
      <c r="L31">
        <f>SUM('Req. Diario'!I173:I179)</f>
        <v>249.53810000000001</v>
      </c>
      <c r="M31">
        <f>L31/$M$6</f>
        <v>1217.2590243902441</v>
      </c>
    </row>
    <row r="32">
      <c r="A32">
        <v>26</v>
      </c>
      <c r="B32">
        <f>SUM('Req. Diario'!D180:D186)</f>
        <v>15.717539769750001</v>
      </c>
      <c r="C32">
        <f>(B32-((E32*(Main!$E$25/100))+(G32*(Main!$E$30/100))+(I32*(Main!$E$40/100))+(K32*(Main!$E$45/100))))/$C$6</f>
        <v>30.17032518486809</v>
      </c>
      <c r="D32">
        <f>SUM('Req. Diario'!E180:E186)</f>
        <v>10.8828673816457</v>
      </c>
      <c r="E32">
        <f>D32/$E$6</f>
        <v>17.84076619941918</v>
      </c>
      <c r="F32">
        <f>SUM('Req. Diario'!F180:F186)</f>
        <v>27.795228224400002</v>
      </c>
      <c r="G32">
        <f>(F32/$G$6)</f>
        <v>53.452361970000005</v>
      </c>
      <c r="H32">
        <f>SUM('Req. Diario'!G180:G186)</f>
        <v>5.939151330000001</v>
      </c>
      <c r="I32">
        <f>H32/$I$6</f>
        <v>37.119695812500005</v>
      </c>
      <c r="J32">
        <f>SUM('Req. Diario'!H180:H186)</f>
        <v>6.043800000000001</v>
      </c>
      <c r="K32">
        <f>J32/$K$6</f>
        <v>22.384444444444448</v>
      </c>
      <c r="L32">
        <f>SUM('Req. Diario'!I180:I186)</f>
        <v>249.53810000000001</v>
      </c>
      <c r="M32">
        <f>L32/$M$6</f>
        <v>1217.2590243902441</v>
      </c>
    </row>
    <row r="33">
      <c r="A33">
        <v>27</v>
      </c>
      <c r="B33">
        <f>SUM('Req. Diario'!D187:D193)</f>
        <v>15.717539769750001</v>
      </c>
      <c r="C33">
        <f>(B33-((E33*(Main!$E$25/100))+(G33*(Main!$E$30/100))+(I33*(Main!$E$40/100))+(K33*(Main!$E$45/100))))/$C$6</f>
        <v>30.17032518486809</v>
      </c>
      <c r="D33">
        <f>SUM('Req. Diario'!E187:E193)</f>
        <v>10.8828673816457</v>
      </c>
      <c r="E33">
        <f>D33/$E$6</f>
        <v>17.84076619941918</v>
      </c>
      <c r="F33">
        <f>SUM('Req. Diario'!F187:F193)</f>
        <v>27.795228224400002</v>
      </c>
      <c r="G33">
        <f>(F33/$G$6)</f>
        <v>53.452361970000005</v>
      </c>
      <c r="H33">
        <f>SUM('Req. Diario'!G187:G193)</f>
        <v>5.939151330000001</v>
      </c>
      <c r="I33">
        <f>H33/$I$6</f>
        <v>37.119695812500005</v>
      </c>
      <c r="J33">
        <f>SUM('Req. Diario'!H187:H193)</f>
        <v>6.043800000000001</v>
      </c>
      <c r="K33">
        <f>J33/$K$6</f>
        <v>22.384444444444448</v>
      </c>
      <c r="L33">
        <f>SUM('Req. Diario'!I187:I193)</f>
        <v>249.53810000000001</v>
      </c>
      <c r="M33">
        <f>L33/$M$6</f>
        <v>1217.2590243902441</v>
      </c>
    </row>
    <row r="34">
      <c r="A34">
        <v>28</v>
      </c>
      <c r="B34">
        <f>SUM('Req. Diario'!D194:D200)</f>
        <v>15.717539769750001</v>
      </c>
      <c r="C34">
        <f>(B34-((E34*(Main!$E$25/100))+(G34*(Main!$E$30/100))+(I34*(Main!$E$40/100))+(K34*(Main!$E$45/100))))/$C$6</f>
        <v>30.17032518486809</v>
      </c>
      <c r="D34">
        <f>SUM('Req. Diario'!E194:E200)</f>
        <v>10.8828673816457</v>
      </c>
      <c r="E34">
        <f>D34/$E$6</f>
        <v>17.84076619941918</v>
      </c>
      <c r="F34">
        <f>SUM('Req. Diario'!F194:F200)</f>
        <v>27.795228224400002</v>
      </c>
      <c r="G34">
        <f>(F34/$G$6)</f>
        <v>53.452361970000005</v>
      </c>
      <c r="H34">
        <f>SUM('Req. Diario'!G194:G200)</f>
        <v>5.939151330000001</v>
      </c>
      <c r="I34">
        <f>H34/$I$6</f>
        <v>37.119695812500005</v>
      </c>
      <c r="J34">
        <f>SUM('Req. Diario'!H194:H200)</f>
        <v>6.043800000000001</v>
      </c>
      <c r="K34">
        <f>J34/$K$6</f>
        <v>22.384444444444448</v>
      </c>
      <c r="L34">
        <f>SUM('Req. Diario'!I194:I200)</f>
        <v>249.53810000000001</v>
      </c>
      <c r="M34">
        <f>L34/$M$6</f>
        <v>1217.2590243902441</v>
      </c>
    </row>
    <row r="35">
      <c r="A35">
        <v>29</v>
      </c>
      <c r="B35">
        <f>SUM('Req. Diario'!D201:D207)</f>
        <v>15.717539769750001</v>
      </c>
      <c r="C35">
        <f>(B35-((E35*(Main!$E$25/100))+(G35*(Main!$E$30/100))+(I35*(Main!$E$40/100))+(K35*(Main!$E$45/100))))/$C$6</f>
        <v>30.17032518486809</v>
      </c>
      <c r="D35">
        <f>SUM('Req. Diario'!E201:E207)</f>
        <v>10.8828673816457</v>
      </c>
      <c r="E35">
        <f>D35/$E$6</f>
        <v>17.84076619941918</v>
      </c>
      <c r="F35">
        <f>SUM('Req. Diario'!F201:F207)</f>
        <v>27.795228224400002</v>
      </c>
      <c r="G35">
        <f>(F35/$G$6)</f>
        <v>53.452361970000005</v>
      </c>
      <c r="H35">
        <f>SUM('Req. Diario'!G201:G207)</f>
        <v>5.939151330000001</v>
      </c>
      <c r="I35">
        <f>H35/$I$6</f>
        <v>37.119695812500005</v>
      </c>
      <c r="J35">
        <f>SUM('Req. Diario'!H201:H207)</f>
        <v>6.043800000000001</v>
      </c>
      <c r="K35">
        <f>J35/$K$6</f>
        <v>22.384444444444448</v>
      </c>
      <c r="L35">
        <f>SUM('Req. Diario'!I201:I207)</f>
        <v>249.53810000000001</v>
      </c>
      <c r="M35">
        <f>L35/$M$6</f>
        <v>1217.2590243902441</v>
      </c>
    </row>
    <row r="36">
      <c r="A36">
        <v>30</v>
      </c>
      <c r="B36">
        <f>SUM('Req. Diario'!D208:D214)</f>
        <v>15.717539769750001</v>
      </c>
      <c r="C36">
        <f>(B36-((E36*(Main!$E$25/100))+(G36*(Main!$E$30/100))+(I36*(Main!$E$40/100))+(K36*(Main!$E$45/100))))/$C$6</f>
        <v>30.17032518486809</v>
      </c>
      <c r="D36">
        <f>SUM('Req. Diario'!E208:E214)</f>
        <v>10.8828673816457</v>
      </c>
      <c r="E36">
        <f>D36/$E$6</f>
        <v>17.84076619941918</v>
      </c>
      <c r="F36">
        <f>SUM('Req. Diario'!F208:F214)</f>
        <v>27.795228224400002</v>
      </c>
      <c r="G36">
        <f>(F36/$G$6)</f>
        <v>53.452361970000005</v>
      </c>
      <c r="H36">
        <f>SUM('Req. Diario'!G208:G214)</f>
        <v>5.939151330000001</v>
      </c>
      <c r="I36">
        <f>H36/$I$6</f>
        <v>37.119695812500005</v>
      </c>
      <c r="J36">
        <f>SUM('Req. Diario'!H208:H214)</f>
        <v>6.043800000000001</v>
      </c>
      <c r="K36">
        <f>J36/$K$6</f>
        <v>22.384444444444448</v>
      </c>
      <c r="L36">
        <f>SUM('Req. Diario'!I208:I214)</f>
        <v>249.53810000000001</v>
      </c>
      <c r="M36">
        <f>L36/$M$6</f>
        <v>1217.2590243902441</v>
      </c>
    </row>
    <row r="37">
      <c r="A37">
        <v>31</v>
      </c>
      <c r="B37">
        <f>SUM('Req. Diario'!D215:D221)</f>
        <v>15.717539769750001</v>
      </c>
      <c r="C37">
        <f>(B37-((E37*(Main!$E$25/100))+(G37*(Main!$E$30/100))+(I37*(Main!$E$40/100))+(K37*(Main!$E$45/100))))/$C$6</f>
        <v>30.17032518486809</v>
      </c>
      <c r="D37">
        <f>SUM('Req. Diario'!E215:E221)</f>
        <v>10.8828673816457</v>
      </c>
      <c r="E37">
        <f>D37/$E$6</f>
        <v>17.84076619941918</v>
      </c>
      <c r="F37">
        <f>SUM('Req. Diario'!F215:F221)</f>
        <v>27.795228224400002</v>
      </c>
      <c r="G37">
        <f>(F37/$G$6)</f>
        <v>53.452361970000005</v>
      </c>
      <c r="H37">
        <f>SUM('Req. Diario'!G215:G221)</f>
        <v>5.939151330000001</v>
      </c>
      <c r="I37">
        <f>H37/$I$6</f>
        <v>37.119695812500005</v>
      </c>
      <c r="J37">
        <f>SUM('Req. Diario'!H215:H221)</f>
        <v>6.043800000000001</v>
      </c>
      <c r="K37">
        <f>J37/$K$6</f>
        <v>22.384444444444448</v>
      </c>
      <c r="L37">
        <f>SUM('Req. Diario'!I215:I221)</f>
        <v>249.53810000000001</v>
      </c>
      <c r="M37">
        <f>L37/$M$6</f>
        <v>1217.2590243902441</v>
      </c>
    </row>
    <row r="38">
      <c r="A38">
        <v>32</v>
      </c>
      <c r="B38">
        <f>SUM('Req. Diario'!D222:D228)</f>
        <v>15.717539769750001</v>
      </c>
      <c r="C38">
        <f>(B38-((E38*(Main!$E$25/100))+(G38*(Main!$E$30/100))+(I38*(Main!$E$40/100))+(K38*(Main!$E$45/100))))/$C$6</f>
        <v>30.17032518486809</v>
      </c>
      <c r="D38">
        <f>SUM('Req. Diario'!E222:E228)</f>
        <v>10.8828673816457</v>
      </c>
      <c r="E38">
        <f>D38/$E$6</f>
        <v>17.84076619941918</v>
      </c>
      <c r="F38">
        <f>SUM('Req. Diario'!F222:F228)</f>
        <v>27.795228224400002</v>
      </c>
      <c r="G38">
        <f>(F38/$G$6)</f>
        <v>53.452361970000005</v>
      </c>
      <c r="H38">
        <f>SUM('Req. Diario'!G222:G228)</f>
        <v>5.939151330000001</v>
      </c>
      <c r="I38">
        <f>H38/$I$6</f>
        <v>37.119695812500005</v>
      </c>
      <c r="J38">
        <f>SUM('Req. Diario'!H222:H228)</f>
        <v>6.043800000000001</v>
      </c>
      <c r="K38">
        <f>J38/$K$6</f>
        <v>22.384444444444448</v>
      </c>
      <c r="L38">
        <f>SUM('Req. Diario'!I222:I228)</f>
        <v>249.53810000000001</v>
      </c>
      <c r="M38">
        <f>L38/$M$6</f>
        <v>1217.2590243902441</v>
      </c>
    </row>
    <row r="39">
      <c r="A39">
        <v>33</v>
      </c>
      <c r="B39">
        <f>SUM('Req. Diario'!D229:D235)</f>
        <v>15.717539769750001</v>
      </c>
      <c r="C39">
        <f>(B39-((E39*(Main!$E$25/100))+(G39*(Main!$E$30/100))+(I39*(Main!$E$40/100))+(K39*(Main!$E$45/100))))/$C$6</f>
        <v>30.17032518486809</v>
      </c>
      <c r="D39">
        <f>SUM('Req. Diario'!E229:E235)</f>
        <v>10.8828673816457</v>
      </c>
      <c r="E39">
        <f>D39/$E$6</f>
        <v>17.84076619941918</v>
      </c>
      <c r="F39">
        <f>SUM('Req. Diario'!F229:F235)</f>
        <v>27.795228224400002</v>
      </c>
      <c r="G39">
        <f>(F39/$G$6)</f>
        <v>53.452361970000005</v>
      </c>
      <c r="H39">
        <f>SUM('Req. Diario'!G229:G235)</f>
        <v>5.939151330000001</v>
      </c>
      <c r="I39">
        <f>H39/$I$6</f>
        <v>37.119695812500005</v>
      </c>
      <c r="J39">
        <f>SUM('Req. Diario'!H229:H235)</f>
        <v>6.043800000000001</v>
      </c>
      <c r="K39">
        <f>J39/$K$6</f>
        <v>22.384444444444448</v>
      </c>
      <c r="L39">
        <f>SUM('Req. Diario'!I229:I235)</f>
        <v>249.53810000000001</v>
      </c>
      <c r="M39">
        <f>L39/$M$6</f>
        <v>1217.2590243902441</v>
      </c>
    </row>
    <row r="40">
      <c r="A40">
        <v>34</v>
      </c>
      <c r="B40">
        <f>SUM('Req. Diario'!D236:D242)</f>
        <v>15.717539769750001</v>
      </c>
      <c r="C40">
        <f>(B40-((E40*(Main!$E$25/100))+(G40*(Main!$E$30/100))+(I40*(Main!$E$40/100))+(K40*(Main!$E$45/100))))/$C$6</f>
        <v>30.17032518486809</v>
      </c>
      <c r="D40">
        <f>SUM('Req. Diario'!E236:E242)</f>
        <v>10.8828673816457</v>
      </c>
      <c r="E40">
        <f>D40/$E$6</f>
        <v>17.84076619941918</v>
      </c>
      <c r="F40">
        <f>SUM('Req. Diario'!F236:F242)</f>
        <v>27.795228224400002</v>
      </c>
      <c r="G40">
        <f>(F40/$G$6)</f>
        <v>53.452361970000005</v>
      </c>
      <c r="H40">
        <f>SUM('Req. Diario'!G236:G242)</f>
        <v>5.939151330000001</v>
      </c>
      <c r="I40">
        <f>H40/$I$6</f>
        <v>37.119695812500005</v>
      </c>
      <c r="J40">
        <f>SUM('Req. Diario'!H236:H242)</f>
        <v>6.043800000000001</v>
      </c>
      <c r="K40">
        <f>J40/$K$6</f>
        <v>22.384444444444448</v>
      </c>
      <c r="L40">
        <f>SUM('Req. Diario'!I236:I242)</f>
        <v>249.53810000000001</v>
      </c>
      <c r="M40">
        <f>L40/$M$6</f>
        <v>1217.2590243902441</v>
      </c>
    </row>
    <row r="41">
      <c r="A41">
        <v>35</v>
      </c>
      <c r="B41">
        <f>SUM('Req. Diario'!D243:D249)</f>
        <v>15.717539769750001</v>
      </c>
      <c r="C41">
        <f>(B41-((E41*(Main!$E$25/100))+(G41*(Main!$E$30/100))+(I41*(Main!$E$40/100))+(K41*(Main!$E$45/100))))/$C$6</f>
        <v>30.17032518486809</v>
      </c>
      <c r="D41">
        <f>SUM('Req. Diario'!E243:E249)</f>
        <v>10.8828673816457</v>
      </c>
      <c r="E41">
        <f>D41/$E$6</f>
        <v>17.84076619941918</v>
      </c>
      <c r="F41">
        <f>SUM('Req. Diario'!F243:F249)</f>
        <v>27.795228224400002</v>
      </c>
      <c r="G41">
        <f>(F41/$G$6)</f>
        <v>53.452361970000005</v>
      </c>
      <c r="H41">
        <f>SUM('Req. Diario'!G243:G249)</f>
        <v>5.939151330000001</v>
      </c>
      <c r="I41">
        <f>H41/$I$6</f>
        <v>37.119695812500005</v>
      </c>
      <c r="J41">
        <f>SUM('Req. Diario'!H243:H249)</f>
        <v>6.043800000000001</v>
      </c>
      <c r="K41">
        <f>J41/$K$6</f>
        <v>22.384444444444448</v>
      </c>
      <c r="L41">
        <f>SUM('Req. Diario'!I243:I249)</f>
        <v>249.53810000000001</v>
      </c>
      <c r="M41">
        <f>L41/$M$6</f>
        <v>1217.2590243902441</v>
      </c>
    </row>
    <row r="42">
      <c r="A42">
        <v>36</v>
      </c>
      <c r="B42">
        <f>SUM('Req. Diario'!D250:D256)</f>
        <v>15.717539769750001</v>
      </c>
      <c r="C42">
        <f>(B42-((E42*(Main!$E$25/100))+(G42*(Main!$E$30/100))+(I42*(Main!$E$40/100))+(K42*(Main!$E$45/100))))/$C$6</f>
        <v>30.17032518486809</v>
      </c>
      <c r="D42">
        <f>SUM('Req. Diario'!E250:E256)</f>
        <v>10.8828673816457</v>
      </c>
      <c r="E42">
        <f>D42/$E$6</f>
        <v>17.84076619941918</v>
      </c>
      <c r="F42">
        <f>SUM('Req. Diario'!F250:F256)</f>
        <v>27.795228224400002</v>
      </c>
      <c r="G42">
        <f>(F42/$G$6)</f>
        <v>53.452361970000005</v>
      </c>
      <c r="H42">
        <f>SUM('Req. Diario'!G250:G256)</f>
        <v>5.939151330000001</v>
      </c>
      <c r="I42">
        <f>H42/$I$6</f>
        <v>37.119695812500005</v>
      </c>
      <c r="J42">
        <f>SUM('Req. Diario'!H250:H256)</f>
        <v>6.043800000000001</v>
      </c>
      <c r="K42">
        <f>J42/$K$6</f>
        <v>22.384444444444448</v>
      </c>
      <c r="L42">
        <f>SUM('Req. Diario'!I250:I256)</f>
        <v>249.53810000000001</v>
      </c>
      <c r="M42">
        <f>L42/$M$6</f>
        <v>1217.2590243902441</v>
      </c>
    </row>
    <row r="43">
      <c r="A43">
        <v>37</v>
      </c>
      <c r="B43">
        <f>SUM('Req. Diario'!D257:D263)</f>
        <v>15.717539769750001</v>
      </c>
      <c r="C43">
        <f>(B43-((E43*(Main!$E$25/100))+(G43*(Main!$E$30/100))+(I43*(Main!$E$40/100))+(K43*(Main!$E$45/100))))/$C$6</f>
        <v>30.17032518486809</v>
      </c>
      <c r="D43">
        <f>SUM('Req. Diario'!E257:E263)</f>
        <v>10.8828673816457</v>
      </c>
      <c r="E43">
        <f>D43/$E$6</f>
        <v>17.84076619941918</v>
      </c>
      <c r="F43">
        <f>SUM('Req. Diario'!F257:F263)</f>
        <v>27.795228224400002</v>
      </c>
      <c r="G43">
        <f>(F43/$G$6)</f>
        <v>53.452361970000005</v>
      </c>
      <c r="H43">
        <f>SUM('Req. Diario'!G257:G263)</f>
        <v>5.939151330000001</v>
      </c>
      <c r="I43">
        <f>H43/$I$6</f>
        <v>37.119695812500005</v>
      </c>
      <c r="J43">
        <f>SUM('Req. Diario'!H257:H263)</f>
        <v>6.043800000000001</v>
      </c>
      <c r="K43">
        <f>J43/$K$6</f>
        <v>22.384444444444448</v>
      </c>
      <c r="L43">
        <f>SUM('Req. Diario'!I257:I263)</f>
        <v>249.53810000000001</v>
      </c>
      <c r="M43">
        <f>L43/$M$6</f>
        <v>1217.2590243902441</v>
      </c>
    </row>
    <row r="44">
      <c r="A44">
        <v>38</v>
      </c>
      <c r="B44">
        <f>SUM('Req. Diario'!D264:D270)</f>
        <v>15.717539769750001</v>
      </c>
      <c r="C44">
        <f>(B44-((E44*(Main!$E$25/100))+(G44*(Main!$E$30/100))+(I44*(Main!$E$40/100))+(K44*(Main!$E$45/100))))/$C$6</f>
        <v>30.17032518486809</v>
      </c>
      <c r="D44">
        <f>SUM('Req. Diario'!E264:E270)</f>
        <v>10.8828673816457</v>
      </c>
      <c r="E44">
        <f>D44/$E$6</f>
        <v>17.84076619941918</v>
      </c>
      <c r="F44">
        <f>SUM('Req. Diario'!F264:F270)</f>
        <v>27.795228224400002</v>
      </c>
      <c r="G44">
        <f>(F44/$G$6)</f>
        <v>53.452361970000005</v>
      </c>
      <c r="H44">
        <f>SUM('Req. Diario'!G264:G270)</f>
        <v>5.939151330000001</v>
      </c>
      <c r="I44">
        <f>H44/$I$6</f>
        <v>37.119695812500005</v>
      </c>
      <c r="J44">
        <f>SUM('Req. Diario'!H264:H270)</f>
        <v>6.043800000000001</v>
      </c>
      <c r="K44">
        <f>J44/$K$6</f>
        <v>22.384444444444448</v>
      </c>
      <c r="L44">
        <f>SUM('Req. Diario'!I264:I270)</f>
        <v>249.53810000000001</v>
      </c>
      <c r="M44">
        <f>L44/$M$6</f>
        <v>1217.2590243902441</v>
      </c>
    </row>
    <row r="45">
      <c r="A45">
        <v>39</v>
      </c>
      <c r="B45">
        <f>SUM('Req. Diario'!D271:D277)</f>
        <v>15.717539769750001</v>
      </c>
      <c r="C45">
        <f>(B45-((E45*(Main!$E$25/100))+(G45*(Main!$E$30/100))+(I45*(Main!$E$40/100))+(K45*(Main!$E$45/100))))/$C$6</f>
        <v>30.17032518486809</v>
      </c>
      <c r="D45">
        <f>SUM('Req. Diario'!E271:E277)</f>
        <v>10.8828673816457</v>
      </c>
      <c r="E45">
        <f>D45/$E$6</f>
        <v>17.84076619941918</v>
      </c>
      <c r="F45">
        <f>SUM('Req. Diario'!F271:F277)</f>
        <v>27.795228224400002</v>
      </c>
      <c r="G45">
        <f>(F45/$G$6)</f>
        <v>53.452361970000005</v>
      </c>
      <c r="H45">
        <f>SUM('Req. Diario'!G271:G277)</f>
        <v>5.939151330000001</v>
      </c>
      <c r="I45">
        <f>H45/$I$6</f>
        <v>37.119695812500005</v>
      </c>
      <c r="J45">
        <f>SUM('Req. Diario'!H271:H277)</f>
        <v>6.043800000000001</v>
      </c>
      <c r="K45">
        <f>J45/$K$6</f>
        <v>22.384444444444448</v>
      </c>
      <c r="L45">
        <f>SUM('Req. Diario'!I271:I277)</f>
        <v>249.53810000000001</v>
      </c>
      <c r="M45">
        <f>L45/$M$6</f>
        <v>1217.2590243902441</v>
      </c>
    </row>
    <row r="46">
      <c r="A46">
        <v>40</v>
      </c>
      <c r="B46">
        <f>SUM('Req. Diario'!D278:D284)</f>
        <v>15.717539769750001</v>
      </c>
      <c r="C46">
        <f>(B46-((E46*(Main!$E$25/100))+(G46*(Main!$E$30/100))+(I46*(Main!$E$40/100))+(K46*(Main!$E$45/100))))/$C$6</f>
        <v>30.17032518486809</v>
      </c>
      <c r="D46">
        <f>SUM('Req. Diario'!E278:E284)</f>
        <v>10.8828673816457</v>
      </c>
      <c r="E46">
        <f>D46/$E$6</f>
        <v>17.84076619941918</v>
      </c>
      <c r="F46">
        <f>SUM('Req. Diario'!F278:F284)</f>
        <v>27.795228224400002</v>
      </c>
      <c r="G46">
        <f>(F46/$G$6)</f>
        <v>53.452361970000005</v>
      </c>
      <c r="H46">
        <f>SUM('Req. Diario'!G278:G284)</f>
        <v>5.939151330000001</v>
      </c>
      <c r="I46">
        <f>H46/$I$6</f>
        <v>37.119695812500005</v>
      </c>
      <c r="J46">
        <f>SUM('Req. Diario'!H278:H284)</f>
        <v>6.043800000000001</v>
      </c>
      <c r="K46">
        <f>J46/$K$6</f>
        <v>22.384444444444448</v>
      </c>
      <c r="L46">
        <f>SUM('Req. Diario'!I278:I284)</f>
        <v>249.53810000000001</v>
      </c>
      <c r="M46">
        <f>L46/$M$6</f>
        <v>1217.2590243902441</v>
      </c>
    </row>
    <row r="47">
      <c r="A47">
        <v>41</v>
      </c>
      <c r="B47">
        <f>SUM('Req. Diario'!D285:D291)</f>
        <v>15.717539769750001</v>
      </c>
      <c r="C47">
        <f>(B47-((E47*(Main!$E$25/100))+(G47*(Main!$E$30/100))+(I47*(Main!$E$40/100))+(K47*(Main!$E$45/100))))/$C$6</f>
        <v>30.17032518486809</v>
      </c>
      <c r="D47">
        <f>SUM('Req. Diario'!E285:E291)</f>
        <v>10.8828673816457</v>
      </c>
      <c r="E47">
        <f>D47/$E$6</f>
        <v>17.84076619941918</v>
      </c>
      <c r="F47">
        <f>SUM('Req. Diario'!F285:F291)</f>
        <v>27.795228224400002</v>
      </c>
      <c r="G47">
        <f>(F47/$G$6)</f>
        <v>53.452361970000005</v>
      </c>
      <c r="H47">
        <f>SUM('Req. Diario'!G285:G291)</f>
        <v>5.939151330000001</v>
      </c>
      <c r="I47">
        <f>H47/$I$6</f>
        <v>37.119695812500005</v>
      </c>
      <c r="J47">
        <f>SUM('Req. Diario'!H285:H291)</f>
        <v>6.043800000000001</v>
      </c>
      <c r="K47">
        <f>J47/$K$6</f>
        <v>22.384444444444448</v>
      </c>
      <c r="L47">
        <f>SUM('Req. Diario'!I285:I291)</f>
        <v>249.53810000000001</v>
      </c>
      <c r="M47">
        <f>L47/$M$6</f>
        <v>1217.2590243902441</v>
      </c>
    </row>
    <row r="48">
      <c r="A48">
        <v>42</v>
      </c>
      <c r="B48">
        <f>SUM('Req. Diario'!D292:D298)</f>
        <v>15.717539769750001</v>
      </c>
      <c r="C48">
        <f>(B48-((E48*(Main!$E$25/100))+(G48*(Main!$E$30/100))+(I48*(Main!$E$40/100))+(K48*(Main!$E$45/100))))/$C$6</f>
        <v>30.17032518486809</v>
      </c>
      <c r="D48">
        <f>SUM('Req. Diario'!E292:E298)</f>
        <v>10.8828673816457</v>
      </c>
      <c r="E48">
        <f>D48/$E$6</f>
        <v>17.84076619941918</v>
      </c>
      <c r="F48">
        <f>SUM('Req. Diario'!F292:F298)</f>
        <v>27.795228224400002</v>
      </c>
      <c r="G48">
        <f>(F48/$G$6)</f>
        <v>53.452361970000005</v>
      </c>
      <c r="H48">
        <f>SUM('Req. Diario'!G292:G298)</f>
        <v>5.939151330000001</v>
      </c>
      <c r="I48">
        <f>H48/$I$6</f>
        <v>37.119695812500005</v>
      </c>
      <c r="J48">
        <f>SUM('Req. Diario'!H292:H298)</f>
        <v>6.043800000000001</v>
      </c>
      <c r="K48">
        <f>J48/$K$6</f>
        <v>22.384444444444448</v>
      </c>
      <c r="L48">
        <f>SUM('Req. Diario'!I292:I298)</f>
        <v>249.53810000000001</v>
      </c>
      <c r="M48">
        <f>L48/$M$6</f>
        <v>1217.2590243902441</v>
      </c>
    </row>
    <row r="49">
      <c r="A49">
        <v>43</v>
      </c>
      <c r="B49">
        <f>SUM('Req. Diario'!D299:D305)</f>
        <v>15.717539769750001</v>
      </c>
      <c r="C49">
        <f>(B49-((E49*(Main!$E$25/100))+(G49*(Main!$E$30/100))+(I49*(Main!$E$40/100))+(K49*(Main!$E$45/100))))/$C$6</f>
        <v>30.17032518486809</v>
      </c>
      <c r="D49">
        <f>SUM('Req. Diario'!E299:E305)</f>
        <v>10.8828673816457</v>
      </c>
      <c r="E49">
        <f>D49/$E$6</f>
        <v>17.84076619941918</v>
      </c>
      <c r="F49">
        <f>SUM('Req. Diario'!F299:F305)</f>
        <v>27.795228224400002</v>
      </c>
      <c r="G49">
        <f>(F49/$G$6)</f>
        <v>53.452361970000005</v>
      </c>
      <c r="H49">
        <f>SUM('Req. Diario'!G299:G305)</f>
        <v>5.939151330000001</v>
      </c>
      <c r="I49">
        <f>H49/$I$6</f>
        <v>37.119695812500005</v>
      </c>
      <c r="J49">
        <f>SUM('Req. Diario'!H299:H305)</f>
        <v>6.043800000000001</v>
      </c>
      <c r="K49">
        <f>J49/$K$6</f>
        <v>22.384444444444448</v>
      </c>
      <c r="L49">
        <f>SUM('Req. Diario'!I299:I305)</f>
        <v>249.53810000000001</v>
      </c>
      <c r="M49">
        <f>L49/$M$6</f>
        <v>1217.2590243902441</v>
      </c>
    </row>
    <row r="50">
      <c r="A50">
        <v>44</v>
      </c>
      <c r="B50">
        <f>SUM('Req. Diario'!D306:D312)</f>
        <v>15.717539769750001</v>
      </c>
      <c r="C50">
        <f>(B50-((E50*(Main!$E$25/100))+(G50*(Main!$E$30/100))+(I50*(Main!$E$40/100))+(K50*(Main!$E$45/100))))/$C$6</f>
        <v>30.17032518486809</v>
      </c>
      <c r="D50">
        <f>SUM('Req. Diario'!E306:E312)</f>
        <v>10.8828673816457</v>
      </c>
      <c r="E50">
        <f>D50/$E$6</f>
        <v>17.84076619941918</v>
      </c>
      <c r="F50">
        <f>SUM('Req. Diario'!F306:F312)</f>
        <v>27.795228224400002</v>
      </c>
      <c r="G50">
        <f>(F50/$G$6)</f>
        <v>53.452361970000005</v>
      </c>
      <c r="H50">
        <f>SUM('Req. Diario'!G306:G312)</f>
        <v>5.939151330000001</v>
      </c>
      <c r="I50">
        <f>H50/$I$6</f>
        <v>37.119695812500005</v>
      </c>
      <c r="J50">
        <f>SUM('Req. Diario'!H306:H312)</f>
        <v>6.043800000000001</v>
      </c>
      <c r="K50">
        <f>J50/$K$6</f>
        <v>22.384444444444448</v>
      </c>
      <c r="L50">
        <f>SUM('Req. Diario'!I306:I312)</f>
        <v>249.53810000000001</v>
      </c>
      <c r="M50">
        <f>L50/$M$6</f>
        <v>1217.2590243902441</v>
      </c>
    </row>
    <row r="51">
      <c r="A51">
        <v>45</v>
      </c>
      <c r="B51">
        <f>SUM('Req. Diario'!D313:D319)</f>
        <v>15.717539769750001</v>
      </c>
      <c r="C51">
        <f>(B51-((E51*(Main!$E$25/100))+(G51*(Main!$E$30/100))+(I51*(Main!$E$40/100))+(K51*(Main!$E$45/100))))/$C$6</f>
        <v>30.17032518486809</v>
      </c>
      <c r="D51">
        <f>SUM('Req. Diario'!E313:E319)</f>
        <v>10.8828673816457</v>
      </c>
      <c r="E51">
        <f>D51/$E$6</f>
        <v>17.84076619941918</v>
      </c>
      <c r="F51">
        <f>SUM('Req. Diario'!F313:F319)</f>
        <v>27.795228224400002</v>
      </c>
      <c r="G51">
        <f>(F51/$G$6)</f>
        <v>53.452361970000005</v>
      </c>
      <c r="H51">
        <f>SUM('Req. Diario'!G313:G319)</f>
        <v>5.939151330000001</v>
      </c>
      <c r="I51">
        <f>H51/$I$6</f>
        <v>37.119695812500005</v>
      </c>
      <c r="J51">
        <f>SUM('Req. Diario'!H313:H319)</f>
        <v>6.043800000000001</v>
      </c>
      <c r="K51">
        <f>J51/$K$6</f>
        <v>22.384444444444448</v>
      </c>
      <c r="L51">
        <f>SUM('Req. Diario'!I313:I319)</f>
        <v>249.53810000000001</v>
      </c>
      <c r="M51">
        <f>L51/$M$6</f>
        <v>1217.2590243902441</v>
      </c>
    </row>
    <row r="52">
      <c r="A52">
        <v>46</v>
      </c>
      <c r="B52">
        <f>SUM('Req. Diario'!D320:D326)</f>
        <v>15.717539769750001</v>
      </c>
      <c r="C52">
        <f>(B52-((E52*(Main!$E$25/100))+(G52*(Main!$E$30/100))+(I52*(Main!$E$40/100))+(K52*(Main!$E$45/100))))/$C$6</f>
        <v>30.17032518486809</v>
      </c>
      <c r="D52">
        <f>SUM('Req. Diario'!E320:E326)</f>
        <v>10.8828673816457</v>
      </c>
      <c r="E52">
        <f>D52/$E$6</f>
        <v>17.84076619941918</v>
      </c>
      <c r="F52">
        <f>SUM('Req. Diario'!F320:F326)</f>
        <v>27.795228224400002</v>
      </c>
      <c r="G52">
        <f>(F52/$G$6)</f>
        <v>53.452361970000005</v>
      </c>
      <c r="H52">
        <f>SUM('Req. Diario'!G320:G326)</f>
        <v>5.939151330000001</v>
      </c>
      <c r="I52">
        <f>H52/$I$6</f>
        <v>37.119695812500005</v>
      </c>
      <c r="J52">
        <f>SUM('Req. Diario'!H320:H326)</f>
        <v>6.043800000000001</v>
      </c>
      <c r="K52">
        <f>J52/$K$6</f>
        <v>22.384444444444448</v>
      </c>
      <c r="L52">
        <f>SUM('Req. Diario'!I320:I326)</f>
        <v>249.53810000000001</v>
      </c>
      <c r="M52">
        <f>L52/$M$6</f>
        <v>1217.2590243902441</v>
      </c>
    </row>
    <row r="53">
      <c r="A53">
        <v>47</v>
      </c>
      <c r="B53">
        <f>SUM('Req. Diario'!D327:D333)</f>
        <v>15.717539769750001</v>
      </c>
      <c r="C53">
        <f>(B53-((E53*(Main!$E$25/100))+(G53*(Main!$E$30/100))+(I53*(Main!$E$40/100))+(K53*(Main!$E$45/100))))/$C$6</f>
        <v>30.17032518486809</v>
      </c>
      <c r="D53">
        <f>SUM('Req. Diario'!E327:E333)</f>
        <v>10.8828673816457</v>
      </c>
      <c r="E53">
        <f>D53/$E$6</f>
        <v>17.84076619941918</v>
      </c>
      <c r="F53">
        <f>SUM('Req. Diario'!F327:F333)</f>
        <v>27.795228224400002</v>
      </c>
      <c r="G53">
        <f>(F53/$G$6)</f>
        <v>53.452361970000005</v>
      </c>
      <c r="H53">
        <f>SUM('Req. Diario'!G327:G333)</f>
        <v>5.939151330000001</v>
      </c>
      <c r="I53">
        <f>H53/$I$6</f>
        <v>37.119695812500005</v>
      </c>
      <c r="J53">
        <f>SUM('Req. Diario'!H327:H333)</f>
        <v>6.043800000000001</v>
      </c>
      <c r="K53">
        <f>J53/$K$6</f>
        <v>22.384444444444448</v>
      </c>
      <c r="L53">
        <f>SUM('Req. Diario'!I327:I333)</f>
        <v>249.53810000000001</v>
      </c>
      <c r="M53">
        <f>L53/$M$6</f>
        <v>1217.2590243902441</v>
      </c>
    </row>
    <row r="54">
      <c r="A54">
        <v>48</v>
      </c>
      <c r="B54">
        <f>SUM('Req. Diario'!D334:D340)</f>
        <v>15.717539769750001</v>
      </c>
      <c r="C54">
        <f>(B54-((E54*(Main!$E$25/100))+(G54*(Main!$E$30/100))+(I54*(Main!$E$40/100))+(K54*(Main!$E$45/100))))/$C$6</f>
        <v>30.17032518486809</v>
      </c>
      <c r="D54">
        <f>SUM('Req. Diario'!E334:E340)</f>
        <v>10.8828673816457</v>
      </c>
      <c r="E54">
        <f>D54/$E$6</f>
        <v>17.84076619941918</v>
      </c>
      <c r="F54">
        <f>SUM('Req. Diario'!F334:F340)</f>
        <v>27.795228224400002</v>
      </c>
      <c r="G54">
        <f>(F54/$G$6)</f>
        <v>53.452361970000005</v>
      </c>
      <c r="H54">
        <f>SUM('Req. Diario'!G334:G340)</f>
        <v>5.939151330000001</v>
      </c>
      <c r="I54">
        <f>H54/$I$6</f>
        <v>37.119695812500005</v>
      </c>
      <c r="J54">
        <f>SUM('Req. Diario'!H334:H340)</f>
        <v>6.043800000000001</v>
      </c>
      <c r="K54">
        <f>J54/$K$6</f>
        <v>22.384444444444448</v>
      </c>
      <c r="L54">
        <f>SUM('Req. Diario'!I334:I340)</f>
        <v>249.53810000000001</v>
      </c>
      <c r="M54">
        <f>L54/$M$6</f>
        <v>1217.2590243902441</v>
      </c>
    </row>
    <row r="55">
      <c r="A55">
        <v>49</v>
      </c>
      <c r="B55">
        <f>SUM('Req. Diario'!D341:D347)</f>
        <v>15.717539769750001</v>
      </c>
      <c r="C55">
        <f>(B55-((E55*(Main!$E$25/100))+(G55*(Main!$E$30/100))+(I55*(Main!$E$40/100))+(K55*(Main!$E$45/100))))/$C$6</f>
        <v>30.17032518486809</v>
      </c>
      <c r="D55">
        <f>SUM('Req. Diario'!E341:E347)</f>
        <v>10.8828673816457</v>
      </c>
      <c r="E55">
        <f>D55/$E$6</f>
        <v>17.84076619941918</v>
      </c>
      <c r="F55">
        <f>SUM('Req. Diario'!F341:F347)</f>
        <v>27.795228224400002</v>
      </c>
      <c r="G55">
        <f>(F55/$G$6)</f>
        <v>53.452361970000005</v>
      </c>
      <c r="H55">
        <f>SUM('Req. Diario'!G341:G347)</f>
        <v>5.939151330000001</v>
      </c>
      <c r="I55">
        <f>H55/$I$6</f>
        <v>37.119695812500005</v>
      </c>
      <c r="J55">
        <f>SUM('Req. Diario'!H341:H347)</f>
        <v>6.043800000000001</v>
      </c>
      <c r="K55">
        <f>J55/$K$6</f>
        <v>22.384444444444448</v>
      </c>
      <c r="L55">
        <f>SUM('Req. Diario'!I341:I347)</f>
        <v>249.53810000000001</v>
      </c>
      <c r="M55">
        <f>L55/$M$6</f>
        <v>1217.2590243902441</v>
      </c>
    </row>
    <row r="56">
      <c r="A56">
        <v>50</v>
      </c>
      <c r="B56">
        <f>SUM('Req. Diario'!D348:D354)</f>
        <v>15.717539769750001</v>
      </c>
      <c r="C56">
        <f>(B56-((E56*(Main!$E$25/100))+(G56*(Main!$E$30/100))+(I56*(Main!$E$40/100))+(K56*(Main!$E$45/100))))/$C$6</f>
        <v>30.17032518486809</v>
      </c>
      <c r="D56">
        <f>SUM('Req. Diario'!E348:E354)</f>
        <v>10.8828673816457</v>
      </c>
      <c r="E56">
        <f>D56/$E$6</f>
        <v>17.84076619941918</v>
      </c>
      <c r="F56">
        <f>SUM('Req. Diario'!F348:F354)</f>
        <v>27.795228224400002</v>
      </c>
      <c r="G56">
        <f>(F56/$G$6)</f>
        <v>53.452361970000005</v>
      </c>
      <c r="H56">
        <f>SUM('Req. Diario'!G348:G354)</f>
        <v>5.939151330000001</v>
      </c>
      <c r="I56">
        <f>H56/$I$6</f>
        <v>37.119695812500005</v>
      </c>
      <c r="J56">
        <f>SUM('Req. Diario'!H348:H354)</f>
        <v>6.043800000000001</v>
      </c>
      <c r="K56">
        <f>J56/$K$6</f>
        <v>22.384444444444448</v>
      </c>
      <c r="L56">
        <f>SUM('Req. Diario'!I348:I354)</f>
        <v>249.53810000000001</v>
      </c>
      <c r="M56">
        <f>L56/$M$6</f>
        <v>1217.2590243902441</v>
      </c>
    </row>
    <row r="57">
      <c r="A57">
        <v>51</v>
      </c>
      <c r="B57">
        <f>SUM('Req. Diario'!D355:D361)</f>
        <v>15.717539769750001</v>
      </c>
      <c r="C57">
        <f>(B57-((E57*(Main!$E$25/100))+(G57*(Main!$E$30/100))+(I57*(Main!$E$40/100))+(K57*(Main!$E$45/100))))/$C$6</f>
        <v>30.17032518486809</v>
      </c>
      <c r="D57">
        <f>SUM('Req. Diario'!E355:E361)</f>
        <v>10.8828673816457</v>
      </c>
      <c r="E57">
        <f>D57/$E$6</f>
        <v>17.84076619941918</v>
      </c>
      <c r="F57">
        <f>SUM('Req. Diario'!F355:F361)</f>
        <v>27.795228224400002</v>
      </c>
      <c r="G57">
        <f>(F57/$G$6)</f>
        <v>53.452361970000005</v>
      </c>
      <c r="H57">
        <f>SUM('Req. Diario'!G355:G361)</f>
        <v>5.939151330000001</v>
      </c>
      <c r="I57">
        <f>H57/$I$6</f>
        <v>37.119695812500005</v>
      </c>
      <c r="J57">
        <f>SUM('Req. Diario'!H355:H361)</f>
        <v>6.043800000000001</v>
      </c>
      <c r="K57">
        <f>J57/$K$6</f>
        <v>22.384444444444448</v>
      </c>
      <c r="L57">
        <f>SUM('Req. Diario'!I355:I361)</f>
        <v>249.53810000000001</v>
      </c>
      <c r="M57">
        <f>L57/$M$6</f>
        <v>1217.2590243902441</v>
      </c>
    </row>
    <row r="58">
      <c r="A58">
        <v>52</v>
      </c>
      <c r="B58">
        <f>SUM('Req. Diario'!D362:D368)</f>
        <v>15.717539769750001</v>
      </c>
      <c r="C58">
        <f>(B58-((E58*(Main!$E$25/100))+(G58*(Main!$E$30/100))+(I58*(Main!$E$40/100))+(K58*(Main!$E$45/100))))/$C$6</f>
        <v>30.17032518486809</v>
      </c>
      <c r="D58">
        <f>SUM('Req. Diario'!E362:E368)</f>
        <v>10.8828673816457</v>
      </c>
      <c r="E58">
        <f>D58/$E$6</f>
        <v>17.84076619941918</v>
      </c>
      <c r="F58">
        <f>SUM('Req. Diario'!F362:F368)</f>
        <v>27.795228224400002</v>
      </c>
      <c r="G58">
        <f>(F58/$G$6)</f>
        <v>53.452361970000005</v>
      </c>
      <c r="H58">
        <f>SUM('Req. Diario'!G362:G368)</f>
        <v>5.939151330000001</v>
      </c>
      <c r="I58">
        <f>H58/$I$6</f>
        <v>37.119695812500005</v>
      </c>
      <c r="J58">
        <f>SUM('Req. Diario'!H362:H368)</f>
        <v>6.043800000000001</v>
      </c>
      <c r="K58">
        <f>J58/$K$6</f>
        <v>22.384444444444448</v>
      </c>
      <c r="L58">
        <f>SUM('Req. Diario'!I362:I368)</f>
        <v>249.53810000000001</v>
      </c>
      <c r="M58">
        <f>L58/$M$6</f>
        <v>1217.2590243902441</v>
      </c>
    </row>
    <row r="60">
      <c r="B60">
        <f>SUM(B7:B58)</f>
        <v>782.7851967200492</v>
      </c>
      <c r="C60">
        <f>SUM(C7:C58)</f>
        <v>1461.463168495243</v>
      </c>
      <c r="D60">
        <f>SUM(D7:D58)</f>
        <v>635.6627572709447</v>
      </c>
      <c r="E60">
        <f>SUM(E7:E58)</f>
        <v>1042.0700938867922</v>
      </c>
      <c r="F60">
        <f>SUM(F7:F58)</f>
        <v>1354.0249922351259</v>
      </c>
      <c r="G60">
        <f>SUM(G7:G58)</f>
        <v>2603.8942158367786</v>
      </c>
      <c r="H60">
        <f>SUM(H7:H58)</f>
        <v>289.32157953742035</v>
      </c>
      <c r="I60">
        <f>SUM(I7:I58)</f>
        <v>1808.259872108873</v>
      </c>
      <c r="J60">
        <f>SUM(J7:J58)</f>
        <v>292.9005708521691</v>
      </c>
      <c r="K60">
        <f>SUM(K7:K58)</f>
        <v>1084.8169290821068</v>
      </c>
      <c r="L60">
        <f>SUM(L7:L58)</f>
        <v>11565.326199999994</v>
      </c>
      <c r="M60">
        <f>SUM(M7:M58)</f>
        <v>56416.2253658537</v>
      </c>
    </row>
    <row r="70" ht="17.25" customHeight="1"/>
    <row r="85" ht="51" customHeight="1"/>
  </sheetData>
  <sheetProtection sheet="1"/>
  <mergeCells count="1">
    <mergeCell ref="F1:K1"/>
  </mergeCells>
  <pageMargins left="0.42" right="0.7" top="0.44" bottom="0.39" header="0.25" footer="0.25"/>
  <ignoredErrors>
    <ignoredError numberStoredAsText="1" sqref="A1:T85"/>
  </ignoredErrors>
</worksheet>
</file>

<file path=xl/worksheets/sheet9.xml><?xml version="1.0" encoding="utf-8"?>
<worksheet xmlns="http://schemas.openxmlformats.org/spreadsheetml/2006/main" xmlns:r="http://schemas.openxmlformats.org/officeDocument/2006/relationships">
  <dimension ref="A1:T369"/>
  <sheetViews>
    <sheetView workbookViewId="0" rightToLeft="0"/>
  </sheetViews>
  <sheetData>
    <row r="1">
      <c r="A1" t="str">
        <v>Requerimientos Diarios para:</v>
      </c>
      <c r="G1" t="str">
        <f>Main!E16</f>
        <v>Fresa / Sweet Charly</v>
      </c>
    </row>
    <row r="2">
      <c r="A2" t="str">
        <v>Esta tabla es de libras por hectárea por Día</v>
      </c>
    </row>
    <row r="3" ht="15.6" customHeight="1">
      <c r="A3" t="str">
        <f>Main!C8</f>
        <v>"Sin Fertilización Base"</v>
      </c>
    </row>
    <row r="4" ht="43.79999999999999" customHeight="1">
      <c r="A4" t="str">
        <v>Fase</v>
      </c>
      <c r="B4" t="str">
        <v>Día después Siembra</v>
      </c>
      <c r="C4" t="str">
        <v>Semana</v>
      </c>
      <c r="D4" t="str">
        <v>N</v>
      </c>
      <c r="E4" t="str">
        <v>P2O5</v>
      </c>
      <c r="F4" t="str">
        <v>K20</v>
      </c>
      <c r="G4" t="str">
        <v>MgO</v>
      </c>
      <c r="H4" t="str">
        <v>Ca</v>
      </c>
      <c r="I4" t="str">
        <v>B Gramos/Ha</v>
      </c>
      <c r="J4" t="str">
        <v>Relación N:K N/(K2O/3.36)</v>
      </c>
      <c r="K4" t="str">
        <v>Relación K:Mg (1:0.5) (K2O/1.17)/MgO</v>
      </c>
      <c r="L4" t="str">
        <v>Relación K:Ca (1:1)     (CaO/1.19)/K2O</v>
      </c>
    </row>
    <row r="5">
      <c r="A5">
        <v>1</v>
      </c>
      <c r="B5">
        <v>1</v>
      </c>
      <c r="C5">
        <v>1</v>
      </c>
      <c r="D5">
        <v>0.8075066965625001</v>
      </c>
      <c r="E5">
        <v>1.1178704624</v>
      </c>
      <c r="F5">
        <v>1.23328295475</v>
      </c>
      <c r="G5">
        <v>0.26352199887820515</v>
      </c>
      <c r="H5">
        <v>0.2590930577205882</v>
      </c>
      <c r="I5">
        <v>5.0926</v>
      </c>
      <c r="J5">
        <f>D5/(F5/3.362524)</f>
        <v>2.201652619047619</v>
      </c>
      <c r="K5">
        <f>(G5)/(F5/1.168557)</f>
        <v>0.24969166666666673</v>
      </c>
      <c r="L5">
        <f>(H5/1.190654)/F5</f>
        <v>0.17644423452442554</v>
      </c>
    </row>
    <row r="6">
      <c r="B6">
        <v>2</v>
      </c>
      <c r="C6">
        <v>1</v>
      </c>
      <c r="D6">
        <v>0.8075066965625001</v>
      </c>
      <c r="E6">
        <v>1.1178704624</v>
      </c>
      <c r="F6">
        <v>1.23328295475</v>
      </c>
      <c r="G6">
        <v>0.26352199887820515</v>
      </c>
      <c r="H6">
        <v>0.2590930577205882</v>
      </c>
      <c r="I6">
        <v>5.0926</v>
      </c>
      <c r="J6">
        <f>D6/(F6/3.362524)</f>
        <v>2.201652619047619</v>
      </c>
      <c r="K6">
        <f>(G6)/(F6/1.168557)</f>
        <v>0.24969166666666673</v>
      </c>
      <c r="L6">
        <f>(H6/1.190654)/F6</f>
        <v>0.17644423452442554</v>
      </c>
    </row>
    <row r="7">
      <c r="B7">
        <v>3</v>
      </c>
      <c r="C7">
        <v>1</v>
      </c>
      <c r="D7">
        <v>0.8075066965625001</v>
      </c>
      <c r="E7">
        <v>1.1178704624</v>
      </c>
      <c r="F7">
        <v>1.23328295475</v>
      </c>
      <c r="G7">
        <v>0.26352199887820515</v>
      </c>
      <c r="H7">
        <v>0.2590930577205882</v>
      </c>
      <c r="I7">
        <v>5.0926</v>
      </c>
      <c r="J7">
        <f>D7/(F7/3.362524)</f>
        <v>2.201652619047619</v>
      </c>
      <c r="K7">
        <f>(G7)/(F7/1.168557)</f>
        <v>0.24969166666666673</v>
      </c>
      <c r="L7">
        <f>(H7/1.190654)/F7</f>
        <v>0.17644423452442554</v>
      </c>
    </row>
    <row r="8">
      <c r="B8">
        <v>4</v>
      </c>
      <c r="C8">
        <v>1</v>
      </c>
      <c r="D8">
        <v>0.8075066965625001</v>
      </c>
      <c r="E8">
        <v>1.1178704624</v>
      </c>
      <c r="F8">
        <v>1.23328295475</v>
      </c>
      <c r="G8">
        <v>0.26352199887820515</v>
      </c>
      <c r="H8">
        <v>0.2590930577205882</v>
      </c>
      <c r="I8">
        <v>5.0926</v>
      </c>
      <c r="J8">
        <f>D8/(F8/3.362524)</f>
        <v>2.201652619047619</v>
      </c>
      <c r="K8">
        <f>(G8)/(F8/1.168557)</f>
        <v>0.24969166666666673</v>
      </c>
      <c r="L8">
        <f>(H8/1.190654)/F8</f>
        <v>0.17644423452442554</v>
      </c>
    </row>
    <row r="9">
      <c r="B9">
        <v>5</v>
      </c>
      <c r="C9">
        <v>1</v>
      </c>
      <c r="D9">
        <v>0.8075066965625001</v>
      </c>
      <c r="E9">
        <v>1.1178704624</v>
      </c>
      <c r="F9">
        <v>1.23328295475</v>
      </c>
      <c r="G9">
        <v>0.26352199887820515</v>
      </c>
      <c r="H9">
        <v>0.2590930577205882</v>
      </c>
      <c r="I9">
        <v>5.0926</v>
      </c>
      <c r="J9">
        <f>D9/(F9/3.362524)</f>
        <v>2.201652619047619</v>
      </c>
      <c r="K9">
        <f>(G9)/(F9/1.168557)</f>
        <v>0.24969166666666673</v>
      </c>
      <c r="L9">
        <f>(H9/1.190654)/F9</f>
        <v>0.17644423452442554</v>
      </c>
    </row>
    <row r="10">
      <c r="B10">
        <v>6</v>
      </c>
      <c r="C10">
        <v>1</v>
      </c>
      <c r="D10">
        <v>0.8075066965625001</v>
      </c>
      <c r="E10">
        <v>1.1178704624</v>
      </c>
      <c r="F10">
        <v>1.23328295475</v>
      </c>
      <c r="G10">
        <v>0.26352199887820515</v>
      </c>
      <c r="H10">
        <v>0.2590930577205882</v>
      </c>
      <c r="I10">
        <v>5.0926</v>
      </c>
      <c r="J10">
        <f>D10/(F10/3.362524)</f>
        <v>2.201652619047619</v>
      </c>
      <c r="K10">
        <f>(G10)/(F10/1.168557)</f>
        <v>0.24969166666666673</v>
      </c>
      <c r="L10">
        <f>(H10/1.190654)/F10</f>
        <v>0.17644423452442554</v>
      </c>
    </row>
    <row r="11">
      <c r="B11">
        <v>7</v>
      </c>
      <c r="C11">
        <v>1</v>
      </c>
      <c r="D11">
        <v>0.8075066965625001</v>
      </c>
      <c r="E11">
        <v>1.1178704624</v>
      </c>
      <c r="F11">
        <v>1.23328295475</v>
      </c>
      <c r="G11">
        <v>0.26352199887820515</v>
      </c>
      <c r="H11">
        <v>0.2590930577205882</v>
      </c>
      <c r="I11">
        <v>5.0926</v>
      </c>
      <c r="J11">
        <f>D11/(F11/3.362524)</f>
        <v>2.201652619047619</v>
      </c>
      <c r="K11">
        <f>(G11)/(F11/1.168557)</f>
        <v>0.24969166666666673</v>
      </c>
      <c r="L11">
        <f>(H11/1.190654)/F11</f>
        <v>0.17644423452442554</v>
      </c>
    </row>
    <row r="12">
      <c r="B12">
        <v>8</v>
      </c>
      <c r="C12">
        <v>2</v>
      </c>
      <c r="D12">
        <v>0.8075066965625001</v>
      </c>
      <c r="E12">
        <v>1.1178704624</v>
      </c>
      <c r="F12">
        <v>1.23328295475</v>
      </c>
      <c r="G12">
        <v>0.26352199887820515</v>
      </c>
      <c r="H12">
        <v>0.2590930577205882</v>
      </c>
      <c r="I12">
        <v>5.0926</v>
      </c>
      <c r="J12">
        <f>D12/(F12/3.362524)</f>
        <v>2.201652619047619</v>
      </c>
      <c r="K12">
        <f>(G12)/(F12/1.168557)</f>
        <v>0.24969166666666673</v>
      </c>
      <c r="L12">
        <f>(H12/1.190654)/F12</f>
        <v>0.17644423452442554</v>
      </c>
    </row>
    <row r="13">
      <c r="B13">
        <v>9</v>
      </c>
      <c r="C13">
        <v>2</v>
      </c>
      <c r="D13">
        <v>0.8075066965625001</v>
      </c>
      <c r="E13">
        <v>1.1178704624</v>
      </c>
      <c r="F13">
        <v>1.23328295475</v>
      </c>
      <c r="G13">
        <v>0.26352199887820515</v>
      </c>
      <c r="H13">
        <v>0.2590930577205882</v>
      </c>
      <c r="I13">
        <v>5.0926</v>
      </c>
      <c r="J13">
        <f>D13/(F13/3.362524)</f>
        <v>2.201652619047619</v>
      </c>
      <c r="K13">
        <f>(G13)/(F13/1.168557)</f>
        <v>0.24969166666666673</v>
      </c>
      <c r="L13">
        <f>(H13/1.190654)/F13</f>
        <v>0.17644423452442554</v>
      </c>
    </row>
    <row r="14">
      <c r="B14">
        <v>10</v>
      </c>
      <c r="C14">
        <v>2</v>
      </c>
      <c r="D14">
        <v>0.8075066965625001</v>
      </c>
      <c r="E14">
        <v>1.1178704624</v>
      </c>
      <c r="F14">
        <v>1.23328295475</v>
      </c>
      <c r="G14">
        <v>0.26352199887820515</v>
      </c>
      <c r="H14">
        <v>0.2590930577205882</v>
      </c>
      <c r="I14">
        <v>5.0926</v>
      </c>
      <c r="J14">
        <f>D14/(F14/3.362524)</f>
        <v>2.201652619047619</v>
      </c>
      <c r="K14">
        <f>(G14)/(F14/1.168557)</f>
        <v>0.24969166666666673</v>
      </c>
      <c r="L14">
        <f>(H14/1.190654)/F14</f>
        <v>0.17644423452442554</v>
      </c>
    </row>
    <row r="15">
      <c r="B15">
        <v>11</v>
      </c>
      <c r="C15">
        <v>2</v>
      </c>
      <c r="D15">
        <v>0.8075066965625001</v>
      </c>
      <c r="E15">
        <v>1.1178704624</v>
      </c>
      <c r="F15">
        <v>1.23328295475</v>
      </c>
      <c r="G15">
        <v>0.26352199887820515</v>
      </c>
      <c r="H15">
        <v>0.2590930577205882</v>
      </c>
      <c r="I15">
        <v>9.1667</v>
      </c>
      <c r="J15">
        <f>D15/(F15/3.362524)</f>
        <v>2.201652619047619</v>
      </c>
      <c r="K15">
        <f>(G15)/(F15/1.168557)</f>
        <v>0.24969166666666673</v>
      </c>
      <c r="L15">
        <f>(H15/1.190654)/F15</f>
        <v>0.17644423452442554</v>
      </c>
    </row>
    <row r="16">
      <c r="B16">
        <v>12</v>
      </c>
      <c r="C16">
        <v>2</v>
      </c>
      <c r="D16">
        <v>0.8075066965625001</v>
      </c>
      <c r="E16">
        <v>1.1178704624</v>
      </c>
      <c r="F16">
        <v>1.23328295475</v>
      </c>
      <c r="G16">
        <v>0.26352199887820515</v>
      </c>
      <c r="H16">
        <v>0.2590930577205882</v>
      </c>
      <c r="I16">
        <v>9.1667</v>
      </c>
      <c r="J16">
        <f>D16/(F16/3.362524)</f>
        <v>2.201652619047619</v>
      </c>
      <c r="K16">
        <f>(G16)/(F16/1.168557)</f>
        <v>0.24969166666666673</v>
      </c>
      <c r="L16">
        <f>(H16/1.190654)/F16</f>
        <v>0.17644423452442554</v>
      </c>
    </row>
    <row r="17">
      <c r="B17">
        <v>13</v>
      </c>
      <c r="C17">
        <v>2</v>
      </c>
      <c r="D17">
        <v>0.8075066965625001</v>
      </c>
      <c r="E17">
        <v>1.1178704624</v>
      </c>
      <c r="F17">
        <v>1.23328295475</v>
      </c>
      <c r="G17">
        <v>0.26352199887820515</v>
      </c>
      <c r="H17">
        <v>0.2590930577205882</v>
      </c>
      <c r="I17">
        <v>9.1667</v>
      </c>
      <c r="J17">
        <f>D17/(F17/3.362524)</f>
        <v>2.201652619047619</v>
      </c>
      <c r="K17">
        <f>(G17)/(F17/1.168557)</f>
        <v>0.24969166666666673</v>
      </c>
      <c r="L17">
        <f>(H17/1.190654)/F17</f>
        <v>0.17644423452442554</v>
      </c>
    </row>
    <row r="18">
      <c r="B18">
        <v>14</v>
      </c>
      <c r="C18">
        <v>2</v>
      </c>
      <c r="D18">
        <v>0.8075066965625001</v>
      </c>
      <c r="E18">
        <v>1.1178704624</v>
      </c>
      <c r="F18">
        <v>1.23328295475</v>
      </c>
      <c r="G18">
        <v>0.26352199887820515</v>
      </c>
      <c r="H18">
        <v>0.2590930577205882</v>
      </c>
      <c r="I18">
        <v>9.1667</v>
      </c>
      <c r="J18">
        <f>D18/(F18/3.362524)</f>
        <v>2.201652619047619</v>
      </c>
      <c r="K18">
        <f>(G18)/(F18/1.168557)</f>
        <v>0.24969166666666673</v>
      </c>
      <c r="L18">
        <f>(H18/1.190654)/F18</f>
        <v>0.17644423452442554</v>
      </c>
    </row>
    <row r="19">
      <c r="A19">
        <v>1</v>
      </c>
      <c r="B19">
        <v>15</v>
      </c>
      <c r="C19">
        <v>3</v>
      </c>
      <c r="D19">
        <v>2.021494804570313</v>
      </c>
      <c r="E19">
        <v>2.7984527454</v>
      </c>
      <c r="F19">
        <v>3.0873738833437505</v>
      </c>
      <c r="G19">
        <v>0.6596952742187502</v>
      </c>
      <c r="H19">
        <v>0.6486079586856619</v>
      </c>
      <c r="I19">
        <v>9.1667</v>
      </c>
      <c r="J19">
        <f>D19/(F19/3.362524)</f>
        <v>2.2016526190476196</v>
      </c>
      <c r="K19">
        <f>(G19)/(F19/1.168557)</f>
        <v>0.2496916666666667</v>
      </c>
      <c r="L19">
        <f>(H19/1.190654)/F19</f>
        <v>0.17644423452442554</v>
      </c>
    </row>
    <row r="20">
      <c r="A20">
        <v>2</v>
      </c>
      <c r="B20">
        <v>16</v>
      </c>
      <c r="C20">
        <v>3</v>
      </c>
      <c r="D20">
        <v>2.021494804570313</v>
      </c>
      <c r="E20">
        <v>2.7984527454</v>
      </c>
      <c r="F20">
        <v>3.0873738833437505</v>
      </c>
      <c r="G20">
        <v>0.6596952742187502</v>
      </c>
      <c r="H20">
        <v>0.6486079586856619</v>
      </c>
      <c r="I20">
        <v>9.1667</v>
      </c>
      <c r="J20">
        <f>D20/(F20/3.362524)</f>
        <v>2.2016526190476196</v>
      </c>
      <c r="K20">
        <f>(G20)/(F20/1.168557)</f>
        <v>0.2496916666666667</v>
      </c>
      <c r="L20">
        <f>(H20/1.190654)/F20</f>
        <v>0.17644423452442554</v>
      </c>
    </row>
    <row r="21">
      <c r="B21">
        <v>17</v>
      </c>
      <c r="C21">
        <v>3</v>
      </c>
      <c r="D21">
        <v>2.021494804570313</v>
      </c>
      <c r="E21">
        <v>2.7984527454</v>
      </c>
      <c r="F21">
        <v>3.0873738833437505</v>
      </c>
      <c r="G21">
        <v>0.6596952742187502</v>
      </c>
      <c r="H21">
        <v>0.6486079586856619</v>
      </c>
      <c r="I21">
        <v>9.1667</v>
      </c>
      <c r="J21">
        <f>D21/(F21/3.362524)</f>
        <v>2.2016526190476196</v>
      </c>
      <c r="K21">
        <f>(G21)/(F21/1.168557)</f>
        <v>0.2496916666666667</v>
      </c>
      <c r="L21">
        <f>(H21/1.190654)/F21</f>
        <v>0.17644423452442554</v>
      </c>
    </row>
    <row r="22">
      <c r="B22">
        <v>18</v>
      </c>
      <c r="C22">
        <v>3</v>
      </c>
      <c r="D22">
        <v>2.021494804570313</v>
      </c>
      <c r="E22">
        <v>2.7984527454</v>
      </c>
      <c r="F22">
        <v>3.0873738833437505</v>
      </c>
      <c r="G22">
        <v>0.6596952742187502</v>
      </c>
      <c r="H22">
        <v>0.6486079586856619</v>
      </c>
      <c r="I22">
        <v>12.2222</v>
      </c>
      <c r="J22">
        <f>D22/(F22/3.362524)</f>
        <v>2.2016526190476196</v>
      </c>
      <c r="K22">
        <f>(G22)/(F22/1.168557)</f>
        <v>0.2496916666666667</v>
      </c>
      <c r="L22">
        <f>(H22/1.190654)/F22</f>
        <v>0.17644423452442554</v>
      </c>
    </row>
    <row r="23">
      <c r="B23">
        <v>19</v>
      </c>
      <c r="C23">
        <v>3</v>
      </c>
      <c r="D23">
        <v>2.021494804570313</v>
      </c>
      <c r="E23">
        <v>2.7984527454</v>
      </c>
      <c r="F23">
        <v>3.0873738833437505</v>
      </c>
      <c r="G23">
        <v>0.6596952742187502</v>
      </c>
      <c r="H23">
        <v>0.6486079586856619</v>
      </c>
      <c r="I23">
        <v>12.2222</v>
      </c>
      <c r="J23">
        <f>D23/(F23/3.362524)</f>
        <v>2.2016526190476196</v>
      </c>
      <c r="K23">
        <f>(G23)/(F23/1.168557)</f>
        <v>0.2496916666666667</v>
      </c>
      <c r="L23">
        <f>(H23/1.190654)/F23</f>
        <v>0.17644423452442554</v>
      </c>
    </row>
    <row r="24">
      <c r="B24">
        <v>20</v>
      </c>
      <c r="C24">
        <v>3</v>
      </c>
      <c r="D24">
        <v>2.021494804570313</v>
      </c>
      <c r="E24">
        <v>2.7984527454</v>
      </c>
      <c r="F24">
        <v>3.0873738833437505</v>
      </c>
      <c r="G24">
        <v>0.6596952742187502</v>
      </c>
      <c r="H24">
        <v>0.6486079586856619</v>
      </c>
      <c r="I24">
        <v>12.2222</v>
      </c>
      <c r="J24">
        <f>D24/(F24/3.362524)</f>
        <v>2.2016526190476196</v>
      </c>
      <c r="K24">
        <f>(G24)/(F24/1.168557)</f>
        <v>0.2496916666666667</v>
      </c>
      <c r="L24">
        <f>(H24/1.190654)/F24</f>
        <v>0.17644423452442554</v>
      </c>
    </row>
    <row r="25">
      <c r="B25">
        <v>21</v>
      </c>
      <c r="C25">
        <v>3</v>
      </c>
      <c r="D25">
        <v>2.021494804570313</v>
      </c>
      <c r="E25">
        <v>2.7984527454</v>
      </c>
      <c r="F25">
        <v>3.0873738833437505</v>
      </c>
      <c r="G25">
        <v>0.6596952742187502</v>
      </c>
      <c r="H25">
        <v>0.6486079586856619</v>
      </c>
      <c r="I25">
        <v>12.2222</v>
      </c>
      <c r="J25">
        <f>D25/(F25/3.362524)</f>
        <v>2.2016526190476196</v>
      </c>
      <c r="K25">
        <f>(G25)/(F25/1.168557)</f>
        <v>0.2496916666666667</v>
      </c>
      <c r="L25">
        <f>(H25/1.190654)/F25</f>
        <v>0.17644423452442554</v>
      </c>
    </row>
    <row r="26">
      <c r="B26">
        <v>22</v>
      </c>
      <c r="C26">
        <v>4</v>
      </c>
      <c r="D26">
        <v>2.021494804570313</v>
      </c>
      <c r="E26">
        <v>2.7984527454</v>
      </c>
      <c r="F26">
        <v>3.0873738833437505</v>
      </c>
      <c r="G26">
        <v>0.6596952742187502</v>
      </c>
      <c r="H26">
        <v>0.6486079586856619</v>
      </c>
      <c r="I26">
        <v>12.2222</v>
      </c>
      <c r="J26">
        <f>D26/(F26/3.362524)</f>
        <v>2.2016526190476196</v>
      </c>
      <c r="K26">
        <f>(G26)/(F26/1.168557)</f>
        <v>0.2496916666666667</v>
      </c>
      <c r="L26">
        <f>(H26/1.190654)/F26</f>
        <v>0.17644423452442554</v>
      </c>
    </row>
    <row r="27">
      <c r="B27">
        <v>23</v>
      </c>
      <c r="C27">
        <v>4</v>
      </c>
      <c r="D27">
        <v>2.021494804570313</v>
      </c>
      <c r="E27">
        <v>2.7984527454</v>
      </c>
      <c r="F27">
        <v>3.0873738833437505</v>
      </c>
      <c r="G27">
        <v>0.6596952742187502</v>
      </c>
      <c r="H27">
        <v>0.6486079586856619</v>
      </c>
      <c r="I27">
        <v>12.2222</v>
      </c>
      <c r="J27">
        <f>D27/(F27/3.362524)</f>
        <v>2.2016526190476196</v>
      </c>
      <c r="K27">
        <f>(G27)/(F27/1.168557)</f>
        <v>0.2496916666666667</v>
      </c>
      <c r="L27">
        <f>(H27/1.190654)/F27</f>
        <v>0.17644423452442554</v>
      </c>
    </row>
    <row r="28">
      <c r="B28">
        <v>24</v>
      </c>
      <c r="C28">
        <v>4</v>
      </c>
      <c r="D28">
        <v>2.021494804570313</v>
      </c>
      <c r="E28">
        <v>2.7984527454</v>
      </c>
      <c r="F28">
        <v>3.0873738833437505</v>
      </c>
      <c r="G28">
        <v>0.6596952742187502</v>
      </c>
      <c r="H28">
        <v>0.6486079586856619</v>
      </c>
      <c r="I28">
        <v>12.2222</v>
      </c>
      <c r="J28">
        <f>D28/(F28/3.362524)</f>
        <v>2.2016526190476196</v>
      </c>
      <c r="K28">
        <f>(G28)/(F28/1.168557)</f>
        <v>0.2496916666666667</v>
      </c>
      <c r="L28">
        <f>(H28/1.190654)/F28</f>
        <v>0.17644423452442554</v>
      </c>
    </row>
    <row r="29">
      <c r="A29">
        <v>2</v>
      </c>
      <c r="B29">
        <v>25</v>
      </c>
      <c r="C29">
        <v>4</v>
      </c>
      <c r="D29">
        <v>2.021494804570313</v>
      </c>
      <c r="E29">
        <v>2.7984527454</v>
      </c>
      <c r="F29">
        <v>3.0873738833437505</v>
      </c>
      <c r="G29">
        <v>0.6596952742187502</v>
      </c>
      <c r="H29">
        <v>0.6486079586856619</v>
      </c>
      <c r="I29">
        <v>12.2222</v>
      </c>
      <c r="J29">
        <f>D29/(F29/3.362524)</f>
        <v>2.2016526190476196</v>
      </c>
      <c r="K29">
        <f>(G29)/(F29/1.168557)</f>
        <v>0.2496916666666667</v>
      </c>
      <c r="L29">
        <f>(H29/1.190654)/F29</f>
        <v>0.17644423452442554</v>
      </c>
    </row>
    <row r="30">
      <c r="A30">
        <v>3</v>
      </c>
      <c r="B30">
        <v>26</v>
      </c>
      <c r="C30">
        <v>4</v>
      </c>
      <c r="D30">
        <v>2.021494804570313</v>
      </c>
      <c r="E30">
        <v>2.7984527454</v>
      </c>
      <c r="F30">
        <v>3.0873738833437505</v>
      </c>
      <c r="G30">
        <v>0.6596952742187502</v>
      </c>
      <c r="H30">
        <v>0.6486079586856619</v>
      </c>
      <c r="I30">
        <v>12.2222</v>
      </c>
      <c r="J30">
        <f>D30/(F30/3.362524)</f>
        <v>2.2016526190476196</v>
      </c>
      <c r="K30">
        <f>(G30)/(F30/1.168557)</f>
        <v>0.2496916666666667</v>
      </c>
      <c r="L30">
        <f>(H30/1.190654)/F30</f>
        <v>0.17644423452442554</v>
      </c>
    </row>
    <row r="31">
      <c r="B31">
        <v>27</v>
      </c>
      <c r="C31">
        <v>4</v>
      </c>
      <c r="D31">
        <v>2.021494804570313</v>
      </c>
      <c r="E31">
        <v>2.7984527454</v>
      </c>
      <c r="F31">
        <v>3.0873738833437505</v>
      </c>
      <c r="G31">
        <v>0.6596952742187502</v>
      </c>
      <c r="H31">
        <v>0.6486079586856619</v>
      </c>
      <c r="I31">
        <v>12.2222</v>
      </c>
      <c r="J31">
        <f>D31/(F31/3.362524)</f>
        <v>2.2016526190476196</v>
      </c>
      <c r="K31">
        <f>(G31)/(F31/1.168557)</f>
        <v>0.2496916666666667</v>
      </c>
      <c r="L31">
        <f>(H31/1.190654)/F31</f>
        <v>0.17644423452442554</v>
      </c>
    </row>
    <row r="32">
      <c r="B32">
        <v>28</v>
      </c>
      <c r="C32">
        <v>4</v>
      </c>
      <c r="D32">
        <v>2.021494804570313</v>
      </c>
      <c r="E32">
        <v>2.7984527454</v>
      </c>
      <c r="F32">
        <v>3.0873738833437505</v>
      </c>
      <c r="G32">
        <v>0.6596952742187502</v>
      </c>
      <c r="H32">
        <v>0.6486079586856619</v>
      </c>
      <c r="I32">
        <v>12.2222</v>
      </c>
      <c r="J32">
        <f>D32/(F32/3.362524)</f>
        <v>2.2016526190476196</v>
      </c>
      <c r="K32">
        <f>(G32)/(F32/1.168557)</f>
        <v>0.2496916666666667</v>
      </c>
      <c r="L32">
        <f>(H32/1.190654)/F32</f>
        <v>0.17644423452442554</v>
      </c>
    </row>
    <row r="33">
      <c r="B33">
        <v>29</v>
      </c>
      <c r="C33">
        <v>5</v>
      </c>
      <c r="D33">
        <v>2.021494804570313</v>
      </c>
      <c r="E33">
        <v>2.7984527454</v>
      </c>
      <c r="F33">
        <v>3.0873738833437505</v>
      </c>
      <c r="G33">
        <v>0.6596952742187502</v>
      </c>
      <c r="H33">
        <v>0.6486079586856619</v>
      </c>
      <c r="I33">
        <v>12.2222</v>
      </c>
      <c r="J33">
        <f>D33/(F33/3.362524)</f>
        <v>2.2016526190476196</v>
      </c>
      <c r="K33">
        <f>(G33)/(F33/1.168557)</f>
        <v>0.2496916666666667</v>
      </c>
      <c r="L33">
        <f>(H33/1.190654)/F33</f>
        <v>0.17644423452442554</v>
      </c>
    </row>
    <row r="34">
      <c r="A34">
        <v>3</v>
      </c>
      <c r="B34">
        <v>30</v>
      </c>
      <c r="C34">
        <v>5</v>
      </c>
      <c r="D34">
        <v>2.021494804570313</v>
      </c>
      <c r="E34">
        <v>2.7984527454</v>
      </c>
      <c r="F34">
        <v>3.0873738833437505</v>
      </c>
      <c r="G34">
        <v>0.6596952742187502</v>
      </c>
      <c r="H34">
        <v>0.6486079586856619</v>
      </c>
      <c r="I34">
        <v>12.2222</v>
      </c>
      <c r="J34">
        <f>D34/(F34/3.362524)</f>
        <v>2.2016526190476196</v>
      </c>
      <c r="K34">
        <f>(G34)/(F34/1.168557)</f>
        <v>0.2496916666666667</v>
      </c>
      <c r="L34">
        <f>(H34/1.190654)/F34</f>
        <v>0.17644423452442554</v>
      </c>
    </row>
    <row r="35">
      <c r="A35">
        <v>4</v>
      </c>
      <c r="B35">
        <v>31</v>
      </c>
      <c r="C35">
        <v>5</v>
      </c>
      <c r="D35">
        <v>2.021494804570313</v>
      </c>
      <c r="E35">
        <v>2.7984527454</v>
      </c>
      <c r="F35">
        <v>3.0873738833437505</v>
      </c>
      <c r="G35">
        <v>0.6596952742187502</v>
      </c>
      <c r="H35">
        <v>0.6486079586856619</v>
      </c>
      <c r="I35">
        <v>12.2222</v>
      </c>
      <c r="J35">
        <f>D35/(F35/3.362524)</f>
        <v>2.2016526190476196</v>
      </c>
      <c r="K35">
        <f>(G35)/(F35/1.168557)</f>
        <v>0.2496916666666667</v>
      </c>
      <c r="L35">
        <f>(H35/1.190654)/F35</f>
        <v>0.17644423452442554</v>
      </c>
    </row>
    <row r="36">
      <c r="B36">
        <v>32</v>
      </c>
      <c r="C36">
        <v>5</v>
      </c>
      <c r="D36">
        <v>2.021494804570313</v>
      </c>
      <c r="E36">
        <v>2.7984527454</v>
      </c>
      <c r="F36">
        <v>3.0873738833437505</v>
      </c>
      <c r="G36">
        <v>0.6596952742187502</v>
      </c>
      <c r="H36">
        <v>0.6486079586856619</v>
      </c>
      <c r="I36">
        <v>12.2222</v>
      </c>
      <c r="J36">
        <f>D36/(F36/3.362524)</f>
        <v>2.2016526190476196</v>
      </c>
      <c r="K36">
        <f>(G36)/(F36/1.168557)</f>
        <v>0.2496916666666667</v>
      </c>
      <c r="L36">
        <f>(H36/1.190654)/F36</f>
        <v>0.17644423452442554</v>
      </c>
    </row>
    <row r="37">
      <c r="B37">
        <v>33</v>
      </c>
      <c r="C37">
        <v>5</v>
      </c>
      <c r="D37">
        <v>2.021494804570313</v>
      </c>
      <c r="E37">
        <v>2.7984527454</v>
      </c>
      <c r="F37">
        <v>3.0873738833437505</v>
      </c>
      <c r="G37">
        <v>0.6596952742187502</v>
      </c>
      <c r="H37">
        <v>0.6486079586856619</v>
      </c>
      <c r="I37">
        <v>17.3149</v>
      </c>
      <c r="J37">
        <f>D37/(F37/3.362524)</f>
        <v>2.2016526190476196</v>
      </c>
      <c r="K37">
        <f>(G37)/(F37/1.168557)</f>
        <v>0.2496916666666667</v>
      </c>
      <c r="L37">
        <f>(H37/1.190654)/F37</f>
        <v>0.17644423452442554</v>
      </c>
    </row>
    <row r="38">
      <c r="B38">
        <v>34</v>
      </c>
      <c r="C38">
        <v>5</v>
      </c>
      <c r="D38">
        <v>2.021494804570313</v>
      </c>
      <c r="E38">
        <v>2.7984527454</v>
      </c>
      <c r="F38">
        <v>3.0873738833437505</v>
      </c>
      <c r="G38">
        <v>0.6596952742187502</v>
      </c>
      <c r="H38">
        <v>0.6486079586856619</v>
      </c>
      <c r="I38">
        <v>17.3149</v>
      </c>
      <c r="J38">
        <f>D38/(F38/3.362524)</f>
        <v>2.2016526190476196</v>
      </c>
      <c r="K38">
        <f>(G38)/(F38/1.168557)</f>
        <v>0.2496916666666667</v>
      </c>
      <c r="L38">
        <f>(H38/1.190654)/F38</f>
        <v>0.17644423452442554</v>
      </c>
    </row>
    <row r="39">
      <c r="A39">
        <v>4</v>
      </c>
      <c r="B39">
        <v>35</v>
      </c>
      <c r="C39">
        <v>5</v>
      </c>
      <c r="D39">
        <v>2.021494804570313</v>
      </c>
      <c r="E39">
        <v>2.7984527454</v>
      </c>
      <c r="F39">
        <v>3.0873738833437505</v>
      </c>
      <c r="G39">
        <v>0.6596952742187502</v>
      </c>
      <c r="H39">
        <v>0.6486079586856619</v>
      </c>
      <c r="I39">
        <v>17.3149</v>
      </c>
      <c r="J39">
        <f>D39/(F39/3.362524)</f>
        <v>2.2016526190476196</v>
      </c>
      <c r="K39">
        <f>(G39)/(F39/1.168557)</f>
        <v>0.2496916666666667</v>
      </c>
      <c r="L39">
        <f>(H39/1.190654)/F39</f>
        <v>0.17644423452442554</v>
      </c>
    </row>
    <row r="40">
      <c r="A40">
        <v>5</v>
      </c>
      <c r="B40">
        <v>36</v>
      </c>
      <c r="C40">
        <v>6</v>
      </c>
      <c r="D40">
        <v>2.021494804570313</v>
      </c>
      <c r="E40">
        <v>2.7984527454</v>
      </c>
      <c r="F40">
        <v>3.0873738833437505</v>
      </c>
      <c r="G40">
        <v>0.6596952742187502</v>
      </c>
      <c r="H40">
        <v>0.6486079586856619</v>
      </c>
      <c r="I40">
        <v>17.3149</v>
      </c>
      <c r="J40">
        <f>D40/(F40/3.362524)</f>
        <v>2.2016526190476196</v>
      </c>
      <c r="K40">
        <f>(G40)/(F40/1.168557)</f>
        <v>0.2496916666666667</v>
      </c>
      <c r="L40">
        <f>(H40/1.190654)/F40</f>
        <v>0.17644423452442554</v>
      </c>
    </row>
    <row r="41">
      <c r="B41">
        <v>37</v>
      </c>
      <c r="C41">
        <v>6</v>
      </c>
      <c r="D41">
        <v>2.021494804570313</v>
      </c>
      <c r="E41">
        <v>2.7984527454</v>
      </c>
      <c r="F41">
        <v>3.0873738833437505</v>
      </c>
      <c r="G41">
        <v>0.6596952742187502</v>
      </c>
      <c r="H41">
        <v>0.6486079586856619</v>
      </c>
      <c r="I41">
        <v>17.3149</v>
      </c>
      <c r="J41">
        <f>D41/(F41/3.362524)</f>
        <v>2.2016526190476196</v>
      </c>
      <c r="K41">
        <f>(G41)/(F41/1.168557)</f>
        <v>0.2496916666666667</v>
      </c>
      <c r="L41">
        <f>(H41/1.190654)/F41</f>
        <v>0.17644423452442554</v>
      </c>
    </row>
    <row r="42">
      <c r="B42">
        <v>38</v>
      </c>
      <c r="C42">
        <v>6</v>
      </c>
      <c r="D42">
        <v>2.021494804570313</v>
      </c>
      <c r="E42">
        <v>2.7984527454</v>
      </c>
      <c r="F42">
        <v>3.0873738833437505</v>
      </c>
      <c r="G42">
        <v>0.6596952742187502</v>
      </c>
      <c r="H42">
        <v>0.6486079586856619</v>
      </c>
      <c r="I42">
        <v>17.3149</v>
      </c>
      <c r="J42">
        <f>D42/(F42/3.362524)</f>
        <v>2.2016526190476196</v>
      </c>
      <c r="K42">
        <f>(G42)/(F42/1.168557)</f>
        <v>0.2496916666666667</v>
      </c>
      <c r="L42">
        <f>(H42/1.190654)/F42</f>
        <v>0.17644423452442554</v>
      </c>
    </row>
    <row r="43">
      <c r="B43">
        <v>39</v>
      </c>
      <c r="C43">
        <v>6</v>
      </c>
      <c r="D43">
        <v>2.021494804570313</v>
      </c>
      <c r="E43">
        <v>2.7984527454</v>
      </c>
      <c r="F43">
        <v>3.0873738833437505</v>
      </c>
      <c r="G43">
        <v>0.6596952742187502</v>
      </c>
      <c r="H43">
        <v>0.6486079586856619</v>
      </c>
      <c r="I43">
        <v>17.3149</v>
      </c>
      <c r="J43">
        <f>D43/(F43/3.362524)</f>
        <v>2.2016526190476196</v>
      </c>
      <c r="K43">
        <f>(G43)/(F43/1.168557)</f>
        <v>0.2496916666666667</v>
      </c>
      <c r="L43">
        <f>(H43/1.190654)/F43</f>
        <v>0.17644423452442554</v>
      </c>
    </row>
    <row r="44">
      <c r="B44">
        <v>40</v>
      </c>
      <c r="C44">
        <v>6</v>
      </c>
      <c r="D44">
        <v>2.021494804570313</v>
      </c>
      <c r="E44">
        <v>2.7984527454</v>
      </c>
      <c r="F44">
        <v>3.0873738833437505</v>
      </c>
      <c r="G44">
        <v>0.6596952742187502</v>
      </c>
      <c r="H44">
        <v>0.6486079586856619</v>
      </c>
      <c r="I44">
        <v>17.3149</v>
      </c>
      <c r="J44">
        <f>D44/(F44/3.362524)</f>
        <v>2.2016526190476196</v>
      </c>
      <c r="K44">
        <f>(G44)/(F44/1.168557)</f>
        <v>0.2496916666666667</v>
      </c>
      <c r="L44">
        <f>(H44/1.190654)/F44</f>
        <v>0.17644423452442554</v>
      </c>
    </row>
    <row r="45">
      <c r="B45">
        <v>41</v>
      </c>
      <c r="C45">
        <v>6</v>
      </c>
      <c r="D45">
        <v>2.021494804570313</v>
      </c>
      <c r="E45">
        <v>2.7984527454</v>
      </c>
      <c r="F45">
        <v>3.0873738833437505</v>
      </c>
      <c r="G45">
        <v>0.6596952742187502</v>
      </c>
      <c r="H45">
        <v>0.6486079586856619</v>
      </c>
      <c r="I45">
        <v>17.3149</v>
      </c>
      <c r="J45">
        <f>D45/(F45/3.362524)</f>
        <v>2.2016526190476196</v>
      </c>
      <c r="K45">
        <f>(G45)/(F45/1.168557)</f>
        <v>0.2496916666666667</v>
      </c>
      <c r="L45">
        <f>(H45/1.190654)/F45</f>
        <v>0.17644423452442554</v>
      </c>
    </row>
    <row r="46">
      <c r="B46">
        <v>42</v>
      </c>
      <c r="C46">
        <v>6</v>
      </c>
      <c r="D46">
        <v>2.021494804570313</v>
      </c>
      <c r="E46">
        <v>2.7984527454</v>
      </c>
      <c r="F46">
        <v>3.0873738833437505</v>
      </c>
      <c r="G46">
        <v>0.6596952742187502</v>
      </c>
      <c r="H46">
        <v>0.6486079586856619</v>
      </c>
      <c r="I46">
        <v>17.3149</v>
      </c>
      <c r="J46">
        <f>D46/(F46/3.362524)</f>
        <v>2.2016526190476196</v>
      </c>
      <c r="K46">
        <f>(G46)/(F46/1.168557)</f>
        <v>0.2496916666666667</v>
      </c>
      <c r="L46">
        <f>(H46/1.190654)/F46</f>
        <v>0.17644423452442554</v>
      </c>
    </row>
    <row r="47">
      <c r="B47">
        <v>43</v>
      </c>
      <c r="C47">
        <v>7</v>
      </c>
      <c r="D47">
        <v>2.021494804570313</v>
      </c>
      <c r="E47">
        <v>2.7984527454</v>
      </c>
      <c r="F47">
        <v>3.0873738833437505</v>
      </c>
      <c r="G47">
        <v>0.6596952742187502</v>
      </c>
      <c r="H47">
        <v>0.6486079586856619</v>
      </c>
      <c r="I47">
        <v>17.3149</v>
      </c>
      <c r="J47">
        <f>D47/(F47/3.362524)</f>
        <v>2.2016526190476196</v>
      </c>
      <c r="K47">
        <f>(G47)/(F47/1.168557)</f>
        <v>0.2496916666666667</v>
      </c>
      <c r="L47">
        <f>(H47/1.190654)/F47</f>
        <v>0.17644423452442554</v>
      </c>
    </row>
    <row r="48">
      <c r="B48">
        <v>44</v>
      </c>
      <c r="C48">
        <v>7</v>
      </c>
      <c r="D48">
        <v>2.021494804570313</v>
      </c>
      <c r="E48">
        <v>2.7984527454</v>
      </c>
      <c r="F48">
        <v>3.0873738833437505</v>
      </c>
      <c r="G48">
        <v>0.6596952742187502</v>
      </c>
      <c r="H48">
        <v>0.6486079586856619</v>
      </c>
      <c r="I48">
        <v>17.3149</v>
      </c>
      <c r="J48">
        <f>D48/(F48/3.362524)</f>
        <v>2.2016526190476196</v>
      </c>
      <c r="K48">
        <f>(G48)/(F48/1.168557)</f>
        <v>0.2496916666666667</v>
      </c>
      <c r="L48">
        <f>(H48/1.190654)/F48</f>
        <v>0.17644423452442554</v>
      </c>
    </row>
    <row r="49">
      <c r="A49">
        <v>5</v>
      </c>
      <c r="B49">
        <v>45</v>
      </c>
      <c r="C49">
        <v>7</v>
      </c>
      <c r="D49">
        <v>2.021494804570313</v>
      </c>
      <c r="E49">
        <v>2.7984527454</v>
      </c>
      <c r="F49">
        <v>3.0873738833437505</v>
      </c>
      <c r="G49">
        <v>0.6596952742187502</v>
      </c>
      <c r="H49">
        <v>0.6486079586856619</v>
      </c>
      <c r="I49">
        <v>17.3149</v>
      </c>
      <c r="J49">
        <f>D49/(F49/3.362524)</f>
        <v>2.2016526190476196</v>
      </c>
      <c r="K49">
        <f>(G49)/(F49/1.168557)</f>
        <v>0.2496916666666667</v>
      </c>
      <c r="L49">
        <f>(H49/1.190654)/F49</f>
        <v>0.17644423452442554</v>
      </c>
    </row>
    <row r="50">
      <c r="A50">
        <v>6</v>
      </c>
      <c r="B50">
        <v>46</v>
      </c>
      <c r="C50">
        <v>7</v>
      </c>
      <c r="D50">
        <v>2.021494804570313</v>
      </c>
      <c r="E50">
        <v>2.7984527454</v>
      </c>
      <c r="F50">
        <v>3.0873738833437505</v>
      </c>
      <c r="G50">
        <v>0.6596952742187502</v>
      </c>
      <c r="H50">
        <v>0.6486079586856619</v>
      </c>
      <c r="I50">
        <v>17.3149</v>
      </c>
      <c r="J50">
        <f>D50/(F50/3.362524)</f>
        <v>2.2016526190476196</v>
      </c>
      <c r="K50">
        <f>(G50)/(F50/1.168557)</f>
        <v>0.2496916666666667</v>
      </c>
      <c r="L50">
        <f>(H50/1.190654)/F50</f>
        <v>0.17644423452442554</v>
      </c>
    </row>
    <row r="51">
      <c r="B51">
        <v>47</v>
      </c>
      <c r="C51">
        <v>7</v>
      </c>
      <c r="D51">
        <v>2.021494804570313</v>
      </c>
      <c r="E51">
        <v>2.7984527454</v>
      </c>
      <c r="F51">
        <v>3.0873738833437505</v>
      </c>
      <c r="G51">
        <v>0.6596952742187502</v>
      </c>
      <c r="H51">
        <v>0.6486079586856619</v>
      </c>
      <c r="I51">
        <v>17.3149</v>
      </c>
      <c r="J51">
        <f>D51/(F51/3.362524)</f>
        <v>2.2016526190476196</v>
      </c>
      <c r="K51">
        <f>(G51)/(F51/1.168557)</f>
        <v>0.2496916666666667</v>
      </c>
      <c r="L51">
        <f>(H51/1.190654)/F51</f>
        <v>0.17644423452442554</v>
      </c>
    </row>
    <row r="52">
      <c r="B52">
        <v>48</v>
      </c>
      <c r="C52">
        <v>7</v>
      </c>
      <c r="D52">
        <v>2.021494804570313</v>
      </c>
      <c r="E52">
        <v>2.7984527454</v>
      </c>
      <c r="F52">
        <v>3.0873738833437505</v>
      </c>
      <c r="G52">
        <v>0.6596952742187502</v>
      </c>
      <c r="H52">
        <v>0.6486079586856619</v>
      </c>
      <c r="I52">
        <v>23.426</v>
      </c>
      <c r="J52">
        <f>D52/(F52/3.362524)</f>
        <v>2.2016526190476196</v>
      </c>
      <c r="K52">
        <f>(G52)/(F52/1.168557)</f>
        <v>0.2496916666666667</v>
      </c>
      <c r="L52">
        <f>(H52/1.190654)/F52</f>
        <v>0.17644423452442554</v>
      </c>
    </row>
    <row r="53">
      <c r="B53">
        <v>49</v>
      </c>
      <c r="C53">
        <v>7</v>
      </c>
      <c r="D53">
        <v>2.021494804570313</v>
      </c>
      <c r="E53">
        <v>2.7984527454</v>
      </c>
      <c r="F53">
        <v>3.0873738833437505</v>
      </c>
      <c r="G53">
        <v>0.6596952742187502</v>
      </c>
      <c r="H53">
        <v>0.6486079586856619</v>
      </c>
      <c r="I53">
        <v>23.426</v>
      </c>
      <c r="J53">
        <f>D53/(F53/3.362524)</f>
        <v>2.2016526190476196</v>
      </c>
      <c r="K53">
        <f>(G53)/(F53/1.168557)</f>
        <v>0.2496916666666667</v>
      </c>
      <c r="L53">
        <f>(H53/1.190654)/F53</f>
        <v>0.17644423452442554</v>
      </c>
    </row>
    <row r="54">
      <c r="B54">
        <v>50</v>
      </c>
      <c r="C54">
        <v>8</v>
      </c>
      <c r="D54">
        <v>2.021494804570313</v>
      </c>
      <c r="E54">
        <v>2.7984527454</v>
      </c>
      <c r="F54">
        <v>3.0873738833437505</v>
      </c>
      <c r="G54">
        <v>0.6596952742187502</v>
      </c>
      <c r="H54">
        <v>0.6486079586856619</v>
      </c>
      <c r="I54">
        <v>23.426</v>
      </c>
      <c r="J54">
        <f>D54/(F54/3.362524)</f>
        <v>2.2016526190476196</v>
      </c>
      <c r="K54">
        <f>(G54)/(F54/1.168557)</f>
        <v>0.2496916666666667</v>
      </c>
      <c r="L54">
        <f>(H54/1.190654)/F54</f>
        <v>0.17644423452442554</v>
      </c>
    </row>
    <row r="55">
      <c r="B55">
        <v>51</v>
      </c>
      <c r="C55">
        <v>8</v>
      </c>
      <c r="D55">
        <v>2.021494804570313</v>
      </c>
      <c r="E55">
        <v>2.7984527454</v>
      </c>
      <c r="F55">
        <v>3.0873738833437505</v>
      </c>
      <c r="G55">
        <v>0.6596952742187502</v>
      </c>
      <c r="H55">
        <v>0.6486079586856619</v>
      </c>
      <c r="I55">
        <v>23.426</v>
      </c>
      <c r="J55">
        <f>D55/(F55/3.362524)</f>
        <v>2.2016526190476196</v>
      </c>
      <c r="K55">
        <f>(G55)/(F55/1.168557)</f>
        <v>0.2496916666666667</v>
      </c>
      <c r="L55">
        <f>(H55/1.190654)/F55</f>
        <v>0.17644423452442554</v>
      </c>
    </row>
    <row r="56">
      <c r="B56">
        <v>52</v>
      </c>
      <c r="C56">
        <v>8</v>
      </c>
      <c r="D56">
        <v>2.021494804570313</v>
      </c>
      <c r="E56">
        <v>2.7984527454</v>
      </c>
      <c r="F56">
        <v>3.0873738833437505</v>
      </c>
      <c r="G56">
        <v>0.6596952742187502</v>
      </c>
      <c r="H56">
        <v>0.6486079586856619</v>
      </c>
      <c r="I56">
        <v>23.426</v>
      </c>
      <c r="J56">
        <f>D56/(F56/3.362524)</f>
        <v>2.2016526190476196</v>
      </c>
      <c r="K56">
        <f>(G56)/(F56/1.168557)</f>
        <v>0.2496916666666667</v>
      </c>
      <c r="L56">
        <f>(H56/1.190654)/F56</f>
        <v>0.17644423452442554</v>
      </c>
    </row>
    <row r="57">
      <c r="B57">
        <v>53</v>
      </c>
      <c r="C57">
        <v>8</v>
      </c>
      <c r="D57">
        <v>2.021494804570313</v>
      </c>
      <c r="E57">
        <v>2.7984527454</v>
      </c>
      <c r="F57">
        <v>3.0873738833437505</v>
      </c>
      <c r="G57">
        <v>0.6596952742187502</v>
      </c>
      <c r="H57">
        <v>0.6486079586856619</v>
      </c>
      <c r="I57">
        <v>23.426</v>
      </c>
      <c r="J57">
        <f>D57/(F57/3.362524)</f>
        <v>2.2016526190476196</v>
      </c>
      <c r="K57">
        <f>(G57)/(F57/1.168557)</f>
        <v>0.2496916666666667</v>
      </c>
      <c r="L57">
        <f>(H57/1.190654)/F57</f>
        <v>0.17644423452442554</v>
      </c>
    </row>
    <row r="58">
      <c r="B58">
        <v>54</v>
      </c>
      <c r="C58">
        <v>8</v>
      </c>
      <c r="D58">
        <v>2.021494804570313</v>
      </c>
      <c r="E58">
        <v>2.7984527454</v>
      </c>
      <c r="F58">
        <v>3.0873738833437505</v>
      </c>
      <c r="G58">
        <v>0.6596952742187502</v>
      </c>
      <c r="H58">
        <v>0.6486079586856619</v>
      </c>
      <c r="I58">
        <v>23.426</v>
      </c>
      <c r="J58">
        <f>D58/(F58/3.362524)</f>
        <v>2.2016526190476196</v>
      </c>
      <c r="K58">
        <f>(G58)/(F58/1.168557)</f>
        <v>0.2496916666666667</v>
      </c>
      <c r="L58">
        <f>(H58/1.190654)/F58</f>
        <v>0.17644423452442554</v>
      </c>
    </row>
    <row r="59">
      <c r="B59">
        <v>55</v>
      </c>
      <c r="C59">
        <v>8</v>
      </c>
      <c r="D59">
        <v>2.021494804570313</v>
      </c>
      <c r="E59">
        <v>2.7984527454</v>
      </c>
      <c r="F59">
        <v>3.0873738833437505</v>
      </c>
      <c r="G59">
        <v>0.6596952742187502</v>
      </c>
      <c r="H59">
        <v>0.6486079586856619</v>
      </c>
      <c r="I59">
        <v>23.426</v>
      </c>
      <c r="J59">
        <f>D59/(F59/3.362524)</f>
        <v>2.2016526190476196</v>
      </c>
      <c r="K59">
        <f>(G59)/(F59/1.168557)</f>
        <v>0.2496916666666667</v>
      </c>
      <c r="L59">
        <f>(H59/1.190654)/F59</f>
        <v>0.17644423452442554</v>
      </c>
    </row>
    <row r="60">
      <c r="B60">
        <v>56</v>
      </c>
      <c r="C60">
        <v>8</v>
      </c>
      <c r="D60">
        <v>2.021494804570313</v>
      </c>
      <c r="E60">
        <v>2.7984527454</v>
      </c>
      <c r="F60">
        <v>3.0873738833437505</v>
      </c>
      <c r="G60">
        <v>0.6596952742187502</v>
      </c>
      <c r="H60">
        <v>0.6486079586856619</v>
      </c>
      <c r="I60">
        <v>23.426</v>
      </c>
      <c r="J60">
        <f>D60/(F60/3.362524)</f>
        <v>2.2016526190476196</v>
      </c>
      <c r="K60">
        <f>(G60)/(F60/1.168557)</f>
        <v>0.2496916666666667</v>
      </c>
      <c r="L60">
        <f>(H60/1.190654)/F60</f>
        <v>0.17644423452442554</v>
      </c>
    </row>
    <row r="61">
      <c r="B61">
        <v>57</v>
      </c>
      <c r="C61">
        <v>9</v>
      </c>
      <c r="D61">
        <v>2.021494804570313</v>
      </c>
      <c r="E61">
        <v>2.7984527454</v>
      </c>
      <c r="F61">
        <v>3.0873738833437505</v>
      </c>
      <c r="G61">
        <v>0.6596952742187502</v>
      </c>
      <c r="H61">
        <v>0.6486079586856619</v>
      </c>
      <c r="I61">
        <v>23.426</v>
      </c>
      <c r="J61">
        <f>D61/(F61/3.362524)</f>
        <v>2.2016526190476196</v>
      </c>
      <c r="K61">
        <f>(G61)/(F61/1.168557)</f>
        <v>0.2496916666666667</v>
      </c>
      <c r="L61">
        <f>(H61/1.190654)/F61</f>
        <v>0.17644423452442554</v>
      </c>
    </row>
    <row r="62">
      <c r="B62">
        <v>58</v>
      </c>
      <c r="C62">
        <v>9</v>
      </c>
      <c r="D62">
        <v>2.021494804570313</v>
      </c>
      <c r="E62">
        <v>2.7984527454</v>
      </c>
      <c r="F62">
        <v>3.0873738833437505</v>
      </c>
      <c r="G62">
        <v>0.6596952742187502</v>
      </c>
      <c r="H62">
        <v>0.6486079586856619</v>
      </c>
      <c r="I62">
        <v>23.426</v>
      </c>
      <c r="J62">
        <f>D62/(F62/3.362524)</f>
        <v>2.2016526190476196</v>
      </c>
      <c r="K62">
        <f>(G62)/(F62/1.168557)</f>
        <v>0.2496916666666667</v>
      </c>
      <c r="L62">
        <f>(H62/1.190654)/F62</f>
        <v>0.17644423452442554</v>
      </c>
    </row>
    <row r="63">
      <c r="B63">
        <v>59</v>
      </c>
      <c r="C63">
        <v>9</v>
      </c>
      <c r="D63">
        <v>2.021494804570313</v>
      </c>
      <c r="E63">
        <v>2.7984527454</v>
      </c>
      <c r="F63">
        <v>3.0873738833437505</v>
      </c>
      <c r="G63">
        <v>0.6596952742187502</v>
      </c>
      <c r="H63">
        <v>0.6486079586856619</v>
      </c>
      <c r="I63">
        <v>23.426</v>
      </c>
      <c r="J63">
        <f>D63/(F63/3.362524)</f>
        <v>2.2016526190476196</v>
      </c>
      <c r="K63">
        <f>(G63)/(F63/1.168557)</f>
        <v>0.2496916666666667</v>
      </c>
      <c r="L63">
        <f>(H63/1.190654)/F63</f>
        <v>0.17644423452442554</v>
      </c>
    </row>
    <row r="64">
      <c r="B64">
        <v>60</v>
      </c>
      <c r="C64">
        <v>9</v>
      </c>
      <c r="D64">
        <v>2.021494804570313</v>
      </c>
      <c r="E64">
        <v>2.7984527454</v>
      </c>
      <c r="F64">
        <v>3.0873738833437505</v>
      </c>
      <c r="G64">
        <v>0.6596952742187502</v>
      </c>
      <c r="H64">
        <v>0.6486079586856619</v>
      </c>
      <c r="I64">
        <v>23.426</v>
      </c>
      <c r="J64">
        <f>D64/(F64/3.362524)</f>
        <v>2.2016526190476196</v>
      </c>
      <c r="K64">
        <f>(G64)/(F64/1.168557)</f>
        <v>0.2496916666666667</v>
      </c>
      <c r="L64">
        <f>(H64/1.190654)/F64</f>
        <v>0.17644423452442554</v>
      </c>
    </row>
    <row r="65">
      <c r="B65">
        <v>61</v>
      </c>
      <c r="C65">
        <v>9</v>
      </c>
      <c r="D65">
        <v>2.021494804570313</v>
      </c>
      <c r="E65">
        <v>2.7984527454</v>
      </c>
      <c r="F65">
        <v>3.0873738833437505</v>
      </c>
      <c r="G65">
        <v>0.6596952742187502</v>
      </c>
      <c r="H65">
        <v>0.6486079586856619</v>
      </c>
      <c r="I65">
        <v>23.426</v>
      </c>
      <c r="J65">
        <f>D65/(F65/3.362524)</f>
        <v>2.2016526190476196</v>
      </c>
      <c r="K65">
        <f>(G65)/(F65/1.168557)</f>
        <v>0.2496916666666667</v>
      </c>
      <c r="L65">
        <f>(H65/1.190654)/F65</f>
        <v>0.17644423452442554</v>
      </c>
    </row>
    <row r="66">
      <c r="B66">
        <v>62</v>
      </c>
      <c r="C66">
        <v>9</v>
      </c>
      <c r="D66">
        <v>2.021494804570313</v>
      </c>
      <c r="E66">
        <v>2.7984527454</v>
      </c>
      <c r="F66">
        <v>3.0873738833437505</v>
      </c>
      <c r="G66">
        <v>0.6596952742187502</v>
      </c>
      <c r="H66">
        <v>0.6486079586856619</v>
      </c>
      <c r="I66">
        <v>23.426</v>
      </c>
      <c r="J66">
        <f>D66/(F66/3.362524)</f>
        <v>2.2016526190476196</v>
      </c>
      <c r="K66">
        <f>(G66)/(F66/1.168557)</f>
        <v>0.2496916666666667</v>
      </c>
      <c r="L66">
        <f>(H66/1.190654)/F66</f>
        <v>0.17644423452442554</v>
      </c>
    </row>
    <row r="67">
      <c r="B67">
        <v>63</v>
      </c>
      <c r="C67">
        <v>9</v>
      </c>
      <c r="D67">
        <v>2.021494804570313</v>
      </c>
      <c r="E67">
        <v>2.7984527454</v>
      </c>
      <c r="F67">
        <v>3.0873738833437505</v>
      </c>
      <c r="G67">
        <v>0.6596952742187502</v>
      </c>
      <c r="H67">
        <v>0.6486079586856619</v>
      </c>
      <c r="I67">
        <v>29.5372</v>
      </c>
      <c r="J67">
        <f>D67/(F67/3.362524)</f>
        <v>2.2016526190476196</v>
      </c>
      <c r="K67">
        <f>(G67)/(F67/1.168557)</f>
        <v>0.2496916666666667</v>
      </c>
      <c r="L67">
        <f>(H67/1.190654)/F67</f>
        <v>0.17644423452442554</v>
      </c>
    </row>
    <row r="68">
      <c r="B68">
        <v>64</v>
      </c>
      <c r="C68">
        <v>10</v>
      </c>
      <c r="D68">
        <v>2.021494804570313</v>
      </c>
      <c r="E68">
        <v>2.7984527454</v>
      </c>
      <c r="F68">
        <v>3.0873738833437505</v>
      </c>
      <c r="G68">
        <v>0.6596952742187502</v>
      </c>
      <c r="H68">
        <v>0.6486079586856619</v>
      </c>
      <c r="I68">
        <v>29.5372</v>
      </c>
      <c r="J68">
        <f>D68/(F68/3.362524)</f>
        <v>2.2016526190476196</v>
      </c>
      <c r="K68">
        <f>(G68)/(F68/1.168557)</f>
        <v>0.2496916666666667</v>
      </c>
      <c r="L68">
        <f>(H68/1.190654)/F68</f>
        <v>0.17644423452442554</v>
      </c>
    </row>
    <row r="69">
      <c r="A69">
        <v>6</v>
      </c>
      <c r="B69">
        <v>65</v>
      </c>
      <c r="C69">
        <v>10</v>
      </c>
      <c r="D69">
        <v>2.021494804570313</v>
      </c>
      <c r="E69">
        <v>2.7984527454</v>
      </c>
      <c r="F69">
        <v>3.0873738833437505</v>
      </c>
      <c r="G69">
        <v>0.6596952742187502</v>
      </c>
      <c r="H69">
        <v>0.6486079586856619</v>
      </c>
      <c r="I69">
        <v>29.5372</v>
      </c>
      <c r="J69">
        <f>D69/(F69/3.362524)</f>
        <v>2.2016526190476196</v>
      </c>
      <c r="K69">
        <f>(G69)/(F69/1.168557)</f>
        <v>0.2496916666666667</v>
      </c>
      <c r="L69">
        <f>(H69/1.190654)/F69</f>
        <v>0.17644423452442554</v>
      </c>
    </row>
    <row r="70">
      <c r="A70">
        <v>7</v>
      </c>
      <c r="B70">
        <v>66</v>
      </c>
      <c r="C70">
        <v>10</v>
      </c>
      <c r="D70">
        <v>2.021494804570313</v>
      </c>
      <c r="E70">
        <v>2.7984527454</v>
      </c>
      <c r="F70">
        <v>3.0873738833437505</v>
      </c>
      <c r="G70">
        <v>0.6596952742187502</v>
      </c>
      <c r="H70">
        <v>0.6486079586856619</v>
      </c>
      <c r="I70">
        <v>29.5372</v>
      </c>
      <c r="J70">
        <f>D70/(F70/3.362524)</f>
        <v>2.2016526190476196</v>
      </c>
      <c r="K70">
        <f>(G70)/(F70/1.168557)</f>
        <v>0.2496916666666667</v>
      </c>
      <c r="L70">
        <f>(H70/1.190654)/F70</f>
        <v>0.17644423452442554</v>
      </c>
    </row>
    <row r="71">
      <c r="B71">
        <v>67</v>
      </c>
      <c r="C71">
        <v>10</v>
      </c>
      <c r="D71">
        <v>2.021494804570313</v>
      </c>
      <c r="E71">
        <v>2.7984527454</v>
      </c>
      <c r="F71">
        <v>3.0873738833437505</v>
      </c>
      <c r="G71">
        <v>0.6596952742187502</v>
      </c>
      <c r="H71">
        <v>0.6486079586856619</v>
      </c>
      <c r="I71">
        <v>29.5372</v>
      </c>
      <c r="J71">
        <f>D71/(F71/3.362524)</f>
        <v>2.2016526190476196</v>
      </c>
      <c r="K71">
        <f>(G71)/(F71/1.168557)</f>
        <v>0.2496916666666667</v>
      </c>
      <c r="L71">
        <f>(H71/1.190654)/F71</f>
        <v>0.17644423452442554</v>
      </c>
    </row>
    <row r="72">
      <c r="B72">
        <v>68</v>
      </c>
      <c r="C72">
        <v>10</v>
      </c>
      <c r="D72">
        <v>1.8836656133496097</v>
      </c>
      <c r="E72">
        <v>2.7984527454</v>
      </c>
      <c r="F72">
        <v>3.0873738833437505</v>
      </c>
      <c r="G72">
        <v>0.6596952742187502</v>
      </c>
      <c r="H72">
        <v>0.6486079586856619</v>
      </c>
      <c r="I72">
        <v>29.5372</v>
      </c>
      <c r="J72">
        <f>D72/(F72/3.362524)</f>
        <v>2.0515399404761903</v>
      </c>
      <c r="K72">
        <f>(G72)/(F72/1.168557)</f>
        <v>0.2496916666666667</v>
      </c>
      <c r="L72">
        <f>(H72/1.190654)/F72</f>
        <v>0.17644423452442554</v>
      </c>
    </row>
    <row r="73">
      <c r="B73">
        <v>69</v>
      </c>
      <c r="C73">
        <v>10</v>
      </c>
      <c r="D73">
        <v>1.8836656133496097</v>
      </c>
      <c r="E73">
        <v>2.7984527454</v>
      </c>
      <c r="F73">
        <v>3.0873738833437505</v>
      </c>
      <c r="G73">
        <v>0.6596952742187502</v>
      </c>
      <c r="H73">
        <v>0.6486079586856619</v>
      </c>
      <c r="I73">
        <v>29.5372</v>
      </c>
      <c r="J73">
        <f>D73/(F73/3.362524)</f>
        <v>2.0515399404761903</v>
      </c>
      <c r="K73">
        <f>(G73)/(F73/1.168557)</f>
        <v>0.2496916666666667</v>
      </c>
      <c r="L73">
        <f>(H73/1.190654)/F73</f>
        <v>0.17644423452442554</v>
      </c>
    </row>
    <row r="74">
      <c r="B74">
        <v>70</v>
      </c>
      <c r="C74">
        <v>10</v>
      </c>
      <c r="D74">
        <v>1.8836656133496097</v>
      </c>
      <c r="E74">
        <v>2.7984527454</v>
      </c>
      <c r="F74">
        <v>3.0873738833437505</v>
      </c>
      <c r="G74">
        <v>0.6596952742187502</v>
      </c>
      <c r="H74">
        <v>0.6486079586856619</v>
      </c>
      <c r="I74">
        <v>29.5372</v>
      </c>
      <c r="J74">
        <f>D74/(F74/3.362524)</f>
        <v>2.0515399404761903</v>
      </c>
      <c r="K74">
        <f>(G74)/(F74/1.168557)</f>
        <v>0.2496916666666667</v>
      </c>
      <c r="L74">
        <f>(H74/1.190654)/F74</f>
        <v>0.17644423452442554</v>
      </c>
    </row>
    <row r="75">
      <c r="B75">
        <v>71</v>
      </c>
      <c r="C75">
        <v>11</v>
      </c>
      <c r="D75">
        <v>1.8836656133496097</v>
      </c>
      <c r="E75">
        <v>2.7984527454</v>
      </c>
      <c r="F75">
        <v>3.0873738833437505</v>
      </c>
      <c r="G75">
        <v>0.6596952742187502</v>
      </c>
      <c r="H75">
        <v>0.6486079586856619</v>
      </c>
      <c r="I75">
        <v>29.5372</v>
      </c>
      <c r="J75">
        <f>D75/(F75/3.362524)</f>
        <v>2.0515399404761903</v>
      </c>
      <c r="K75">
        <f>(G75)/(F75/1.168557)</f>
        <v>0.2496916666666667</v>
      </c>
      <c r="L75">
        <f>(H75/1.190654)/F75</f>
        <v>0.17644423452442554</v>
      </c>
    </row>
    <row r="76">
      <c r="B76">
        <v>72</v>
      </c>
      <c r="C76">
        <v>11</v>
      </c>
      <c r="D76">
        <v>1.8836656133496097</v>
      </c>
      <c r="E76">
        <v>2.7984527454</v>
      </c>
      <c r="F76">
        <v>3.0873738833437505</v>
      </c>
      <c r="G76">
        <v>0.6596952742187502</v>
      </c>
      <c r="H76">
        <v>0.6486079586856619</v>
      </c>
      <c r="I76">
        <v>29.5372</v>
      </c>
      <c r="J76">
        <f>D76/(F76/3.362524)</f>
        <v>2.0515399404761903</v>
      </c>
      <c r="K76">
        <f>(G76)/(F76/1.168557)</f>
        <v>0.2496916666666667</v>
      </c>
      <c r="L76">
        <f>(H76/1.190654)/F76</f>
        <v>0.17644423452442554</v>
      </c>
    </row>
    <row r="77">
      <c r="B77">
        <v>73</v>
      </c>
      <c r="C77">
        <v>11</v>
      </c>
      <c r="D77">
        <v>1.8836656133496097</v>
      </c>
      <c r="E77">
        <v>2.7984527454</v>
      </c>
      <c r="F77">
        <v>3.0873738833437505</v>
      </c>
      <c r="G77">
        <v>0.6596952742187502</v>
      </c>
      <c r="H77">
        <v>0.6486079586856619</v>
      </c>
      <c r="I77">
        <v>29.5372</v>
      </c>
      <c r="J77">
        <f>D77/(F77/3.362524)</f>
        <v>2.0515399404761903</v>
      </c>
      <c r="K77">
        <f>(G77)/(F77/1.168557)</f>
        <v>0.2496916666666667</v>
      </c>
      <c r="L77">
        <f>(H77/1.190654)/F77</f>
        <v>0.17644423452442554</v>
      </c>
    </row>
    <row r="78">
      <c r="B78">
        <v>74</v>
      </c>
      <c r="C78">
        <v>11</v>
      </c>
      <c r="D78">
        <v>1.8836656133496097</v>
      </c>
      <c r="E78">
        <v>2.7984527454</v>
      </c>
      <c r="F78">
        <v>3.0873738833437505</v>
      </c>
      <c r="G78">
        <v>0.6596952742187502</v>
      </c>
      <c r="H78">
        <v>0.6486079586856619</v>
      </c>
      <c r="I78">
        <v>29.5372</v>
      </c>
      <c r="J78">
        <f>D78/(F78/3.362524)</f>
        <v>2.0515399404761903</v>
      </c>
      <c r="K78">
        <f>(G78)/(F78/1.168557)</f>
        <v>0.2496916666666667</v>
      </c>
      <c r="L78">
        <f>(H78/1.190654)/F78</f>
        <v>0.17644423452442554</v>
      </c>
    </row>
    <row r="79">
      <c r="B79">
        <v>75</v>
      </c>
      <c r="C79">
        <v>11</v>
      </c>
      <c r="D79">
        <v>2.2453628242500003</v>
      </c>
      <c r="E79">
        <v>2.7984527454</v>
      </c>
      <c r="F79">
        <v>3.9707468892000004</v>
      </c>
      <c r="G79">
        <v>0.8484501900000001</v>
      </c>
      <c r="H79">
        <v>0.8341905229411766</v>
      </c>
      <c r="I79">
        <v>29.5372</v>
      </c>
      <c r="J79">
        <f>D79/(F79/3.362524)</f>
        <v>1.901427261904762</v>
      </c>
      <c r="K79">
        <f>(G79)/(F79/1.168557)</f>
        <v>0.2496916666666667</v>
      </c>
      <c r="L79">
        <f>(H79/1.190654)/F79</f>
        <v>0.17644423452442554</v>
      </c>
    </row>
    <row r="80">
      <c r="B80">
        <v>76</v>
      </c>
      <c r="C80">
        <v>11</v>
      </c>
      <c r="D80">
        <v>2.2453628242500003</v>
      </c>
      <c r="E80">
        <v>1.5546953402351</v>
      </c>
      <c r="F80">
        <v>3.9707468892000004</v>
      </c>
      <c r="G80">
        <v>0.8484501900000001</v>
      </c>
      <c r="H80">
        <v>0.8634</v>
      </c>
      <c r="I80">
        <v>29.5372</v>
      </c>
      <c r="J80">
        <f>D80/(F80/3.362524)</f>
        <v>1.901427261904762</v>
      </c>
      <c r="K80">
        <f>(G80)/(F80/1.168557)</f>
        <v>0.2496916666666667</v>
      </c>
      <c r="L80">
        <f>(H80/1.190654)/F80</f>
        <v>0.18262249198332295</v>
      </c>
    </row>
    <row r="81">
      <c r="B81">
        <v>77</v>
      </c>
      <c r="C81">
        <v>11</v>
      </c>
      <c r="D81">
        <v>2.2453628242500003</v>
      </c>
      <c r="E81">
        <v>1.5546953402351</v>
      </c>
      <c r="F81">
        <v>3.9707468892000004</v>
      </c>
      <c r="G81">
        <v>0.8484501900000001</v>
      </c>
      <c r="H81">
        <v>0.8634</v>
      </c>
      <c r="I81">
        <v>29.5372</v>
      </c>
      <c r="J81">
        <f>D81/(F81/3.362524)</f>
        <v>1.901427261904762</v>
      </c>
      <c r="K81">
        <f>(G81)/(F81/1.168557)</f>
        <v>0.2496916666666667</v>
      </c>
      <c r="L81">
        <f>(H81/1.190654)/F81</f>
        <v>0.18262249198332295</v>
      </c>
    </row>
    <row r="82">
      <c r="B82">
        <v>78</v>
      </c>
      <c r="C82">
        <v>12</v>
      </c>
      <c r="D82">
        <v>2.2453628242500003</v>
      </c>
      <c r="E82">
        <v>1.5546953402351</v>
      </c>
      <c r="F82">
        <v>3.9707468892000004</v>
      </c>
      <c r="G82">
        <v>0.8484501900000001</v>
      </c>
      <c r="H82">
        <v>0.8634</v>
      </c>
      <c r="I82">
        <v>29.5372</v>
      </c>
      <c r="J82">
        <f>D82/(F82/3.362524)</f>
        <v>1.901427261904762</v>
      </c>
      <c r="K82">
        <f>(G82)/(F82/1.168557)</f>
        <v>0.2496916666666667</v>
      </c>
      <c r="L82">
        <f>(H82/1.190654)/F82</f>
        <v>0.18262249198332295</v>
      </c>
    </row>
    <row r="83">
      <c r="B83">
        <v>79</v>
      </c>
      <c r="C83">
        <v>12</v>
      </c>
      <c r="D83">
        <v>2.2453628242500003</v>
      </c>
      <c r="E83">
        <v>1.5546953402351</v>
      </c>
      <c r="F83">
        <v>3.9707468892000004</v>
      </c>
      <c r="G83">
        <v>0.8484501900000001</v>
      </c>
      <c r="H83">
        <v>0.8634</v>
      </c>
      <c r="I83">
        <v>29.5372</v>
      </c>
      <c r="J83">
        <f>D83/(F83/3.362524)</f>
        <v>1.901427261904762</v>
      </c>
      <c r="K83">
        <f>(G83)/(F83/1.168557)</f>
        <v>0.2496916666666667</v>
      </c>
      <c r="L83">
        <f>(H83/1.190654)/F83</f>
        <v>0.18262249198332295</v>
      </c>
    </row>
    <row r="84">
      <c r="B84">
        <v>80</v>
      </c>
      <c r="C84">
        <v>12</v>
      </c>
      <c r="D84">
        <v>2.2453628242500003</v>
      </c>
      <c r="E84">
        <v>1.5546953402351</v>
      </c>
      <c r="F84">
        <v>3.9707468892000004</v>
      </c>
      <c r="G84">
        <v>0.8484501900000001</v>
      </c>
      <c r="H84">
        <v>0.8634</v>
      </c>
      <c r="I84">
        <v>29.5372</v>
      </c>
      <c r="J84">
        <f>D84/(F84/3.362524)</f>
        <v>1.901427261904762</v>
      </c>
      <c r="K84">
        <f>(G84)/(F84/1.168557)</f>
        <v>0.2496916666666667</v>
      </c>
      <c r="L84">
        <f>(H84/1.190654)/F84</f>
        <v>0.18262249198332295</v>
      </c>
    </row>
    <row r="85">
      <c r="B85">
        <v>81</v>
      </c>
      <c r="C85">
        <v>12</v>
      </c>
      <c r="D85">
        <v>2.2453628242500003</v>
      </c>
      <c r="E85">
        <v>1.5546953402351</v>
      </c>
      <c r="F85">
        <v>3.9707468892000004</v>
      </c>
      <c r="G85">
        <v>0.8484501900000001</v>
      </c>
      <c r="H85">
        <v>0.8634</v>
      </c>
      <c r="I85">
        <v>35.6483</v>
      </c>
      <c r="J85">
        <f>D85/(F85/3.362524)</f>
        <v>1.901427261904762</v>
      </c>
      <c r="K85">
        <f>(G85)/(F85/1.168557)</f>
        <v>0.2496916666666667</v>
      </c>
      <c r="L85">
        <f>(H85/1.190654)/F85</f>
        <v>0.18262249198332295</v>
      </c>
    </row>
    <row r="86">
      <c r="B86">
        <v>82</v>
      </c>
      <c r="C86">
        <v>12</v>
      </c>
      <c r="D86">
        <v>2.2453628242500003</v>
      </c>
      <c r="E86">
        <v>1.5546953402351</v>
      </c>
      <c r="F86">
        <v>3.9707468892000004</v>
      </c>
      <c r="G86">
        <v>0.8484501900000001</v>
      </c>
      <c r="H86">
        <v>0.8634</v>
      </c>
      <c r="I86">
        <v>35.6483</v>
      </c>
      <c r="J86">
        <f>D86/(F86/3.362524)</f>
        <v>1.901427261904762</v>
      </c>
      <c r="K86">
        <f>(G86)/(F86/1.168557)</f>
        <v>0.2496916666666667</v>
      </c>
      <c r="L86">
        <f>(H86/1.190654)/F86</f>
        <v>0.18262249198332295</v>
      </c>
    </row>
    <row r="87">
      <c r="B87">
        <v>83</v>
      </c>
      <c r="C87">
        <v>12</v>
      </c>
      <c r="D87">
        <v>2.2453628242500003</v>
      </c>
      <c r="E87">
        <v>1.5546953402351</v>
      </c>
      <c r="F87">
        <v>3.9707468892000004</v>
      </c>
      <c r="G87">
        <v>0.8484501900000001</v>
      </c>
      <c r="H87">
        <v>0.8634</v>
      </c>
      <c r="I87">
        <v>35.6483</v>
      </c>
      <c r="J87">
        <f>D87/(F87/3.362524)</f>
        <v>1.901427261904762</v>
      </c>
      <c r="K87">
        <f>(G87)/(F87/1.168557)</f>
        <v>0.2496916666666667</v>
      </c>
      <c r="L87">
        <f>(H87/1.190654)/F87</f>
        <v>0.18262249198332295</v>
      </c>
    </row>
    <row r="88">
      <c r="B88">
        <v>84</v>
      </c>
      <c r="C88">
        <v>12</v>
      </c>
      <c r="D88">
        <v>2.2453628242500003</v>
      </c>
      <c r="E88">
        <v>1.5546953402351</v>
      </c>
      <c r="F88">
        <v>3.9707468892000004</v>
      </c>
      <c r="G88">
        <v>0.8484501900000001</v>
      </c>
      <c r="H88">
        <v>0.8634</v>
      </c>
      <c r="I88">
        <v>35.6483</v>
      </c>
      <c r="J88">
        <f>D88/(F88/3.362524)</f>
        <v>1.901427261904762</v>
      </c>
      <c r="K88">
        <f>(G88)/(F88/1.168557)</f>
        <v>0.2496916666666667</v>
      </c>
      <c r="L88">
        <f>(H88/1.190654)/F88</f>
        <v>0.18262249198332295</v>
      </c>
    </row>
    <row r="89">
      <c r="B89">
        <v>85</v>
      </c>
      <c r="C89">
        <v>13</v>
      </c>
      <c r="D89">
        <v>2.2453628242500003</v>
      </c>
      <c r="E89">
        <v>1.5546953402351</v>
      </c>
      <c r="F89">
        <v>3.9707468892000004</v>
      </c>
      <c r="G89">
        <v>0.8484501900000001</v>
      </c>
      <c r="H89">
        <v>0.8634</v>
      </c>
      <c r="I89">
        <v>35.6483</v>
      </c>
      <c r="J89">
        <f>D89/(F89/3.362524)</f>
        <v>1.901427261904762</v>
      </c>
      <c r="K89">
        <f>(G89)/(F89/1.168557)</f>
        <v>0.2496916666666667</v>
      </c>
      <c r="L89">
        <f>(H89/1.190654)/F89</f>
        <v>0.18262249198332295</v>
      </c>
    </row>
    <row r="90">
      <c r="B90">
        <v>86</v>
      </c>
      <c r="C90">
        <v>13</v>
      </c>
      <c r="D90">
        <v>2.2453628242500003</v>
      </c>
      <c r="E90">
        <v>1.5546953402351</v>
      </c>
      <c r="F90">
        <v>3.9707468892000004</v>
      </c>
      <c r="G90">
        <v>0.8484501900000001</v>
      </c>
      <c r="H90">
        <v>0.8634</v>
      </c>
      <c r="I90">
        <v>35.6483</v>
      </c>
      <c r="J90">
        <f>D90/(F90/3.362524)</f>
        <v>1.901427261904762</v>
      </c>
      <c r="K90">
        <f>(G90)/(F90/1.168557)</f>
        <v>0.2496916666666667</v>
      </c>
      <c r="L90">
        <f>(H90/1.190654)/F90</f>
        <v>0.18262249198332295</v>
      </c>
    </row>
    <row r="91">
      <c r="B91">
        <v>87</v>
      </c>
      <c r="C91">
        <v>13</v>
      </c>
      <c r="D91">
        <v>2.2453628242500003</v>
      </c>
      <c r="E91">
        <v>1.5546953402351</v>
      </c>
      <c r="F91">
        <v>3.9707468892000004</v>
      </c>
      <c r="G91">
        <v>0.8484501900000001</v>
      </c>
      <c r="H91">
        <v>0.8634</v>
      </c>
      <c r="I91">
        <v>35.6483</v>
      </c>
      <c r="J91">
        <f>D91/(F91/3.362524)</f>
        <v>1.901427261904762</v>
      </c>
      <c r="K91">
        <f>(G91)/(F91/1.168557)</f>
        <v>0.2496916666666667</v>
      </c>
      <c r="L91">
        <f>(H91/1.190654)/F91</f>
        <v>0.18262249198332295</v>
      </c>
    </row>
    <row r="92">
      <c r="B92">
        <v>88</v>
      </c>
      <c r="C92">
        <v>13</v>
      </c>
      <c r="D92">
        <v>2.2453628242500003</v>
      </c>
      <c r="E92">
        <v>1.5546953402351</v>
      </c>
      <c r="F92">
        <v>3.9707468892000004</v>
      </c>
      <c r="G92">
        <v>0.8484501900000001</v>
      </c>
      <c r="H92">
        <v>0.8634</v>
      </c>
      <c r="I92">
        <v>35.6483</v>
      </c>
      <c r="J92">
        <f>D92/(F92/3.362524)</f>
        <v>1.901427261904762</v>
      </c>
      <c r="K92">
        <f>(G92)/(F92/1.168557)</f>
        <v>0.2496916666666667</v>
      </c>
      <c r="L92">
        <f>(H92/1.190654)/F92</f>
        <v>0.18262249198332295</v>
      </c>
    </row>
    <row r="93">
      <c r="B93">
        <v>89</v>
      </c>
      <c r="C93">
        <v>13</v>
      </c>
      <c r="D93">
        <v>2.2453628242500003</v>
      </c>
      <c r="E93">
        <v>1.5546953402351</v>
      </c>
      <c r="F93">
        <v>3.9707468892000004</v>
      </c>
      <c r="G93">
        <v>0.8484501900000001</v>
      </c>
      <c r="H93">
        <v>0.8634</v>
      </c>
      <c r="I93">
        <v>35.6483</v>
      </c>
      <c r="J93">
        <f>D93/(F93/3.362524)</f>
        <v>1.901427261904762</v>
      </c>
      <c r="K93">
        <f>(G93)/(F93/1.168557)</f>
        <v>0.2496916666666667</v>
      </c>
      <c r="L93">
        <f>(H93/1.190654)/F93</f>
        <v>0.18262249198332295</v>
      </c>
    </row>
    <row r="94">
      <c r="B94">
        <v>90</v>
      </c>
      <c r="C94">
        <v>13</v>
      </c>
      <c r="D94">
        <v>2.2453628242500003</v>
      </c>
      <c r="E94">
        <v>1.5546953402351</v>
      </c>
      <c r="F94">
        <v>3.9707468892000004</v>
      </c>
      <c r="G94">
        <v>0.8484501900000001</v>
      </c>
      <c r="H94">
        <v>0.8634</v>
      </c>
      <c r="I94">
        <v>35.6483</v>
      </c>
      <c r="J94">
        <f>D94/(F94/3.362524)</f>
        <v>1.901427261904762</v>
      </c>
      <c r="K94">
        <f>(G94)/(F94/1.168557)</f>
        <v>0.2496916666666667</v>
      </c>
      <c r="L94">
        <f>(H94/1.190654)/F94</f>
        <v>0.18262249198332295</v>
      </c>
    </row>
    <row r="95">
      <c r="B95">
        <v>91</v>
      </c>
      <c r="C95">
        <v>13</v>
      </c>
      <c r="D95">
        <v>2.2453628242500003</v>
      </c>
      <c r="E95">
        <v>1.5546953402351</v>
      </c>
      <c r="F95">
        <v>3.9707468892000004</v>
      </c>
      <c r="G95">
        <v>0.8484501900000001</v>
      </c>
      <c r="H95">
        <v>0.8634</v>
      </c>
      <c r="I95">
        <v>35.6483</v>
      </c>
      <c r="J95">
        <f>D95/(F95/3.362524)</f>
        <v>1.901427261904762</v>
      </c>
      <c r="K95">
        <f>(G95)/(F95/1.168557)</f>
        <v>0.2496916666666667</v>
      </c>
      <c r="L95">
        <f>(H95/1.190654)/F95</f>
        <v>0.18262249198332295</v>
      </c>
    </row>
    <row r="96">
      <c r="B96">
        <v>92</v>
      </c>
      <c r="C96">
        <v>14</v>
      </c>
      <c r="D96">
        <v>2.2453628242500003</v>
      </c>
      <c r="E96">
        <v>1.5546953402351</v>
      </c>
      <c r="F96">
        <v>3.9707468892000004</v>
      </c>
      <c r="G96">
        <v>0.8484501900000001</v>
      </c>
      <c r="H96">
        <v>0.8634</v>
      </c>
      <c r="I96">
        <v>35.6483</v>
      </c>
      <c r="J96">
        <f>D96/(F96/3.362524)</f>
        <v>1.901427261904762</v>
      </c>
      <c r="K96">
        <f>(G96)/(F96/1.168557)</f>
        <v>0.2496916666666667</v>
      </c>
      <c r="L96">
        <f>(H96/1.190654)/F96</f>
        <v>0.18262249198332295</v>
      </c>
    </row>
    <row r="97">
      <c r="B97">
        <v>93</v>
      </c>
      <c r="C97">
        <v>14</v>
      </c>
      <c r="D97">
        <v>2.2453628242500003</v>
      </c>
      <c r="E97">
        <v>1.5546953402351</v>
      </c>
      <c r="F97">
        <v>3.9707468892000004</v>
      </c>
      <c r="G97">
        <v>0.8484501900000001</v>
      </c>
      <c r="H97">
        <v>0.8634</v>
      </c>
      <c r="I97">
        <v>35.6483</v>
      </c>
      <c r="J97">
        <f>D97/(F97/3.362524)</f>
        <v>1.901427261904762</v>
      </c>
      <c r="K97">
        <f>(G97)/(F97/1.168557)</f>
        <v>0.2496916666666667</v>
      </c>
      <c r="L97">
        <f>(H97/1.190654)/F97</f>
        <v>0.18262249198332295</v>
      </c>
    </row>
    <row r="98">
      <c r="B98">
        <v>94</v>
      </c>
      <c r="C98">
        <v>14</v>
      </c>
      <c r="D98">
        <v>2.2453628242500003</v>
      </c>
      <c r="E98">
        <v>1.5546953402351</v>
      </c>
      <c r="F98">
        <v>3.9707468892000004</v>
      </c>
      <c r="G98">
        <v>0.8484501900000001</v>
      </c>
      <c r="H98">
        <v>0.8634</v>
      </c>
      <c r="I98">
        <v>35.6483</v>
      </c>
      <c r="J98">
        <f>D98/(F98/3.362524)</f>
        <v>1.901427261904762</v>
      </c>
      <c r="K98">
        <f>(G98)/(F98/1.168557)</f>
        <v>0.2496916666666667</v>
      </c>
      <c r="L98">
        <f>(H98/1.190654)/F98</f>
        <v>0.18262249198332295</v>
      </c>
    </row>
    <row r="99">
      <c r="B99">
        <v>95</v>
      </c>
      <c r="C99">
        <v>14</v>
      </c>
      <c r="D99">
        <v>2.2453628242500003</v>
      </c>
      <c r="E99">
        <v>1.5546953402351</v>
      </c>
      <c r="F99">
        <v>3.9707468892000004</v>
      </c>
      <c r="G99">
        <v>0.8484501900000001</v>
      </c>
      <c r="H99">
        <v>0.8634</v>
      </c>
      <c r="I99">
        <v>35.6483</v>
      </c>
      <c r="J99">
        <f>D99/(F99/3.362524)</f>
        <v>1.901427261904762</v>
      </c>
      <c r="K99">
        <f>(G99)/(F99/1.168557)</f>
        <v>0.2496916666666667</v>
      </c>
      <c r="L99">
        <f>(H99/1.190654)/F99</f>
        <v>0.18262249198332295</v>
      </c>
    </row>
    <row r="100">
      <c r="B100">
        <v>96</v>
      </c>
      <c r="C100">
        <v>14</v>
      </c>
      <c r="D100">
        <v>2.2453628242500003</v>
      </c>
      <c r="E100">
        <v>1.5546953402351</v>
      </c>
      <c r="F100">
        <v>3.9707468892000004</v>
      </c>
      <c r="G100">
        <v>0.8484501900000001</v>
      </c>
      <c r="H100">
        <v>0.8634</v>
      </c>
      <c r="I100">
        <v>35.6483</v>
      </c>
      <c r="J100">
        <f>D100/(F100/3.362524)</f>
        <v>1.901427261904762</v>
      </c>
      <c r="K100">
        <f>(G100)/(F100/1.168557)</f>
        <v>0.2496916666666667</v>
      </c>
      <c r="L100">
        <f>(H100/1.190654)/F100</f>
        <v>0.18262249198332295</v>
      </c>
    </row>
    <row r="101">
      <c r="B101">
        <v>97</v>
      </c>
      <c r="C101">
        <v>14</v>
      </c>
      <c r="D101">
        <v>2.2453628242500003</v>
      </c>
      <c r="E101">
        <v>1.5546953402351</v>
      </c>
      <c r="F101">
        <v>3.9707468892000004</v>
      </c>
      <c r="G101">
        <v>0.8484501900000001</v>
      </c>
      <c r="H101">
        <v>0.8634</v>
      </c>
      <c r="I101">
        <v>35.6483</v>
      </c>
      <c r="J101">
        <f>D101/(F101/3.362524)</f>
        <v>1.901427261904762</v>
      </c>
      <c r="K101">
        <f>(G101)/(F101/1.168557)</f>
        <v>0.2496916666666667</v>
      </c>
      <c r="L101">
        <f>(H101/1.190654)/F101</f>
        <v>0.18262249198332295</v>
      </c>
    </row>
    <row r="102">
      <c r="B102">
        <v>98</v>
      </c>
      <c r="C102">
        <v>14</v>
      </c>
      <c r="D102">
        <v>2.2453628242500003</v>
      </c>
      <c r="E102">
        <v>1.5546953402351</v>
      </c>
      <c r="F102">
        <v>3.9707468892000004</v>
      </c>
      <c r="G102">
        <v>0.8484501900000001</v>
      </c>
      <c r="H102">
        <v>0.8634</v>
      </c>
      <c r="I102">
        <v>35.6483</v>
      </c>
      <c r="J102">
        <f>D102/(F102/3.362524)</f>
        <v>1.901427261904762</v>
      </c>
      <c r="K102">
        <f>(G102)/(F102/1.168557)</f>
        <v>0.2496916666666667</v>
      </c>
      <c r="L102">
        <f>(H102/1.190654)/F102</f>
        <v>0.18262249198332295</v>
      </c>
    </row>
    <row r="103">
      <c r="B103">
        <v>99</v>
      </c>
      <c r="C103">
        <v>15</v>
      </c>
      <c r="D103">
        <v>2.2453628242500003</v>
      </c>
      <c r="E103">
        <v>1.5546953402351</v>
      </c>
      <c r="F103">
        <v>3.9707468892000004</v>
      </c>
      <c r="G103">
        <v>0.8484501900000001</v>
      </c>
      <c r="H103">
        <v>0.8634</v>
      </c>
      <c r="I103">
        <v>35.6483</v>
      </c>
      <c r="J103">
        <f>D103/(F103/3.362524)</f>
        <v>1.901427261904762</v>
      </c>
      <c r="K103">
        <f>(G103)/(F103/1.168557)</f>
        <v>0.2496916666666667</v>
      </c>
      <c r="L103">
        <f>(H103/1.190654)/F103</f>
        <v>0.18262249198332295</v>
      </c>
    </row>
    <row r="104">
      <c r="B104">
        <v>100</v>
      </c>
      <c r="C104">
        <v>15</v>
      </c>
      <c r="D104">
        <v>2.2453628242500003</v>
      </c>
      <c r="E104">
        <v>1.5546953402351</v>
      </c>
      <c r="F104">
        <v>3.9707468892000004</v>
      </c>
      <c r="G104">
        <v>0.8484501900000001</v>
      </c>
      <c r="H104">
        <v>0.8634</v>
      </c>
      <c r="I104">
        <v>35.6483</v>
      </c>
      <c r="J104">
        <f>D104/(F104/3.362524)</f>
        <v>1.901427261904762</v>
      </c>
      <c r="K104">
        <f>(G104)/(F104/1.168557)</f>
        <v>0.2496916666666667</v>
      </c>
      <c r="L104">
        <f>(H104/1.190654)/F104</f>
        <v>0.18262249198332295</v>
      </c>
    </row>
    <row r="105">
      <c r="B105">
        <v>101</v>
      </c>
      <c r="C105">
        <v>15</v>
      </c>
      <c r="D105">
        <v>2.2453628242500003</v>
      </c>
      <c r="E105">
        <v>1.5546953402351</v>
      </c>
      <c r="F105">
        <v>3.9707468892000004</v>
      </c>
      <c r="G105">
        <v>0.8484501900000001</v>
      </c>
      <c r="H105">
        <v>0.8634</v>
      </c>
      <c r="I105">
        <v>35.6483</v>
      </c>
      <c r="J105">
        <f>D105/(F105/3.362524)</f>
        <v>1.901427261904762</v>
      </c>
      <c r="K105">
        <f>(G105)/(F105/1.168557)</f>
        <v>0.2496916666666667</v>
      </c>
      <c r="L105">
        <f>(H105/1.190654)/F105</f>
        <v>0.18262249198332295</v>
      </c>
    </row>
    <row r="106">
      <c r="B106">
        <v>102</v>
      </c>
      <c r="C106">
        <v>15</v>
      </c>
      <c r="D106">
        <v>2.2453628242500003</v>
      </c>
      <c r="E106">
        <v>1.5546953402351</v>
      </c>
      <c r="F106">
        <v>3.9707468892000004</v>
      </c>
      <c r="G106">
        <v>0.8484501900000001</v>
      </c>
      <c r="H106">
        <v>0.8634</v>
      </c>
      <c r="I106">
        <v>35.6483</v>
      </c>
      <c r="J106">
        <f>D106/(F106/3.362524)</f>
        <v>1.901427261904762</v>
      </c>
      <c r="K106">
        <f>(G106)/(F106/1.168557)</f>
        <v>0.2496916666666667</v>
      </c>
      <c r="L106">
        <f>(H106/1.190654)/F106</f>
        <v>0.18262249198332295</v>
      </c>
    </row>
    <row r="107">
      <c r="B107">
        <v>103</v>
      </c>
      <c r="C107">
        <v>15</v>
      </c>
      <c r="D107">
        <v>2.2453628242500003</v>
      </c>
      <c r="E107">
        <v>1.5546953402351</v>
      </c>
      <c r="F107">
        <v>3.9707468892000004</v>
      </c>
      <c r="G107">
        <v>0.8484501900000001</v>
      </c>
      <c r="H107">
        <v>0.8634</v>
      </c>
      <c r="I107">
        <v>35.6483</v>
      </c>
      <c r="J107">
        <f>D107/(F107/3.362524)</f>
        <v>1.901427261904762</v>
      </c>
      <c r="K107">
        <f>(G107)/(F107/1.168557)</f>
        <v>0.2496916666666667</v>
      </c>
      <c r="L107">
        <f>(H107/1.190654)/F107</f>
        <v>0.18262249198332295</v>
      </c>
    </row>
    <row r="108">
      <c r="B108">
        <v>104</v>
      </c>
      <c r="C108">
        <v>15</v>
      </c>
      <c r="D108">
        <v>2.2453628242500003</v>
      </c>
      <c r="E108">
        <v>1.5546953402351</v>
      </c>
      <c r="F108">
        <v>3.9707468892000004</v>
      </c>
      <c r="G108">
        <v>0.8484501900000001</v>
      </c>
      <c r="H108">
        <v>0.8634</v>
      </c>
      <c r="I108">
        <v>35.6483</v>
      </c>
      <c r="J108">
        <f>D108/(F108/3.362524)</f>
        <v>1.901427261904762</v>
      </c>
      <c r="K108">
        <f>(G108)/(F108/1.168557)</f>
        <v>0.2496916666666667</v>
      </c>
      <c r="L108">
        <f>(H108/1.190654)/F108</f>
        <v>0.18262249198332295</v>
      </c>
    </row>
    <row r="109">
      <c r="B109">
        <v>105</v>
      </c>
      <c r="C109">
        <v>15</v>
      </c>
      <c r="D109">
        <v>2.2453628242500003</v>
      </c>
      <c r="E109">
        <v>1.5546953402351</v>
      </c>
      <c r="F109">
        <v>3.9707468892000004</v>
      </c>
      <c r="G109">
        <v>0.8484501900000001</v>
      </c>
      <c r="H109">
        <v>0.8634</v>
      </c>
      <c r="I109">
        <v>35.6483</v>
      </c>
      <c r="J109">
        <f>D109/(F109/3.362524)</f>
        <v>1.901427261904762</v>
      </c>
      <c r="K109">
        <f>(G109)/(F109/1.168557)</f>
        <v>0.2496916666666667</v>
      </c>
      <c r="L109">
        <f>(H109/1.190654)/F109</f>
        <v>0.18262249198332295</v>
      </c>
    </row>
    <row r="110">
      <c r="B110">
        <v>106</v>
      </c>
      <c r="C110">
        <v>16</v>
      </c>
      <c r="D110">
        <v>2.2453628242500003</v>
      </c>
      <c r="E110">
        <v>1.5546953402351</v>
      </c>
      <c r="F110">
        <v>3.9707468892000004</v>
      </c>
      <c r="G110">
        <v>0.8484501900000001</v>
      </c>
      <c r="H110">
        <v>0.8634</v>
      </c>
      <c r="I110">
        <v>35.6483</v>
      </c>
      <c r="J110">
        <f>D110/(F110/3.362524)</f>
        <v>1.901427261904762</v>
      </c>
      <c r="K110">
        <f>(G110)/(F110/1.168557)</f>
        <v>0.2496916666666667</v>
      </c>
      <c r="L110">
        <f>(H110/1.190654)/F110</f>
        <v>0.18262249198332295</v>
      </c>
    </row>
    <row r="111">
      <c r="B111">
        <v>107</v>
      </c>
      <c r="C111">
        <v>16</v>
      </c>
      <c r="D111">
        <v>2.2453628242500003</v>
      </c>
      <c r="E111">
        <v>1.5546953402351</v>
      </c>
      <c r="F111">
        <v>3.9707468892000004</v>
      </c>
      <c r="G111">
        <v>0.8484501900000001</v>
      </c>
      <c r="H111">
        <v>0.8634</v>
      </c>
      <c r="I111">
        <v>35.6483</v>
      </c>
      <c r="J111">
        <f>D111/(F111/3.362524)</f>
        <v>1.901427261904762</v>
      </c>
      <c r="K111">
        <f>(G111)/(F111/1.168557)</f>
        <v>0.2496916666666667</v>
      </c>
      <c r="L111">
        <f>(H111/1.190654)/F111</f>
        <v>0.18262249198332295</v>
      </c>
    </row>
    <row r="112">
      <c r="B112">
        <v>108</v>
      </c>
      <c r="C112">
        <v>16</v>
      </c>
      <c r="D112">
        <v>2.2453628242500003</v>
      </c>
      <c r="E112">
        <v>1.5546953402351</v>
      </c>
      <c r="F112">
        <v>3.9707468892000004</v>
      </c>
      <c r="G112">
        <v>0.8484501900000001</v>
      </c>
      <c r="H112">
        <v>0.8634</v>
      </c>
      <c r="I112">
        <v>35.6483</v>
      </c>
      <c r="J112">
        <f>D112/(F112/3.362524)</f>
        <v>1.901427261904762</v>
      </c>
      <c r="K112">
        <f>(G112)/(F112/1.168557)</f>
        <v>0.2496916666666667</v>
      </c>
      <c r="L112">
        <f>(H112/1.190654)/F112</f>
        <v>0.18262249198332295</v>
      </c>
    </row>
    <row r="113">
      <c r="B113">
        <v>109</v>
      </c>
      <c r="C113">
        <v>16</v>
      </c>
      <c r="D113">
        <v>2.2453628242500003</v>
      </c>
      <c r="E113">
        <v>1.5546953402351</v>
      </c>
      <c r="F113">
        <v>3.9707468892000004</v>
      </c>
      <c r="G113">
        <v>0.8484501900000001</v>
      </c>
      <c r="H113">
        <v>0.8634</v>
      </c>
      <c r="I113">
        <v>35.6483</v>
      </c>
      <c r="J113">
        <f>D113/(F113/3.362524)</f>
        <v>1.901427261904762</v>
      </c>
      <c r="K113">
        <f>(G113)/(F113/1.168557)</f>
        <v>0.2496916666666667</v>
      </c>
      <c r="L113">
        <f>(H113/1.190654)/F113</f>
        <v>0.18262249198332295</v>
      </c>
    </row>
    <row r="114">
      <c r="B114">
        <v>110</v>
      </c>
      <c r="C114">
        <v>16</v>
      </c>
      <c r="D114">
        <v>2.2453628242500003</v>
      </c>
      <c r="E114">
        <v>1.5546953402351</v>
      </c>
      <c r="F114">
        <v>3.9707468892000004</v>
      </c>
      <c r="G114">
        <v>0.8484501900000001</v>
      </c>
      <c r="H114">
        <v>0.8634</v>
      </c>
      <c r="I114">
        <v>35.6483</v>
      </c>
      <c r="J114">
        <f>D114/(F114/3.362524)</f>
        <v>1.901427261904762</v>
      </c>
      <c r="K114">
        <f>(G114)/(F114/1.168557)</f>
        <v>0.2496916666666667</v>
      </c>
      <c r="L114">
        <f>(H114/1.190654)/F114</f>
        <v>0.18262249198332295</v>
      </c>
    </row>
    <row r="115">
      <c r="B115">
        <v>111</v>
      </c>
      <c r="C115">
        <v>16</v>
      </c>
      <c r="D115">
        <v>2.2453628242500003</v>
      </c>
      <c r="E115">
        <v>1.5546953402351</v>
      </c>
      <c r="F115">
        <v>3.9707468892000004</v>
      </c>
      <c r="G115">
        <v>0.8484501900000001</v>
      </c>
      <c r="H115">
        <v>0.8634</v>
      </c>
      <c r="I115">
        <v>35.6483</v>
      </c>
      <c r="J115">
        <f>D115/(F115/3.362524)</f>
        <v>1.901427261904762</v>
      </c>
      <c r="K115">
        <f>(G115)/(F115/1.168557)</f>
        <v>0.2496916666666667</v>
      </c>
      <c r="L115">
        <f>(H115/1.190654)/F115</f>
        <v>0.18262249198332295</v>
      </c>
    </row>
    <row r="116">
      <c r="B116">
        <v>112</v>
      </c>
      <c r="C116">
        <v>16</v>
      </c>
      <c r="D116">
        <v>2.2453628242500003</v>
      </c>
      <c r="E116">
        <v>1.5546953402351</v>
      </c>
      <c r="F116">
        <v>3.9707468892000004</v>
      </c>
      <c r="G116">
        <v>0.8484501900000001</v>
      </c>
      <c r="H116">
        <v>0.8634</v>
      </c>
      <c r="I116">
        <v>35.6483</v>
      </c>
      <c r="J116">
        <f>D116/(F116/3.362524)</f>
        <v>1.901427261904762</v>
      </c>
      <c r="K116">
        <f>(G116)/(F116/1.168557)</f>
        <v>0.2496916666666667</v>
      </c>
      <c r="L116">
        <f>(H116/1.190654)/F116</f>
        <v>0.18262249198332295</v>
      </c>
    </row>
    <row r="117">
      <c r="B117">
        <v>113</v>
      </c>
      <c r="C117">
        <v>17</v>
      </c>
      <c r="D117">
        <v>2.2453628242500003</v>
      </c>
      <c r="E117">
        <v>1.5546953402351</v>
      </c>
      <c r="F117">
        <v>3.9707468892000004</v>
      </c>
      <c r="G117">
        <v>0.8484501900000001</v>
      </c>
      <c r="H117">
        <v>0.8634</v>
      </c>
      <c r="I117">
        <v>35.6483</v>
      </c>
      <c r="J117">
        <f>D117/(F117/3.362524)</f>
        <v>1.901427261904762</v>
      </c>
      <c r="K117">
        <f>(G117)/(F117/1.168557)</f>
        <v>0.2496916666666667</v>
      </c>
      <c r="L117">
        <f>(H117/1.190654)/F117</f>
        <v>0.18262249198332295</v>
      </c>
    </row>
    <row r="118">
      <c r="B118">
        <v>114</v>
      </c>
      <c r="C118">
        <v>17</v>
      </c>
      <c r="D118">
        <v>2.2453628242500003</v>
      </c>
      <c r="E118">
        <v>1.5546953402351</v>
      </c>
      <c r="F118">
        <v>3.9707468892000004</v>
      </c>
      <c r="G118">
        <v>0.8484501900000001</v>
      </c>
      <c r="H118">
        <v>0.8634</v>
      </c>
      <c r="I118">
        <v>35.6483</v>
      </c>
      <c r="J118">
        <f>D118/(F118/3.362524)</f>
        <v>1.901427261904762</v>
      </c>
      <c r="K118">
        <f>(G118)/(F118/1.168557)</f>
        <v>0.2496916666666667</v>
      </c>
      <c r="L118">
        <f>(H118/1.190654)/F118</f>
        <v>0.18262249198332295</v>
      </c>
    </row>
    <row r="119">
      <c r="B119">
        <v>115</v>
      </c>
      <c r="C119">
        <v>17</v>
      </c>
      <c r="D119">
        <v>2.2453628242500003</v>
      </c>
      <c r="E119">
        <v>1.5546953402351</v>
      </c>
      <c r="F119">
        <v>3.9707468892000004</v>
      </c>
      <c r="G119">
        <v>0.8484501900000001</v>
      </c>
      <c r="H119">
        <v>0.8634</v>
      </c>
      <c r="I119">
        <v>35.6483</v>
      </c>
      <c r="J119">
        <f>D119/(F119/3.362524)</f>
        <v>1.901427261904762</v>
      </c>
      <c r="K119">
        <f>(G119)/(F119/1.168557)</f>
        <v>0.2496916666666667</v>
      </c>
      <c r="L119">
        <f>(H119/1.190654)/F119</f>
        <v>0.18262249198332295</v>
      </c>
    </row>
    <row r="120">
      <c r="B120">
        <v>116</v>
      </c>
      <c r="C120">
        <v>17</v>
      </c>
      <c r="D120">
        <v>2.2453628242500003</v>
      </c>
      <c r="E120">
        <v>1.5546953402351</v>
      </c>
      <c r="F120">
        <v>3.9707468892000004</v>
      </c>
      <c r="G120">
        <v>0.8484501900000001</v>
      </c>
      <c r="H120">
        <v>0.8634</v>
      </c>
      <c r="I120">
        <v>35.6483</v>
      </c>
      <c r="J120">
        <f>D120/(F120/3.362524)</f>
        <v>1.901427261904762</v>
      </c>
      <c r="K120">
        <f>(G120)/(F120/1.168557)</f>
        <v>0.2496916666666667</v>
      </c>
      <c r="L120">
        <f>(H120/1.190654)/F120</f>
        <v>0.18262249198332295</v>
      </c>
    </row>
    <row r="121">
      <c r="B121">
        <v>117</v>
      </c>
      <c r="C121">
        <v>17</v>
      </c>
      <c r="D121">
        <v>2.2453628242500003</v>
      </c>
      <c r="E121">
        <v>1.5546953402351</v>
      </c>
      <c r="F121">
        <v>3.9707468892000004</v>
      </c>
      <c r="G121">
        <v>0.8484501900000001</v>
      </c>
      <c r="H121">
        <v>0.8634</v>
      </c>
      <c r="I121">
        <v>35.6483</v>
      </c>
      <c r="J121">
        <f>D121/(F121/3.362524)</f>
        <v>1.901427261904762</v>
      </c>
      <c r="K121">
        <f>(G121)/(F121/1.168557)</f>
        <v>0.2496916666666667</v>
      </c>
      <c r="L121">
        <f>(H121/1.190654)/F121</f>
        <v>0.18262249198332295</v>
      </c>
    </row>
    <row r="122">
      <c r="B122">
        <v>118</v>
      </c>
      <c r="C122">
        <v>17</v>
      </c>
      <c r="D122">
        <v>2.2453628242500003</v>
      </c>
      <c r="E122">
        <v>1.5546953402351</v>
      </c>
      <c r="F122">
        <v>3.9707468892000004</v>
      </c>
      <c r="G122">
        <v>0.8484501900000001</v>
      </c>
      <c r="H122">
        <v>0.8634</v>
      </c>
      <c r="I122">
        <v>35.6483</v>
      </c>
      <c r="J122">
        <f>D122/(F122/3.362524)</f>
        <v>1.901427261904762</v>
      </c>
      <c r="K122">
        <f>(G122)/(F122/1.168557)</f>
        <v>0.2496916666666667</v>
      </c>
      <c r="L122">
        <f>(H122/1.190654)/F122</f>
        <v>0.18262249198332295</v>
      </c>
    </row>
    <row r="123">
      <c r="B123">
        <v>119</v>
      </c>
      <c r="C123">
        <v>17</v>
      </c>
      <c r="D123">
        <v>2.2453628242500003</v>
      </c>
      <c r="E123">
        <v>1.5546953402351</v>
      </c>
      <c r="F123">
        <v>3.9707468892000004</v>
      </c>
      <c r="G123">
        <v>0.8484501900000001</v>
      </c>
      <c r="H123">
        <v>0.8634</v>
      </c>
      <c r="I123">
        <v>35.6483</v>
      </c>
      <c r="J123">
        <f>D123/(F123/3.362524)</f>
        <v>1.901427261904762</v>
      </c>
      <c r="K123">
        <f>(G123)/(F123/1.168557)</f>
        <v>0.2496916666666667</v>
      </c>
      <c r="L123">
        <f>(H123/1.190654)/F123</f>
        <v>0.18262249198332295</v>
      </c>
    </row>
    <row r="124">
      <c r="B124">
        <v>120</v>
      </c>
      <c r="C124">
        <v>18</v>
      </c>
      <c r="D124">
        <v>2.2453628242500003</v>
      </c>
      <c r="E124">
        <v>1.5546953402351</v>
      </c>
      <c r="F124">
        <v>3.9707468892000004</v>
      </c>
      <c r="G124">
        <v>0.8484501900000001</v>
      </c>
      <c r="H124">
        <v>0.8634</v>
      </c>
      <c r="I124">
        <v>35.6483</v>
      </c>
      <c r="J124">
        <f>D124/(F124/3.362524)</f>
        <v>1.901427261904762</v>
      </c>
      <c r="K124">
        <f>(G124)/(F124/1.168557)</f>
        <v>0.2496916666666667</v>
      </c>
      <c r="L124">
        <f>(H124/1.190654)/F124</f>
        <v>0.18262249198332295</v>
      </c>
    </row>
    <row r="125">
      <c r="B125">
        <v>121</v>
      </c>
      <c r="C125">
        <v>18</v>
      </c>
      <c r="D125">
        <v>2.2453628242500003</v>
      </c>
      <c r="E125">
        <v>1.5546953402351</v>
      </c>
      <c r="F125">
        <v>3.9707468892000004</v>
      </c>
      <c r="G125">
        <v>0.8484501900000001</v>
      </c>
      <c r="H125">
        <v>0.8634</v>
      </c>
      <c r="I125">
        <v>35.6483</v>
      </c>
      <c r="J125">
        <f>D125/(F125/3.362524)</f>
        <v>1.901427261904762</v>
      </c>
      <c r="K125">
        <f>(G125)/(F125/1.168557)</f>
        <v>0.2496916666666667</v>
      </c>
      <c r="L125">
        <f>(H125/1.190654)/F125</f>
        <v>0.18262249198332295</v>
      </c>
    </row>
    <row r="126">
      <c r="B126">
        <v>122</v>
      </c>
      <c r="C126">
        <v>18</v>
      </c>
      <c r="D126">
        <v>2.2453628242500003</v>
      </c>
      <c r="E126">
        <v>1.5546953402351</v>
      </c>
      <c r="F126">
        <v>3.9707468892000004</v>
      </c>
      <c r="G126">
        <v>0.8484501900000001</v>
      </c>
      <c r="H126">
        <v>0.8634</v>
      </c>
      <c r="I126">
        <v>35.6483</v>
      </c>
      <c r="J126">
        <f>D126/(F126/3.362524)</f>
        <v>1.901427261904762</v>
      </c>
      <c r="K126">
        <f>(G126)/(F126/1.168557)</f>
        <v>0.2496916666666667</v>
      </c>
      <c r="L126">
        <f>(H126/1.190654)/F126</f>
        <v>0.18262249198332295</v>
      </c>
    </row>
    <row r="127">
      <c r="B127">
        <v>123</v>
      </c>
      <c r="C127">
        <v>18</v>
      </c>
      <c r="D127">
        <v>2.2453628242500003</v>
      </c>
      <c r="E127">
        <v>1.5546953402351</v>
      </c>
      <c r="F127">
        <v>3.9707468892000004</v>
      </c>
      <c r="G127">
        <v>0.8484501900000001</v>
      </c>
      <c r="H127">
        <v>0.8634</v>
      </c>
      <c r="I127">
        <v>35.6483</v>
      </c>
      <c r="J127">
        <f>D127/(F127/3.362524)</f>
        <v>1.901427261904762</v>
      </c>
      <c r="K127">
        <f>(G127)/(F127/1.168557)</f>
        <v>0.2496916666666667</v>
      </c>
      <c r="L127">
        <f>(H127/1.190654)/F127</f>
        <v>0.18262249198332295</v>
      </c>
    </row>
    <row r="128">
      <c r="B128">
        <v>124</v>
      </c>
      <c r="C128">
        <v>18</v>
      </c>
      <c r="D128">
        <v>2.2453628242500003</v>
      </c>
      <c r="E128">
        <v>1.5546953402351</v>
      </c>
      <c r="F128">
        <v>3.9707468892000004</v>
      </c>
      <c r="G128">
        <v>0.8484501900000001</v>
      </c>
      <c r="H128">
        <v>0.8634</v>
      </c>
      <c r="I128">
        <v>35.6483</v>
      </c>
      <c r="J128">
        <f>D128/(F128/3.362524)</f>
        <v>1.901427261904762</v>
      </c>
      <c r="K128">
        <f>(G128)/(F128/1.168557)</f>
        <v>0.2496916666666667</v>
      </c>
      <c r="L128">
        <f>(H128/1.190654)/F128</f>
        <v>0.18262249198332295</v>
      </c>
    </row>
    <row r="129">
      <c r="B129">
        <v>125</v>
      </c>
      <c r="C129">
        <v>18</v>
      </c>
      <c r="D129">
        <v>2.2453628242500003</v>
      </c>
      <c r="E129">
        <v>1.5546953402351</v>
      </c>
      <c r="F129">
        <v>3.9707468892000004</v>
      </c>
      <c r="G129">
        <v>0.8484501900000001</v>
      </c>
      <c r="H129">
        <v>0.8634</v>
      </c>
      <c r="I129">
        <v>35.6483</v>
      </c>
      <c r="J129">
        <f>D129/(F129/3.362524)</f>
        <v>1.901427261904762</v>
      </c>
      <c r="K129">
        <f>(G129)/(F129/1.168557)</f>
        <v>0.2496916666666667</v>
      </c>
      <c r="L129">
        <f>(H129/1.190654)/F129</f>
        <v>0.18262249198332295</v>
      </c>
    </row>
    <row r="130">
      <c r="B130">
        <v>126</v>
      </c>
      <c r="C130">
        <v>18</v>
      </c>
      <c r="D130">
        <v>2.2453628242500003</v>
      </c>
      <c r="E130">
        <v>1.5546953402351</v>
      </c>
      <c r="F130">
        <v>3.9707468892000004</v>
      </c>
      <c r="G130">
        <v>0.8484501900000001</v>
      </c>
      <c r="H130">
        <v>0.8634</v>
      </c>
      <c r="I130">
        <v>35.6483</v>
      </c>
      <c r="J130">
        <f>D130/(F130/3.362524)</f>
        <v>1.901427261904762</v>
      </c>
      <c r="K130">
        <f>(G130)/(F130/1.168557)</f>
        <v>0.2496916666666667</v>
      </c>
      <c r="L130">
        <f>(H130/1.190654)/F130</f>
        <v>0.18262249198332295</v>
      </c>
    </row>
    <row r="131">
      <c r="B131">
        <v>127</v>
      </c>
      <c r="C131">
        <v>19</v>
      </c>
      <c r="D131">
        <v>2.2453628242500003</v>
      </c>
      <c r="E131">
        <v>1.5546953402351</v>
      </c>
      <c r="F131">
        <v>3.9707468892000004</v>
      </c>
      <c r="G131">
        <v>0.8484501900000001</v>
      </c>
      <c r="H131">
        <v>0.8634</v>
      </c>
      <c r="I131">
        <v>35.6483</v>
      </c>
      <c r="J131">
        <f>D131/(F131/3.362524)</f>
        <v>1.901427261904762</v>
      </c>
      <c r="K131">
        <f>(G131)/(F131/1.168557)</f>
        <v>0.2496916666666667</v>
      </c>
      <c r="L131">
        <f>(H131/1.190654)/F131</f>
        <v>0.18262249198332295</v>
      </c>
    </row>
    <row r="132">
      <c r="B132">
        <v>128</v>
      </c>
      <c r="C132">
        <v>19</v>
      </c>
      <c r="D132">
        <v>2.2453628242500003</v>
      </c>
      <c r="E132">
        <v>1.5546953402351</v>
      </c>
      <c r="F132">
        <v>3.9707468892000004</v>
      </c>
      <c r="G132">
        <v>0.8484501900000001</v>
      </c>
      <c r="H132">
        <v>0.8634</v>
      </c>
      <c r="I132">
        <v>35.6483</v>
      </c>
      <c r="J132">
        <f>D132/(F132/3.362524)</f>
        <v>1.901427261904762</v>
      </c>
      <c r="K132">
        <f>(G132)/(F132/1.168557)</f>
        <v>0.2496916666666667</v>
      </c>
      <c r="L132">
        <f>(H132/1.190654)/F132</f>
        <v>0.18262249198332295</v>
      </c>
    </row>
    <row r="133">
      <c r="B133">
        <v>129</v>
      </c>
      <c r="C133">
        <v>19</v>
      </c>
      <c r="D133">
        <v>2.2453628242500003</v>
      </c>
      <c r="E133">
        <v>1.5546953402351</v>
      </c>
      <c r="F133">
        <v>3.9707468892000004</v>
      </c>
      <c r="G133">
        <v>0.8484501900000001</v>
      </c>
      <c r="H133">
        <v>0.8634</v>
      </c>
      <c r="I133">
        <v>35.6483</v>
      </c>
      <c r="J133">
        <f>D133/(F133/3.362524)</f>
        <v>1.901427261904762</v>
      </c>
      <c r="K133">
        <f>(G133)/(F133/1.168557)</f>
        <v>0.2496916666666667</v>
      </c>
      <c r="L133">
        <f>(H133/1.190654)/F133</f>
        <v>0.18262249198332295</v>
      </c>
    </row>
    <row r="134">
      <c r="B134">
        <v>130</v>
      </c>
      <c r="C134">
        <v>19</v>
      </c>
      <c r="D134">
        <v>2.2453628242500003</v>
      </c>
      <c r="E134">
        <v>1.5546953402351</v>
      </c>
      <c r="F134">
        <v>3.9707468892000004</v>
      </c>
      <c r="G134">
        <v>0.8484501900000001</v>
      </c>
      <c r="H134">
        <v>0.8634</v>
      </c>
      <c r="I134">
        <v>35.6483</v>
      </c>
      <c r="J134">
        <f>D134/(F134/3.362524)</f>
        <v>1.901427261904762</v>
      </c>
      <c r="K134">
        <f>(G134)/(F134/1.168557)</f>
        <v>0.2496916666666667</v>
      </c>
      <c r="L134">
        <f>(H134/1.190654)/F134</f>
        <v>0.18262249198332295</v>
      </c>
    </row>
    <row r="135">
      <c r="B135">
        <v>131</v>
      </c>
      <c r="C135">
        <v>19</v>
      </c>
      <c r="D135">
        <v>2.2453628242500003</v>
      </c>
      <c r="E135">
        <v>1.5546953402351</v>
      </c>
      <c r="F135">
        <v>3.9707468892000004</v>
      </c>
      <c r="G135">
        <v>0.8484501900000001</v>
      </c>
      <c r="H135">
        <v>0.8634</v>
      </c>
      <c r="I135">
        <v>35.6483</v>
      </c>
      <c r="J135">
        <f>D135/(F135/3.362524)</f>
        <v>1.901427261904762</v>
      </c>
      <c r="K135">
        <f>(G135)/(F135/1.168557)</f>
        <v>0.2496916666666667</v>
      </c>
      <c r="L135">
        <f>(H135/1.190654)/F135</f>
        <v>0.18262249198332295</v>
      </c>
    </row>
    <row r="136">
      <c r="B136">
        <v>132</v>
      </c>
      <c r="C136">
        <v>19</v>
      </c>
      <c r="D136">
        <v>2.2453628242500003</v>
      </c>
      <c r="E136">
        <v>1.5546953402351</v>
      </c>
      <c r="F136">
        <v>3.9707468892000004</v>
      </c>
      <c r="G136">
        <v>0.8484501900000001</v>
      </c>
      <c r="H136">
        <v>0.8634</v>
      </c>
      <c r="I136">
        <v>35.6483</v>
      </c>
      <c r="J136">
        <f>D136/(F136/3.362524)</f>
        <v>1.901427261904762</v>
      </c>
      <c r="K136">
        <f>(G136)/(F136/1.168557)</f>
        <v>0.2496916666666667</v>
      </c>
      <c r="L136">
        <f>(H136/1.190654)/F136</f>
        <v>0.18262249198332295</v>
      </c>
    </row>
    <row r="137">
      <c r="B137">
        <v>133</v>
      </c>
      <c r="C137">
        <v>19</v>
      </c>
      <c r="D137">
        <v>2.2453628242500003</v>
      </c>
      <c r="E137">
        <v>1.5546953402351</v>
      </c>
      <c r="F137">
        <v>3.9707468892000004</v>
      </c>
      <c r="G137">
        <v>0.8484501900000001</v>
      </c>
      <c r="H137">
        <v>0.8634</v>
      </c>
      <c r="I137">
        <v>35.6483</v>
      </c>
      <c r="J137">
        <f>D137/(F137/3.362524)</f>
        <v>1.901427261904762</v>
      </c>
      <c r="K137">
        <f>(G137)/(F137/1.168557)</f>
        <v>0.2496916666666667</v>
      </c>
      <c r="L137">
        <f>(H137/1.190654)/F137</f>
        <v>0.18262249198332295</v>
      </c>
    </row>
    <row r="138">
      <c r="B138">
        <v>134</v>
      </c>
      <c r="C138">
        <v>20</v>
      </c>
      <c r="D138">
        <v>2.2453628242500003</v>
      </c>
      <c r="E138">
        <v>1.5546953402351</v>
      </c>
      <c r="F138">
        <v>3.9707468892000004</v>
      </c>
      <c r="G138">
        <v>0.8484501900000001</v>
      </c>
      <c r="H138">
        <v>0.8634</v>
      </c>
      <c r="I138">
        <v>35.6483</v>
      </c>
      <c r="J138">
        <f>D138/(F138/3.362524)</f>
        <v>1.901427261904762</v>
      </c>
      <c r="K138">
        <f>(G138)/(F138/1.168557)</f>
        <v>0.2496916666666667</v>
      </c>
      <c r="L138">
        <f>(H138/1.190654)/F138</f>
        <v>0.18262249198332295</v>
      </c>
    </row>
    <row r="139">
      <c r="B139">
        <v>135</v>
      </c>
      <c r="C139">
        <v>20</v>
      </c>
      <c r="D139">
        <v>2.2453628242500003</v>
      </c>
      <c r="E139">
        <v>1.5546953402351</v>
      </c>
      <c r="F139">
        <v>3.9707468892000004</v>
      </c>
      <c r="G139">
        <v>0.8484501900000001</v>
      </c>
      <c r="H139">
        <v>0.8634</v>
      </c>
      <c r="I139">
        <v>35.6483</v>
      </c>
      <c r="J139">
        <f>D139/(F139/3.362524)</f>
        <v>1.901427261904762</v>
      </c>
      <c r="K139">
        <f>(G139)/(F139/1.168557)</f>
        <v>0.2496916666666667</v>
      </c>
      <c r="L139">
        <f>(H139/1.190654)/F139</f>
        <v>0.18262249198332295</v>
      </c>
    </row>
    <row r="140">
      <c r="B140">
        <v>136</v>
      </c>
      <c r="C140">
        <v>20</v>
      </c>
      <c r="D140">
        <v>2.2453628242500003</v>
      </c>
      <c r="E140">
        <v>1.5546953402351</v>
      </c>
      <c r="F140">
        <v>3.9707468892000004</v>
      </c>
      <c r="G140">
        <v>0.8484501900000001</v>
      </c>
      <c r="H140">
        <v>0.8634</v>
      </c>
      <c r="I140">
        <v>35.6483</v>
      </c>
      <c r="J140">
        <f>D140/(F140/3.362524)</f>
        <v>1.901427261904762</v>
      </c>
      <c r="K140">
        <f>(G140)/(F140/1.168557)</f>
        <v>0.2496916666666667</v>
      </c>
      <c r="L140">
        <f>(H140/1.190654)/F140</f>
        <v>0.18262249198332295</v>
      </c>
    </row>
    <row r="141">
      <c r="B141">
        <v>137</v>
      </c>
      <c r="C141">
        <v>20</v>
      </c>
      <c r="D141">
        <v>2.2453628242500003</v>
      </c>
      <c r="E141">
        <v>1.5546953402351</v>
      </c>
      <c r="F141">
        <v>3.9707468892000004</v>
      </c>
      <c r="G141">
        <v>0.8484501900000001</v>
      </c>
      <c r="H141">
        <v>0.8634</v>
      </c>
      <c r="I141">
        <v>35.6483</v>
      </c>
      <c r="J141">
        <f>D141/(F141/3.362524)</f>
        <v>1.901427261904762</v>
      </c>
      <c r="K141">
        <f>(G141)/(F141/1.168557)</f>
        <v>0.2496916666666667</v>
      </c>
      <c r="L141">
        <f>(H141/1.190654)/F141</f>
        <v>0.18262249198332295</v>
      </c>
    </row>
    <row r="142">
      <c r="B142">
        <v>138</v>
      </c>
      <c r="C142">
        <v>20</v>
      </c>
      <c r="D142">
        <v>2.2453628242500003</v>
      </c>
      <c r="E142">
        <v>1.5546953402351</v>
      </c>
      <c r="F142">
        <v>3.9707468892000004</v>
      </c>
      <c r="G142">
        <v>0.8484501900000001</v>
      </c>
      <c r="H142">
        <v>0.8634</v>
      </c>
      <c r="I142">
        <v>35.6483</v>
      </c>
      <c r="J142">
        <f>D142/(F142/3.362524)</f>
        <v>1.901427261904762</v>
      </c>
      <c r="K142">
        <f>(G142)/(F142/1.168557)</f>
        <v>0.2496916666666667</v>
      </c>
      <c r="L142">
        <f>(H142/1.190654)/F142</f>
        <v>0.18262249198332295</v>
      </c>
    </row>
    <row r="143">
      <c r="B143">
        <v>139</v>
      </c>
      <c r="C143">
        <v>20</v>
      </c>
      <c r="D143">
        <v>2.2453628242500003</v>
      </c>
      <c r="E143">
        <v>1.5546953402351</v>
      </c>
      <c r="F143">
        <v>3.9707468892000004</v>
      </c>
      <c r="G143">
        <v>0.8484501900000001</v>
      </c>
      <c r="H143">
        <v>0.8634</v>
      </c>
      <c r="I143">
        <v>35.6483</v>
      </c>
      <c r="J143">
        <f>D143/(F143/3.362524)</f>
        <v>1.901427261904762</v>
      </c>
      <c r="K143">
        <f>(G143)/(F143/1.168557)</f>
        <v>0.2496916666666667</v>
      </c>
      <c r="L143">
        <f>(H143/1.190654)/F143</f>
        <v>0.18262249198332295</v>
      </c>
    </row>
    <row r="144">
      <c r="B144">
        <v>140</v>
      </c>
      <c r="C144">
        <v>20</v>
      </c>
      <c r="D144">
        <v>2.2453628242500003</v>
      </c>
      <c r="E144">
        <v>1.5546953402351</v>
      </c>
      <c r="F144">
        <v>3.9707468892000004</v>
      </c>
      <c r="G144">
        <v>0.8484501900000001</v>
      </c>
      <c r="H144">
        <v>0.8634</v>
      </c>
      <c r="I144">
        <v>35.6483</v>
      </c>
      <c r="J144">
        <f>D144/(F144/3.362524)</f>
        <v>1.901427261904762</v>
      </c>
      <c r="K144">
        <f>(G144)/(F144/1.168557)</f>
        <v>0.2496916666666667</v>
      </c>
      <c r="L144">
        <f>(H144/1.190654)/F144</f>
        <v>0.18262249198332295</v>
      </c>
    </row>
    <row r="145">
      <c r="B145">
        <v>141</v>
      </c>
      <c r="C145">
        <v>21</v>
      </c>
      <c r="D145">
        <v>2.2453628242500003</v>
      </c>
      <c r="E145">
        <v>1.5546953402351</v>
      </c>
      <c r="F145">
        <v>3.9707468892000004</v>
      </c>
      <c r="G145">
        <v>0.8484501900000001</v>
      </c>
      <c r="H145">
        <v>0.8634</v>
      </c>
      <c r="I145">
        <v>35.6483</v>
      </c>
      <c r="J145">
        <f>D145/(F145/3.362524)</f>
        <v>1.901427261904762</v>
      </c>
      <c r="K145">
        <f>(G145)/(F145/1.168557)</f>
        <v>0.2496916666666667</v>
      </c>
      <c r="L145">
        <f>(H145/1.190654)/F145</f>
        <v>0.18262249198332295</v>
      </c>
    </row>
    <row r="146">
      <c r="B146">
        <v>142</v>
      </c>
      <c r="C146">
        <v>21</v>
      </c>
      <c r="D146">
        <v>2.2453628242500003</v>
      </c>
      <c r="E146">
        <v>1.5546953402351</v>
      </c>
      <c r="F146">
        <v>3.9707468892000004</v>
      </c>
      <c r="G146">
        <v>0.8484501900000001</v>
      </c>
      <c r="H146">
        <v>0.8634</v>
      </c>
      <c r="I146">
        <v>35.6483</v>
      </c>
      <c r="J146">
        <f>D146/(F146/3.362524)</f>
        <v>1.901427261904762</v>
      </c>
      <c r="K146">
        <f>(G146)/(F146/1.168557)</f>
        <v>0.2496916666666667</v>
      </c>
      <c r="L146">
        <f>(H146/1.190654)/F146</f>
        <v>0.18262249198332295</v>
      </c>
    </row>
    <row r="147">
      <c r="B147">
        <v>143</v>
      </c>
      <c r="C147">
        <v>21</v>
      </c>
      <c r="D147">
        <v>2.2453628242500003</v>
      </c>
      <c r="E147">
        <v>1.5546953402351</v>
      </c>
      <c r="F147">
        <v>3.9707468892000004</v>
      </c>
      <c r="G147">
        <v>0.8484501900000001</v>
      </c>
      <c r="H147">
        <v>0.8634</v>
      </c>
      <c r="I147">
        <v>35.6483</v>
      </c>
      <c r="J147">
        <f>D147/(F147/3.362524)</f>
        <v>1.901427261904762</v>
      </c>
      <c r="K147">
        <f>(G147)/(F147/1.168557)</f>
        <v>0.2496916666666667</v>
      </c>
      <c r="L147">
        <f>(H147/1.190654)/F147</f>
        <v>0.18262249198332295</v>
      </c>
    </row>
    <row r="148">
      <c r="B148">
        <v>144</v>
      </c>
      <c r="C148">
        <v>21</v>
      </c>
      <c r="D148">
        <v>2.2453628242500003</v>
      </c>
      <c r="E148">
        <v>1.5546953402351</v>
      </c>
      <c r="F148">
        <v>3.9707468892000004</v>
      </c>
      <c r="G148">
        <v>0.8484501900000001</v>
      </c>
      <c r="H148">
        <v>0.8634</v>
      </c>
      <c r="I148">
        <v>35.6483</v>
      </c>
      <c r="J148">
        <f>D148/(F148/3.362524)</f>
        <v>1.901427261904762</v>
      </c>
      <c r="K148">
        <f>(G148)/(F148/1.168557)</f>
        <v>0.2496916666666667</v>
      </c>
      <c r="L148">
        <f>(H148/1.190654)/F148</f>
        <v>0.18262249198332295</v>
      </c>
    </row>
    <row r="149">
      <c r="B149">
        <v>145</v>
      </c>
      <c r="C149">
        <v>21</v>
      </c>
      <c r="D149">
        <v>2.2453628242500003</v>
      </c>
      <c r="E149">
        <v>1.5546953402351</v>
      </c>
      <c r="F149">
        <v>3.9707468892000004</v>
      </c>
      <c r="G149">
        <v>0.8484501900000001</v>
      </c>
      <c r="H149">
        <v>0.8634</v>
      </c>
      <c r="I149">
        <v>35.6483</v>
      </c>
      <c r="J149">
        <f>D149/(F149/3.362524)</f>
        <v>1.901427261904762</v>
      </c>
      <c r="K149">
        <f>(G149)/(F149/1.168557)</f>
        <v>0.2496916666666667</v>
      </c>
      <c r="L149">
        <f>(H149/1.190654)/F149</f>
        <v>0.18262249198332295</v>
      </c>
    </row>
    <row r="150">
      <c r="B150">
        <v>146</v>
      </c>
      <c r="C150">
        <v>21</v>
      </c>
      <c r="D150">
        <v>2.2453628242500003</v>
      </c>
      <c r="E150">
        <v>1.5546953402351</v>
      </c>
      <c r="F150">
        <v>3.9707468892000004</v>
      </c>
      <c r="G150">
        <v>0.8484501900000001</v>
      </c>
      <c r="H150">
        <v>0.8634</v>
      </c>
      <c r="I150">
        <v>35.6483</v>
      </c>
      <c r="J150">
        <f>D150/(F150/3.362524)</f>
        <v>1.901427261904762</v>
      </c>
      <c r="K150">
        <f>(G150)/(F150/1.168557)</f>
        <v>0.2496916666666667</v>
      </c>
      <c r="L150">
        <f>(H150/1.190654)/F150</f>
        <v>0.18262249198332295</v>
      </c>
    </row>
    <row r="151">
      <c r="A151">
        <v>7</v>
      </c>
      <c r="B151">
        <v>147</v>
      </c>
      <c r="C151">
        <v>21</v>
      </c>
      <c r="D151">
        <v>2.2453628242500003</v>
      </c>
      <c r="E151">
        <v>1.5546953402351</v>
      </c>
      <c r="F151">
        <v>3.9707468892000004</v>
      </c>
      <c r="G151">
        <v>0.8484501900000001</v>
      </c>
      <c r="H151">
        <v>0.8634</v>
      </c>
      <c r="I151">
        <v>35.6483</v>
      </c>
      <c r="J151">
        <f>D151/(F151/3.362524)</f>
        <v>1.901427261904762</v>
      </c>
      <c r="K151">
        <f>(G151)/(F151/1.168557)</f>
        <v>0.2496916666666667</v>
      </c>
      <c r="L151">
        <f>(H151/1.190654)/F151</f>
        <v>0.18262249198332295</v>
      </c>
    </row>
    <row r="152">
      <c r="A152">
        <v>8</v>
      </c>
      <c r="B152">
        <v>148</v>
      </c>
      <c r="C152">
        <v>22</v>
      </c>
      <c r="D152">
        <v>2.2453628242500003</v>
      </c>
      <c r="E152">
        <v>1.5546953402351</v>
      </c>
      <c r="F152">
        <v>3.9707468892000004</v>
      </c>
      <c r="G152">
        <v>0.8484501900000001</v>
      </c>
      <c r="H152">
        <v>0.8634</v>
      </c>
      <c r="I152">
        <v>35.6483</v>
      </c>
      <c r="J152">
        <f>D152/(F152/3.362524)</f>
        <v>1.901427261904762</v>
      </c>
      <c r="K152">
        <f>(G152)/(F152/1.168557)</f>
        <v>0.2496916666666667</v>
      </c>
      <c r="L152">
        <f>(H152/1.190654)/F152</f>
        <v>0.18262249198332295</v>
      </c>
    </row>
    <row r="153">
      <c r="B153">
        <v>149</v>
      </c>
      <c r="C153">
        <v>22</v>
      </c>
      <c r="D153">
        <v>2.2453628242500003</v>
      </c>
      <c r="E153">
        <v>1.5546953402351</v>
      </c>
      <c r="F153">
        <v>3.9707468892000004</v>
      </c>
      <c r="G153">
        <v>0.8484501900000001</v>
      </c>
      <c r="H153">
        <v>0.8634</v>
      </c>
      <c r="I153">
        <v>35.6483</v>
      </c>
      <c r="J153">
        <f>D153/(F153/3.362524)</f>
        <v>1.901427261904762</v>
      </c>
      <c r="K153">
        <f>(G153)/(F153/1.168557)</f>
        <v>0.2496916666666667</v>
      </c>
      <c r="L153">
        <f>(H153/1.190654)/F153</f>
        <v>0.18262249198332295</v>
      </c>
    </row>
    <row r="154">
      <c r="B154">
        <v>150</v>
      </c>
      <c r="C154">
        <v>22</v>
      </c>
      <c r="D154">
        <v>2.2453628242500003</v>
      </c>
      <c r="E154">
        <v>1.5546953402351</v>
      </c>
      <c r="F154">
        <v>3.9707468892000004</v>
      </c>
      <c r="G154">
        <v>0.8484501900000001</v>
      </c>
      <c r="H154">
        <v>0.8634</v>
      </c>
      <c r="I154">
        <v>35.6483</v>
      </c>
      <c r="J154">
        <f>D154/(F154/3.362524)</f>
        <v>1.901427261904762</v>
      </c>
      <c r="K154">
        <f>(G154)/(F154/1.168557)</f>
        <v>0.2496916666666667</v>
      </c>
      <c r="L154">
        <f>(H154/1.190654)/F154</f>
        <v>0.18262249198332295</v>
      </c>
    </row>
    <row r="155">
      <c r="B155">
        <v>151</v>
      </c>
      <c r="C155">
        <v>22</v>
      </c>
      <c r="D155">
        <v>2.2453628242500003</v>
      </c>
      <c r="E155">
        <v>1.5546953402351</v>
      </c>
      <c r="F155">
        <v>3.9707468892000004</v>
      </c>
      <c r="G155">
        <v>0.8484501900000001</v>
      </c>
      <c r="H155">
        <v>0.8634</v>
      </c>
      <c r="I155">
        <v>35.6483</v>
      </c>
      <c r="J155">
        <f>D155/(F155/3.362524)</f>
        <v>1.901427261904762</v>
      </c>
      <c r="K155">
        <f>(G155)/(F155/1.168557)</f>
        <v>0.2496916666666667</v>
      </c>
      <c r="L155">
        <f>(H155/1.190654)/F155</f>
        <v>0.18262249198332295</v>
      </c>
    </row>
    <row r="156">
      <c r="B156">
        <v>152</v>
      </c>
      <c r="C156">
        <v>22</v>
      </c>
      <c r="D156">
        <v>2.2453628242500003</v>
      </c>
      <c r="E156">
        <v>1.5546953402351</v>
      </c>
      <c r="F156">
        <v>3.9707468892000004</v>
      </c>
      <c r="G156">
        <v>0.8484501900000001</v>
      </c>
      <c r="H156">
        <v>0.8634</v>
      </c>
      <c r="I156">
        <v>35.6483</v>
      </c>
      <c r="J156">
        <f>D156/(F156/3.362524)</f>
        <v>1.901427261904762</v>
      </c>
      <c r="K156">
        <f>(G156)/(F156/1.168557)</f>
        <v>0.2496916666666667</v>
      </c>
      <c r="L156">
        <f>(H156/1.190654)/F156</f>
        <v>0.18262249198332295</v>
      </c>
    </row>
    <row r="157">
      <c r="B157">
        <v>153</v>
      </c>
      <c r="C157">
        <v>22</v>
      </c>
      <c r="D157">
        <v>2.2453628242500003</v>
      </c>
      <c r="E157">
        <v>1.5546953402351</v>
      </c>
      <c r="F157">
        <v>3.9707468892000004</v>
      </c>
      <c r="G157">
        <v>0.8484501900000001</v>
      </c>
      <c r="H157">
        <v>0.8634</v>
      </c>
      <c r="I157">
        <v>35.6483</v>
      </c>
      <c r="J157">
        <f>D157/(F157/3.362524)</f>
        <v>1.901427261904762</v>
      </c>
      <c r="K157">
        <f>(G157)/(F157/1.168557)</f>
        <v>0.2496916666666667</v>
      </c>
      <c r="L157">
        <f>(H157/1.190654)/F157</f>
        <v>0.18262249198332295</v>
      </c>
    </row>
    <row r="158">
      <c r="B158">
        <v>154</v>
      </c>
      <c r="C158">
        <v>22</v>
      </c>
      <c r="D158">
        <v>2.2453628242500003</v>
      </c>
      <c r="E158">
        <v>1.5546953402351</v>
      </c>
      <c r="F158">
        <v>3.9707468892000004</v>
      </c>
      <c r="G158">
        <v>0.8484501900000001</v>
      </c>
      <c r="H158">
        <v>0.8634</v>
      </c>
      <c r="I158">
        <v>35.6483</v>
      </c>
      <c r="J158">
        <f>D158/(F158/3.362524)</f>
        <v>1.901427261904762</v>
      </c>
      <c r="K158">
        <f>(G158)/(F158/1.168557)</f>
        <v>0.2496916666666667</v>
      </c>
      <c r="L158">
        <f>(H158/1.190654)/F158</f>
        <v>0.18262249198332295</v>
      </c>
    </row>
    <row r="159">
      <c r="B159">
        <v>155</v>
      </c>
      <c r="C159">
        <v>23</v>
      </c>
      <c r="D159">
        <v>2.2453628242500003</v>
      </c>
      <c r="E159">
        <v>1.5546953402351</v>
      </c>
      <c r="F159">
        <v>3.9707468892000004</v>
      </c>
      <c r="G159">
        <v>0.8484501900000001</v>
      </c>
      <c r="H159">
        <v>0.8634</v>
      </c>
      <c r="I159">
        <v>35.6483</v>
      </c>
      <c r="J159">
        <f>D159/(F159/3.362524)</f>
        <v>1.901427261904762</v>
      </c>
      <c r="K159">
        <f>(G159)/(F159/1.168557)</f>
        <v>0.2496916666666667</v>
      </c>
      <c r="L159">
        <f>(H159/1.190654)/F159</f>
        <v>0.18262249198332295</v>
      </c>
    </row>
    <row r="160">
      <c r="B160">
        <v>156</v>
      </c>
      <c r="C160">
        <v>23</v>
      </c>
      <c r="D160">
        <v>2.2453628242500003</v>
      </c>
      <c r="E160">
        <v>1.5546953402351</v>
      </c>
      <c r="F160">
        <v>3.9707468892000004</v>
      </c>
      <c r="G160">
        <v>0.8484501900000001</v>
      </c>
      <c r="H160">
        <v>0.8634</v>
      </c>
      <c r="I160">
        <v>35.6483</v>
      </c>
      <c r="J160">
        <f>D160/(F160/3.362524)</f>
        <v>1.901427261904762</v>
      </c>
      <c r="K160">
        <f>(G160)/(F160/1.168557)</f>
        <v>0.2496916666666667</v>
      </c>
      <c r="L160">
        <f>(H160/1.190654)/F160</f>
        <v>0.18262249198332295</v>
      </c>
    </row>
    <row r="161">
      <c r="B161">
        <v>157</v>
      </c>
      <c r="C161">
        <v>23</v>
      </c>
      <c r="D161">
        <v>2.2453628242500003</v>
      </c>
      <c r="E161">
        <v>1.5546953402351</v>
      </c>
      <c r="F161">
        <v>3.9707468892000004</v>
      </c>
      <c r="G161">
        <v>0.8484501900000001</v>
      </c>
      <c r="H161">
        <v>0.8634</v>
      </c>
      <c r="I161">
        <v>35.6483</v>
      </c>
      <c r="J161">
        <f>D161/(F161/3.362524)</f>
        <v>1.901427261904762</v>
      </c>
      <c r="K161">
        <f>(G161)/(F161/1.168557)</f>
        <v>0.2496916666666667</v>
      </c>
      <c r="L161">
        <f>(H161/1.190654)/F161</f>
        <v>0.18262249198332295</v>
      </c>
    </row>
    <row r="162">
      <c r="B162">
        <v>158</v>
      </c>
      <c r="C162">
        <v>23</v>
      </c>
      <c r="D162">
        <v>2.2453628242500003</v>
      </c>
      <c r="E162">
        <v>1.5546953402351</v>
      </c>
      <c r="F162">
        <v>3.9707468892000004</v>
      </c>
      <c r="G162">
        <v>0.8484501900000001</v>
      </c>
      <c r="H162">
        <v>0.8634</v>
      </c>
      <c r="I162">
        <v>35.6483</v>
      </c>
      <c r="J162">
        <f>D162/(F162/3.362524)</f>
        <v>1.901427261904762</v>
      </c>
      <c r="K162">
        <f>(G162)/(F162/1.168557)</f>
        <v>0.2496916666666667</v>
      </c>
      <c r="L162">
        <f>(H162/1.190654)/F162</f>
        <v>0.18262249198332295</v>
      </c>
    </row>
    <row r="163">
      <c r="B163">
        <v>159</v>
      </c>
      <c r="C163">
        <v>23</v>
      </c>
      <c r="D163">
        <v>2.2453628242500003</v>
      </c>
      <c r="E163">
        <v>1.5546953402351</v>
      </c>
      <c r="F163">
        <v>3.9707468892000004</v>
      </c>
      <c r="G163">
        <v>0.8484501900000001</v>
      </c>
      <c r="H163">
        <v>0.8634</v>
      </c>
      <c r="I163">
        <v>35.6483</v>
      </c>
      <c r="J163">
        <f>D163/(F163/3.362524)</f>
        <v>1.901427261904762</v>
      </c>
      <c r="K163">
        <f>(G163)/(F163/1.168557)</f>
        <v>0.2496916666666667</v>
      </c>
      <c r="L163">
        <f>(H163/1.190654)/F163</f>
        <v>0.18262249198332295</v>
      </c>
    </row>
    <row r="164">
      <c r="B164">
        <v>160</v>
      </c>
      <c r="C164">
        <v>23</v>
      </c>
      <c r="D164">
        <v>2.2453628242500003</v>
      </c>
      <c r="E164">
        <v>1.5546953402351</v>
      </c>
      <c r="F164">
        <v>3.9707468892000004</v>
      </c>
      <c r="G164">
        <v>0.8484501900000001</v>
      </c>
      <c r="H164">
        <v>0.8634</v>
      </c>
      <c r="I164">
        <v>35.6483</v>
      </c>
      <c r="J164">
        <f>D164/(F164/3.362524)</f>
        <v>1.901427261904762</v>
      </c>
      <c r="K164">
        <f>(G164)/(F164/1.168557)</f>
        <v>0.2496916666666667</v>
      </c>
      <c r="L164">
        <f>(H164/1.190654)/F164</f>
        <v>0.18262249198332295</v>
      </c>
    </row>
    <row r="165">
      <c r="B165">
        <v>161</v>
      </c>
      <c r="C165">
        <v>23</v>
      </c>
      <c r="D165">
        <v>2.2453628242500003</v>
      </c>
      <c r="E165">
        <v>1.5546953402351</v>
      </c>
      <c r="F165">
        <v>3.9707468892000004</v>
      </c>
      <c r="G165">
        <v>0.8484501900000001</v>
      </c>
      <c r="H165">
        <v>0.8634</v>
      </c>
      <c r="I165">
        <v>35.6483</v>
      </c>
      <c r="J165">
        <f>D165/(F165/3.362524)</f>
        <v>1.901427261904762</v>
      </c>
      <c r="K165">
        <f>(G165)/(F165/1.168557)</f>
        <v>0.2496916666666667</v>
      </c>
      <c r="L165">
        <f>(H165/1.190654)/F165</f>
        <v>0.18262249198332295</v>
      </c>
    </row>
    <row r="166">
      <c r="B166">
        <v>162</v>
      </c>
      <c r="C166">
        <v>24</v>
      </c>
      <c r="D166">
        <v>2.2453628242500003</v>
      </c>
      <c r="E166">
        <v>1.5546953402351</v>
      </c>
      <c r="F166">
        <v>3.9707468892000004</v>
      </c>
      <c r="G166">
        <v>0.8484501900000001</v>
      </c>
      <c r="H166">
        <v>0.8634</v>
      </c>
      <c r="I166">
        <v>35.6483</v>
      </c>
      <c r="J166">
        <f>D166/(F166/3.362524)</f>
        <v>1.901427261904762</v>
      </c>
      <c r="K166">
        <f>(G166)/(F166/1.168557)</f>
        <v>0.2496916666666667</v>
      </c>
      <c r="L166">
        <f>(H166/1.190654)/F166</f>
        <v>0.18262249198332295</v>
      </c>
    </row>
    <row r="167">
      <c r="B167">
        <v>163</v>
      </c>
      <c r="C167">
        <v>24</v>
      </c>
      <c r="D167">
        <v>2.2453628242500003</v>
      </c>
      <c r="E167">
        <v>1.5546953402351</v>
      </c>
      <c r="F167">
        <v>3.9707468892000004</v>
      </c>
      <c r="G167">
        <v>0.8484501900000001</v>
      </c>
      <c r="H167">
        <v>0.8634</v>
      </c>
      <c r="I167">
        <v>35.6483</v>
      </c>
      <c r="J167">
        <f>D167/(F167/3.362524)</f>
        <v>1.901427261904762</v>
      </c>
      <c r="K167">
        <f>(G167)/(F167/1.168557)</f>
        <v>0.2496916666666667</v>
      </c>
      <c r="L167">
        <f>(H167/1.190654)/F167</f>
        <v>0.18262249198332295</v>
      </c>
    </row>
    <row r="168">
      <c r="B168">
        <v>164</v>
      </c>
      <c r="C168">
        <v>24</v>
      </c>
      <c r="D168">
        <v>2.2453628242500003</v>
      </c>
      <c r="E168">
        <v>1.5546953402351</v>
      </c>
      <c r="F168">
        <v>3.9707468892000004</v>
      </c>
      <c r="G168">
        <v>0.8484501900000001</v>
      </c>
      <c r="H168">
        <v>0.8634</v>
      </c>
      <c r="I168">
        <v>35.6483</v>
      </c>
      <c r="J168">
        <f>D168/(F168/3.362524)</f>
        <v>1.901427261904762</v>
      </c>
      <c r="K168">
        <f>(G168)/(F168/1.168557)</f>
        <v>0.2496916666666667</v>
      </c>
      <c r="L168">
        <f>(H168/1.190654)/F168</f>
        <v>0.18262249198332295</v>
      </c>
    </row>
    <row r="169">
      <c r="B169">
        <v>165</v>
      </c>
      <c r="C169">
        <v>24</v>
      </c>
      <c r="D169">
        <v>2.2453628242500003</v>
      </c>
      <c r="E169">
        <v>1.5546953402351</v>
      </c>
      <c r="F169">
        <v>3.9707468892000004</v>
      </c>
      <c r="G169">
        <v>0.8484501900000001</v>
      </c>
      <c r="H169">
        <v>0.8634</v>
      </c>
      <c r="I169">
        <v>35.6483</v>
      </c>
      <c r="J169">
        <f>D169/(F169/3.362524)</f>
        <v>1.901427261904762</v>
      </c>
      <c r="K169">
        <f>(G169)/(F169/1.168557)</f>
        <v>0.2496916666666667</v>
      </c>
      <c r="L169">
        <f>(H169/1.190654)/F169</f>
        <v>0.18262249198332295</v>
      </c>
    </row>
    <row r="170">
      <c r="B170">
        <v>166</v>
      </c>
      <c r="C170">
        <v>24</v>
      </c>
      <c r="D170">
        <v>2.2453628242500003</v>
      </c>
      <c r="E170">
        <v>1.5546953402351</v>
      </c>
      <c r="F170">
        <v>3.9707468892000004</v>
      </c>
      <c r="G170">
        <v>0.8484501900000001</v>
      </c>
      <c r="H170">
        <v>0.8634</v>
      </c>
      <c r="I170">
        <v>35.6483</v>
      </c>
      <c r="J170">
        <f>D170/(F170/3.362524)</f>
        <v>1.901427261904762</v>
      </c>
      <c r="K170">
        <f>(G170)/(F170/1.168557)</f>
        <v>0.2496916666666667</v>
      </c>
      <c r="L170">
        <f>(H170/1.190654)/F170</f>
        <v>0.18262249198332295</v>
      </c>
    </row>
    <row r="171">
      <c r="B171">
        <v>167</v>
      </c>
      <c r="C171">
        <v>24</v>
      </c>
      <c r="D171">
        <v>2.2453628242500003</v>
      </c>
      <c r="E171">
        <v>1.5546953402351</v>
      </c>
      <c r="F171">
        <v>3.9707468892000004</v>
      </c>
      <c r="G171">
        <v>0.8484501900000001</v>
      </c>
      <c r="H171">
        <v>0.8634</v>
      </c>
      <c r="I171">
        <v>35.6483</v>
      </c>
      <c r="J171">
        <f>D171/(F171/3.362524)</f>
        <v>1.901427261904762</v>
      </c>
      <c r="K171">
        <f>(G171)/(F171/1.168557)</f>
        <v>0.2496916666666667</v>
      </c>
      <c r="L171">
        <f>(H171/1.190654)/F171</f>
        <v>0.18262249198332295</v>
      </c>
    </row>
    <row r="172">
      <c r="B172">
        <v>168</v>
      </c>
      <c r="C172">
        <v>24</v>
      </c>
      <c r="D172">
        <v>2.2453628242500003</v>
      </c>
      <c r="E172">
        <v>1.5546953402351</v>
      </c>
      <c r="F172">
        <v>3.9707468892000004</v>
      </c>
      <c r="G172">
        <v>0.8484501900000001</v>
      </c>
      <c r="H172">
        <v>0.8634</v>
      </c>
      <c r="I172">
        <v>35.6483</v>
      </c>
      <c r="J172">
        <f>D172/(F172/3.362524)</f>
        <v>1.901427261904762</v>
      </c>
      <c r="K172">
        <f>(G172)/(F172/1.168557)</f>
        <v>0.2496916666666667</v>
      </c>
      <c r="L172">
        <f>(H172/1.190654)/F172</f>
        <v>0.18262249198332295</v>
      </c>
    </row>
    <row r="173">
      <c r="B173">
        <v>169</v>
      </c>
      <c r="C173">
        <v>25</v>
      </c>
      <c r="D173">
        <v>2.2453628242500003</v>
      </c>
      <c r="E173">
        <v>1.5546953402351</v>
      </c>
      <c r="F173">
        <v>3.9707468892000004</v>
      </c>
      <c r="G173">
        <v>0.8484501900000001</v>
      </c>
      <c r="H173">
        <v>0.8634</v>
      </c>
      <c r="I173">
        <v>35.6483</v>
      </c>
      <c r="J173">
        <f>D173/(F173/3.362524)</f>
        <v>1.901427261904762</v>
      </c>
      <c r="K173">
        <f>(G173)/(F173/1.168557)</f>
        <v>0.2496916666666667</v>
      </c>
      <c r="L173">
        <f>(H173/1.190654)/F173</f>
        <v>0.18262249198332295</v>
      </c>
    </row>
    <row r="174">
      <c r="B174">
        <v>170</v>
      </c>
      <c r="C174">
        <v>25</v>
      </c>
      <c r="D174">
        <v>2.2453628242500003</v>
      </c>
      <c r="E174">
        <v>1.5546953402351</v>
      </c>
      <c r="F174">
        <v>3.9707468892000004</v>
      </c>
      <c r="G174">
        <v>0.8484501900000001</v>
      </c>
      <c r="H174">
        <v>0.8634</v>
      </c>
      <c r="I174">
        <v>35.6483</v>
      </c>
      <c r="J174">
        <f>D174/(F174/3.362524)</f>
        <v>1.901427261904762</v>
      </c>
      <c r="K174">
        <f>(G174)/(F174/1.168557)</f>
        <v>0.2496916666666667</v>
      </c>
      <c r="L174">
        <f>(H174/1.190654)/F174</f>
        <v>0.18262249198332295</v>
      </c>
    </row>
    <row r="175">
      <c r="B175">
        <v>171</v>
      </c>
      <c r="C175">
        <v>25</v>
      </c>
      <c r="D175">
        <v>2.2453628242500003</v>
      </c>
      <c r="E175">
        <v>1.5546953402351</v>
      </c>
      <c r="F175">
        <v>3.9707468892000004</v>
      </c>
      <c r="G175">
        <v>0.8484501900000001</v>
      </c>
      <c r="H175">
        <v>0.8634</v>
      </c>
      <c r="I175">
        <v>35.6483</v>
      </c>
      <c r="J175">
        <f>D175/(F175/3.362524)</f>
        <v>1.901427261904762</v>
      </c>
      <c r="K175">
        <f>(G175)/(F175/1.168557)</f>
        <v>0.2496916666666667</v>
      </c>
      <c r="L175">
        <f>(H175/1.190654)/F175</f>
        <v>0.18262249198332295</v>
      </c>
    </row>
    <row r="176">
      <c r="B176">
        <v>172</v>
      </c>
      <c r="C176">
        <v>25</v>
      </c>
      <c r="D176">
        <v>2.2453628242500003</v>
      </c>
      <c r="E176">
        <v>1.5546953402351</v>
      </c>
      <c r="F176">
        <v>3.9707468892000004</v>
      </c>
      <c r="G176">
        <v>0.8484501900000001</v>
      </c>
      <c r="H176">
        <v>0.8634</v>
      </c>
      <c r="I176">
        <v>35.6483</v>
      </c>
      <c r="J176">
        <f>D176/(F176/3.362524)</f>
        <v>1.901427261904762</v>
      </c>
      <c r="K176">
        <f>(G176)/(F176/1.168557)</f>
        <v>0.2496916666666667</v>
      </c>
      <c r="L176">
        <f>(H176/1.190654)/F176</f>
        <v>0.18262249198332295</v>
      </c>
    </row>
    <row r="177">
      <c r="B177">
        <v>173</v>
      </c>
      <c r="C177">
        <v>25</v>
      </c>
      <c r="D177">
        <v>2.2453628242500003</v>
      </c>
      <c r="E177">
        <v>1.5546953402351</v>
      </c>
      <c r="F177">
        <v>3.9707468892000004</v>
      </c>
      <c r="G177">
        <v>0.8484501900000001</v>
      </c>
      <c r="H177">
        <v>0.8634</v>
      </c>
      <c r="I177">
        <v>35.6483</v>
      </c>
      <c r="J177">
        <f>D177/(F177/3.362524)</f>
        <v>1.901427261904762</v>
      </c>
      <c r="K177">
        <f>(G177)/(F177/1.168557)</f>
        <v>0.2496916666666667</v>
      </c>
      <c r="L177">
        <f>(H177/1.190654)/F177</f>
        <v>0.18262249198332295</v>
      </c>
    </row>
    <row r="178">
      <c r="B178">
        <v>174</v>
      </c>
      <c r="C178">
        <v>25</v>
      </c>
      <c r="D178">
        <v>2.2453628242500003</v>
      </c>
      <c r="E178">
        <v>1.5546953402351</v>
      </c>
      <c r="F178">
        <v>3.9707468892000004</v>
      </c>
      <c r="G178">
        <v>0.8484501900000001</v>
      </c>
      <c r="H178">
        <v>0.8634</v>
      </c>
      <c r="I178">
        <v>35.6483</v>
      </c>
      <c r="J178">
        <f>D178/(F178/3.362524)</f>
        <v>1.901427261904762</v>
      </c>
      <c r="K178">
        <f>(G178)/(F178/1.168557)</f>
        <v>0.2496916666666667</v>
      </c>
      <c r="L178">
        <f>(H178/1.190654)/F178</f>
        <v>0.18262249198332295</v>
      </c>
    </row>
    <row r="179">
      <c r="B179">
        <v>175</v>
      </c>
      <c r="C179">
        <v>25</v>
      </c>
      <c r="D179">
        <v>2.2453628242500003</v>
      </c>
      <c r="E179">
        <v>1.5546953402351</v>
      </c>
      <c r="F179">
        <v>3.9707468892000004</v>
      </c>
      <c r="G179">
        <v>0.8484501900000001</v>
      </c>
      <c r="H179">
        <v>0.8634</v>
      </c>
      <c r="I179">
        <v>35.6483</v>
      </c>
      <c r="J179">
        <f>D179/(F179/3.362524)</f>
        <v>1.901427261904762</v>
      </c>
      <c r="K179">
        <f>(G179)/(F179/1.168557)</f>
        <v>0.2496916666666667</v>
      </c>
      <c r="L179">
        <f>(H179/1.190654)/F179</f>
        <v>0.18262249198332295</v>
      </c>
    </row>
    <row r="180">
      <c r="B180">
        <v>176</v>
      </c>
      <c r="C180">
        <v>26</v>
      </c>
      <c r="D180">
        <v>2.2453628242500003</v>
      </c>
      <c r="E180">
        <v>1.5546953402351</v>
      </c>
      <c r="F180">
        <v>3.9707468892000004</v>
      </c>
      <c r="G180">
        <v>0.8484501900000001</v>
      </c>
      <c r="H180">
        <v>0.8634</v>
      </c>
      <c r="I180">
        <v>35.6483</v>
      </c>
      <c r="J180">
        <f>D180/(F180/3.362524)</f>
        <v>1.901427261904762</v>
      </c>
      <c r="K180">
        <f>(G180)/(F180/1.168557)</f>
        <v>0.2496916666666667</v>
      </c>
      <c r="L180">
        <f>(H180/1.190654)/F180</f>
        <v>0.18262249198332295</v>
      </c>
    </row>
    <row r="181">
      <c r="B181">
        <v>177</v>
      </c>
      <c r="C181">
        <v>26</v>
      </c>
      <c r="D181">
        <v>2.2453628242500003</v>
      </c>
      <c r="E181">
        <v>1.5546953402351</v>
      </c>
      <c r="F181">
        <v>3.9707468892000004</v>
      </c>
      <c r="G181">
        <v>0.8484501900000001</v>
      </c>
      <c r="H181">
        <v>0.8634</v>
      </c>
      <c r="I181">
        <v>35.6483</v>
      </c>
      <c r="J181">
        <f>D181/(F181/3.362524)</f>
        <v>1.901427261904762</v>
      </c>
      <c r="K181">
        <f>(G181)/(F181/1.168557)</f>
        <v>0.2496916666666667</v>
      </c>
      <c r="L181">
        <f>(H181/1.190654)/F181</f>
        <v>0.18262249198332295</v>
      </c>
    </row>
    <row r="182">
      <c r="B182">
        <v>178</v>
      </c>
      <c r="C182">
        <v>26</v>
      </c>
      <c r="D182">
        <v>2.2453628242500003</v>
      </c>
      <c r="E182">
        <v>1.5546953402351</v>
      </c>
      <c r="F182">
        <v>3.9707468892000004</v>
      </c>
      <c r="G182">
        <v>0.8484501900000001</v>
      </c>
      <c r="H182">
        <v>0.8634</v>
      </c>
      <c r="I182">
        <v>35.6483</v>
      </c>
      <c r="J182">
        <f>D182/(F182/3.362524)</f>
        <v>1.901427261904762</v>
      </c>
      <c r="K182">
        <f>(G182)/(F182/1.168557)</f>
        <v>0.2496916666666667</v>
      </c>
      <c r="L182">
        <f>(H182/1.190654)/F182</f>
        <v>0.18262249198332295</v>
      </c>
    </row>
    <row r="183">
      <c r="B183">
        <v>179</v>
      </c>
      <c r="C183">
        <v>26</v>
      </c>
      <c r="D183">
        <v>2.2453628242500003</v>
      </c>
      <c r="E183">
        <v>1.5546953402351</v>
      </c>
      <c r="F183">
        <v>3.9707468892000004</v>
      </c>
      <c r="G183">
        <v>0.8484501900000001</v>
      </c>
      <c r="H183">
        <v>0.8634</v>
      </c>
      <c r="I183">
        <v>35.6483</v>
      </c>
      <c r="J183">
        <f>D183/(F183/3.362524)</f>
        <v>1.901427261904762</v>
      </c>
      <c r="K183">
        <f>(G183)/(F183/1.168557)</f>
        <v>0.2496916666666667</v>
      </c>
      <c r="L183">
        <f>(H183/1.190654)/F183</f>
        <v>0.18262249198332295</v>
      </c>
    </row>
    <row r="184">
      <c r="B184">
        <v>180</v>
      </c>
      <c r="C184">
        <v>26</v>
      </c>
      <c r="D184">
        <v>2.2453628242500003</v>
      </c>
      <c r="E184">
        <v>1.5546953402351</v>
      </c>
      <c r="F184">
        <v>3.9707468892000004</v>
      </c>
      <c r="G184">
        <v>0.8484501900000001</v>
      </c>
      <c r="H184">
        <v>0.8634</v>
      </c>
      <c r="I184">
        <v>35.6483</v>
      </c>
      <c r="J184">
        <f>D184/(F184/3.362524)</f>
        <v>1.901427261904762</v>
      </c>
      <c r="K184">
        <f>(G184)/(F184/1.168557)</f>
        <v>0.2496916666666667</v>
      </c>
      <c r="L184">
        <f>(H184/1.190654)/F184</f>
        <v>0.18262249198332295</v>
      </c>
    </row>
    <row r="185">
      <c r="B185">
        <v>181</v>
      </c>
      <c r="C185">
        <v>26</v>
      </c>
      <c r="D185">
        <v>2.2453628242500003</v>
      </c>
      <c r="E185">
        <v>1.5546953402351</v>
      </c>
      <c r="F185">
        <v>3.9707468892000004</v>
      </c>
      <c r="G185">
        <v>0.8484501900000001</v>
      </c>
      <c r="H185">
        <v>0.8634</v>
      </c>
      <c r="I185">
        <v>35.6483</v>
      </c>
      <c r="J185">
        <f>D185/(F185/3.362524)</f>
        <v>1.901427261904762</v>
      </c>
      <c r="K185">
        <f>(G185)/(F185/1.168557)</f>
        <v>0.2496916666666667</v>
      </c>
      <c r="L185">
        <f>(H185/1.190654)/F185</f>
        <v>0.18262249198332295</v>
      </c>
    </row>
    <row r="186">
      <c r="B186">
        <v>182</v>
      </c>
      <c r="C186">
        <v>26</v>
      </c>
      <c r="D186">
        <v>2.2453628242500003</v>
      </c>
      <c r="E186">
        <v>1.5546953402351</v>
      </c>
      <c r="F186">
        <v>3.9707468892000004</v>
      </c>
      <c r="G186">
        <v>0.8484501900000001</v>
      </c>
      <c r="H186">
        <v>0.8634</v>
      </c>
      <c r="I186">
        <v>35.6483</v>
      </c>
      <c r="J186">
        <f>D186/(F186/3.362524)</f>
        <v>1.901427261904762</v>
      </c>
      <c r="K186">
        <f>(G186)/(F186/1.168557)</f>
        <v>0.2496916666666667</v>
      </c>
      <c r="L186">
        <f>(H186/1.190654)/F186</f>
        <v>0.18262249198332295</v>
      </c>
    </row>
    <row r="187">
      <c r="B187">
        <v>183</v>
      </c>
      <c r="C187">
        <v>27</v>
      </c>
      <c r="D187">
        <v>2.2453628242500003</v>
      </c>
      <c r="E187">
        <v>1.5546953402351</v>
      </c>
      <c r="F187">
        <v>3.9707468892000004</v>
      </c>
      <c r="G187">
        <v>0.8484501900000001</v>
      </c>
      <c r="H187">
        <v>0.8634</v>
      </c>
      <c r="I187">
        <v>35.6483</v>
      </c>
      <c r="J187">
        <f>D187/(F187/3.362524)</f>
        <v>1.901427261904762</v>
      </c>
      <c r="K187">
        <f>(G187)/(F187/1.168557)</f>
        <v>0.2496916666666667</v>
      </c>
      <c r="L187">
        <f>(H187/1.190654)/F187</f>
        <v>0.18262249198332295</v>
      </c>
    </row>
    <row r="188">
      <c r="B188">
        <v>184</v>
      </c>
      <c r="C188">
        <v>27</v>
      </c>
      <c r="D188">
        <v>2.2453628242500003</v>
      </c>
      <c r="E188">
        <v>1.5546953402351</v>
      </c>
      <c r="F188">
        <v>3.9707468892000004</v>
      </c>
      <c r="G188">
        <v>0.8484501900000001</v>
      </c>
      <c r="H188">
        <v>0.8634</v>
      </c>
      <c r="I188">
        <v>35.6483</v>
      </c>
      <c r="J188">
        <f>D188/(F188/3.362524)</f>
        <v>1.901427261904762</v>
      </c>
      <c r="K188">
        <f>(G188)/(F188/1.168557)</f>
        <v>0.2496916666666667</v>
      </c>
      <c r="L188">
        <f>(H188/1.190654)/F188</f>
        <v>0.18262249198332295</v>
      </c>
    </row>
    <row r="189">
      <c r="B189">
        <v>185</v>
      </c>
      <c r="C189">
        <v>27</v>
      </c>
      <c r="D189">
        <v>2.2453628242500003</v>
      </c>
      <c r="E189">
        <v>1.5546953402351</v>
      </c>
      <c r="F189">
        <v>3.9707468892000004</v>
      </c>
      <c r="G189">
        <v>0.8484501900000001</v>
      </c>
      <c r="H189">
        <v>0.8634</v>
      </c>
      <c r="I189">
        <v>35.6483</v>
      </c>
      <c r="J189">
        <f>D189/(F189/3.362524)</f>
        <v>1.901427261904762</v>
      </c>
      <c r="K189">
        <f>(G189)/(F189/1.168557)</f>
        <v>0.2496916666666667</v>
      </c>
      <c r="L189">
        <f>(H189/1.190654)/F189</f>
        <v>0.18262249198332295</v>
      </c>
    </row>
    <row r="190">
      <c r="B190">
        <v>186</v>
      </c>
      <c r="C190">
        <v>27</v>
      </c>
      <c r="D190">
        <v>2.2453628242500003</v>
      </c>
      <c r="E190">
        <v>1.5546953402351</v>
      </c>
      <c r="F190">
        <v>3.9707468892000004</v>
      </c>
      <c r="G190">
        <v>0.8484501900000001</v>
      </c>
      <c r="H190">
        <v>0.8634</v>
      </c>
      <c r="I190">
        <v>35.6483</v>
      </c>
      <c r="J190">
        <f>D190/(F190/3.362524)</f>
        <v>1.901427261904762</v>
      </c>
      <c r="K190">
        <f>(G190)/(F190/1.168557)</f>
        <v>0.2496916666666667</v>
      </c>
      <c r="L190">
        <f>(H190/1.190654)/F190</f>
        <v>0.18262249198332295</v>
      </c>
    </row>
    <row r="191">
      <c r="B191">
        <v>187</v>
      </c>
      <c r="C191">
        <v>27</v>
      </c>
      <c r="D191">
        <v>2.2453628242500003</v>
      </c>
      <c r="E191">
        <v>1.5546953402351</v>
      </c>
      <c r="F191">
        <v>3.9707468892000004</v>
      </c>
      <c r="G191">
        <v>0.8484501900000001</v>
      </c>
      <c r="H191">
        <v>0.8634</v>
      </c>
      <c r="I191">
        <v>35.6483</v>
      </c>
      <c r="J191">
        <f>D191/(F191/3.362524)</f>
        <v>1.901427261904762</v>
      </c>
      <c r="K191">
        <f>(G191)/(F191/1.168557)</f>
        <v>0.2496916666666667</v>
      </c>
      <c r="L191">
        <f>(H191/1.190654)/F191</f>
        <v>0.18262249198332295</v>
      </c>
    </row>
    <row r="192">
      <c r="B192">
        <v>188</v>
      </c>
      <c r="C192">
        <v>27</v>
      </c>
      <c r="D192">
        <v>2.2453628242500003</v>
      </c>
      <c r="E192">
        <v>1.5546953402351</v>
      </c>
      <c r="F192">
        <v>3.9707468892000004</v>
      </c>
      <c r="G192">
        <v>0.8484501900000001</v>
      </c>
      <c r="H192">
        <v>0.8634</v>
      </c>
      <c r="I192">
        <v>35.6483</v>
      </c>
      <c r="J192">
        <f>D192/(F192/3.362524)</f>
        <v>1.901427261904762</v>
      </c>
      <c r="K192">
        <f>(G192)/(F192/1.168557)</f>
        <v>0.2496916666666667</v>
      </c>
      <c r="L192">
        <f>(H192/1.190654)/F192</f>
        <v>0.18262249198332295</v>
      </c>
    </row>
    <row r="193">
      <c r="B193">
        <v>189</v>
      </c>
      <c r="C193">
        <v>27</v>
      </c>
      <c r="D193">
        <v>2.2453628242500003</v>
      </c>
      <c r="E193">
        <v>1.5546953402351</v>
      </c>
      <c r="F193">
        <v>3.9707468892000004</v>
      </c>
      <c r="G193">
        <v>0.8484501900000001</v>
      </c>
      <c r="H193">
        <v>0.8634</v>
      </c>
      <c r="I193">
        <v>35.6483</v>
      </c>
      <c r="J193">
        <f>D193/(F193/3.362524)</f>
        <v>1.901427261904762</v>
      </c>
      <c r="K193">
        <f>(G193)/(F193/1.168557)</f>
        <v>0.2496916666666667</v>
      </c>
      <c r="L193">
        <f>(H193/1.190654)/F193</f>
        <v>0.18262249198332295</v>
      </c>
    </row>
    <row r="194">
      <c r="B194">
        <v>190</v>
      </c>
      <c r="C194">
        <v>28</v>
      </c>
      <c r="D194">
        <v>2.2453628242500003</v>
      </c>
      <c r="E194">
        <v>1.5546953402351</v>
      </c>
      <c r="F194">
        <v>3.9707468892000004</v>
      </c>
      <c r="G194">
        <v>0.8484501900000001</v>
      </c>
      <c r="H194">
        <v>0.8634</v>
      </c>
      <c r="I194">
        <v>35.6483</v>
      </c>
      <c r="J194">
        <f>D194/(F194/3.362524)</f>
        <v>1.901427261904762</v>
      </c>
      <c r="K194">
        <f>(G194)/(F194/1.168557)</f>
        <v>0.2496916666666667</v>
      </c>
      <c r="L194">
        <f>(H194/1.190654)/F194</f>
        <v>0.18262249198332295</v>
      </c>
    </row>
    <row r="195">
      <c r="B195">
        <v>191</v>
      </c>
      <c r="C195">
        <v>28</v>
      </c>
      <c r="D195">
        <v>2.2453628242500003</v>
      </c>
      <c r="E195">
        <v>1.5546953402351</v>
      </c>
      <c r="F195">
        <v>3.9707468892000004</v>
      </c>
      <c r="G195">
        <v>0.8484501900000001</v>
      </c>
      <c r="H195">
        <v>0.8634</v>
      </c>
      <c r="I195">
        <v>35.6483</v>
      </c>
      <c r="J195">
        <f>D195/(F195/3.362524)</f>
        <v>1.901427261904762</v>
      </c>
      <c r="K195">
        <f>(G195)/(F195/1.168557)</f>
        <v>0.2496916666666667</v>
      </c>
      <c r="L195">
        <f>(H195/1.190654)/F195</f>
        <v>0.18262249198332295</v>
      </c>
    </row>
    <row r="196">
      <c r="B196">
        <v>192</v>
      </c>
      <c r="C196">
        <v>28</v>
      </c>
      <c r="D196">
        <v>2.2453628242500003</v>
      </c>
      <c r="E196">
        <v>1.5546953402351</v>
      </c>
      <c r="F196">
        <v>3.9707468892000004</v>
      </c>
      <c r="G196">
        <v>0.8484501900000001</v>
      </c>
      <c r="H196">
        <v>0.8634</v>
      </c>
      <c r="I196">
        <v>35.6483</v>
      </c>
      <c r="J196">
        <f>D196/(F196/3.362524)</f>
        <v>1.901427261904762</v>
      </c>
      <c r="K196">
        <f>(G196)/(F196/1.168557)</f>
        <v>0.2496916666666667</v>
      </c>
      <c r="L196">
        <f>(H196/1.190654)/F196</f>
        <v>0.18262249198332295</v>
      </c>
    </row>
    <row r="197">
      <c r="B197">
        <v>193</v>
      </c>
      <c r="C197">
        <v>28</v>
      </c>
      <c r="D197">
        <v>2.2453628242500003</v>
      </c>
      <c r="E197">
        <v>1.5546953402351</v>
      </c>
      <c r="F197">
        <v>3.9707468892000004</v>
      </c>
      <c r="G197">
        <v>0.8484501900000001</v>
      </c>
      <c r="H197">
        <v>0.8634</v>
      </c>
      <c r="I197">
        <v>35.6483</v>
      </c>
      <c r="J197">
        <f>D197/(F197/3.362524)</f>
        <v>1.901427261904762</v>
      </c>
      <c r="K197">
        <f>(G197)/(F197/1.168557)</f>
        <v>0.2496916666666667</v>
      </c>
      <c r="L197">
        <f>(H197/1.190654)/F197</f>
        <v>0.18262249198332295</v>
      </c>
    </row>
    <row r="198">
      <c r="B198">
        <v>194</v>
      </c>
      <c r="C198">
        <v>28</v>
      </c>
      <c r="D198">
        <v>2.2453628242500003</v>
      </c>
      <c r="E198">
        <v>1.5546953402351</v>
      </c>
      <c r="F198">
        <v>3.9707468892000004</v>
      </c>
      <c r="G198">
        <v>0.8484501900000001</v>
      </c>
      <c r="H198">
        <v>0.8634</v>
      </c>
      <c r="I198">
        <v>35.6483</v>
      </c>
      <c r="J198">
        <f>D198/(F198/3.362524)</f>
        <v>1.901427261904762</v>
      </c>
      <c r="K198">
        <f>(G198)/(F198/1.168557)</f>
        <v>0.2496916666666667</v>
      </c>
      <c r="L198">
        <f>(H198/1.190654)/F198</f>
        <v>0.18262249198332295</v>
      </c>
    </row>
    <row r="199">
      <c r="B199">
        <v>195</v>
      </c>
      <c r="C199">
        <v>28</v>
      </c>
      <c r="D199">
        <v>2.2453628242500003</v>
      </c>
      <c r="E199">
        <v>1.5546953402351</v>
      </c>
      <c r="F199">
        <v>3.9707468892000004</v>
      </c>
      <c r="G199">
        <v>0.8484501900000001</v>
      </c>
      <c r="H199">
        <v>0.8634</v>
      </c>
      <c r="I199">
        <v>35.6483</v>
      </c>
      <c r="J199">
        <f>D199/(F199/3.362524)</f>
        <v>1.901427261904762</v>
      </c>
      <c r="K199">
        <f>(G199)/(F199/1.168557)</f>
        <v>0.2496916666666667</v>
      </c>
      <c r="L199">
        <f>(H199/1.190654)/F199</f>
        <v>0.18262249198332295</v>
      </c>
    </row>
    <row r="200">
      <c r="B200">
        <v>196</v>
      </c>
      <c r="C200">
        <v>28</v>
      </c>
      <c r="D200">
        <v>2.2453628242500003</v>
      </c>
      <c r="E200">
        <v>1.5546953402351</v>
      </c>
      <c r="F200">
        <v>3.9707468892000004</v>
      </c>
      <c r="G200">
        <v>0.8484501900000001</v>
      </c>
      <c r="H200">
        <v>0.8634</v>
      </c>
      <c r="I200">
        <v>35.6483</v>
      </c>
      <c r="J200">
        <f>D200/(F200/3.362524)</f>
        <v>1.901427261904762</v>
      </c>
      <c r="K200">
        <f>(G200)/(F200/1.168557)</f>
        <v>0.2496916666666667</v>
      </c>
      <c r="L200">
        <f>(H200/1.190654)/F200</f>
        <v>0.18262249198332295</v>
      </c>
    </row>
    <row r="201">
      <c r="B201">
        <v>197</v>
      </c>
      <c r="C201">
        <v>29</v>
      </c>
      <c r="D201">
        <v>2.2453628242500003</v>
      </c>
      <c r="E201">
        <v>1.5546953402351</v>
      </c>
      <c r="F201">
        <v>3.9707468892000004</v>
      </c>
      <c r="G201">
        <v>0.8484501900000001</v>
      </c>
      <c r="H201">
        <v>0.8634</v>
      </c>
      <c r="I201">
        <v>35.6483</v>
      </c>
      <c r="J201">
        <f>D201/(F201/3.362524)</f>
        <v>1.901427261904762</v>
      </c>
      <c r="K201">
        <f>(G201)/(F201/1.168557)</f>
        <v>0.2496916666666667</v>
      </c>
      <c r="L201">
        <f>(H201/1.190654)/F201</f>
        <v>0.18262249198332295</v>
      </c>
    </row>
    <row r="202">
      <c r="B202">
        <v>198</v>
      </c>
      <c r="C202">
        <v>29</v>
      </c>
      <c r="D202">
        <v>2.2453628242500003</v>
      </c>
      <c r="E202">
        <v>1.5546953402351</v>
      </c>
      <c r="F202">
        <v>3.9707468892000004</v>
      </c>
      <c r="G202">
        <v>0.8484501900000001</v>
      </c>
      <c r="H202">
        <v>0.8634</v>
      </c>
      <c r="I202">
        <v>35.6483</v>
      </c>
      <c r="J202">
        <f>D202/(F202/3.362524)</f>
        <v>1.901427261904762</v>
      </c>
      <c r="K202">
        <f>(G202)/(F202/1.168557)</f>
        <v>0.2496916666666667</v>
      </c>
      <c r="L202">
        <f>(H202/1.190654)/F202</f>
        <v>0.18262249198332295</v>
      </c>
    </row>
    <row r="203">
      <c r="B203">
        <v>199</v>
      </c>
      <c r="C203">
        <v>29</v>
      </c>
      <c r="D203">
        <v>2.2453628242500003</v>
      </c>
      <c r="E203">
        <v>1.5546953402351</v>
      </c>
      <c r="F203">
        <v>3.9707468892000004</v>
      </c>
      <c r="G203">
        <v>0.8484501900000001</v>
      </c>
      <c r="H203">
        <v>0.8634</v>
      </c>
      <c r="I203">
        <v>35.6483</v>
      </c>
      <c r="J203">
        <f>D203/(F203/3.362524)</f>
        <v>1.901427261904762</v>
      </c>
      <c r="K203">
        <f>(G203)/(F203/1.168557)</f>
        <v>0.2496916666666667</v>
      </c>
      <c r="L203">
        <f>(H203/1.190654)/F203</f>
        <v>0.18262249198332295</v>
      </c>
    </row>
    <row r="204">
      <c r="B204">
        <v>200</v>
      </c>
      <c r="C204">
        <v>29</v>
      </c>
      <c r="D204">
        <v>2.2453628242500003</v>
      </c>
      <c r="E204">
        <v>1.5546953402351</v>
      </c>
      <c r="F204">
        <v>3.9707468892000004</v>
      </c>
      <c r="G204">
        <v>0.8484501900000001</v>
      </c>
      <c r="H204">
        <v>0.8634</v>
      </c>
      <c r="I204">
        <v>35.6483</v>
      </c>
      <c r="J204">
        <f>D204/(F204/3.362524)</f>
        <v>1.901427261904762</v>
      </c>
      <c r="K204">
        <f>(G204)/(F204/1.168557)</f>
        <v>0.2496916666666667</v>
      </c>
      <c r="L204">
        <f>(H204/1.190654)/F204</f>
        <v>0.18262249198332295</v>
      </c>
    </row>
    <row r="205">
      <c r="B205">
        <v>201</v>
      </c>
      <c r="C205">
        <v>29</v>
      </c>
      <c r="D205">
        <v>2.2453628242500003</v>
      </c>
      <c r="E205">
        <v>1.5546953402351</v>
      </c>
      <c r="F205">
        <v>3.9707468892000004</v>
      </c>
      <c r="G205">
        <v>0.8484501900000001</v>
      </c>
      <c r="H205">
        <v>0.8634</v>
      </c>
      <c r="I205">
        <v>35.6483</v>
      </c>
      <c r="J205">
        <f>D205/(F205/3.362524)</f>
        <v>1.901427261904762</v>
      </c>
      <c r="K205">
        <f>(G205)/(F205/1.168557)</f>
        <v>0.2496916666666667</v>
      </c>
      <c r="L205">
        <f>(H205/1.190654)/F205</f>
        <v>0.18262249198332295</v>
      </c>
    </row>
    <row r="206">
      <c r="B206">
        <v>202</v>
      </c>
      <c r="C206">
        <v>29</v>
      </c>
      <c r="D206">
        <v>2.2453628242500003</v>
      </c>
      <c r="E206">
        <v>1.5546953402351</v>
      </c>
      <c r="F206">
        <v>3.9707468892000004</v>
      </c>
      <c r="G206">
        <v>0.8484501900000001</v>
      </c>
      <c r="H206">
        <v>0.8634</v>
      </c>
      <c r="I206">
        <v>35.6483</v>
      </c>
      <c r="J206">
        <f>D206/(F206/3.362524)</f>
        <v>1.901427261904762</v>
      </c>
      <c r="K206">
        <f>(G206)/(F206/1.168557)</f>
        <v>0.2496916666666667</v>
      </c>
      <c r="L206">
        <f>(H206/1.190654)/F206</f>
        <v>0.18262249198332295</v>
      </c>
    </row>
    <row r="207">
      <c r="B207">
        <v>203</v>
      </c>
      <c r="C207">
        <v>29</v>
      </c>
      <c r="D207">
        <v>2.2453628242500003</v>
      </c>
      <c r="E207">
        <v>1.5546953402351</v>
      </c>
      <c r="F207">
        <v>3.9707468892000004</v>
      </c>
      <c r="G207">
        <v>0.8484501900000001</v>
      </c>
      <c r="H207">
        <v>0.8634</v>
      </c>
      <c r="I207">
        <v>35.6483</v>
      </c>
      <c r="J207">
        <f>D207/(F207/3.362524)</f>
        <v>1.901427261904762</v>
      </c>
      <c r="K207">
        <f>(G207)/(F207/1.168557)</f>
        <v>0.2496916666666667</v>
      </c>
      <c r="L207">
        <f>(H207/1.190654)/F207</f>
        <v>0.18262249198332295</v>
      </c>
    </row>
    <row r="208">
      <c r="B208">
        <v>204</v>
      </c>
      <c r="C208">
        <v>30</v>
      </c>
      <c r="D208">
        <v>2.2453628242500003</v>
      </c>
      <c r="E208">
        <v>1.5546953402351</v>
      </c>
      <c r="F208">
        <v>3.9707468892000004</v>
      </c>
      <c r="G208">
        <v>0.8484501900000001</v>
      </c>
      <c r="H208">
        <v>0.8634</v>
      </c>
      <c r="I208">
        <v>35.6483</v>
      </c>
      <c r="J208">
        <f>D208/(F208/3.362524)</f>
        <v>1.901427261904762</v>
      </c>
      <c r="K208">
        <f>(G208)/(F208/1.168557)</f>
        <v>0.2496916666666667</v>
      </c>
      <c r="L208">
        <f>(H208/1.190654)/F208</f>
        <v>0.18262249198332295</v>
      </c>
    </row>
    <row r="209">
      <c r="B209">
        <v>205</v>
      </c>
      <c r="C209">
        <v>30</v>
      </c>
      <c r="D209">
        <v>2.2453628242500003</v>
      </c>
      <c r="E209">
        <v>1.5546953402351</v>
      </c>
      <c r="F209">
        <v>3.9707468892000004</v>
      </c>
      <c r="G209">
        <v>0.8484501900000001</v>
      </c>
      <c r="H209">
        <v>0.8634</v>
      </c>
      <c r="I209">
        <v>35.6483</v>
      </c>
      <c r="J209">
        <f>D209/(F209/3.362524)</f>
        <v>1.901427261904762</v>
      </c>
      <c r="K209">
        <f>(G209)/(F209/1.168557)</f>
        <v>0.2496916666666667</v>
      </c>
      <c r="L209">
        <f>(H209/1.190654)/F209</f>
        <v>0.18262249198332295</v>
      </c>
    </row>
    <row r="210">
      <c r="B210">
        <v>206</v>
      </c>
      <c r="C210">
        <v>30</v>
      </c>
      <c r="D210">
        <v>2.2453628242500003</v>
      </c>
      <c r="E210">
        <v>1.5546953402351</v>
      </c>
      <c r="F210">
        <v>3.9707468892000004</v>
      </c>
      <c r="G210">
        <v>0.8484501900000001</v>
      </c>
      <c r="H210">
        <v>0.8634</v>
      </c>
      <c r="I210">
        <v>35.6483</v>
      </c>
      <c r="J210">
        <f>D210/(F210/3.362524)</f>
        <v>1.901427261904762</v>
      </c>
      <c r="K210">
        <f>(G210)/(F210/1.168557)</f>
        <v>0.2496916666666667</v>
      </c>
      <c r="L210">
        <f>(H210/1.190654)/F210</f>
        <v>0.18262249198332295</v>
      </c>
    </row>
    <row r="211">
      <c r="B211">
        <v>207</v>
      </c>
      <c r="C211">
        <v>30</v>
      </c>
      <c r="D211">
        <v>2.2453628242500003</v>
      </c>
      <c r="E211">
        <v>1.5546953402351</v>
      </c>
      <c r="F211">
        <v>3.9707468892000004</v>
      </c>
      <c r="G211">
        <v>0.8484501900000001</v>
      </c>
      <c r="H211">
        <v>0.8634</v>
      </c>
      <c r="I211">
        <v>35.6483</v>
      </c>
      <c r="J211">
        <f>D211/(F211/3.362524)</f>
        <v>1.901427261904762</v>
      </c>
      <c r="K211">
        <f>(G211)/(F211/1.168557)</f>
        <v>0.2496916666666667</v>
      </c>
      <c r="L211">
        <f>(H211/1.190654)/F211</f>
        <v>0.18262249198332295</v>
      </c>
    </row>
    <row r="212">
      <c r="B212">
        <v>208</v>
      </c>
      <c r="C212">
        <v>30</v>
      </c>
      <c r="D212">
        <v>2.2453628242500003</v>
      </c>
      <c r="E212">
        <v>1.5546953402351</v>
      </c>
      <c r="F212">
        <v>3.9707468892000004</v>
      </c>
      <c r="G212">
        <v>0.8484501900000001</v>
      </c>
      <c r="H212">
        <v>0.8634</v>
      </c>
      <c r="I212">
        <v>35.6483</v>
      </c>
      <c r="J212">
        <f>D212/(F212/3.362524)</f>
        <v>1.901427261904762</v>
      </c>
      <c r="K212">
        <f>(G212)/(F212/1.168557)</f>
        <v>0.2496916666666667</v>
      </c>
      <c r="L212">
        <f>(H212/1.190654)/F212</f>
        <v>0.18262249198332295</v>
      </c>
    </row>
    <row r="213">
      <c r="B213">
        <v>209</v>
      </c>
      <c r="C213">
        <v>30</v>
      </c>
      <c r="D213">
        <v>2.2453628242500003</v>
      </c>
      <c r="E213">
        <v>1.5546953402351</v>
      </c>
      <c r="F213">
        <v>3.9707468892000004</v>
      </c>
      <c r="G213">
        <v>0.8484501900000001</v>
      </c>
      <c r="H213">
        <v>0.8634</v>
      </c>
      <c r="I213">
        <v>35.6483</v>
      </c>
      <c r="J213">
        <f>D213/(F213/3.362524)</f>
        <v>1.901427261904762</v>
      </c>
      <c r="K213">
        <f>(G213)/(F213/1.168557)</f>
        <v>0.2496916666666667</v>
      </c>
      <c r="L213">
        <f>(H213/1.190654)/F213</f>
        <v>0.18262249198332295</v>
      </c>
    </row>
    <row r="214">
      <c r="B214">
        <v>210</v>
      </c>
      <c r="C214">
        <v>30</v>
      </c>
      <c r="D214">
        <v>2.2453628242500003</v>
      </c>
      <c r="E214">
        <v>1.5546953402351</v>
      </c>
      <c r="F214">
        <v>3.9707468892000004</v>
      </c>
      <c r="G214">
        <v>0.8484501900000001</v>
      </c>
      <c r="H214">
        <v>0.8634</v>
      </c>
      <c r="I214">
        <v>35.6483</v>
      </c>
      <c r="J214">
        <f>D214/(F214/3.362524)</f>
        <v>1.901427261904762</v>
      </c>
      <c r="K214">
        <f>(G214)/(F214/1.168557)</f>
        <v>0.2496916666666667</v>
      </c>
      <c r="L214">
        <f>(H214/1.190654)/F214</f>
        <v>0.18262249198332295</v>
      </c>
    </row>
    <row r="215">
      <c r="B215">
        <v>211</v>
      </c>
      <c r="C215">
        <v>31</v>
      </c>
      <c r="D215">
        <v>2.2453628242500003</v>
      </c>
      <c r="E215">
        <v>1.5546953402351</v>
      </c>
      <c r="F215">
        <v>3.9707468892000004</v>
      </c>
      <c r="G215">
        <v>0.8484501900000001</v>
      </c>
      <c r="H215">
        <v>0.8634</v>
      </c>
      <c r="I215">
        <v>35.6483</v>
      </c>
      <c r="J215">
        <f>D215/(F215/3.362524)</f>
        <v>1.901427261904762</v>
      </c>
      <c r="K215">
        <f>(G215)/(F215/1.168557)</f>
        <v>0.2496916666666667</v>
      </c>
      <c r="L215">
        <f>(H215/1.190654)/F215</f>
        <v>0.18262249198332295</v>
      </c>
    </row>
    <row r="216">
      <c r="B216">
        <v>212</v>
      </c>
      <c r="C216">
        <v>31</v>
      </c>
      <c r="D216">
        <v>2.2453628242500003</v>
      </c>
      <c r="E216">
        <v>1.5546953402351</v>
      </c>
      <c r="F216">
        <v>3.9707468892000004</v>
      </c>
      <c r="G216">
        <v>0.8484501900000001</v>
      </c>
      <c r="H216">
        <v>0.8634</v>
      </c>
      <c r="I216">
        <v>35.6483</v>
      </c>
      <c r="J216">
        <f>D216/(F216/3.362524)</f>
        <v>1.901427261904762</v>
      </c>
      <c r="K216">
        <f>(G216)/(F216/1.168557)</f>
        <v>0.2496916666666667</v>
      </c>
      <c r="L216">
        <f>(H216/1.190654)/F216</f>
        <v>0.18262249198332295</v>
      </c>
    </row>
    <row r="217">
      <c r="B217">
        <v>213</v>
      </c>
      <c r="C217">
        <v>31</v>
      </c>
      <c r="D217">
        <v>2.2453628242500003</v>
      </c>
      <c r="E217">
        <v>1.5546953402351</v>
      </c>
      <c r="F217">
        <v>3.9707468892000004</v>
      </c>
      <c r="G217">
        <v>0.8484501900000001</v>
      </c>
      <c r="H217">
        <v>0.8634</v>
      </c>
      <c r="I217">
        <v>35.6483</v>
      </c>
      <c r="J217">
        <f>D217/(F217/3.362524)</f>
        <v>1.901427261904762</v>
      </c>
      <c r="K217">
        <f>(G217)/(F217/1.168557)</f>
        <v>0.2496916666666667</v>
      </c>
      <c r="L217">
        <f>(H217/1.190654)/F217</f>
        <v>0.18262249198332295</v>
      </c>
    </row>
    <row r="218">
      <c r="B218">
        <v>214</v>
      </c>
      <c r="C218">
        <v>31</v>
      </c>
      <c r="D218">
        <v>2.2453628242500003</v>
      </c>
      <c r="E218">
        <v>1.5546953402351</v>
      </c>
      <c r="F218">
        <v>3.9707468892000004</v>
      </c>
      <c r="G218">
        <v>0.8484501900000001</v>
      </c>
      <c r="H218">
        <v>0.8634</v>
      </c>
      <c r="I218">
        <v>35.6483</v>
      </c>
      <c r="J218">
        <f>D218/(F218/3.362524)</f>
        <v>1.901427261904762</v>
      </c>
      <c r="K218">
        <f>(G218)/(F218/1.168557)</f>
        <v>0.2496916666666667</v>
      </c>
      <c r="L218">
        <f>(H218/1.190654)/F218</f>
        <v>0.18262249198332295</v>
      </c>
    </row>
    <row r="219">
      <c r="B219">
        <v>215</v>
      </c>
      <c r="C219">
        <v>31</v>
      </c>
      <c r="D219">
        <v>2.2453628242500003</v>
      </c>
      <c r="E219">
        <v>1.5546953402351</v>
      </c>
      <c r="F219">
        <v>3.9707468892000004</v>
      </c>
      <c r="G219">
        <v>0.8484501900000001</v>
      </c>
      <c r="H219">
        <v>0.8634</v>
      </c>
      <c r="I219">
        <v>35.6483</v>
      </c>
      <c r="J219">
        <f>D219/(F219/3.362524)</f>
        <v>1.901427261904762</v>
      </c>
      <c r="K219">
        <f>(G219)/(F219/1.168557)</f>
        <v>0.2496916666666667</v>
      </c>
      <c r="L219">
        <f>(H219/1.190654)/F219</f>
        <v>0.18262249198332295</v>
      </c>
    </row>
    <row r="220">
      <c r="B220">
        <v>216</v>
      </c>
      <c r="C220">
        <v>31</v>
      </c>
      <c r="D220">
        <v>2.2453628242500003</v>
      </c>
      <c r="E220">
        <v>1.5546953402351</v>
      </c>
      <c r="F220">
        <v>3.9707468892000004</v>
      </c>
      <c r="G220">
        <v>0.8484501900000001</v>
      </c>
      <c r="H220">
        <v>0.8634</v>
      </c>
      <c r="I220">
        <v>35.6483</v>
      </c>
      <c r="J220">
        <f>D220/(F220/3.362524)</f>
        <v>1.901427261904762</v>
      </c>
      <c r="K220">
        <f>(G220)/(F220/1.168557)</f>
        <v>0.2496916666666667</v>
      </c>
      <c r="L220">
        <f>(H220/1.190654)/F220</f>
        <v>0.18262249198332295</v>
      </c>
    </row>
    <row r="221">
      <c r="B221">
        <v>217</v>
      </c>
      <c r="C221">
        <v>31</v>
      </c>
      <c r="D221">
        <v>2.2453628242500003</v>
      </c>
      <c r="E221">
        <v>1.5546953402351</v>
      </c>
      <c r="F221">
        <v>3.9707468892000004</v>
      </c>
      <c r="G221">
        <v>0.8484501900000001</v>
      </c>
      <c r="H221">
        <v>0.8634</v>
      </c>
      <c r="I221">
        <v>35.6483</v>
      </c>
      <c r="J221">
        <f>D221/(F221/3.362524)</f>
        <v>1.901427261904762</v>
      </c>
      <c r="K221">
        <f>(G221)/(F221/1.168557)</f>
        <v>0.2496916666666667</v>
      </c>
      <c r="L221">
        <f>(H221/1.190654)/F221</f>
        <v>0.18262249198332295</v>
      </c>
    </row>
    <row r="222">
      <c r="B222">
        <v>218</v>
      </c>
      <c r="C222">
        <v>32</v>
      </c>
      <c r="D222">
        <v>2.2453628242500003</v>
      </c>
      <c r="E222">
        <v>1.5546953402351</v>
      </c>
      <c r="F222">
        <v>3.9707468892000004</v>
      </c>
      <c r="G222">
        <v>0.8484501900000001</v>
      </c>
      <c r="H222">
        <v>0.8634</v>
      </c>
      <c r="I222">
        <v>35.6483</v>
      </c>
      <c r="J222">
        <f>D222/(F222/3.362524)</f>
        <v>1.901427261904762</v>
      </c>
      <c r="K222">
        <f>(G222)/(F222/1.168557)</f>
        <v>0.2496916666666667</v>
      </c>
      <c r="L222">
        <f>(H222/1.190654)/F222</f>
        <v>0.18262249198332295</v>
      </c>
    </row>
    <row r="223">
      <c r="B223">
        <v>219</v>
      </c>
      <c r="C223">
        <v>32</v>
      </c>
      <c r="D223">
        <v>2.2453628242500003</v>
      </c>
      <c r="E223">
        <v>1.5546953402351</v>
      </c>
      <c r="F223">
        <v>3.9707468892000004</v>
      </c>
      <c r="G223">
        <v>0.8484501900000001</v>
      </c>
      <c r="H223">
        <v>0.8634</v>
      </c>
      <c r="I223">
        <v>35.6483</v>
      </c>
      <c r="J223">
        <f>D223/(F223/3.362524)</f>
        <v>1.901427261904762</v>
      </c>
      <c r="K223">
        <f>(G223)/(F223/1.168557)</f>
        <v>0.2496916666666667</v>
      </c>
      <c r="L223">
        <f>(H223/1.190654)/F223</f>
        <v>0.18262249198332295</v>
      </c>
    </row>
    <row r="224">
      <c r="B224">
        <v>220</v>
      </c>
      <c r="C224">
        <v>32</v>
      </c>
      <c r="D224">
        <v>2.2453628242500003</v>
      </c>
      <c r="E224">
        <v>1.5546953402351</v>
      </c>
      <c r="F224">
        <v>3.9707468892000004</v>
      </c>
      <c r="G224">
        <v>0.8484501900000001</v>
      </c>
      <c r="H224">
        <v>0.8634</v>
      </c>
      <c r="I224">
        <v>35.6483</v>
      </c>
      <c r="J224">
        <f>D224/(F224/3.362524)</f>
        <v>1.901427261904762</v>
      </c>
      <c r="K224">
        <f>(G224)/(F224/1.168557)</f>
        <v>0.2496916666666667</v>
      </c>
      <c r="L224">
        <f>(H224/1.190654)/F224</f>
        <v>0.18262249198332295</v>
      </c>
    </row>
    <row r="225">
      <c r="B225">
        <v>221</v>
      </c>
      <c r="C225">
        <v>32</v>
      </c>
      <c r="D225">
        <v>2.2453628242500003</v>
      </c>
      <c r="E225">
        <v>1.5546953402351</v>
      </c>
      <c r="F225">
        <v>3.9707468892000004</v>
      </c>
      <c r="G225">
        <v>0.8484501900000001</v>
      </c>
      <c r="H225">
        <v>0.8634</v>
      </c>
      <c r="I225">
        <v>35.6483</v>
      </c>
      <c r="J225">
        <f>D225/(F225/3.362524)</f>
        <v>1.901427261904762</v>
      </c>
      <c r="K225">
        <f>(G225)/(F225/1.168557)</f>
        <v>0.2496916666666667</v>
      </c>
      <c r="L225">
        <f>(H225/1.190654)/F225</f>
        <v>0.18262249198332295</v>
      </c>
    </row>
    <row r="226">
      <c r="B226">
        <v>222</v>
      </c>
      <c r="C226">
        <v>32</v>
      </c>
      <c r="D226">
        <v>2.2453628242500003</v>
      </c>
      <c r="E226">
        <v>1.5546953402351</v>
      </c>
      <c r="F226">
        <v>3.9707468892000004</v>
      </c>
      <c r="G226">
        <v>0.8484501900000001</v>
      </c>
      <c r="H226">
        <v>0.8634</v>
      </c>
      <c r="I226">
        <v>35.6483</v>
      </c>
      <c r="J226">
        <f>D226/(F226/3.362524)</f>
        <v>1.901427261904762</v>
      </c>
      <c r="K226">
        <f>(G226)/(F226/1.168557)</f>
        <v>0.2496916666666667</v>
      </c>
      <c r="L226">
        <f>(H226/1.190654)/F226</f>
        <v>0.18262249198332295</v>
      </c>
    </row>
    <row r="227">
      <c r="B227">
        <v>223</v>
      </c>
      <c r="C227">
        <v>32</v>
      </c>
      <c r="D227">
        <v>2.2453628242500003</v>
      </c>
      <c r="E227">
        <v>1.5546953402351</v>
      </c>
      <c r="F227">
        <v>3.9707468892000004</v>
      </c>
      <c r="G227">
        <v>0.8484501900000001</v>
      </c>
      <c r="H227">
        <v>0.8634</v>
      </c>
      <c r="I227">
        <v>35.6483</v>
      </c>
      <c r="J227">
        <f>D227/(F227/3.362524)</f>
        <v>1.901427261904762</v>
      </c>
      <c r="K227">
        <f>(G227)/(F227/1.168557)</f>
        <v>0.2496916666666667</v>
      </c>
      <c r="L227">
        <f>(H227/1.190654)/F227</f>
        <v>0.18262249198332295</v>
      </c>
    </row>
    <row r="228">
      <c r="B228">
        <v>224</v>
      </c>
      <c r="C228">
        <v>32</v>
      </c>
      <c r="D228">
        <v>2.2453628242500003</v>
      </c>
      <c r="E228">
        <v>1.5546953402351</v>
      </c>
      <c r="F228">
        <v>3.9707468892000004</v>
      </c>
      <c r="G228">
        <v>0.8484501900000001</v>
      </c>
      <c r="H228">
        <v>0.8634</v>
      </c>
      <c r="I228">
        <v>35.6483</v>
      </c>
      <c r="J228">
        <f>D228/(F228/3.362524)</f>
        <v>1.901427261904762</v>
      </c>
      <c r="K228">
        <f>(G228)/(F228/1.168557)</f>
        <v>0.2496916666666667</v>
      </c>
      <c r="L228">
        <f>(H228/1.190654)/F228</f>
        <v>0.18262249198332295</v>
      </c>
    </row>
    <row r="229">
      <c r="B229">
        <v>225</v>
      </c>
      <c r="C229">
        <v>33</v>
      </c>
      <c r="D229">
        <v>2.2453628242500003</v>
      </c>
      <c r="E229">
        <v>1.5546953402351</v>
      </c>
      <c r="F229">
        <v>3.9707468892000004</v>
      </c>
      <c r="G229">
        <v>0.8484501900000001</v>
      </c>
      <c r="H229">
        <v>0.8634</v>
      </c>
      <c r="I229">
        <v>35.6483</v>
      </c>
      <c r="J229">
        <f>D229/(F229/3.362524)</f>
        <v>1.901427261904762</v>
      </c>
      <c r="K229">
        <f>(G229)/(F229/1.168557)</f>
        <v>0.2496916666666667</v>
      </c>
      <c r="L229">
        <f>(H229/1.190654)/F229</f>
        <v>0.18262249198332295</v>
      </c>
    </row>
    <row r="230">
      <c r="B230">
        <v>226</v>
      </c>
      <c r="C230">
        <v>33</v>
      </c>
      <c r="D230">
        <v>2.2453628242500003</v>
      </c>
      <c r="E230">
        <v>1.5546953402351</v>
      </c>
      <c r="F230">
        <v>3.9707468892000004</v>
      </c>
      <c r="G230">
        <v>0.8484501900000001</v>
      </c>
      <c r="H230">
        <v>0.8634</v>
      </c>
      <c r="I230">
        <v>35.6483</v>
      </c>
      <c r="J230">
        <f>D230/(F230/3.362524)</f>
        <v>1.901427261904762</v>
      </c>
      <c r="K230">
        <f>(G230)/(F230/1.168557)</f>
        <v>0.2496916666666667</v>
      </c>
      <c r="L230">
        <f>(H230/1.190654)/F230</f>
        <v>0.18262249198332295</v>
      </c>
    </row>
    <row r="231">
      <c r="B231">
        <v>227</v>
      </c>
      <c r="C231">
        <v>33</v>
      </c>
      <c r="D231">
        <v>2.2453628242500003</v>
      </c>
      <c r="E231">
        <v>1.5546953402351</v>
      </c>
      <c r="F231">
        <v>3.9707468892000004</v>
      </c>
      <c r="G231">
        <v>0.8484501900000001</v>
      </c>
      <c r="H231">
        <v>0.8634</v>
      </c>
      <c r="I231">
        <v>35.6483</v>
      </c>
      <c r="J231">
        <f>D231/(F231/3.362524)</f>
        <v>1.901427261904762</v>
      </c>
      <c r="K231">
        <f>(G231)/(F231/1.168557)</f>
        <v>0.2496916666666667</v>
      </c>
      <c r="L231">
        <f>(H231/1.190654)/F231</f>
        <v>0.18262249198332295</v>
      </c>
    </row>
    <row r="232">
      <c r="B232">
        <v>228</v>
      </c>
      <c r="C232">
        <v>33</v>
      </c>
      <c r="D232">
        <v>2.2453628242500003</v>
      </c>
      <c r="E232">
        <v>1.5546953402351</v>
      </c>
      <c r="F232">
        <v>3.9707468892000004</v>
      </c>
      <c r="G232">
        <v>0.8484501900000001</v>
      </c>
      <c r="H232">
        <v>0.8634</v>
      </c>
      <c r="I232">
        <v>35.6483</v>
      </c>
      <c r="J232">
        <f>D232/(F232/3.362524)</f>
        <v>1.901427261904762</v>
      </c>
      <c r="K232">
        <f>(G232)/(F232/1.168557)</f>
        <v>0.2496916666666667</v>
      </c>
      <c r="L232">
        <f>(H232/1.190654)/F232</f>
        <v>0.18262249198332295</v>
      </c>
    </row>
    <row r="233">
      <c r="B233">
        <v>229</v>
      </c>
      <c r="C233">
        <v>33</v>
      </c>
      <c r="D233">
        <v>2.2453628242500003</v>
      </c>
      <c r="E233">
        <v>1.5546953402351</v>
      </c>
      <c r="F233">
        <v>3.9707468892000004</v>
      </c>
      <c r="G233">
        <v>0.8484501900000001</v>
      </c>
      <c r="H233">
        <v>0.8634</v>
      </c>
      <c r="I233">
        <v>35.6483</v>
      </c>
      <c r="J233">
        <f>D233/(F233/3.362524)</f>
        <v>1.901427261904762</v>
      </c>
      <c r="K233">
        <f>(G233)/(F233/1.168557)</f>
        <v>0.2496916666666667</v>
      </c>
      <c r="L233">
        <f>(H233/1.190654)/F233</f>
        <v>0.18262249198332295</v>
      </c>
    </row>
    <row r="234">
      <c r="B234">
        <v>230</v>
      </c>
      <c r="C234">
        <v>33</v>
      </c>
      <c r="D234">
        <v>2.2453628242500003</v>
      </c>
      <c r="E234">
        <v>1.5546953402351</v>
      </c>
      <c r="F234">
        <v>3.9707468892000004</v>
      </c>
      <c r="G234">
        <v>0.8484501900000001</v>
      </c>
      <c r="H234">
        <v>0.8634</v>
      </c>
      <c r="I234">
        <v>35.6483</v>
      </c>
      <c r="J234">
        <f>D234/(F234/3.362524)</f>
        <v>1.901427261904762</v>
      </c>
      <c r="K234">
        <f>(G234)/(F234/1.168557)</f>
        <v>0.2496916666666667</v>
      </c>
      <c r="L234">
        <f>(H234/1.190654)/F234</f>
        <v>0.18262249198332295</v>
      </c>
    </row>
    <row r="235">
      <c r="B235">
        <v>231</v>
      </c>
      <c r="C235">
        <v>33</v>
      </c>
      <c r="D235">
        <v>2.2453628242500003</v>
      </c>
      <c r="E235">
        <v>1.5546953402351</v>
      </c>
      <c r="F235">
        <v>3.9707468892000004</v>
      </c>
      <c r="G235">
        <v>0.8484501900000001</v>
      </c>
      <c r="H235">
        <v>0.8634</v>
      </c>
      <c r="I235">
        <v>35.6483</v>
      </c>
      <c r="J235">
        <f>D235/(F235/3.362524)</f>
        <v>1.901427261904762</v>
      </c>
      <c r="K235">
        <f>(G235)/(F235/1.168557)</f>
        <v>0.2496916666666667</v>
      </c>
      <c r="L235">
        <f>(H235/1.190654)/F235</f>
        <v>0.18262249198332295</v>
      </c>
    </row>
    <row r="236">
      <c r="B236">
        <v>232</v>
      </c>
      <c r="C236">
        <v>34</v>
      </c>
      <c r="D236">
        <v>2.2453628242500003</v>
      </c>
      <c r="E236">
        <v>1.5546953402351</v>
      </c>
      <c r="F236">
        <v>3.9707468892000004</v>
      </c>
      <c r="G236">
        <v>0.8484501900000001</v>
      </c>
      <c r="H236">
        <v>0.8634</v>
      </c>
      <c r="I236">
        <v>35.6483</v>
      </c>
      <c r="J236">
        <f>D236/(F236/3.362524)</f>
        <v>1.901427261904762</v>
      </c>
      <c r="K236">
        <f>(G236)/(F236/1.168557)</f>
        <v>0.2496916666666667</v>
      </c>
      <c r="L236">
        <f>(H236/1.190654)/F236</f>
        <v>0.18262249198332295</v>
      </c>
    </row>
    <row r="237">
      <c r="B237">
        <v>233</v>
      </c>
      <c r="C237">
        <v>34</v>
      </c>
      <c r="D237">
        <v>2.2453628242500003</v>
      </c>
      <c r="E237">
        <v>1.5546953402351</v>
      </c>
      <c r="F237">
        <v>3.9707468892000004</v>
      </c>
      <c r="G237">
        <v>0.8484501900000001</v>
      </c>
      <c r="H237">
        <v>0.8634</v>
      </c>
      <c r="I237">
        <v>35.6483</v>
      </c>
      <c r="J237">
        <f>D237/(F237/3.362524)</f>
        <v>1.901427261904762</v>
      </c>
      <c r="K237">
        <f>(G237)/(F237/1.168557)</f>
        <v>0.2496916666666667</v>
      </c>
      <c r="L237">
        <f>(H237/1.190654)/F237</f>
        <v>0.18262249198332295</v>
      </c>
    </row>
    <row r="238">
      <c r="B238">
        <v>234</v>
      </c>
      <c r="C238">
        <v>34</v>
      </c>
      <c r="D238">
        <v>2.2453628242500003</v>
      </c>
      <c r="E238">
        <v>1.5546953402351</v>
      </c>
      <c r="F238">
        <v>3.9707468892000004</v>
      </c>
      <c r="G238">
        <v>0.8484501900000001</v>
      </c>
      <c r="H238">
        <v>0.8634</v>
      </c>
      <c r="I238">
        <v>35.6483</v>
      </c>
      <c r="J238">
        <f>D238/(F238/3.362524)</f>
        <v>1.901427261904762</v>
      </c>
      <c r="K238">
        <f>(G238)/(F238/1.168557)</f>
        <v>0.2496916666666667</v>
      </c>
      <c r="L238">
        <f>(H238/1.190654)/F238</f>
        <v>0.18262249198332295</v>
      </c>
    </row>
    <row r="239">
      <c r="B239">
        <v>235</v>
      </c>
      <c r="C239">
        <v>34</v>
      </c>
      <c r="D239">
        <v>2.2453628242500003</v>
      </c>
      <c r="E239">
        <v>1.5546953402351</v>
      </c>
      <c r="F239">
        <v>3.9707468892000004</v>
      </c>
      <c r="G239">
        <v>0.8484501900000001</v>
      </c>
      <c r="H239">
        <v>0.8634</v>
      </c>
      <c r="I239">
        <v>35.6483</v>
      </c>
      <c r="J239">
        <f>D239/(F239/3.362524)</f>
        <v>1.901427261904762</v>
      </c>
      <c r="K239">
        <f>(G239)/(F239/1.168557)</f>
        <v>0.2496916666666667</v>
      </c>
      <c r="L239">
        <f>(H239/1.190654)/F239</f>
        <v>0.18262249198332295</v>
      </c>
    </row>
    <row r="240">
      <c r="B240">
        <v>236</v>
      </c>
      <c r="C240">
        <v>34</v>
      </c>
      <c r="D240">
        <v>2.2453628242500003</v>
      </c>
      <c r="E240">
        <v>1.5546953402351</v>
      </c>
      <c r="F240">
        <v>3.9707468892000004</v>
      </c>
      <c r="G240">
        <v>0.8484501900000001</v>
      </c>
      <c r="H240">
        <v>0.8634</v>
      </c>
      <c r="I240">
        <v>35.6483</v>
      </c>
      <c r="J240">
        <f>D240/(F240/3.362524)</f>
        <v>1.901427261904762</v>
      </c>
      <c r="K240">
        <f>(G240)/(F240/1.168557)</f>
        <v>0.2496916666666667</v>
      </c>
      <c r="L240">
        <f>(H240/1.190654)/F240</f>
        <v>0.18262249198332295</v>
      </c>
    </row>
    <row r="241">
      <c r="B241">
        <v>237</v>
      </c>
      <c r="C241">
        <v>34</v>
      </c>
      <c r="D241">
        <v>2.2453628242500003</v>
      </c>
      <c r="E241">
        <v>1.5546953402351</v>
      </c>
      <c r="F241">
        <v>3.9707468892000004</v>
      </c>
      <c r="G241">
        <v>0.8484501900000001</v>
      </c>
      <c r="H241">
        <v>0.8634</v>
      </c>
      <c r="I241">
        <v>35.6483</v>
      </c>
      <c r="J241">
        <f>D241/(F241/3.362524)</f>
        <v>1.901427261904762</v>
      </c>
      <c r="K241">
        <f>(G241)/(F241/1.168557)</f>
        <v>0.2496916666666667</v>
      </c>
      <c r="L241">
        <f>(H241/1.190654)/F241</f>
        <v>0.18262249198332295</v>
      </c>
    </row>
    <row r="242">
      <c r="B242">
        <v>238</v>
      </c>
      <c r="C242">
        <v>34</v>
      </c>
      <c r="D242">
        <v>2.2453628242500003</v>
      </c>
      <c r="E242">
        <v>1.5546953402351</v>
      </c>
      <c r="F242">
        <v>3.9707468892000004</v>
      </c>
      <c r="G242">
        <v>0.8484501900000001</v>
      </c>
      <c r="H242">
        <v>0.8634</v>
      </c>
      <c r="I242">
        <v>35.6483</v>
      </c>
      <c r="J242">
        <f>D242/(F242/3.362524)</f>
        <v>1.901427261904762</v>
      </c>
      <c r="K242">
        <f>(G242)/(F242/1.168557)</f>
        <v>0.2496916666666667</v>
      </c>
      <c r="L242">
        <f>(H242/1.190654)/F242</f>
        <v>0.18262249198332295</v>
      </c>
    </row>
    <row r="243">
      <c r="B243">
        <v>239</v>
      </c>
      <c r="C243">
        <v>35</v>
      </c>
      <c r="D243">
        <v>2.2453628242500003</v>
      </c>
      <c r="E243">
        <v>1.5546953402351</v>
      </c>
      <c r="F243">
        <v>3.9707468892000004</v>
      </c>
      <c r="G243">
        <v>0.8484501900000001</v>
      </c>
      <c r="H243">
        <v>0.8634</v>
      </c>
      <c r="I243">
        <v>35.6483</v>
      </c>
      <c r="J243">
        <f>D243/(F243/3.362524)</f>
        <v>1.901427261904762</v>
      </c>
      <c r="K243">
        <f>(G243)/(F243/1.168557)</f>
        <v>0.2496916666666667</v>
      </c>
      <c r="L243">
        <f>(H243/1.190654)/F243</f>
        <v>0.18262249198332295</v>
      </c>
    </row>
    <row r="244">
      <c r="B244">
        <v>240</v>
      </c>
      <c r="C244">
        <v>35</v>
      </c>
      <c r="D244">
        <v>2.2453628242500003</v>
      </c>
      <c r="E244">
        <v>1.5546953402351</v>
      </c>
      <c r="F244">
        <v>3.9707468892000004</v>
      </c>
      <c r="G244">
        <v>0.8484501900000001</v>
      </c>
      <c r="H244">
        <v>0.8634</v>
      </c>
      <c r="I244">
        <v>35.6483</v>
      </c>
      <c r="J244">
        <f>D244/(F244/3.362524)</f>
        <v>1.901427261904762</v>
      </c>
      <c r="K244">
        <f>(G244)/(F244/1.168557)</f>
        <v>0.2496916666666667</v>
      </c>
      <c r="L244">
        <f>(H244/1.190654)/F244</f>
        <v>0.18262249198332295</v>
      </c>
    </row>
    <row r="245">
      <c r="B245">
        <v>241</v>
      </c>
      <c r="C245">
        <v>35</v>
      </c>
      <c r="D245">
        <v>2.2453628242500003</v>
      </c>
      <c r="E245">
        <v>1.5546953402351</v>
      </c>
      <c r="F245">
        <v>3.9707468892000004</v>
      </c>
      <c r="G245">
        <v>0.8484501900000001</v>
      </c>
      <c r="H245">
        <v>0.8634</v>
      </c>
      <c r="I245">
        <v>35.6483</v>
      </c>
      <c r="J245">
        <f>D245/(F245/3.362524)</f>
        <v>1.901427261904762</v>
      </c>
      <c r="K245">
        <f>(G245)/(F245/1.168557)</f>
        <v>0.2496916666666667</v>
      </c>
      <c r="L245">
        <f>(H245/1.190654)/F245</f>
        <v>0.18262249198332295</v>
      </c>
    </row>
    <row r="246">
      <c r="B246">
        <v>242</v>
      </c>
      <c r="C246">
        <v>35</v>
      </c>
      <c r="D246">
        <v>2.2453628242500003</v>
      </c>
      <c r="E246">
        <v>1.5546953402351</v>
      </c>
      <c r="F246">
        <v>3.9707468892000004</v>
      </c>
      <c r="G246">
        <v>0.8484501900000001</v>
      </c>
      <c r="H246">
        <v>0.8634</v>
      </c>
      <c r="I246">
        <v>35.6483</v>
      </c>
      <c r="J246">
        <f>D246/(F246/3.362524)</f>
        <v>1.901427261904762</v>
      </c>
      <c r="K246">
        <f>(G246)/(F246/1.168557)</f>
        <v>0.2496916666666667</v>
      </c>
      <c r="L246">
        <f>(H246/1.190654)/F246</f>
        <v>0.18262249198332295</v>
      </c>
    </row>
    <row r="247">
      <c r="B247">
        <v>243</v>
      </c>
      <c r="C247">
        <v>35</v>
      </c>
      <c r="D247">
        <v>2.2453628242500003</v>
      </c>
      <c r="E247">
        <v>1.5546953402351</v>
      </c>
      <c r="F247">
        <v>3.9707468892000004</v>
      </c>
      <c r="G247">
        <v>0.8484501900000001</v>
      </c>
      <c r="H247">
        <v>0.8634</v>
      </c>
      <c r="I247">
        <v>35.6483</v>
      </c>
      <c r="J247">
        <f>D247/(F247/3.362524)</f>
        <v>1.901427261904762</v>
      </c>
      <c r="K247">
        <f>(G247)/(F247/1.168557)</f>
        <v>0.2496916666666667</v>
      </c>
      <c r="L247">
        <f>(H247/1.190654)/F247</f>
        <v>0.18262249198332295</v>
      </c>
    </row>
    <row r="248">
      <c r="B248">
        <v>244</v>
      </c>
      <c r="C248">
        <v>35</v>
      </c>
      <c r="D248">
        <v>2.2453628242500003</v>
      </c>
      <c r="E248">
        <v>1.5546953402351</v>
      </c>
      <c r="F248">
        <v>3.9707468892000004</v>
      </c>
      <c r="G248">
        <v>0.8484501900000001</v>
      </c>
      <c r="H248">
        <v>0.8634</v>
      </c>
      <c r="I248">
        <v>35.6483</v>
      </c>
      <c r="J248">
        <f>D248/(F248/3.362524)</f>
        <v>1.901427261904762</v>
      </c>
      <c r="K248">
        <f>(G248)/(F248/1.168557)</f>
        <v>0.2496916666666667</v>
      </c>
      <c r="L248">
        <f>(H248/1.190654)/F248</f>
        <v>0.18262249198332295</v>
      </c>
    </row>
    <row r="249">
      <c r="B249">
        <v>245</v>
      </c>
      <c r="C249">
        <v>35</v>
      </c>
      <c r="D249">
        <v>2.2453628242500003</v>
      </c>
      <c r="E249">
        <v>1.5546953402351</v>
      </c>
      <c r="F249">
        <v>3.9707468892000004</v>
      </c>
      <c r="G249">
        <v>0.8484501900000001</v>
      </c>
      <c r="H249">
        <v>0.8634</v>
      </c>
      <c r="I249">
        <v>35.6483</v>
      </c>
      <c r="J249">
        <f>D249/(F249/3.362524)</f>
        <v>1.901427261904762</v>
      </c>
      <c r="K249">
        <f>(G249)/(F249/1.168557)</f>
        <v>0.2496916666666667</v>
      </c>
      <c r="L249">
        <f>(H249/1.190654)/F249</f>
        <v>0.18262249198332295</v>
      </c>
    </row>
    <row r="250">
      <c r="B250">
        <v>246</v>
      </c>
      <c r="C250">
        <v>36</v>
      </c>
      <c r="D250">
        <v>2.2453628242500003</v>
      </c>
      <c r="E250">
        <v>1.5546953402351</v>
      </c>
      <c r="F250">
        <v>3.9707468892000004</v>
      </c>
      <c r="G250">
        <v>0.8484501900000001</v>
      </c>
      <c r="H250">
        <v>0.8634</v>
      </c>
      <c r="I250">
        <v>35.6483</v>
      </c>
      <c r="J250">
        <f>D250/(F250/3.362524)</f>
        <v>1.901427261904762</v>
      </c>
      <c r="K250">
        <f>(G250)/(F250/1.168557)</f>
        <v>0.2496916666666667</v>
      </c>
      <c r="L250">
        <f>(H250/1.190654)/F250</f>
        <v>0.18262249198332295</v>
      </c>
    </row>
    <row r="251">
      <c r="B251">
        <v>247</v>
      </c>
      <c r="C251">
        <v>36</v>
      </c>
      <c r="D251">
        <v>2.2453628242500003</v>
      </c>
      <c r="E251">
        <v>1.5546953402351</v>
      </c>
      <c r="F251">
        <v>3.9707468892000004</v>
      </c>
      <c r="G251">
        <v>0.8484501900000001</v>
      </c>
      <c r="H251">
        <v>0.8634</v>
      </c>
      <c r="I251">
        <v>35.6483</v>
      </c>
      <c r="J251">
        <f>D251/(F251/3.362524)</f>
        <v>1.901427261904762</v>
      </c>
      <c r="K251">
        <f>(G251)/(F251/1.168557)</f>
        <v>0.2496916666666667</v>
      </c>
      <c r="L251">
        <f>(H251/1.190654)/F251</f>
        <v>0.18262249198332295</v>
      </c>
    </row>
    <row r="252">
      <c r="B252">
        <v>248</v>
      </c>
      <c r="C252">
        <v>36</v>
      </c>
      <c r="D252">
        <v>2.2453628242500003</v>
      </c>
      <c r="E252">
        <v>1.5546953402351</v>
      </c>
      <c r="F252">
        <v>3.9707468892000004</v>
      </c>
      <c r="G252">
        <v>0.8484501900000001</v>
      </c>
      <c r="H252">
        <v>0.8634</v>
      </c>
      <c r="I252">
        <v>35.6483</v>
      </c>
      <c r="J252">
        <f>D252/(F252/3.362524)</f>
        <v>1.901427261904762</v>
      </c>
      <c r="K252">
        <f>(G252)/(F252/1.168557)</f>
        <v>0.2496916666666667</v>
      </c>
      <c r="L252">
        <f>(H252/1.190654)/F252</f>
        <v>0.18262249198332295</v>
      </c>
    </row>
    <row r="253">
      <c r="B253">
        <v>249</v>
      </c>
      <c r="C253">
        <v>36</v>
      </c>
      <c r="D253">
        <v>2.2453628242500003</v>
      </c>
      <c r="E253">
        <v>1.5546953402351</v>
      </c>
      <c r="F253">
        <v>3.9707468892000004</v>
      </c>
      <c r="G253">
        <v>0.8484501900000001</v>
      </c>
      <c r="H253">
        <v>0.8634</v>
      </c>
      <c r="I253">
        <v>35.6483</v>
      </c>
      <c r="J253">
        <f>D253/(F253/3.362524)</f>
        <v>1.901427261904762</v>
      </c>
      <c r="K253">
        <f>(G253)/(F253/1.168557)</f>
        <v>0.2496916666666667</v>
      </c>
      <c r="L253">
        <f>(H253/1.190654)/F253</f>
        <v>0.18262249198332295</v>
      </c>
    </row>
    <row r="254">
      <c r="B254">
        <v>250</v>
      </c>
      <c r="C254">
        <v>36</v>
      </c>
      <c r="D254">
        <v>2.2453628242500003</v>
      </c>
      <c r="E254">
        <v>1.5546953402351</v>
      </c>
      <c r="F254">
        <v>3.9707468892000004</v>
      </c>
      <c r="G254">
        <v>0.8484501900000001</v>
      </c>
      <c r="H254">
        <v>0.8634</v>
      </c>
      <c r="I254">
        <v>35.6483</v>
      </c>
      <c r="J254">
        <f>D254/(F254/3.362524)</f>
        <v>1.901427261904762</v>
      </c>
      <c r="K254">
        <f>(G254)/(F254/1.168557)</f>
        <v>0.2496916666666667</v>
      </c>
      <c r="L254">
        <f>(H254/1.190654)/F254</f>
        <v>0.18262249198332295</v>
      </c>
    </row>
    <row r="255">
      <c r="B255">
        <v>251</v>
      </c>
      <c r="C255">
        <v>36</v>
      </c>
      <c r="D255">
        <v>2.2453628242500003</v>
      </c>
      <c r="E255">
        <v>1.5546953402351</v>
      </c>
      <c r="F255">
        <v>3.9707468892000004</v>
      </c>
      <c r="G255">
        <v>0.8484501900000001</v>
      </c>
      <c r="H255">
        <v>0.8634</v>
      </c>
      <c r="I255">
        <v>35.6483</v>
      </c>
      <c r="J255">
        <f>D255/(F255/3.362524)</f>
        <v>1.901427261904762</v>
      </c>
      <c r="K255">
        <f>(G255)/(F255/1.168557)</f>
        <v>0.2496916666666667</v>
      </c>
      <c r="L255">
        <f>(H255/1.190654)/F255</f>
        <v>0.18262249198332295</v>
      </c>
    </row>
    <row r="256">
      <c r="B256">
        <v>252</v>
      </c>
      <c r="C256">
        <v>36</v>
      </c>
      <c r="D256">
        <v>2.2453628242500003</v>
      </c>
      <c r="E256">
        <v>1.5546953402351</v>
      </c>
      <c r="F256">
        <v>3.9707468892000004</v>
      </c>
      <c r="G256">
        <v>0.8484501900000001</v>
      </c>
      <c r="H256">
        <v>0.8634</v>
      </c>
      <c r="I256">
        <v>35.6483</v>
      </c>
      <c r="J256">
        <f>D256/(F256/3.362524)</f>
        <v>1.901427261904762</v>
      </c>
      <c r="K256">
        <f>(G256)/(F256/1.168557)</f>
        <v>0.2496916666666667</v>
      </c>
      <c r="L256">
        <f>(H256/1.190654)/F256</f>
        <v>0.18262249198332295</v>
      </c>
    </row>
    <row r="257">
      <c r="B257">
        <v>253</v>
      </c>
      <c r="C257">
        <v>37</v>
      </c>
      <c r="D257">
        <v>2.2453628242500003</v>
      </c>
      <c r="E257">
        <v>1.5546953402351</v>
      </c>
      <c r="F257">
        <v>3.9707468892000004</v>
      </c>
      <c r="G257">
        <v>0.8484501900000001</v>
      </c>
      <c r="H257">
        <v>0.8634</v>
      </c>
      <c r="I257">
        <v>35.6483</v>
      </c>
      <c r="J257">
        <f>D257/(F257/3.362524)</f>
        <v>1.901427261904762</v>
      </c>
      <c r="K257">
        <f>(G257)/(F257/1.168557)</f>
        <v>0.2496916666666667</v>
      </c>
      <c r="L257">
        <f>(H257/1.190654)/F257</f>
        <v>0.18262249198332295</v>
      </c>
    </row>
    <row r="258">
      <c r="B258">
        <v>254</v>
      </c>
      <c r="C258">
        <v>37</v>
      </c>
      <c r="D258">
        <v>2.2453628242500003</v>
      </c>
      <c r="E258">
        <v>1.5546953402351</v>
      </c>
      <c r="F258">
        <v>3.9707468892000004</v>
      </c>
      <c r="G258">
        <v>0.8484501900000001</v>
      </c>
      <c r="H258">
        <v>0.8634</v>
      </c>
      <c r="I258">
        <v>35.6483</v>
      </c>
      <c r="J258">
        <f>D258/(F258/3.362524)</f>
        <v>1.901427261904762</v>
      </c>
      <c r="K258">
        <f>(G258)/(F258/1.168557)</f>
        <v>0.2496916666666667</v>
      </c>
      <c r="L258">
        <f>(H258/1.190654)/F258</f>
        <v>0.18262249198332295</v>
      </c>
    </row>
    <row r="259">
      <c r="B259">
        <v>255</v>
      </c>
      <c r="C259">
        <v>37</v>
      </c>
      <c r="D259">
        <v>2.2453628242500003</v>
      </c>
      <c r="E259">
        <v>1.5546953402351</v>
      </c>
      <c r="F259">
        <v>3.9707468892000004</v>
      </c>
      <c r="G259">
        <v>0.8484501900000001</v>
      </c>
      <c r="H259">
        <v>0.8634</v>
      </c>
      <c r="I259">
        <v>35.6483</v>
      </c>
      <c r="J259">
        <f>D259/(F259/3.362524)</f>
        <v>1.901427261904762</v>
      </c>
      <c r="K259">
        <f>(G259)/(F259/1.168557)</f>
        <v>0.2496916666666667</v>
      </c>
      <c r="L259">
        <f>(H259/1.190654)/F259</f>
        <v>0.18262249198332295</v>
      </c>
    </row>
    <row r="260">
      <c r="B260">
        <v>256</v>
      </c>
      <c r="C260">
        <v>37</v>
      </c>
      <c r="D260">
        <v>2.2453628242500003</v>
      </c>
      <c r="E260">
        <v>1.5546953402351</v>
      </c>
      <c r="F260">
        <v>3.9707468892000004</v>
      </c>
      <c r="G260">
        <v>0.8484501900000001</v>
      </c>
      <c r="H260">
        <v>0.8634</v>
      </c>
      <c r="I260">
        <v>35.6483</v>
      </c>
      <c r="J260">
        <f>D260/(F260/3.362524)</f>
        <v>1.901427261904762</v>
      </c>
      <c r="K260">
        <f>(G260)/(F260/1.168557)</f>
        <v>0.2496916666666667</v>
      </c>
      <c r="L260">
        <f>(H260/1.190654)/F260</f>
        <v>0.18262249198332295</v>
      </c>
    </row>
    <row r="261">
      <c r="B261">
        <v>257</v>
      </c>
      <c r="C261">
        <v>37</v>
      </c>
      <c r="D261">
        <v>2.2453628242500003</v>
      </c>
      <c r="E261">
        <v>1.5546953402351</v>
      </c>
      <c r="F261">
        <v>3.9707468892000004</v>
      </c>
      <c r="G261">
        <v>0.8484501900000001</v>
      </c>
      <c r="H261">
        <v>0.8634</v>
      </c>
      <c r="I261">
        <v>35.6483</v>
      </c>
      <c r="J261">
        <f>D261/(F261/3.362524)</f>
        <v>1.901427261904762</v>
      </c>
      <c r="K261">
        <f>(G261)/(F261/1.168557)</f>
        <v>0.2496916666666667</v>
      </c>
      <c r="L261">
        <f>(H261/1.190654)/F261</f>
        <v>0.18262249198332295</v>
      </c>
    </row>
    <row r="262">
      <c r="B262">
        <v>258</v>
      </c>
      <c r="C262">
        <v>37</v>
      </c>
      <c r="D262">
        <v>2.2453628242500003</v>
      </c>
      <c r="E262">
        <v>1.5546953402351</v>
      </c>
      <c r="F262">
        <v>3.9707468892000004</v>
      </c>
      <c r="G262">
        <v>0.8484501900000001</v>
      </c>
      <c r="H262">
        <v>0.8634</v>
      </c>
      <c r="I262">
        <v>35.6483</v>
      </c>
      <c r="J262">
        <f>D262/(F262/3.362524)</f>
        <v>1.901427261904762</v>
      </c>
      <c r="K262">
        <f>(G262)/(F262/1.168557)</f>
        <v>0.2496916666666667</v>
      </c>
      <c r="L262">
        <f>(H262/1.190654)/F262</f>
        <v>0.18262249198332295</v>
      </c>
    </row>
    <row r="263">
      <c r="B263">
        <v>259</v>
      </c>
      <c r="C263">
        <v>37</v>
      </c>
      <c r="D263">
        <v>2.2453628242500003</v>
      </c>
      <c r="E263">
        <v>1.5546953402351</v>
      </c>
      <c r="F263">
        <v>3.9707468892000004</v>
      </c>
      <c r="G263">
        <v>0.8484501900000001</v>
      </c>
      <c r="H263">
        <v>0.8634</v>
      </c>
      <c r="I263">
        <v>35.6483</v>
      </c>
      <c r="J263">
        <f>D263/(F263/3.362524)</f>
        <v>1.901427261904762</v>
      </c>
      <c r="K263">
        <f>(G263)/(F263/1.168557)</f>
        <v>0.2496916666666667</v>
      </c>
      <c r="L263">
        <f>(H263/1.190654)/F263</f>
        <v>0.18262249198332295</v>
      </c>
    </row>
    <row r="264">
      <c r="B264">
        <v>260</v>
      </c>
      <c r="C264">
        <v>38</v>
      </c>
      <c r="D264">
        <v>2.2453628242500003</v>
      </c>
      <c r="E264">
        <v>1.5546953402351</v>
      </c>
      <c r="F264">
        <v>3.9707468892000004</v>
      </c>
      <c r="G264">
        <v>0.8484501900000001</v>
      </c>
      <c r="H264">
        <v>0.8634</v>
      </c>
      <c r="I264">
        <v>35.6483</v>
      </c>
      <c r="J264">
        <f>D264/(F264/3.362524)</f>
        <v>1.901427261904762</v>
      </c>
      <c r="K264">
        <f>(G264)/(F264/1.168557)</f>
        <v>0.2496916666666667</v>
      </c>
      <c r="L264">
        <f>(H264/1.190654)/F264</f>
        <v>0.18262249198332295</v>
      </c>
    </row>
    <row r="265">
      <c r="B265">
        <v>261</v>
      </c>
      <c r="C265">
        <v>38</v>
      </c>
      <c r="D265">
        <v>2.2453628242500003</v>
      </c>
      <c r="E265">
        <v>1.5546953402351</v>
      </c>
      <c r="F265">
        <v>3.9707468892000004</v>
      </c>
      <c r="G265">
        <v>0.8484501900000001</v>
      </c>
      <c r="H265">
        <v>0.8634</v>
      </c>
      <c r="I265">
        <v>35.6483</v>
      </c>
      <c r="J265">
        <f>D265/(F265/3.362524)</f>
        <v>1.901427261904762</v>
      </c>
      <c r="K265">
        <f>(G265)/(F265/1.168557)</f>
        <v>0.2496916666666667</v>
      </c>
      <c r="L265">
        <f>(H265/1.190654)/F265</f>
        <v>0.18262249198332295</v>
      </c>
    </row>
    <row r="266">
      <c r="B266">
        <v>262</v>
      </c>
      <c r="C266">
        <v>38</v>
      </c>
      <c r="D266">
        <v>2.2453628242500003</v>
      </c>
      <c r="E266">
        <v>1.5546953402351</v>
      </c>
      <c r="F266">
        <v>3.9707468892000004</v>
      </c>
      <c r="G266">
        <v>0.8484501900000001</v>
      </c>
      <c r="H266">
        <v>0.8634</v>
      </c>
      <c r="I266">
        <v>35.6483</v>
      </c>
      <c r="J266">
        <f>D266/(F266/3.362524)</f>
        <v>1.901427261904762</v>
      </c>
      <c r="K266">
        <f>(G266)/(F266/1.168557)</f>
        <v>0.2496916666666667</v>
      </c>
      <c r="L266">
        <f>(H266/1.190654)/F266</f>
        <v>0.18262249198332295</v>
      </c>
    </row>
    <row r="267">
      <c r="B267">
        <v>263</v>
      </c>
      <c r="C267">
        <v>38</v>
      </c>
      <c r="D267">
        <v>2.2453628242500003</v>
      </c>
      <c r="E267">
        <v>1.5546953402351</v>
      </c>
      <c r="F267">
        <v>3.9707468892000004</v>
      </c>
      <c r="G267">
        <v>0.8484501900000001</v>
      </c>
      <c r="H267">
        <v>0.8634</v>
      </c>
      <c r="I267">
        <v>35.6483</v>
      </c>
      <c r="J267">
        <f>D267/(F267/3.362524)</f>
        <v>1.901427261904762</v>
      </c>
      <c r="K267">
        <f>(G267)/(F267/1.168557)</f>
        <v>0.2496916666666667</v>
      </c>
      <c r="L267">
        <f>(H267/1.190654)/F267</f>
        <v>0.18262249198332295</v>
      </c>
    </row>
    <row r="268">
      <c r="B268">
        <v>264</v>
      </c>
      <c r="C268">
        <v>38</v>
      </c>
      <c r="D268">
        <v>2.2453628242500003</v>
      </c>
      <c r="E268">
        <v>1.5546953402351</v>
      </c>
      <c r="F268">
        <v>3.9707468892000004</v>
      </c>
      <c r="G268">
        <v>0.8484501900000001</v>
      </c>
      <c r="H268">
        <v>0.8634</v>
      </c>
      <c r="I268">
        <v>35.6483</v>
      </c>
      <c r="J268">
        <f>D268/(F268/3.362524)</f>
        <v>1.901427261904762</v>
      </c>
      <c r="K268">
        <f>(G268)/(F268/1.168557)</f>
        <v>0.2496916666666667</v>
      </c>
      <c r="L268">
        <f>(H268/1.190654)/F268</f>
        <v>0.18262249198332295</v>
      </c>
    </row>
    <row r="269">
      <c r="B269">
        <v>265</v>
      </c>
      <c r="C269">
        <v>38</v>
      </c>
      <c r="D269">
        <v>2.2453628242500003</v>
      </c>
      <c r="E269">
        <v>1.5546953402351</v>
      </c>
      <c r="F269">
        <v>3.9707468892000004</v>
      </c>
      <c r="G269">
        <v>0.8484501900000001</v>
      </c>
      <c r="H269">
        <v>0.8634</v>
      </c>
      <c r="I269">
        <v>35.6483</v>
      </c>
      <c r="J269">
        <f>D269/(F269/3.362524)</f>
        <v>1.901427261904762</v>
      </c>
      <c r="K269">
        <f>(G269)/(F269/1.168557)</f>
        <v>0.2496916666666667</v>
      </c>
      <c r="L269">
        <f>(H269/1.190654)/F269</f>
        <v>0.18262249198332295</v>
      </c>
    </row>
    <row r="270">
      <c r="B270">
        <v>266</v>
      </c>
      <c r="C270">
        <f>B270/7</f>
        <v>38</v>
      </c>
      <c r="D270">
        <v>2.2453628242500003</v>
      </c>
      <c r="E270">
        <v>1.5546953402351</v>
      </c>
      <c r="F270">
        <v>3.9707468892000004</v>
      </c>
      <c r="G270">
        <v>0.8484501900000001</v>
      </c>
      <c r="H270">
        <v>0.8634</v>
      </c>
      <c r="I270">
        <v>35.6483</v>
      </c>
      <c r="J270">
        <f>D270/(F270/3.362524)</f>
        <v>1.901427261904762</v>
      </c>
      <c r="K270">
        <f>(G270)/(F270/1.168557)</f>
        <v>0.2496916666666667</v>
      </c>
      <c r="L270">
        <f>(H270/1.190654)/F270</f>
        <v>0.18262249198332295</v>
      </c>
    </row>
    <row r="271">
      <c r="B271">
        <v>267</v>
      </c>
      <c r="C271">
        <v>39</v>
      </c>
      <c r="D271">
        <v>2.2453628242500003</v>
      </c>
      <c r="E271">
        <v>1.5546953402351</v>
      </c>
      <c r="F271">
        <v>3.9707468892000004</v>
      </c>
      <c r="G271">
        <v>0.8484501900000001</v>
      </c>
      <c r="H271">
        <v>0.8634</v>
      </c>
      <c r="I271">
        <v>35.6483</v>
      </c>
      <c r="J271">
        <f>D271/(F271/3.362524)</f>
        <v>1.901427261904762</v>
      </c>
      <c r="K271">
        <f>(G271)/(F271/1.168557)</f>
        <v>0.2496916666666667</v>
      </c>
      <c r="L271">
        <f>(H271/1.190654)/F271</f>
        <v>0.18262249198332295</v>
      </c>
    </row>
    <row r="272">
      <c r="B272">
        <v>268</v>
      </c>
      <c r="C272">
        <v>39</v>
      </c>
      <c r="D272">
        <v>2.2453628242500003</v>
      </c>
      <c r="E272">
        <v>1.5546953402351</v>
      </c>
      <c r="F272">
        <v>3.9707468892000004</v>
      </c>
      <c r="G272">
        <v>0.8484501900000001</v>
      </c>
      <c r="H272">
        <v>0.8634</v>
      </c>
      <c r="I272">
        <v>35.6483</v>
      </c>
      <c r="J272">
        <f>D272/(F272/3.362524)</f>
        <v>1.901427261904762</v>
      </c>
      <c r="K272">
        <f>(G272)/(F272/1.168557)</f>
        <v>0.2496916666666667</v>
      </c>
      <c r="L272">
        <f>(H272/1.190654)/F272</f>
        <v>0.18262249198332295</v>
      </c>
    </row>
    <row r="273">
      <c r="B273">
        <v>269</v>
      </c>
      <c r="C273">
        <v>39</v>
      </c>
      <c r="D273">
        <v>2.2453628242500003</v>
      </c>
      <c r="E273">
        <v>1.5546953402351</v>
      </c>
      <c r="F273">
        <v>3.9707468892000004</v>
      </c>
      <c r="G273">
        <v>0.8484501900000001</v>
      </c>
      <c r="H273">
        <v>0.8634</v>
      </c>
      <c r="I273">
        <v>35.6483</v>
      </c>
      <c r="J273">
        <f>D273/(F273/3.362524)</f>
        <v>1.901427261904762</v>
      </c>
      <c r="K273">
        <f>(G273)/(F273/1.168557)</f>
        <v>0.2496916666666667</v>
      </c>
      <c r="L273">
        <f>(H273/1.190654)/F273</f>
        <v>0.18262249198332295</v>
      </c>
    </row>
    <row r="274">
      <c r="B274">
        <v>270</v>
      </c>
      <c r="C274">
        <v>39</v>
      </c>
      <c r="D274">
        <v>2.2453628242500003</v>
      </c>
      <c r="E274">
        <v>1.5546953402351</v>
      </c>
      <c r="F274">
        <v>3.9707468892000004</v>
      </c>
      <c r="G274">
        <v>0.8484501900000001</v>
      </c>
      <c r="H274">
        <v>0.8634</v>
      </c>
      <c r="I274">
        <v>35.6483</v>
      </c>
      <c r="J274">
        <f>D274/(F274/3.362524)</f>
        <v>1.901427261904762</v>
      </c>
      <c r="K274">
        <f>(G274)/(F274/1.168557)</f>
        <v>0.2496916666666667</v>
      </c>
      <c r="L274">
        <f>(H274/1.190654)/F274</f>
        <v>0.18262249198332295</v>
      </c>
    </row>
    <row r="275">
      <c r="B275">
        <v>271</v>
      </c>
      <c r="C275">
        <v>39</v>
      </c>
      <c r="D275">
        <v>2.2453628242500003</v>
      </c>
      <c r="E275">
        <v>1.5546953402351</v>
      </c>
      <c r="F275">
        <v>3.9707468892000004</v>
      </c>
      <c r="G275">
        <v>0.8484501900000001</v>
      </c>
      <c r="H275">
        <v>0.8634</v>
      </c>
      <c r="I275">
        <v>35.6483</v>
      </c>
      <c r="J275">
        <f>D275/(F275/3.362524)</f>
        <v>1.901427261904762</v>
      </c>
      <c r="K275">
        <f>(G275)/(F275/1.168557)</f>
        <v>0.2496916666666667</v>
      </c>
      <c r="L275">
        <f>(H275/1.190654)/F275</f>
        <v>0.18262249198332295</v>
      </c>
    </row>
    <row r="276">
      <c r="B276">
        <v>272</v>
      </c>
      <c r="C276">
        <v>39</v>
      </c>
      <c r="D276">
        <v>2.2453628242500003</v>
      </c>
      <c r="E276">
        <v>1.5546953402351</v>
      </c>
      <c r="F276">
        <v>3.9707468892000004</v>
      </c>
      <c r="G276">
        <v>0.8484501900000001</v>
      </c>
      <c r="H276">
        <v>0.8634</v>
      </c>
      <c r="I276">
        <v>35.6483</v>
      </c>
      <c r="J276">
        <f>D276/(F276/3.362524)</f>
        <v>1.901427261904762</v>
      </c>
      <c r="K276">
        <f>(G276)/(F276/1.168557)</f>
        <v>0.2496916666666667</v>
      </c>
      <c r="L276">
        <f>(H276/1.190654)/F276</f>
        <v>0.18262249198332295</v>
      </c>
    </row>
    <row r="277">
      <c r="B277">
        <v>273</v>
      </c>
      <c r="C277">
        <f>B277/7</f>
        <v>39</v>
      </c>
      <c r="D277">
        <v>2.2453628242500003</v>
      </c>
      <c r="E277">
        <v>1.5546953402351</v>
      </c>
      <c r="F277">
        <v>3.9707468892000004</v>
      </c>
      <c r="G277">
        <v>0.8484501900000001</v>
      </c>
      <c r="H277">
        <v>0.8634</v>
      </c>
      <c r="I277">
        <v>35.6483</v>
      </c>
      <c r="J277">
        <f>D277/(F277/3.362524)</f>
        <v>1.901427261904762</v>
      </c>
      <c r="K277">
        <f>(G277)/(F277/1.168557)</f>
        <v>0.2496916666666667</v>
      </c>
      <c r="L277">
        <f>(H277/1.190654)/F277</f>
        <v>0.18262249198332295</v>
      </c>
    </row>
    <row r="278">
      <c r="B278">
        <v>274</v>
      </c>
      <c r="C278">
        <v>40</v>
      </c>
      <c r="D278">
        <v>2.2453628242500003</v>
      </c>
      <c r="E278">
        <v>1.5546953402351</v>
      </c>
      <c r="F278">
        <v>3.9707468892000004</v>
      </c>
      <c r="G278">
        <v>0.8484501900000001</v>
      </c>
      <c r="H278">
        <v>0.8634</v>
      </c>
      <c r="I278">
        <v>35.6483</v>
      </c>
      <c r="J278">
        <f>D278/(F278/3.362524)</f>
        <v>1.901427261904762</v>
      </c>
      <c r="K278">
        <f>(G278)/(F278/1.168557)</f>
        <v>0.2496916666666667</v>
      </c>
      <c r="L278">
        <f>(H278/1.190654)/F278</f>
        <v>0.18262249198332295</v>
      </c>
    </row>
    <row r="279">
      <c r="B279">
        <v>275</v>
      </c>
      <c r="C279">
        <v>40</v>
      </c>
      <c r="D279">
        <v>2.2453628242500003</v>
      </c>
      <c r="E279">
        <v>1.5546953402351</v>
      </c>
      <c r="F279">
        <v>3.9707468892000004</v>
      </c>
      <c r="G279">
        <v>0.8484501900000001</v>
      </c>
      <c r="H279">
        <v>0.8634</v>
      </c>
      <c r="I279">
        <v>35.6483</v>
      </c>
      <c r="J279">
        <f>D279/(F279/3.362524)</f>
        <v>1.901427261904762</v>
      </c>
      <c r="K279">
        <f>(G279)/(F279/1.168557)</f>
        <v>0.2496916666666667</v>
      </c>
      <c r="L279">
        <f>(H279/1.190654)/F279</f>
        <v>0.18262249198332295</v>
      </c>
    </row>
    <row r="280">
      <c r="B280">
        <v>276</v>
      </c>
      <c r="C280">
        <v>40</v>
      </c>
      <c r="D280">
        <v>2.2453628242500003</v>
      </c>
      <c r="E280">
        <v>1.5546953402351</v>
      </c>
      <c r="F280">
        <v>3.9707468892000004</v>
      </c>
      <c r="G280">
        <v>0.8484501900000001</v>
      </c>
      <c r="H280">
        <v>0.8634</v>
      </c>
      <c r="I280">
        <v>35.6483</v>
      </c>
      <c r="J280">
        <f>D280/(F280/3.362524)</f>
        <v>1.901427261904762</v>
      </c>
      <c r="K280">
        <f>(G280)/(F280/1.168557)</f>
        <v>0.2496916666666667</v>
      </c>
      <c r="L280">
        <f>(H280/1.190654)/F280</f>
        <v>0.18262249198332295</v>
      </c>
    </row>
    <row r="281">
      <c r="B281">
        <v>277</v>
      </c>
      <c r="C281">
        <v>40</v>
      </c>
      <c r="D281">
        <v>2.2453628242500003</v>
      </c>
      <c r="E281">
        <v>1.5546953402351</v>
      </c>
      <c r="F281">
        <v>3.9707468892000004</v>
      </c>
      <c r="G281">
        <v>0.8484501900000001</v>
      </c>
      <c r="H281">
        <v>0.8634</v>
      </c>
      <c r="I281">
        <v>35.6483</v>
      </c>
      <c r="J281">
        <f>D281/(F281/3.362524)</f>
        <v>1.901427261904762</v>
      </c>
      <c r="K281">
        <f>(G281)/(F281/1.168557)</f>
        <v>0.2496916666666667</v>
      </c>
      <c r="L281">
        <f>(H281/1.190654)/F281</f>
        <v>0.18262249198332295</v>
      </c>
    </row>
    <row r="282">
      <c r="B282">
        <v>278</v>
      </c>
      <c r="C282">
        <v>40</v>
      </c>
      <c r="D282">
        <v>2.2453628242500003</v>
      </c>
      <c r="E282">
        <v>1.5546953402351</v>
      </c>
      <c r="F282">
        <v>3.9707468892000004</v>
      </c>
      <c r="G282">
        <v>0.8484501900000001</v>
      </c>
      <c r="H282">
        <v>0.8634</v>
      </c>
      <c r="I282">
        <v>35.6483</v>
      </c>
      <c r="J282">
        <f>D282/(F282/3.362524)</f>
        <v>1.901427261904762</v>
      </c>
      <c r="K282">
        <f>(G282)/(F282/1.168557)</f>
        <v>0.2496916666666667</v>
      </c>
      <c r="L282">
        <f>(H282/1.190654)/F282</f>
        <v>0.18262249198332295</v>
      </c>
    </row>
    <row r="283">
      <c r="B283">
        <v>279</v>
      </c>
      <c r="C283">
        <v>40</v>
      </c>
      <c r="D283">
        <v>2.2453628242500003</v>
      </c>
      <c r="E283">
        <v>1.5546953402351</v>
      </c>
      <c r="F283">
        <v>3.9707468892000004</v>
      </c>
      <c r="G283">
        <v>0.8484501900000001</v>
      </c>
      <c r="H283">
        <v>0.8634</v>
      </c>
      <c r="I283">
        <v>35.6483</v>
      </c>
      <c r="J283">
        <f>D283/(F283/3.362524)</f>
        <v>1.901427261904762</v>
      </c>
      <c r="K283">
        <f>(G283)/(F283/1.168557)</f>
        <v>0.2496916666666667</v>
      </c>
      <c r="L283">
        <f>(H283/1.190654)/F283</f>
        <v>0.18262249198332295</v>
      </c>
    </row>
    <row r="284">
      <c r="B284">
        <v>280</v>
      </c>
      <c r="C284">
        <f>B284/7</f>
        <v>40</v>
      </c>
      <c r="D284">
        <v>2.2453628242500003</v>
      </c>
      <c r="E284">
        <v>1.5546953402351</v>
      </c>
      <c r="F284">
        <v>3.9707468892000004</v>
      </c>
      <c r="G284">
        <v>0.8484501900000001</v>
      </c>
      <c r="H284">
        <v>0.8634</v>
      </c>
      <c r="I284">
        <v>35.6483</v>
      </c>
      <c r="J284">
        <f>D284/(F284/3.362524)</f>
        <v>1.901427261904762</v>
      </c>
      <c r="K284">
        <f>(G284)/(F284/1.168557)</f>
        <v>0.2496916666666667</v>
      </c>
      <c r="L284">
        <f>(H284/1.190654)/F284</f>
        <v>0.18262249198332295</v>
      </c>
    </row>
    <row r="285">
      <c r="B285">
        <v>281</v>
      </c>
      <c r="C285">
        <v>41</v>
      </c>
      <c r="D285">
        <v>2.2453628242500003</v>
      </c>
      <c r="E285">
        <v>1.5546953402351</v>
      </c>
      <c r="F285">
        <v>3.9707468892000004</v>
      </c>
      <c r="G285">
        <v>0.8484501900000001</v>
      </c>
      <c r="H285">
        <v>0.8634</v>
      </c>
      <c r="I285">
        <v>35.6483</v>
      </c>
      <c r="J285">
        <f>D285/(F285/3.362524)</f>
        <v>1.901427261904762</v>
      </c>
      <c r="K285">
        <f>(G285)/(F285/1.168557)</f>
        <v>0.2496916666666667</v>
      </c>
      <c r="L285">
        <f>(H285/1.190654)/F285</f>
        <v>0.18262249198332295</v>
      </c>
    </row>
    <row r="286">
      <c r="B286">
        <v>282</v>
      </c>
      <c r="C286">
        <v>41</v>
      </c>
      <c r="D286">
        <v>2.2453628242500003</v>
      </c>
      <c r="E286">
        <v>1.5546953402351</v>
      </c>
      <c r="F286">
        <v>3.9707468892000004</v>
      </c>
      <c r="G286">
        <v>0.8484501900000001</v>
      </c>
      <c r="H286">
        <v>0.8634</v>
      </c>
      <c r="I286">
        <v>35.6483</v>
      </c>
      <c r="J286">
        <f>D286/(F286/3.362524)</f>
        <v>1.901427261904762</v>
      </c>
      <c r="K286">
        <f>(G286)/(F286/1.168557)</f>
        <v>0.2496916666666667</v>
      </c>
      <c r="L286">
        <f>(H286/1.190654)/F286</f>
        <v>0.18262249198332295</v>
      </c>
    </row>
    <row r="287">
      <c r="B287">
        <v>283</v>
      </c>
      <c r="C287">
        <v>41</v>
      </c>
      <c r="D287">
        <v>2.2453628242500003</v>
      </c>
      <c r="E287">
        <v>1.5546953402351</v>
      </c>
      <c r="F287">
        <v>3.9707468892000004</v>
      </c>
      <c r="G287">
        <v>0.8484501900000001</v>
      </c>
      <c r="H287">
        <v>0.8634</v>
      </c>
      <c r="I287">
        <v>35.6483</v>
      </c>
      <c r="J287">
        <f>D287/(F287/3.362524)</f>
        <v>1.901427261904762</v>
      </c>
      <c r="K287">
        <f>(G287)/(F287/1.168557)</f>
        <v>0.2496916666666667</v>
      </c>
      <c r="L287">
        <f>(H287/1.190654)/F287</f>
        <v>0.18262249198332295</v>
      </c>
    </row>
    <row r="288">
      <c r="B288">
        <v>284</v>
      </c>
      <c r="C288">
        <v>41</v>
      </c>
      <c r="D288">
        <v>2.2453628242500003</v>
      </c>
      <c r="E288">
        <v>1.5546953402351</v>
      </c>
      <c r="F288">
        <v>3.9707468892000004</v>
      </c>
      <c r="G288">
        <v>0.8484501900000001</v>
      </c>
      <c r="H288">
        <v>0.8634</v>
      </c>
      <c r="I288">
        <v>35.6483</v>
      </c>
      <c r="J288">
        <f>D288/(F288/3.362524)</f>
        <v>1.901427261904762</v>
      </c>
      <c r="K288">
        <f>(G288)/(F288/1.168557)</f>
        <v>0.2496916666666667</v>
      </c>
      <c r="L288">
        <f>(H288/1.190654)/F288</f>
        <v>0.18262249198332295</v>
      </c>
    </row>
    <row r="289">
      <c r="B289">
        <v>285</v>
      </c>
      <c r="C289">
        <v>41</v>
      </c>
      <c r="D289">
        <v>2.2453628242500003</v>
      </c>
      <c r="E289">
        <v>1.5546953402351</v>
      </c>
      <c r="F289">
        <v>3.9707468892000004</v>
      </c>
      <c r="G289">
        <v>0.8484501900000001</v>
      </c>
      <c r="H289">
        <v>0.8634</v>
      </c>
      <c r="I289">
        <v>35.6483</v>
      </c>
      <c r="J289">
        <f>D289/(F289/3.362524)</f>
        <v>1.901427261904762</v>
      </c>
      <c r="K289">
        <f>(G289)/(F289/1.168557)</f>
        <v>0.2496916666666667</v>
      </c>
      <c r="L289">
        <f>(H289/1.190654)/F289</f>
        <v>0.18262249198332295</v>
      </c>
    </row>
    <row r="290">
      <c r="B290">
        <v>286</v>
      </c>
      <c r="C290">
        <v>41</v>
      </c>
      <c r="D290">
        <v>2.2453628242500003</v>
      </c>
      <c r="E290">
        <v>1.5546953402351</v>
      </c>
      <c r="F290">
        <v>3.9707468892000004</v>
      </c>
      <c r="G290">
        <v>0.8484501900000001</v>
      </c>
      <c r="H290">
        <v>0.8634</v>
      </c>
      <c r="I290">
        <v>35.6483</v>
      </c>
      <c r="J290">
        <f>D290/(F290/3.362524)</f>
        <v>1.901427261904762</v>
      </c>
      <c r="K290">
        <f>(G290)/(F290/1.168557)</f>
        <v>0.2496916666666667</v>
      </c>
      <c r="L290">
        <f>(H290/1.190654)/F290</f>
        <v>0.18262249198332295</v>
      </c>
    </row>
    <row r="291">
      <c r="B291">
        <v>287</v>
      </c>
      <c r="C291">
        <f>B291/7</f>
        <v>41</v>
      </c>
      <c r="D291">
        <v>2.2453628242500003</v>
      </c>
      <c r="E291">
        <v>1.5546953402351</v>
      </c>
      <c r="F291">
        <v>3.9707468892000004</v>
      </c>
      <c r="G291">
        <v>0.8484501900000001</v>
      </c>
      <c r="H291">
        <v>0.8634</v>
      </c>
      <c r="I291">
        <v>35.6483</v>
      </c>
      <c r="J291">
        <f>D291/(F291/3.362524)</f>
        <v>1.901427261904762</v>
      </c>
      <c r="K291">
        <f>(G291)/(F291/1.168557)</f>
        <v>0.2496916666666667</v>
      </c>
      <c r="L291">
        <f>(H291/1.190654)/F291</f>
        <v>0.18262249198332295</v>
      </c>
    </row>
    <row r="292">
      <c r="B292">
        <v>288</v>
      </c>
      <c r="C292">
        <v>42</v>
      </c>
      <c r="D292">
        <v>2.2453628242500003</v>
      </c>
      <c r="E292">
        <v>1.5546953402351</v>
      </c>
      <c r="F292">
        <v>3.9707468892000004</v>
      </c>
      <c r="G292">
        <v>0.8484501900000001</v>
      </c>
      <c r="H292">
        <v>0.8634</v>
      </c>
      <c r="I292">
        <v>35.6483</v>
      </c>
      <c r="J292">
        <f>D292/(F292/3.362524)</f>
        <v>1.901427261904762</v>
      </c>
      <c r="K292">
        <f>(G292)/(F292/1.168557)</f>
        <v>0.2496916666666667</v>
      </c>
      <c r="L292">
        <f>(H292/1.190654)/F292</f>
        <v>0.18262249198332295</v>
      </c>
    </row>
    <row r="293">
      <c r="B293">
        <v>289</v>
      </c>
      <c r="C293">
        <v>42</v>
      </c>
      <c r="D293">
        <v>2.2453628242500003</v>
      </c>
      <c r="E293">
        <v>1.5546953402351</v>
      </c>
      <c r="F293">
        <v>3.9707468892000004</v>
      </c>
      <c r="G293">
        <v>0.8484501900000001</v>
      </c>
      <c r="H293">
        <v>0.8634</v>
      </c>
      <c r="I293">
        <v>35.6483</v>
      </c>
      <c r="J293">
        <f>D293/(F293/3.362524)</f>
        <v>1.901427261904762</v>
      </c>
      <c r="K293">
        <f>(G293)/(F293/1.168557)</f>
        <v>0.2496916666666667</v>
      </c>
      <c r="L293">
        <f>(H293/1.190654)/F293</f>
        <v>0.18262249198332295</v>
      </c>
    </row>
    <row r="294">
      <c r="B294">
        <v>290</v>
      </c>
      <c r="C294">
        <v>42</v>
      </c>
      <c r="D294">
        <v>2.2453628242500003</v>
      </c>
      <c r="E294">
        <v>1.5546953402351</v>
      </c>
      <c r="F294">
        <v>3.9707468892000004</v>
      </c>
      <c r="G294">
        <v>0.8484501900000001</v>
      </c>
      <c r="H294">
        <v>0.8634</v>
      </c>
      <c r="I294">
        <v>35.6483</v>
      </c>
      <c r="J294">
        <f>D294/(F294/3.362524)</f>
        <v>1.901427261904762</v>
      </c>
      <c r="K294">
        <f>(G294)/(F294/1.168557)</f>
        <v>0.2496916666666667</v>
      </c>
      <c r="L294">
        <f>(H294/1.190654)/F294</f>
        <v>0.18262249198332295</v>
      </c>
    </row>
    <row r="295">
      <c r="B295">
        <v>291</v>
      </c>
      <c r="C295">
        <v>42</v>
      </c>
      <c r="D295">
        <v>2.2453628242500003</v>
      </c>
      <c r="E295">
        <v>1.5546953402351</v>
      </c>
      <c r="F295">
        <v>3.9707468892000004</v>
      </c>
      <c r="G295">
        <v>0.8484501900000001</v>
      </c>
      <c r="H295">
        <v>0.8634</v>
      </c>
      <c r="I295">
        <v>35.6483</v>
      </c>
      <c r="J295">
        <f>D295/(F295/3.362524)</f>
        <v>1.901427261904762</v>
      </c>
      <c r="K295">
        <f>(G295)/(F295/1.168557)</f>
        <v>0.2496916666666667</v>
      </c>
      <c r="L295">
        <f>(H295/1.190654)/F295</f>
        <v>0.18262249198332295</v>
      </c>
    </row>
    <row r="296">
      <c r="B296">
        <v>292</v>
      </c>
      <c r="C296">
        <v>42</v>
      </c>
      <c r="D296">
        <v>2.2453628242500003</v>
      </c>
      <c r="E296">
        <v>1.5546953402351</v>
      </c>
      <c r="F296">
        <v>3.9707468892000004</v>
      </c>
      <c r="G296">
        <v>0.8484501900000001</v>
      </c>
      <c r="H296">
        <v>0.8634</v>
      </c>
      <c r="I296">
        <v>35.6483</v>
      </c>
      <c r="J296">
        <f>D296/(F296/3.362524)</f>
        <v>1.901427261904762</v>
      </c>
      <c r="K296">
        <f>(G296)/(F296/1.168557)</f>
        <v>0.2496916666666667</v>
      </c>
      <c r="L296">
        <f>(H296/1.190654)/F296</f>
        <v>0.18262249198332295</v>
      </c>
    </row>
    <row r="297">
      <c r="B297">
        <v>293</v>
      </c>
      <c r="C297">
        <v>42</v>
      </c>
      <c r="D297">
        <v>2.2453628242500003</v>
      </c>
      <c r="E297">
        <v>1.5546953402351</v>
      </c>
      <c r="F297">
        <v>3.9707468892000004</v>
      </c>
      <c r="G297">
        <v>0.8484501900000001</v>
      </c>
      <c r="H297">
        <v>0.8634</v>
      </c>
      <c r="I297">
        <v>35.6483</v>
      </c>
      <c r="J297">
        <f>D297/(F297/3.362524)</f>
        <v>1.901427261904762</v>
      </c>
      <c r="K297">
        <f>(G297)/(F297/1.168557)</f>
        <v>0.2496916666666667</v>
      </c>
      <c r="L297">
        <f>(H297/1.190654)/F297</f>
        <v>0.18262249198332295</v>
      </c>
    </row>
    <row r="298">
      <c r="B298">
        <v>294</v>
      </c>
      <c r="C298">
        <f>B298/7</f>
        <v>42</v>
      </c>
      <c r="D298">
        <v>2.2453628242500003</v>
      </c>
      <c r="E298">
        <v>1.5546953402351</v>
      </c>
      <c r="F298">
        <v>3.9707468892000004</v>
      </c>
      <c r="G298">
        <v>0.8484501900000001</v>
      </c>
      <c r="H298">
        <v>0.8634</v>
      </c>
      <c r="I298">
        <v>35.6483</v>
      </c>
      <c r="J298">
        <f>D298/(F298/3.362524)</f>
        <v>1.901427261904762</v>
      </c>
      <c r="K298">
        <f>(G298)/(F298/1.168557)</f>
        <v>0.2496916666666667</v>
      </c>
      <c r="L298">
        <f>(H298/1.190654)/F298</f>
        <v>0.18262249198332295</v>
      </c>
    </row>
    <row r="299">
      <c r="B299">
        <v>295</v>
      </c>
      <c r="C299">
        <v>43</v>
      </c>
      <c r="D299">
        <v>2.2453628242500003</v>
      </c>
      <c r="E299">
        <v>1.5546953402351</v>
      </c>
      <c r="F299">
        <v>3.9707468892000004</v>
      </c>
      <c r="G299">
        <v>0.8484501900000001</v>
      </c>
      <c r="H299">
        <v>0.8634</v>
      </c>
      <c r="I299">
        <v>35.6483</v>
      </c>
      <c r="J299">
        <f>D299/(F299/3.362524)</f>
        <v>1.901427261904762</v>
      </c>
      <c r="K299">
        <f>(G299)/(F299/1.168557)</f>
        <v>0.2496916666666667</v>
      </c>
      <c r="L299">
        <f>(H299/1.190654)/F299</f>
        <v>0.18262249198332295</v>
      </c>
    </row>
    <row r="300">
      <c r="B300">
        <v>296</v>
      </c>
      <c r="C300">
        <v>43</v>
      </c>
      <c r="D300">
        <v>2.2453628242500003</v>
      </c>
      <c r="E300">
        <v>1.5546953402351</v>
      </c>
      <c r="F300">
        <v>3.9707468892000004</v>
      </c>
      <c r="G300">
        <v>0.8484501900000001</v>
      </c>
      <c r="H300">
        <v>0.8634</v>
      </c>
      <c r="I300">
        <v>35.6483</v>
      </c>
      <c r="J300">
        <f>D300/(F300/3.362524)</f>
        <v>1.901427261904762</v>
      </c>
      <c r="K300">
        <f>(G300)/(F300/1.168557)</f>
        <v>0.2496916666666667</v>
      </c>
      <c r="L300">
        <f>(H300/1.190654)/F300</f>
        <v>0.18262249198332295</v>
      </c>
    </row>
    <row r="301">
      <c r="B301">
        <v>297</v>
      </c>
      <c r="C301">
        <v>43</v>
      </c>
      <c r="D301">
        <v>2.2453628242500003</v>
      </c>
      <c r="E301">
        <v>1.5546953402351</v>
      </c>
      <c r="F301">
        <v>3.9707468892000004</v>
      </c>
      <c r="G301">
        <v>0.8484501900000001</v>
      </c>
      <c r="H301">
        <v>0.8634</v>
      </c>
      <c r="I301">
        <v>35.6483</v>
      </c>
      <c r="J301">
        <f>D301/(F301/3.362524)</f>
        <v>1.901427261904762</v>
      </c>
      <c r="K301">
        <f>(G301)/(F301/1.168557)</f>
        <v>0.2496916666666667</v>
      </c>
      <c r="L301">
        <f>(H301/1.190654)/F301</f>
        <v>0.18262249198332295</v>
      </c>
    </row>
    <row r="302">
      <c r="B302">
        <v>298</v>
      </c>
      <c r="C302">
        <v>43</v>
      </c>
      <c r="D302">
        <v>2.2453628242500003</v>
      </c>
      <c r="E302">
        <v>1.5546953402351</v>
      </c>
      <c r="F302">
        <v>3.9707468892000004</v>
      </c>
      <c r="G302">
        <v>0.8484501900000001</v>
      </c>
      <c r="H302">
        <v>0.8634</v>
      </c>
      <c r="I302">
        <v>35.6483</v>
      </c>
      <c r="J302">
        <f>D302/(F302/3.362524)</f>
        <v>1.901427261904762</v>
      </c>
      <c r="K302">
        <f>(G302)/(F302/1.168557)</f>
        <v>0.2496916666666667</v>
      </c>
      <c r="L302">
        <f>(H302/1.190654)/F302</f>
        <v>0.18262249198332295</v>
      </c>
    </row>
    <row r="303">
      <c r="B303">
        <v>299</v>
      </c>
      <c r="C303">
        <v>43</v>
      </c>
      <c r="D303">
        <v>2.2453628242500003</v>
      </c>
      <c r="E303">
        <v>1.5546953402351</v>
      </c>
      <c r="F303">
        <v>3.9707468892000004</v>
      </c>
      <c r="G303">
        <v>0.8484501900000001</v>
      </c>
      <c r="H303">
        <v>0.8634</v>
      </c>
      <c r="I303">
        <v>35.6483</v>
      </c>
      <c r="J303">
        <f>D303/(F303/3.362524)</f>
        <v>1.901427261904762</v>
      </c>
      <c r="K303">
        <f>(G303)/(F303/1.168557)</f>
        <v>0.2496916666666667</v>
      </c>
      <c r="L303">
        <f>(H303/1.190654)/F303</f>
        <v>0.18262249198332295</v>
      </c>
    </row>
    <row r="304">
      <c r="B304">
        <v>300</v>
      </c>
      <c r="C304">
        <v>43</v>
      </c>
      <c r="D304">
        <v>2.2453628242500003</v>
      </c>
      <c r="E304">
        <v>1.5546953402351</v>
      </c>
      <c r="F304">
        <v>3.9707468892000004</v>
      </c>
      <c r="G304">
        <v>0.8484501900000001</v>
      </c>
      <c r="H304">
        <v>0.8634</v>
      </c>
      <c r="I304">
        <v>35.6483</v>
      </c>
      <c r="J304">
        <f>D304/(F304/3.362524)</f>
        <v>1.901427261904762</v>
      </c>
      <c r="K304">
        <f>(G304)/(F304/1.168557)</f>
        <v>0.2496916666666667</v>
      </c>
      <c r="L304">
        <f>(H304/1.190654)/F304</f>
        <v>0.18262249198332295</v>
      </c>
    </row>
    <row r="305">
      <c r="B305">
        <v>301</v>
      </c>
      <c r="C305">
        <f>B305/7</f>
        <v>43</v>
      </c>
      <c r="D305">
        <v>2.2453628242500003</v>
      </c>
      <c r="E305">
        <v>1.5546953402351</v>
      </c>
      <c r="F305">
        <v>3.9707468892000004</v>
      </c>
      <c r="G305">
        <v>0.8484501900000001</v>
      </c>
      <c r="H305">
        <v>0.8634</v>
      </c>
      <c r="I305">
        <v>35.6483</v>
      </c>
      <c r="J305">
        <f>D305/(F305/3.362524)</f>
        <v>1.901427261904762</v>
      </c>
      <c r="K305">
        <f>(G305)/(F305/1.168557)</f>
        <v>0.2496916666666667</v>
      </c>
      <c r="L305">
        <f>(H305/1.190654)/F305</f>
        <v>0.18262249198332295</v>
      </c>
    </row>
    <row r="306">
      <c r="B306">
        <v>302</v>
      </c>
      <c r="C306">
        <v>44</v>
      </c>
      <c r="D306">
        <v>2.2453628242500003</v>
      </c>
      <c r="E306">
        <v>1.5546953402351</v>
      </c>
      <c r="F306">
        <v>3.9707468892000004</v>
      </c>
      <c r="G306">
        <v>0.8484501900000001</v>
      </c>
      <c r="H306">
        <v>0.8634</v>
      </c>
      <c r="I306">
        <v>35.6483</v>
      </c>
      <c r="J306">
        <f>D306/(F306/3.362524)</f>
        <v>1.901427261904762</v>
      </c>
      <c r="K306">
        <f>(G306)/(F306/1.168557)</f>
        <v>0.2496916666666667</v>
      </c>
      <c r="L306">
        <f>(H306/1.190654)/F306</f>
        <v>0.18262249198332295</v>
      </c>
    </row>
    <row r="307">
      <c r="B307">
        <v>303</v>
      </c>
      <c r="C307">
        <v>44</v>
      </c>
      <c r="D307">
        <v>2.2453628242500003</v>
      </c>
      <c r="E307">
        <v>1.5546953402351</v>
      </c>
      <c r="F307">
        <v>3.9707468892000004</v>
      </c>
      <c r="G307">
        <v>0.8484501900000001</v>
      </c>
      <c r="H307">
        <v>0.8634</v>
      </c>
      <c r="I307">
        <v>35.6483</v>
      </c>
      <c r="J307">
        <f>D307/(F307/3.362524)</f>
        <v>1.901427261904762</v>
      </c>
      <c r="K307">
        <f>(G307)/(F307/1.168557)</f>
        <v>0.2496916666666667</v>
      </c>
      <c r="L307">
        <f>(H307/1.190654)/F307</f>
        <v>0.18262249198332295</v>
      </c>
    </row>
    <row r="308">
      <c r="B308">
        <v>304</v>
      </c>
      <c r="C308">
        <v>44</v>
      </c>
      <c r="D308">
        <v>2.2453628242500003</v>
      </c>
      <c r="E308">
        <v>1.5546953402351</v>
      </c>
      <c r="F308">
        <v>3.9707468892000004</v>
      </c>
      <c r="G308">
        <v>0.8484501900000001</v>
      </c>
      <c r="H308">
        <v>0.8634</v>
      </c>
      <c r="I308">
        <v>35.6483</v>
      </c>
      <c r="J308">
        <f>D308/(F308/3.362524)</f>
        <v>1.901427261904762</v>
      </c>
      <c r="K308">
        <f>(G308)/(F308/1.168557)</f>
        <v>0.2496916666666667</v>
      </c>
      <c r="L308">
        <f>(H308/1.190654)/F308</f>
        <v>0.18262249198332295</v>
      </c>
    </row>
    <row r="309">
      <c r="B309">
        <v>305</v>
      </c>
      <c r="C309">
        <v>44</v>
      </c>
      <c r="D309">
        <v>2.2453628242500003</v>
      </c>
      <c r="E309">
        <v>1.5546953402351</v>
      </c>
      <c r="F309">
        <v>3.9707468892000004</v>
      </c>
      <c r="G309">
        <v>0.8484501900000001</v>
      </c>
      <c r="H309">
        <v>0.8634</v>
      </c>
      <c r="I309">
        <v>35.6483</v>
      </c>
      <c r="J309">
        <f>D309/(F309/3.362524)</f>
        <v>1.901427261904762</v>
      </c>
      <c r="K309">
        <f>(G309)/(F309/1.168557)</f>
        <v>0.2496916666666667</v>
      </c>
      <c r="L309">
        <f>(H309/1.190654)/F309</f>
        <v>0.18262249198332295</v>
      </c>
    </row>
    <row r="310">
      <c r="B310">
        <v>306</v>
      </c>
      <c r="C310">
        <v>44</v>
      </c>
      <c r="D310">
        <v>2.2453628242500003</v>
      </c>
      <c r="E310">
        <v>1.5546953402351</v>
      </c>
      <c r="F310">
        <v>3.9707468892000004</v>
      </c>
      <c r="G310">
        <v>0.8484501900000001</v>
      </c>
      <c r="H310">
        <v>0.8634</v>
      </c>
      <c r="I310">
        <v>35.6483</v>
      </c>
      <c r="J310">
        <f>D310/(F310/3.362524)</f>
        <v>1.901427261904762</v>
      </c>
      <c r="K310">
        <f>(G310)/(F310/1.168557)</f>
        <v>0.2496916666666667</v>
      </c>
      <c r="L310">
        <f>(H310/1.190654)/F310</f>
        <v>0.18262249198332295</v>
      </c>
    </row>
    <row r="311">
      <c r="B311">
        <v>307</v>
      </c>
      <c r="C311">
        <v>44</v>
      </c>
      <c r="D311">
        <v>2.2453628242500003</v>
      </c>
      <c r="E311">
        <v>1.5546953402351</v>
      </c>
      <c r="F311">
        <v>3.9707468892000004</v>
      </c>
      <c r="G311">
        <v>0.8484501900000001</v>
      </c>
      <c r="H311">
        <v>0.8634</v>
      </c>
      <c r="I311">
        <v>35.6483</v>
      </c>
      <c r="J311">
        <f>D311/(F311/3.362524)</f>
        <v>1.901427261904762</v>
      </c>
      <c r="K311">
        <f>(G311)/(F311/1.168557)</f>
        <v>0.2496916666666667</v>
      </c>
      <c r="L311">
        <f>(H311/1.190654)/F311</f>
        <v>0.18262249198332295</v>
      </c>
    </row>
    <row r="312">
      <c r="B312">
        <v>308</v>
      </c>
      <c r="C312">
        <f>B312/7</f>
        <v>44</v>
      </c>
      <c r="D312">
        <v>2.2453628242500003</v>
      </c>
      <c r="E312">
        <v>1.5546953402351</v>
      </c>
      <c r="F312">
        <v>3.9707468892000004</v>
      </c>
      <c r="G312">
        <v>0.8484501900000001</v>
      </c>
      <c r="H312">
        <v>0.8634</v>
      </c>
      <c r="I312">
        <v>35.6483</v>
      </c>
      <c r="J312">
        <f>D312/(F312/3.362524)</f>
        <v>1.901427261904762</v>
      </c>
      <c r="K312">
        <f>(G312)/(F312/1.168557)</f>
        <v>0.2496916666666667</v>
      </c>
      <c r="L312">
        <f>(H312/1.190654)/F312</f>
        <v>0.18262249198332295</v>
      </c>
    </row>
    <row r="313">
      <c r="B313">
        <v>309</v>
      </c>
      <c r="C313">
        <v>45</v>
      </c>
      <c r="D313">
        <v>2.2453628242500003</v>
      </c>
      <c r="E313">
        <v>1.5546953402351</v>
      </c>
      <c r="F313">
        <v>3.9707468892000004</v>
      </c>
      <c r="G313">
        <v>0.8484501900000001</v>
      </c>
      <c r="H313">
        <v>0.8634</v>
      </c>
      <c r="I313">
        <v>35.6483</v>
      </c>
      <c r="J313">
        <f>D313/(F313/3.362524)</f>
        <v>1.901427261904762</v>
      </c>
      <c r="K313">
        <f>(G313)/(F313/1.168557)</f>
        <v>0.2496916666666667</v>
      </c>
      <c r="L313">
        <f>(H313/1.190654)/F313</f>
        <v>0.18262249198332295</v>
      </c>
    </row>
    <row r="314">
      <c r="B314">
        <v>310</v>
      </c>
      <c r="C314">
        <v>45</v>
      </c>
      <c r="D314">
        <v>2.2453628242500003</v>
      </c>
      <c r="E314">
        <v>1.5546953402351</v>
      </c>
      <c r="F314">
        <v>3.9707468892000004</v>
      </c>
      <c r="G314">
        <v>0.8484501900000001</v>
      </c>
      <c r="H314">
        <v>0.8634</v>
      </c>
      <c r="I314">
        <v>35.6483</v>
      </c>
      <c r="J314">
        <f>D314/(F314/3.362524)</f>
        <v>1.901427261904762</v>
      </c>
      <c r="K314">
        <f>(G314)/(F314/1.168557)</f>
        <v>0.2496916666666667</v>
      </c>
      <c r="L314">
        <f>(H314/1.190654)/F314</f>
        <v>0.18262249198332295</v>
      </c>
    </row>
    <row r="315">
      <c r="B315">
        <v>311</v>
      </c>
      <c r="C315">
        <v>45</v>
      </c>
      <c r="D315">
        <v>2.2453628242500003</v>
      </c>
      <c r="E315">
        <v>1.5546953402351</v>
      </c>
      <c r="F315">
        <v>3.9707468892000004</v>
      </c>
      <c r="G315">
        <v>0.8484501900000001</v>
      </c>
      <c r="H315">
        <v>0.8634</v>
      </c>
      <c r="I315">
        <v>35.6483</v>
      </c>
      <c r="J315">
        <f>D315/(F315/3.362524)</f>
        <v>1.901427261904762</v>
      </c>
      <c r="K315">
        <f>(G315)/(F315/1.168557)</f>
        <v>0.2496916666666667</v>
      </c>
      <c r="L315">
        <f>(H315/1.190654)/F315</f>
        <v>0.18262249198332295</v>
      </c>
    </row>
    <row r="316">
      <c r="B316">
        <v>312</v>
      </c>
      <c r="C316">
        <v>45</v>
      </c>
      <c r="D316">
        <v>2.2453628242500003</v>
      </c>
      <c r="E316">
        <v>1.5546953402351</v>
      </c>
      <c r="F316">
        <v>3.9707468892000004</v>
      </c>
      <c r="G316">
        <v>0.8484501900000001</v>
      </c>
      <c r="H316">
        <v>0.8634</v>
      </c>
      <c r="I316">
        <v>35.6483</v>
      </c>
      <c r="J316">
        <f>D316/(F316/3.362524)</f>
        <v>1.901427261904762</v>
      </c>
      <c r="K316">
        <f>(G316)/(F316/1.168557)</f>
        <v>0.2496916666666667</v>
      </c>
      <c r="L316">
        <f>(H316/1.190654)/F316</f>
        <v>0.18262249198332295</v>
      </c>
    </row>
    <row r="317">
      <c r="B317">
        <v>313</v>
      </c>
      <c r="C317">
        <v>45</v>
      </c>
      <c r="D317">
        <v>2.2453628242500003</v>
      </c>
      <c r="E317">
        <v>1.5546953402351</v>
      </c>
      <c r="F317">
        <v>3.9707468892000004</v>
      </c>
      <c r="G317">
        <v>0.8484501900000001</v>
      </c>
      <c r="H317">
        <v>0.8634</v>
      </c>
      <c r="I317">
        <v>35.6483</v>
      </c>
      <c r="J317">
        <f>D317/(F317/3.362524)</f>
        <v>1.901427261904762</v>
      </c>
      <c r="K317">
        <f>(G317)/(F317/1.168557)</f>
        <v>0.2496916666666667</v>
      </c>
      <c r="L317">
        <f>(H317/1.190654)/F317</f>
        <v>0.18262249198332295</v>
      </c>
    </row>
    <row r="318">
      <c r="B318">
        <v>314</v>
      </c>
      <c r="C318">
        <v>45</v>
      </c>
      <c r="D318">
        <v>2.2453628242500003</v>
      </c>
      <c r="E318">
        <v>1.5546953402351</v>
      </c>
      <c r="F318">
        <v>3.9707468892000004</v>
      </c>
      <c r="G318">
        <v>0.8484501900000001</v>
      </c>
      <c r="H318">
        <v>0.8634</v>
      </c>
      <c r="I318">
        <v>35.6483</v>
      </c>
      <c r="J318">
        <f>D318/(F318/3.362524)</f>
        <v>1.901427261904762</v>
      </c>
      <c r="K318">
        <f>(G318)/(F318/1.168557)</f>
        <v>0.2496916666666667</v>
      </c>
      <c r="L318">
        <f>(H318/1.190654)/F318</f>
        <v>0.18262249198332295</v>
      </c>
    </row>
    <row r="319">
      <c r="B319">
        <v>315</v>
      </c>
      <c r="C319">
        <f>B319/7</f>
        <v>45</v>
      </c>
      <c r="D319">
        <v>2.2453628242500003</v>
      </c>
      <c r="E319">
        <v>1.5546953402351</v>
      </c>
      <c r="F319">
        <v>3.9707468892000004</v>
      </c>
      <c r="G319">
        <v>0.8484501900000001</v>
      </c>
      <c r="H319">
        <v>0.8634</v>
      </c>
      <c r="I319">
        <v>35.6483</v>
      </c>
      <c r="J319">
        <f>D319/(F319/3.362524)</f>
        <v>1.901427261904762</v>
      </c>
      <c r="K319">
        <f>(G319)/(F319/1.168557)</f>
        <v>0.2496916666666667</v>
      </c>
      <c r="L319">
        <f>(H319/1.190654)/F319</f>
        <v>0.18262249198332295</v>
      </c>
    </row>
    <row r="320">
      <c r="B320">
        <v>316</v>
      </c>
      <c r="C320">
        <v>46</v>
      </c>
      <c r="D320">
        <v>2.2453628242500003</v>
      </c>
      <c r="E320">
        <v>1.5546953402351</v>
      </c>
      <c r="F320">
        <v>3.9707468892000004</v>
      </c>
      <c r="G320">
        <v>0.8484501900000001</v>
      </c>
      <c r="H320">
        <v>0.8634</v>
      </c>
      <c r="I320">
        <v>35.6483</v>
      </c>
      <c r="J320">
        <f>D320/(F320/3.362524)</f>
        <v>1.901427261904762</v>
      </c>
      <c r="K320">
        <f>(G320)/(F320/1.168557)</f>
        <v>0.2496916666666667</v>
      </c>
      <c r="L320">
        <f>(H320/1.190654)/F320</f>
        <v>0.18262249198332295</v>
      </c>
    </row>
    <row r="321">
      <c r="B321">
        <v>317</v>
      </c>
      <c r="C321">
        <v>46</v>
      </c>
      <c r="D321">
        <v>2.2453628242500003</v>
      </c>
      <c r="E321">
        <v>1.5546953402351</v>
      </c>
      <c r="F321">
        <v>3.9707468892000004</v>
      </c>
      <c r="G321">
        <v>0.8484501900000001</v>
      </c>
      <c r="H321">
        <v>0.8634</v>
      </c>
      <c r="I321">
        <v>35.6483</v>
      </c>
      <c r="J321">
        <f>D321/(F321/3.362524)</f>
        <v>1.901427261904762</v>
      </c>
      <c r="K321">
        <f>(G321)/(F321/1.168557)</f>
        <v>0.2496916666666667</v>
      </c>
      <c r="L321">
        <f>(H321/1.190654)/F321</f>
        <v>0.18262249198332295</v>
      </c>
    </row>
    <row r="322">
      <c r="B322">
        <v>318</v>
      </c>
      <c r="C322">
        <v>46</v>
      </c>
      <c r="D322">
        <v>2.2453628242500003</v>
      </c>
      <c r="E322">
        <v>1.5546953402351</v>
      </c>
      <c r="F322">
        <v>3.9707468892000004</v>
      </c>
      <c r="G322">
        <v>0.8484501900000001</v>
      </c>
      <c r="H322">
        <v>0.8634</v>
      </c>
      <c r="I322">
        <v>35.6483</v>
      </c>
      <c r="J322">
        <f>D322/(F322/3.362524)</f>
        <v>1.901427261904762</v>
      </c>
      <c r="K322">
        <f>(G322)/(F322/1.168557)</f>
        <v>0.2496916666666667</v>
      </c>
      <c r="L322">
        <f>(H322/1.190654)/F322</f>
        <v>0.18262249198332295</v>
      </c>
    </row>
    <row r="323">
      <c r="B323">
        <v>319</v>
      </c>
      <c r="C323">
        <v>46</v>
      </c>
      <c r="D323">
        <v>2.2453628242500003</v>
      </c>
      <c r="E323">
        <v>1.5546953402351</v>
      </c>
      <c r="F323">
        <v>3.9707468892000004</v>
      </c>
      <c r="G323">
        <v>0.8484501900000001</v>
      </c>
      <c r="H323">
        <v>0.8634</v>
      </c>
      <c r="I323">
        <v>35.6483</v>
      </c>
      <c r="J323">
        <f>D323/(F323/3.362524)</f>
        <v>1.901427261904762</v>
      </c>
      <c r="K323">
        <f>(G323)/(F323/1.168557)</f>
        <v>0.2496916666666667</v>
      </c>
      <c r="L323">
        <f>(H323/1.190654)/F323</f>
        <v>0.18262249198332295</v>
      </c>
    </row>
    <row r="324">
      <c r="B324">
        <v>320</v>
      </c>
      <c r="C324">
        <v>46</v>
      </c>
      <c r="D324">
        <v>2.2453628242500003</v>
      </c>
      <c r="E324">
        <v>1.5546953402351</v>
      </c>
      <c r="F324">
        <v>3.9707468892000004</v>
      </c>
      <c r="G324">
        <v>0.8484501900000001</v>
      </c>
      <c r="H324">
        <v>0.8634</v>
      </c>
      <c r="I324">
        <v>35.6483</v>
      </c>
      <c r="J324">
        <f>D324/(F324/3.362524)</f>
        <v>1.901427261904762</v>
      </c>
      <c r="K324">
        <f>(G324)/(F324/1.168557)</f>
        <v>0.2496916666666667</v>
      </c>
      <c r="L324">
        <f>(H324/1.190654)/F324</f>
        <v>0.18262249198332295</v>
      </c>
    </row>
    <row r="325">
      <c r="B325">
        <v>321</v>
      </c>
      <c r="C325">
        <v>46</v>
      </c>
      <c r="D325">
        <v>2.2453628242500003</v>
      </c>
      <c r="E325">
        <v>1.5546953402351</v>
      </c>
      <c r="F325">
        <v>3.9707468892000004</v>
      </c>
      <c r="G325">
        <v>0.8484501900000001</v>
      </c>
      <c r="H325">
        <v>0.8634</v>
      </c>
      <c r="I325">
        <v>35.6483</v>
      </c>
      <c r="J325">
        <f>D325/(F325/3.362524)</f>
        <v>1.901427261904762</v>
      </c>
      <c r="K325">
        <f>(G325)/(F325/1.168557)</f>
        <v>0.2496916666666667</v>
      </c>
      <c r="L325">
        <f>(H325/1.190654)/F325</f>
        <v>0.18262249198332295</v>
      </c>
    </row>
    <row r="326">
      <c r="B326">
        <v>322</v>
      </c>
      <c r="C326">
        <f>B326/7</f>
        <v>46</v>
      </c>
      <c r="D326">
        <v>2.2453628242500003</v>
      </c>
      <c r="E326">
        <v>1.5546953402351</v>
      </c>
      <c r="F326">
        <v>3.9707468892000004</v>
      </c>
      <c r="G326">
        <v>0.8484501900000001</v>
      </c>
      <c r="H326">
        <v>0.8634</v>
      </c>
      <c r="I326">
        <v>35.6483</v>
      </c>
      <c r="J326">
        <f>D326/(F326/3.362524)</f>
        <v>1.901427261904762</v>
      </c>
      <c r="K326">
        <f>(G326)/(F326/1.168557)</f>
        <v>0.2496916666666667</v>
      </c>
      <c r="L326">
        <f>(H326/1.190654)/F326</f>
        <v>0.18262249198332295</v>
      </c>
    </row>
    <row r="327">
      <c r="B327">
        <v>323</v>
      </c>
      <c r="C327">
        <v>47</v>
      </c>
      <c r="D327">
        <v>2.2453628242500003</v>
      </c>
      <c r="E327">
        <v>1.5546953402351</v>
      </c>
      <c r="F327">
        <v>3.9707468892000004</v>
      </c>
      <c r="G327">
        <v>0.8484501900000001</v>
      </c>
      <c r="H327">
        <v>0.8634</v>
      </c>
      <c r="I327">
        <v>35.6483</v>
      </c>
      <c r="J327">
        <f>D327/(F327/3.362524)</f>
        <v>1.901427261904762</v>
      </c>
      <c r="K327">
        <f>(G327)/(F327/1.168557)</f>
        <v>0.2496916666666667</v>
      </c>
      <c r="L327">
        <f>(H327/1.190654)/F327</f>
        <v>0.18262249198332295</v>
      </c>
    </row>
    <row r="328">
      <c r="B328">
        <v>324</v>
      </c>
      <c r="C328">
        <v>47</v>
      </c>
      <c r="D328">
        <v>2.2453628242500003</v>
      </c>
      <c r="E328">
        <v>1.5546953402351</v>
      </c>
      <c r="F328">
        <v>3.9707468892000004</v>
      </c>
      <c r="G328">
        <v>0.8484501900000001</v>
      </c>
      <c r="H328">
        <v>0.8634</v>
      </c>
      <c r="I328">
        <v>35.6483</v>
      </c>
      <c r="J328">
        <f>D328/(F328/3.362524)</f>
        <v>1.901427261904762</v>
      </c>
      <c r="K328">
        <f>(G328)/(F328/1.168557)</f>
        <v>0.2496916666666667</v>
      </c>
      <c r="L328">
        <f>(H328/1.190654)/F328</f>
        <v>0.18262249198332295</v>
      </c>
    </row>
    <row r="329">
      <c r="B329">
        <v>325</v>
      </c>
      <c r="C329">
        <v>47</v>
      </c>
      <c r="D329">
        <v>2.2453628242500003</v>
      </c>
      <c r="E329">
        <v>1.5546953402351</v>
      </c>
      <c r="F329">
        <v>3.9707468892000004</v>
      </c>
      <c r="G329">
        <v>0.8484501900000001</v>
      </c>
      <c r="H329">
        <v>0.8634</v>
      </c>
      <c r="I329">
        <v>35.6483</v>
      </c>
      <c r="J329">
        <f>D329/(F329/3.362524)</f>
        <v>1.901427261904762</v>
      </c>
      <c r="K329">
        <f>(G329)/(F329/1.168557)</f>
        <v>0.2496916666666667</v>
      </c>
      <c r="L329">
        <f>(H329/1.190654)/F329</f>
        <v>0.18262249198332295</v>
      </c>
    </row>
    <row r="330">
      <c r="B330">
        <v>326</v>
      </c>
      <c r="C330">
        <v>47</v>
      </c>
      <c r="D330">
        <v>2.2453628242500003</v>
      </c>
      <c r="E330">
        <v>1.5546953402351</v>
      </c>
      <c r="F330">
        <v>3.9707468892000004</v>
      </c>
      <c r="G330">
        <v>0.8484501900000001</v>
      </c>
      <c r="H330">
        <v>0.8634</v>
      </c>
      <c r="I330">
        <v>35.6483</v>
      </c>
      <c r="J330">
        <f>D330/(F330/3.362524)</f>
        <v>1.901427261904762</v>
      </c>
      <c r="K330">
        <f>(G330)/(F330/1.168557)</f>
        <v>0.2496916666666667</v>
      </c>
      <c r="L330">
        <f>(H330/1.190654)/F330</f>
        <v>0.18262249198332295</v>
      </c>
    </row>
    <row r="331">
      <c r="B331">
        <v>327</v>
      </c>
      <c r="C331">
        <v>47</v>
      </c>
      <c r="D331">
        <v>2.2453628242500003</v>
      </c>
      <c r="E331">
        <v>1.5546953402351</v>
      </c>
      <c r="F331">
        <v>3.9707468892000004</v>
      </c>
      <c r="G331">
        <v>0.8484501900000001</v>
      </c>
      <c r="H331">
        <v>0.8634</v>
      </c>
      <c r="I331">
        <v>35.6483</v>
      </c>
      <c r="J331">
        <f>D331/(F331/3.362524)</f>
        <v>1.901427261904762</v>
      </c>
      <c r="K331">
        <f>(G331)/(F331/1.168557)</f>
        <v>0.2496916666666667</v>
      </c>
      <c r="L331">
        <f>(H331/1.190654)/F331</f>
        <v>0.18262249198332295</v>
      </c>
    </row>
    <row r="332">
      <c r="B332">
        <v>328</v>
      </c>
      <c r="C332">
        <v>47</v>
      </c>
      <c r="D332">
        <v>2.2453628242500003</v>
      </c>
      <c r="E332">
        <v>1.5546953402351</v>
      </c>
      <c r="F332">
        <v>3.9707468892000004</v>
      </c>
      <c r="G332">
        <v>0.8484501900000001</v>
      </c>
      <c r="H332">
        <v>0.8634</v>
      </c>
      <c r="I332">
        <v>35.6483</v>
      </c>
      <c r="J332">
        <f>D332/(F332/3.362524)</f>
        <v>1.901427261904762</v>
      </c>
      <c r="K332">
        <f>(G332)/(F332/1.168557)</f>
        <v>0.2496916666666667</v>
      </c>
      <c r="L332">
        <f>(H332/1.190654)/F332</f>
        <v>0.18262249198332295</v>
      </c>
    </row>
    <row r="333">
      <c r="B333">
        <v>329</v>
      </c>
      <c r="C333">
        <f>B333/7</f>
        <v>47</v>
      </c>
      <c r="D333">
        <v>2.2453628242500003</v>
      </c>
      <c r="E333">
        <v>1.5546953402351</v>
      </c>
      <c r="F333">
        <v>3.9707468892000004</v>
      </c>
      <c r="G333">
        <v>0.8484501900000001</v>
      </c>
      <c r="H333">
        <v>0.8634</v>
      </c>
      <c r="I333">
        <v>35.6483</v>
      </c>
      <c r="J333">
        <f>D333/(F333/3.362524)</f>
        <v>1.901427261904762</v>
      </c>
      <c r="K333">
        <f>(G333)/(F333/1.168557)</f>
        <v>0.2496916666666667</v>
      </c>
      <c r="L333">
        <f>(H333/1.190654)/F333</f>
        <v>0.18262249198332295</v>
      </c>
    </row>
    <row r="334">
      <c r="B334">
        <v>330</v>
      </c>
      <c r="C334">
        <v>48</v>
      </c>
      <c r="D334">
        <v>2.2453628242500003</v>
      </c>
      <c r="E334">
        <v>1.5546953402351</v>
      </c>
      <c r="F334">
        <v>3.9707468892000004</v>
      </c>
      <c r="G334">
        <v>0.8484501900000001</v>
      </c>
      <c r="H334">
        <v>0.8634</v>
      </c>
      <c r="I334">
        <v>35.6483</v>
      </c>
      <c r="J334">
        <f>D334/(F334/3.362524)</f>
        <v>1.901427261904762</v>
      </c>
      <c r="K334">
        <f>(G334)/(F334/1.168557)</f>
        <v>0.2496916666666667</v>
      </c>
      <c r="L334">
        <f>(H334/1.190654)/F334</f>
        <v>0.18262249198332295</v>
      </c>
    </row>
    <row r="335">
      <c r="B335">
        <v>331</v>
      </c>
      <c r="C335">
        <v>48</v>
      </c>
      <c r="D335">
        <v>2.2453628242500003</v>
      </c>
      <c r="E335">
        <v>1.5546953402351</v>
      </c>
      <c r="F335">
        <v>3.9707468892000004</v>
      </c>
      <c r="G335">
        <v>0.8484501900000001</v>
      </c>
      <c r="H335">
        <v>0.8634</v>
      </c>
      <c r="I335">
        <v>35.6483</v>
      </c>
      <c r="J335">
        <f>D335/(F335/3.362524)</f>
        <v>1.901427261904762</v>
      </c>
      <c r="K335">
        <f>(G335)/(F335/1.168557)</f>
        <v>0.2496916666666667</v>
      </c>
      <c r="L335">
        <f>(H335/1.190654)/F335</f>
        <v>0.18262249198332295</v>
      </c>
    </row>
    <row r="336">
      <c r="B336">
        <v>332</v>
      </c>
      <c r="C336">
        <v>48</v>
      </c>
      <c r="D336">
        <v>2.2453628242500003</v>
      </c>
      <c r="E336">
        <v>1.5546953402351</v>
      </c>
      <c r="F336">
        <v>3.9707468892000004</v>
      </c>
      <c r="G336">
        <v>0.8484501900000001</v>
      </c>
      <c r="H336">
        <v>0.8634</v>
      </c>
      <c r="I336">
        <v>35.6483</v>
      </c>
      <c r="J336">
        <f>D336/(F336/3.362524)</f>
        <v>1.901427261904762</v>
      </c>
      <c r="K336">
        <f>(G336)/(F336/1.168557)</f>
        <v>0.2496916666666667</v>
      </c>
      <c r="L336">
        <f>(H336/1.190654)/F336</f>
        <v>0.18262249198332295</v>
      </c>
    </row>
    <row r="337">
      <c r="B337">
        <v>333</v>
      </c>
      <c r="C337">
        <v>48</v>
      </c>
      <c r="D337">
        <v>2.2453628242500003</v>
      </c>
      <c r="E337">
        <v>1.5546953402351</v>
      </c>
      <c r="F337">
        <v>3.9707468892000004</v>
      </c>
      <c r="G337">
        <v>0.8484501900000001</v>
      </c>
      <c r="H337">
        <v>0.8634</v>
      </c>
      <c r="I337">
        <v>35.6483</v>
      </c>
      <c r="J337">
        <f>D337/(F337/3.362524)</f>
        <v>1.901427261904762</v>
      </c>
      <c r="K337">
        <f>(G337)/(F337/1.168557)</f>
        <v>0.2496916666666667</v>
      </c>
      <c r="L337">
        <f>(H337/1.190654)/F337</f>
        <v>0.18262249198332295</v>
      </c>
    </row>
    <row r="338">
      <c r="B338">
        <v>334</v>
      </c>
      <c r="C338">
        <v>48</v>
      </c>
      <c r="D338">
        <v>2.2453628242500003</v>
      </c>
      <c r="E338">
        <v>1.5546953402351</v>
      </c>
      <c r="F338">
        <v>3.9707468892000004</v>
      </c>
      <c r="G338">
        <v>0.8484501900000001</v>
      </c>
      <c r="H338">
        <v>0.8634</v>
      </c>
      <c r="I338">
        <v>35.6483</v>
      </c>
      <c r="J338">
        <f>D338/(F338/3.362524)</f>
        <v>1.901427261904762</v>
      </c>
      <c r="K338">
        <f>(G338)/(F338/1.168557)</f>
        <v>0.2496916666666667</v>
      </c>
      <c r="L338">
        <f>(H338/1.190654)/F338</f>
        <v>0.18262249198332295</v>
      </c>
    </row>
    <row r="339">
      <c r="B339">
        <v>335</v>
      </c>
      <c r="C339">
        <v>48</v>
      </c>
      <c r="D339">
        <v>2.2453628242500003</v>
      </c>
      <c r="E339">
        <v>1.5546953402351</v>
      </c>
      <c r="F339">
        <v>3.9707468892000004</v>
      </c>
      <c r="G339">
        <v>0.8484501900000001</v>
      </c>
      <c r="H339">
        <v>0.8634</v>
      </c>
      <c r="I339">
        <v>35.6483</v>
      </c>
      <c r="J339">
        <f>D339/(F339/3.362524)</f>
        <v>1.901427261904762</v>
      </c>
      <c r="K339">
        <f>(G339)/(F339/1.168557)</f>
        <v>0.2496916666666667</v>
      </c>
      <c r="L339">
        <f>(H339/1.190654)/F339</f>
        <v>0.18262249198332295</v>
      </c>
    </row>
    <row r="340">
      <c r="B340">
        <v>336</v>
      </c>
      <c r="C340">
        <f>B340/7</f>
        <v>48</v>
      </c>
      <c r="D340">
        <v>2.2453628242500003</v>
      </c>
      <c r="E340">
        <v>1.5546953402351</v>
      </c>
      <c r="F340">
        <v>3.9707468892000004</v>
      </c>
      <c r="G340">
        <v>0.8484501900000001</v>
      </c>
      <c r="H340">
        <v>0.8634</v>
      </c>
      <c r="I340">
        <v>35.6483</v>
      </c>
      <c r="J340">
        <f>D340/(F340/3.362524)</f>
        <v>1.901427261904762</v>
      </c>
      <c r="K340">
        <f>(G340)/(F340/1.168557)</f>
        <v>0.2496916666666667</v>
      </c>
      <c r="L340">
        <f>(H340/1.190654)/F340</f>
        <v>0.18262249198332295</v>
      </c>
    </row>
    <row r="341">
      <c r="B341">
        <v>337</v>
      </c>
      <c r="C341">
        <v>49</v>
      </c>
      <c r="D341">
        <v>2.2453628242500003</v>
      </c>
      <c r="E341">
        <v>1.5546953402351</v>
      </c>
      <c r="F341">
        <v>3.9707468892000004</v>
      </c>
      <c r="G341">
        <v>0.8484501900000001</v>
      </c>
      <c r="H341">
        <v>0.8634</v>
      </c>
      <c r="I341">
        <v>35.6483</v>
      </c>
      <c r="J341">
        <f>D341/(F341/3.362524)</f>
        <v>1.901427261904762</v>
      </c>
      <c r="K341">
        <f>(G341)/(F341/1.168557)</f>
        <v>0.2496916666666667</v>
      </c>
      <c r="L341">
        <f>(H341/1.190654)/F341</f>
        <v>0.18262249198332295</v>
      </c>
    </row>
    <row r="342">
      <c r="B342">
        <v>338</v>
      </c>
      <c r="C342">
        <v>49</v>
      </c>
      <c r="D342">
        <v>2.2453628242500003</v>
      </c>
      <c r="E342">
        <v>1.5546953402351</v>
      </c>
      <c r="F342">
        <v>3.9707468892000004</v>
      </c>
      <c r="G342">
        <v>0.8484501900000001</v>
      </c>
      <c r="H342">
        <v>0.8634</v>
      </c>
      <c r="I342">
        <v>35.6483</v>
      </c>
      <c r="J342">
        <f>D342/(F342/3.362524)</f>
        <v>1.901427261904762</v>
      </c>
      <c r="K342">
        <f>(G342)/(F342/1.168557)</f>
        <v>0.2496916666666667</v>
      </c>
      <c r="L342">
        <f>(H342/1.190654)/F342</f>
        <v>0.18262249198332295</v>
      </c>
    </row>
    <row r="343">
      <c r="B343">
        <v>339</v>
      </c>
      <c r="C343">
        <v>49</v>
      </c>
      <c r="D343">
        <v>2.2453628242500003</v>
      </c>
      <c r="E343">
        <v>1.5546953402351</v>
      </c>
      <c r="F343">
        <v>3.9707468892000004</v>
      </c>
      <c r="G343">
        <v>0.8484501900000001</v>
      </c>
      <c r="H343">
        <v>0.8634</v>
      </c>
      <c r="I343">
        <v>35.6483</v>
      </c>
      <c r="J343">
        <f>D343/(F343/3.362524)</f>
        <v>1.901427261904762</v>
      </c>
      <c r="K343">
        <f>(G343)/(F343/1.168557)</f>
        <v>0.2496916666666667</v>
      </c>
      <c r="L343">
        <f>(H343/1.190654)/F343</f>
        <v>0.18262249198332295</v>
      </c>
    </row>
    <row r="344">
      <c r="B344">
        <v>340</v>
      </c>
      <c r="C344">
        <v>49</v>
      </c>
      <c r="D344">
        <v>2.2453628242500003</v>
      </c>
      <c r="E344">
        <v>1.5546953402351</v>
      </c>
      <c r="F344">
        <v>3.9707468892000004</v>
      </c>
      <c r="G344">
        <v>0.8484501900000001</v>
      </c>
      <c r="H344">
        <v>0.8634</v>
      </c>
      <c r="I344">
        <v>35.6483</v>
      </c>
      <c r="J344">
        <f>D344/(F344/3.362524)</f>
        <v>1.901427261904762</v>
      </c>
      <c r="K344">
        <f>(G344)/(F344/1.168557)</f>
        <v>0.2496916666666667</v>
      </c>
      <c r="L344">
        <f>(H344/1.190654)/F344</f>
        <v>0.18262249198332295</v>
      </c>
    </row>
    <row r="345">
      <c r="B345">
        <v>341</v>
      </c>
      <c r="C345">
        <v>49</v>
      </c>
      <c r="D345">
        <v>2.2453628242500003</v>
      </c>
      <c r="E345">
        <v>1.5546953402351</v>
      </c>
      <c r="F345">
        <v>3.9707468892000004</v>
      </c>
      <c r="G345">
        <v>0.8484501900000001</v>
      </c>
      <c r="H345">
        <v>0.8634</v>
      </c>
      <c r="I345">
        <v>35.6483</v>
      </c>
      <c r="J345">
        <f>D345/(F345/3.362524)</f>
        <v>1.901427261904762</v>
      </c>
      <c r="K345">
        <f>(G345)/(F345/1.168557)</f>
        <v>0.2496916666666667</v>
      </c>
      <c r="L345">
        <f>(H345/1.190654)/F345</f>
        <v>0.18262249198332295</v>
      </c>
    </row>
    <row r="346">
      <c r="B346">
        <v>342</v>
      </c>
      <c r="C346">
        <v>49</v>
      </c>
      <c r="D346">
        <v>2.2453628242500003</v>
      </c>
      <c r="E346">
        <v>1.5546953402351</v>
      </c>
      <c r="F346">
        <v>3.9707468892000004</v>
      </c>
      <c r="G346">
        <v>0.8484501900000001</v>
      </c>
      <c r="H346">
        <v>0.8634</v>
      </c>
      <c r="I346">
        <v>35.6483</v>
      </c>
      <c r="J346">
        <f>D346/(F346/3.362524)</f>
        <v>1.901427261904762</v>
      </c>
      <c r="K346">
        <f>(G346)/(F346/1.168557)</f>
        <v>0.2496916666666667</v>
      </c>
      <c r="L346">
        <f>(H346/1.190654)/F346</f>
        <v>0.18262249198332295</v>
      </c>
    </row>
    <row r="347">
      <c r="B347">
        <v>343</v>
      </c>
      <c r="C347">
        <f>B347/7</f>
        <v>49</v>
      </c>
      <c r="D347">
        <v>2.2453628242500003</v>
      </c>
      <c r="E347">
        <v>1.5546953402351</v>
      </c>
      <c r="F347">
        <v>3.9707468892000004</v>
      </c>
      <c r="G347">
        <v>0.8484501900000001</v>
      </c>
      <c r="H347">
        <v>0.8634</v>
      </c>
      <c r="I347">
        <v>35.6483</v>
      </c>
      <c r="J347">
        <f>D347/(F347/3.362524)</f>
        <v>1.901427261904762</v>
      </c>
      <c r="K347">
        <f>(G347)/(F347/1.168557)</f>
        <v>0.2496916666666667</v>
      </c>
      <c r="L347">
        <f>(H347/1.190654)/F347</f>
        <v>0.18262249198332295</v>
      </c>
    </row>
    <row r="348">
      <c r="B348">
        <v>344</v>
      </c>
      <c r="C348">
        <v>50</v>
      </c>
      <c r="D348">
        <v>2.2453628242500003</v>
      </c>
      <c r="E348">
        <v>1.5546953402351</v>
      </c>
      <c r="F348">
        <v>3.9707468892000004</v>
      </c>
      <c r="G348">
        <v>0.8484501900000001</v>
      </c>
      <c r="H348">
        <v>0.8634</v>
      </c>
      <c r="I348">
        <v>35.6483</v>
      </c>
      <c r="J348">
        <f>D348/(F348/3.362524)</f>
        <v>1.901427261904762</v>
      </c>
      <c r="K348">
        <f>(G348)/(F348/1.168557)</f>
        <v>0.2496916666666667</v>
      </c>
      <c r="L348">
        <f>(H348/1.190654)/F348</f>
        <v>0.18262249198332295</v>
      </c>
    </row>
    <row r="349">
      <c r="B349">
        <v>345</v>
      </c>
      <c r="C349">
        <v>50</v>
      </c>
      <c r="D349">
        <v>2.2453628242500003</v>
      </c>
      <c r="E349">
        <v>1.5546953402351</v>
      </c>
      <c r="F349">
        <v>3.9707468892000004</v>
      </c>
      <c r="G349">
        <v>0.8484501900000001</v>
      </c>
      <c r="H349">
        <v>0.8634</v>
      </c>
      <c r="I349">
        <v>35.6483</v>
      </c>
      <c r="J349">
        <f>D349/(F349/3.362524)</f>
        <v>1.901427261904762</v>
      </c>
      <c r="K349">
        <f>(G349)/(F349/1.168557)</f>
        <v>0.2496916666666667</v>
      </c>
      <c r="L349">
        <f>(H349/1.190654)/F349</f>
        <v>0.18262249198332295</v>
      </c>
    </row>
    <row r="350">
      <c r="B350">
        <v>346</v>
      </c>
      <c r="C350">
        <v>50</v>
      </c>
      <c r="D350">
        <v>2.2453628242500003</v>
      </c>
      <c r="E350">
        <v>1.5546953402351</v>
      </c>
      <c r="F350">
        <v>3.9707468892000004</v>
      </c>
      <c r="G350">
        <v>0.8484501900000001</v>
      </c>
      <c r="H350">
        <v>0.8634</v>
      </c>
      <c r="I350">
        <v>35.6483</v>
      </c>
      <c r="J350">
        <f>D350/(F350/3.362524)</f>
        <v>1.901427261904762</v>
      </c>
      <c r="K350">
        <f>(G350)/(F350/1.168557)</f>
        <v>0.2496916666666667</v>
      </c>
      <c r="L350">
        <f>(H350/1.190654)/F350</f>
        <v>0.18262249198332295</v>
      </c>
    </row>
    <row r="351">
      <c r="B351">
        <v>347</v>
      </c>
      <c r="C351">
        <v>50</v>
      </c>
      <c r="D351">
        <v>2.2453628242500003</v>
      </c>
      <c r="E351">
        <v>1.5546953402351</v>
      </c>
      <c r="F351">
        <v>3.9707468892000004</v>
      </c>
      <c r="G351">
        <v>0.8484501900000001</v>
      </c>
      <c r="H351">
        <v>0.8634</v>
      </c>
      <c r="I351">
        <v>35.6483</v>
      </c>
      <c r="J351">
        <f>D351/(F351/3.362524)</f>
        <v>1.901427261904762</v>
      </c>
      <c r="K351">
        <f>(G351)/(F351/1.168557)</f>
        <v>0.2496916666666667</v>
      </c>
      <c r="L351">
        <f>(H351/1.190654)/F351</f>
        <v>0.18262249198332295</v>
      </c>
    </row>
    <row r="352">
      <c r="B352">
        <v>348</v>
      </c>
      <c r="C352">
        <v>50</v>
      </c>
      <c r="D352">
        <v>2.2453628242500003</v>
      </c>
      <c r="E352">
        <v>1.5546953402351</v>
      </c>
      <c r="F352">
        <v>3.9707468892000004</v>
      </c>
      <c r="G352">
        <v>0.8484501900000001</v>
      </c>
      <c r="H352">
        <v>0.8634</v>
      </c>
      <c r="I352">
        <v>35.6483</v>
      </c>
      <c r="J352">
        <f>D352/(F352/3.362524)</f>
        <v>1.901427261904762</v>
      </c>
      <c r="K352">
        <f>(G352)/(F352/1.168557)</f>
        <v>0.2496916666666667</v>
      </c>
      <c r="L352">
        <f>(H352/1.190654)/F352</f>
        <v>0.18262249198332295</v>
      </c>
    </row>
    <row r="353">
      <c r="B353">
        <v>349</v>
      </c>
      <c r="C353">
        <v>50</v>
      </c>
      <c r="D353">
        <v>2.2453628242500003</v>
      </c>
      <c r="E353">
        <v>1.5546953402351</v>
      </c>
      <c r="F353">
        <v>3.9707468892000004</v>
      </c>
      <c r="G353">
        <v>0.8484501900000001</v>
      </c>
      <c r="H353">
        <v>0.8634</v>
      </c>
      <c r="I353">
        <v>35.6483</v>
      </c>
      <c r="J353">
        <f>D353/(F353/3.362524)</f>
        <v>1.901427261904762</v>
      </c>
      <c r="K353">
        <f>(G353)/(F353/1.168557)</f>
        <v>0.2496916666666667</v>
      </c>
      <c r="L353">
        <f>(H353/1.190654)/F353</f>
        <v>0.18262249198332295</v>
      </c>
    </row>
    <row r="354">
      <c r="B354">
        <v>350</v>
      </c>
      <c r="C354">
        <f>B354/7</f>
        <v>50</v>
      </c>
      <c r="D354">
        <v>2.2453628242500003</v>
      </c>
      <c r="E354">
        <v>1.5546953402351</v>
      </c>
      <c r="F354">
        <v>3.9707468892000004</v>
      </c>
      <c r="G354">
        <v>0.8484501900000001</v>
      </c>
      <c r="H354">
        <v>0.8634</v>
      </c>
      <c r="I354">
        <v>35.6483</v>
      </c>
      <c r="J354">
        <f>D354/(F354/3.362524)</f>
        <v>1.901427261904762</v>
      </c>
      <c r="K354">
        <f>(G354)/(F354/1.168557)</f>
        <v>0.2496916666666667</v>
      </c>
      <c r="L354">
        <f>(H354/1.190654)/F354</f>
        <v>0.18262249198332295</v>
      </c>
    </row>
    <row r="355">
      <c r="B355">
        <v>351</v>
      </c>
      <c r="C355">
        <v>51</v>
      </c>
      <c r="D355">
        <v>2.2453628242500003</v>
      </c>
      <c r="E355">
        <v>1.5546953402351</v>
      </c>
      <c r="F355">
        <v>3.9707468892000004</v>
      </c>
      <c r="G355">
        <v>0.8484501900000001</v>
      </c>
      <c r="H355">
        <v>0.8634</v>
      </c>
      <c r="I355">
        <v>35.6483</v>
      </c>
      <c r="J355">
        <f>D355/(F355/3.362524)</f>
        <v>1.901427261904762</v>
      </c>
      <c r="K355">
        <f>(G355)/(F355/1.168557)</f>
        <v>0.2496916666666667</v>
      </c>
      <c r="L355">
        <f>(H355/1.190654)/F355</f>
        <v>0.18262249198332295</v>
      </c>
    </row>
    <row r="356">
      <c r="B356">
        <v>352</v>
      </c>
      <c r="C356">
        <v>51</v>
      </c>
      <c r="D356">
        <v>2.2453628242500003</v>
      </c>
      <c r="E356">
        <v>1.5546953402351</v>
      </c>
      <c r="F356">
        <v>3.9707468892000004</v>
      </c>
      <c r="G356">
        <v>0.8484501900000001</v>
      </c>
      <c r="H356">
        <v>0.8634</v>
      </c>
      <c r="I356">
        <v>35.6483</v>
      </c>
      <c r="J356">
        <f>D356/(F356/3.362524)</f>
        <v>1.901427261904762</v>
      </c>
      <c r="K356">
        <f>(G356)/(F356/1.168557)</f>
        <v>0.2496916666666667</v>
      </c>
      <c r="L356">
        <f>(H356/1.190654)/F356</f>
        <v>0.18262249198332295</v>
      </c>
    </row>
    <row r="357">
      <c r="B357">
        <v>353</v>
      </c>
      <c r="C357">
        <v>51</v>
      </c>
      <c r="D357">
        <v>2.2453628242500003</v>
      </c>
      <c r="E357">
        <v>1.5546953402351</v>
      </c>
      <c r="F357">
        <v>3.9707468892000004</v>
      </c>
      <c r="G357">
        <v>0.8484501900000001</v>
      </c>
      <c r="H357">
        <v>0.8634</v>
      </c>
      <c r="I357">
        <v>35.6483</v>
      </c>
      <c r="J357">
        <f>D357/(F357/3.362524)</f>
        <v>1.901427261904762</v>
      </c>
      <c r="K357">
        <f>(G357)/(F357/1.168557)</f>
        <v>0.2496916666666667</v>
      </c>
      <c r="L357">
        <f>(H357/1.190654)/F357</f>
        <v>0.18262249198332295</v>
      </c>
    </row>
    <row r="358">
      <c r="B358">
        <v>354</v>
      </c>
      <c r="C358">
        <v>51</v>
      </c>
      <c r="D358">
        <v>2.2453628242500003</v>
      </c>
      <c r="E358">
        <v>1.5546953402351</v>
      </c>
      <c r="F358">
        <v>3.9707468892000004</v>
      </c>
      <c r="G358">
        <v>0.8484501900000001</v>
      </c>
      <c r="H358">
        <v>0.8634</v>
      </c>
      <c r="I358">
        <v>35.6483</v>
      </c>
      <c r="J358">
        <f>D358/(F358/3.362524)</f>
        <v>1.901427261904762</v>
      </c>
      <c r="K358">
        <f>(G358)/(F358/1.168557)</f>
        <v>0.2496916666666667</v>
      </c>
      <c r="L358">
        <f>(H358/1.190654)/F358</f>
        <v>0.18262249198332295</v>
      </c>
    </row>
    <row r="359">
      <c r="B359">
        <v>355</v>
      </c>
      <c r="C359">
        <v>51</v>
      </c>
      <c r="D359">
        <v>2.2453628242500003</v>
      </c>
      <c r="E359">
        <v>1.5546953402351</v>
      </c>
      <c r="F359">
        <v>3.9707468892000004</v>
      </c>
      <c r="G359">
        <v>0.8484501900000001</v>
      </c>
      <c r="H359">
        <v>0.8634</v>
      </c>
      <c r="I359">
        <v>35.6483</v>
      </c>
      <c r="J359">
        <f>D359/(F359/3.362524)</f>
        <v>1.901427261904762</v>
      </c>
      <c r="K359">
        <f>(G359)/(F359/1.168557)</f>
        <v>0.2496916666666667</v>
      </c>
      <c r="L359">
        <f>(H359/1.190654)/F359</f>
        <v>0.18262249198332295</v>
      </c>
    </row>
    <row r="360">
      <c r="B360">
        <v>356</v>
      </c>
      <c r="C360">
        <v>51</v>
      </c>
      <c r="D360">
        <v>2.2453628242500003</v>
      </c>
      <c r="E360">
        <v>1.5546953402351</v>
      </c>
      <c r="F360">
        <v>3.9707468892000004</v>
      </c>
      <c r="G360">
        <v>0.8484501900000001</v>
      </c>
      <c r="H360">
        <v>0.8634</v>
      </c>
      <c r="I360">
        <v>35.6483</v>
      </c>
      <c r="J360">
        <f>D360/(F360/3.362524)</f>
        <v>1.901427261904762</v>
      </c>
      <c r="K360">
        <f>(G360)/(F360/1.168557)</f>
        <v>0.2496916666666667</v>
      </c>
      <c r="L360">
        <f>(H360/1.190654)/F360</f>
        <v>0.18262249198332295</v>
      </c>
    </row>
    <row r="361">
      <c r="B361">
        <v>357</v>
      </c>
      <c r="C361">
        <f>B361/7</f>
        <v>51</v>
      </c>
      <c r="D361">
        <v>2.2453628242500003</v>
      </c>
      <c r="E361">
        <v>1.5546953402351</v>
      </c>
      <c r="F361">
        <v>3.9707468892000004</v>
      </c>
      <c r="G361">
        <v>0.8484501900000001</v>
      </c>
      <c r="H361">
        <v>0.8634</v>
      </c>
      <c r="I361">
        <v>35.6483</v>
      </c>
      <c r="J361">
        <f>D361/(F361/3.362524)</f>
        <v>1.901427261904762</v>
      </c>
      <c r="K361">
        <f>(G361)/(F361/1.168557)</f>
        <v>0.2496916666666667</v>
      </c>
      <c r="L361">
        <f>(H361/1.190654)/F361</f>
        <v>0.18262249198332295</v>
      </c>
    </row>
    <row r="362">
      <c r="B362">
        <v>358</v>
      </c>
      <c r="C362">
        <v>52</v>
      </c>
      <c r="D362">
        <v>2.2453628242500003</v>
      </c>
      <c r="E362">
        <v>1.5546953402351</v>
      </c>
      <c r="F362">
        <v>3.9707468892000004</v>
      </c>
      <c r="G362">
        <v>0.8484501900000001</v>
      </c>
      <c r="H362">
        <v>0.8634</v>
      </c>
      <c r="I362">
        <v>35.6483</v>
      </c>
      <c r="J362">
        <f>D362/(F362/3.362524)</f>
        <v>1.901427261904762</v>
      </c>
      <c r="K362">
        <f>(G362)/(F362/1.168557)</f>
        <v>0.2496916666666667</v>
      </c>
      <c r="L362">
        <f>(H362/1.190654)/F362</f>
        <v>0.18262249198332295</v>
      </c>
    </row>
    <row r="363">
      <c r="B363">
        <v>359</v>
      </c>
      <c r="C363">
        <v>52</v>
      </c>
      <c r="D363">
        <v>2.2453628242500003</v>
      </c>
      <c r="E363">
        <v>1.5546953402351</v>
      </c>
      <c r="F363">
        <v>3.9707468892000004</v>
      </c>
      <c r="G363">
        <v>0.8484501900000001</v>
      </c>
      <c r="H363">
        <v>0.8634</v>
      </c>
      <c r="I363">
        <v>35.6483</v>
      </c>
      <c r="J363">
        <f>D363/(F363/3.362524)</f>
        <v>1.901427261904762</v>
      </c>
      <c r="K363">
        <f>(G363)/(F363/1.168557)</f>
        <v>0.2496916666666667</v>
      </c>
      <c r="L363">
        <f>(H363/1.190654)/F363</f>
        <v>0.18262249198332295</v>
      </c>
    </row>
    <row r="364">
      <c r="B364">
        <v>360</v>
      </c>
      <c r="C364">
        <v>52</v>
      </c>
      <c r="D364">
        <v>2.2453628242500003</v>
      </c>
      <c r="E364">
        <v>1.5546953402351</v>
      </c>
      <c r="F364">
        <v>3.9707468892000004</v>
      </c>
      <c r="G364">
        <v>0.8484501900000001</v>
      </c>
      <c r="H364">
        <v>0.8634</v>
      </c>
      <c r="I364">
        <v>35.6483</v>
      </c>
      <c r="J364">
        <f>D364/(F364/3.362524)</f>
        <v>1.901427261904762</v>
      </c>
      <c r="K364">
        <f>(G364)/(F364/1.168557)</f>
        <v>0.2496916666666667</v>
      </c>
      <c r="L364">
        <f>(H364/1.190654)/F364</f>
        <v>0.18262249198332295</v>
      </c>
    </row>
    <row r="365">
      <c r="B365">
        <v>361</v>
      </c>
      <c r="C365">
        <v>52</v>
      </c>
      <c r="D365">
        <v>2.2453628242500003</v>
      </c>
      <c r="E365">
        <v>1.5546953402351</v>
      </c>
      <c r="F365">
        <v>3.9707468892000004</v>
      </c>
      <c r="G365">
        <v>0.8484501900000001</v>
      </c>
      <c r="H365">
        <v>0.8634</v>
      </c>
      <c r="I365">
        <v>35.6483</v>
      </c>
      <c r="J365">
        <f>D365/(F365/3.362524)</f>
        <v>1.901427261904762</v>
      </c>
      <c r="K365">
        <f>(G365)/(F365/1.168557)</f>
        <v>0.2496916666666667</v>
      </c>
      <c r="L365">
        <f>(H365/1.190654)/F365</f>
        <v>0.18262249198332295</v>
      </c>
    </row>
    <row r="366">
      <c r="B366">
        <v>362</v>
      </c>
      <c r="C366">
        <v>52</v>
      </c>
      <c r="D366">
        <v>2.2453628242500003</v>
      </c>
      <c r="E366">
        <v>1.5546953402351</v>
      </c>
      <c r="F366">
        <v>3.9707468892000004</v>
      </c>
      <c r="G366">
        <v>0.8484501900000001</v>
      </c>
      <c r="H366">
        <v>0.8634</v>
      </c>
      <c r="I366">
        <v>35.6483</v>
      </c>
      <c r="J366">
        <f>D366/(F366/3.362524)</f>
        <v>1.901427261904762</v>
      </c>
      <c r="K366">
        <f>(G366)/(F366/1.168557)</f>
        <v>0.2496916666666667</v>
      </c>
      <c r="L366">
        <f>(H366/1.190654)/F366</f>
        <v>0.18262249198332295</v>
      </c>
    </row>
    <row r="367">
      <c r="B367">
        <v>363</v>
      </c>
      <c r="C367">
        <v>52</v>
      </c>
      <c r="D367">
        <v>2.2453628242500003</v>
      </c>
      <c r="E367">
        <v>1.5546953402351</v>
      </c>
      <c r="F367">
        <v>3.9707468892000004</v>
      </c>
      <c r="G367">
        <v>0.8484501900000001</v>
      </c>
      <c r="H367">
        <v>0.8634</v>
      </c>
      <c r="I367">
        <v>35.6483</v>
      </c>
      <c r="J367">
        <f>D367/(F367/3.362524)</f>
        <v>1.901427261904762</v>
      </c>
      <c r="K367">
        <f>(G367)/(F367/1.168557)</f>
        <v>0.2496916666666667</v>
      </c>
      <c r="L367">
        <f>(H367/1.190654)/F367</f>
        <v>0.18262249198332295</v>
      </c>
    </row>
    <row r="368">
      <c r="B368">
        <v>364</v>
      </c>
      <c r="C368">
        <f>B368/7</f>
        <v>52</v>
      </c>
      <c r="D368">
        <v>2.2453628242500003</v>
      </c>
      <c r="E368">
        <v>1.5546953402351</v>
      </c>
      <c r="F368">
        <v>3.9707468892000004</v>
      </c>
      <c r="G368">
        <v>0.8484501900000001</v>
      </c>
      <c r="H368">
        <v>0.8634</v>
      </c>
      <c r="I368">
        <v>35.6483</v>
      </c>
      <c r="J368">
        <f>D368/(F368/3.362524)</f>
        <v>1.901427261904762</v>
      </c>
      <c r="K368">
        <f>(G368)/(F368/1.168557)</f>
        <v>0.2496916666666667</v>
      </c>
      <c r="L368">
        <f>(H368/1.190654)/F368</f>
        <v>0.18262249198332295</v>
      </c>
    </row>
    <row r="369">
      <c r="D369">
        <f>SUM(D5:D368)</f>
        <v>782.7851967200514</v>
      </c>
      <c r="E369">
        <f>SUM(E5:E368)</f>
        <v>635.662757270946</v>
      </c>
      <c r="F369">
        <f>SUM(F5:F368)</f>
        <v>1354.0249922351177</v>
      </c>
      <c r="G369">
        <f>SUM(G5:G368)</f>
        <v>289.32157953741836</v>
      </c>
      <c r="H369">
        <f>SUM(H5:H368)</f>
        <v>292.9005708521714</v>
      </c>
      <c r="I369">
        <f>SUM(I5:I368)</f>
        <v>11565.326200000043</v>
      </c>
    </row>
  </sheetData>
  <sheetProtection sheet="1"/>
  <mergeCells count="3">
    <mergeCell ref="G1:M1"/>
    <mergeCell ref="A2:M2"/>
    <mergeCell ref="A3:M3"/>
  </mergeCells>
  <pageMargins left="0.7" right="0.7" top="0.75" bottom="0.75" header="0.5" footer="0.5"/>
  <ignoredErrors>
    <ignoredError numberStoredAsText="1" sqref="A1:T369"/>
  </ignoredErrors>
</worksheet>
</file>

<file path=xl/worksheets/sheet10.xml><?xml version="1.0" encoding="utf-8"?>
<worksheet xmlns="http://schemas.openxmlformats.org/spreadsheetml/2006/main" xmlns:r="http://schemas.openxmlformats.org/officeDocument/2006/relationships">
  <dimension ref="A1:O40"/>
  <sheetViews>
    <sheetView workbookViewId="0" rightToLeft="0"/>
  </sheetViews>
  <sheetData>
    <row r="1">
      <c r="A1" t="str">
        <v>Nombre</v>
      </c>
      <c r="B1" t="str">
        <v>Formula</v>
      </c>
      <c r="C1" t="str">
        <v>Precio</v>
      </c>
      <c r="D1" t="str">
        <v>N</v>
      </c>
      <c r="E1" t="str">
        <v>P2O5</v>
      </c>
      <c r="F1" t="str">
        <v>K2O</v>
      </c>
      <c r="G1" t="str">
        <v>MgO</v>
      </c>
      <c r="H1" t="str">
        <v>CaO</v>
      </c>
      <c r="I1" t="str">
        <v>SO3</v>
      </c>
      <c r="J1" t="str">
        <v>B</v>
      </c>
      <c r="K1" t="str">
        <v>Unidades</v>
      </c>
      <c r="L1" t="str">
        <v>Moneda de uso</v>
      </c>
    </row>
    <row r="2">
      <c r="L2" t="str">
        <v>Costo Lps/qq</v>
      </c>
      <c r="N2" t="str">
        <v>Lempiras</v>
      </c>
    </row>
    <row r="3" ht="13.800000000000002" customHeight="1">
      <c r="A3" t="str">
        <v>Ácido Fosforico 54%</v>
      </c>
      <c r="B3" t="str">
        <v>54%.</v>
      </c>
      <c r="C3">
        <v>23.5</v>
      </c>
      <c r="D3">
        <v>0</v>
      </c>
      <c r="E3">
        <v>200</v>
      </c>
      <c r="F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340</v>
      </c>
      <c r="D4">
        <v>18</v>
      </c>
      <c r="E4">
        <v>46</v>
      </c>
      <c r="F4">
        <v>0</v>
      </c>
      <c r="K4" t="str">
        <v>Lbs</v>
      </c>
    </row>
    <row r="5">
      <c r="A5" t="str">
        <v>DAP 21-53-0 Soluble</v>
      </c>
      <c r="B5" t="str">
        <v>21-53-0</v>
      </c>
      <c r="C5">
        <v>670</v>
      </c>
      <c r="D5">
        <v>21</v>
      </c>
      <c r="E5">
        <v>53</v>
      </c>
      <c r="F5">
        <v>0</v>
      </c>
      <c r="G5">
        <v>0</v>
      </c>
      <c r="H5">
        <v>0</v>
      </c>
      <c r="I5">
        <v>0</v>
      </c>
      <c r="J5">
        <v>0</v>
      </c>
      <c r="K5" t="str">
        <v>Lbs</v>
      </c>
    </row>
    <row r="6">
      <c r="A6" t="str">
        <v>MAP 12-61-0</v>
      </c>
      <c r="B6" t="str">
        <v>12-61-0</v>
      </c>
      <c r="C6">
        <v>1200</v>
      </c>
      <c r="D6">
        <v>12</v>
      </c>
      <c r="E6">
        <v>61</v>
      </c>
      <c r="F6">
        <v>0</v>
      </c>
      <c r="G6">
        <v>0</v>
      </c>
      <c r="H6">
        <v>0</v>
      </c>
      <c r="I6">
        <v>0</v>
      </c>
      <c r="J6">
        <v>0</v>
      </c>
      <c r="K6" t="str">
        <v>Lbs</v>
      </c>
    </row>
    <row r="7">
      <c r="A7" t="str">
        <v>Acido Fosforoso</v>
      </c>
      <c r="B7" t="str">
        <v>0-60-0</v>
      </c>
      <c r="C7">
        <v>50</v>
      </c>
      <c r="D7">
        <v>0</v>
      </c>
      <c r="E7">
        <v>125</v>
      </c>
      <c r="F7">
        <v>0</v>
      </c>
      <c r="G7">
        <v>0</v>
      </c>
      <c r="H7">
        <v>0</v>
      </c>
      <c r="I7">
        <v>0</v>
      </c>
      <c r="J7">
        <v>0</v>
      </c>
      <c r="K7" t="str">
        <v>Lts</v>
      </c>
    </row>
    <row r="8"/>
    <row r="9"/>
    <row r="11">
      <c r="A11" t="str">
        <v>Nitrato de Amonio</v>
      </c>
      <c r="B11" t="str">
        <v>33.5-0-0</v>
      </c>
      <c r="C11">
        <v>320</v>
      </c>
      <c r="D11">
        <v>33.5</v>
      </c>
      <c r="E11">
        <v>0</v>
      </c>
      <c r="F11">
        <v>0</v>
      </c>
      <c r="G11">
        <v>0</v>
      </c>
      <c r="H11">
        <v>0</v>
      </c>
      <c r="I11">
        <v>0</v>
      </c>
      <c r="J11">
        <v>0</v>
      </c>
      <c r="K11" t="str">
        <v>Lbs</v>
      </c>
      <c r="L11" t="str">
        <v>Fertilizantes usados como Fuente de Nitrógeno</v>
      </c>
    </row>
    <row r="12">
      <c r="A12" t="str">
        <v>Sulfato de Amonio</v>
      </c>
      <c r="B12" t="str">
        <v>21-0-0</v>
      </c>
      <c r="C12">
        <v>218</v>
      </c>
      <c r="D12">
        <v>21</v>
      </c>
      <c r="E12">
        <v>0</v>
      </c>
      <c r="F12">
        <v>0</v>
      </c>
      <c r="G12">
        <v>0</v>
      </c>
      <c r="H12">
        <v>0</v>
      </c>
      <c r="I12">
        <v>58.8</v>
      </c>
      <c r="J12">
        <v>0</v>
      </c>
      <c r="K12" t="str">
        <v>Lbs</v>
      </c>
    </row>
    <row r="13">
      <c r="A13" t="str">
        <v>Urea</v>
      </c>
      <c r="B13" t="str">
        <v>46-0-0</v>
      </c>
      <c r="C13">
        <v>330</v>
      </c>
      <c r="D13">
        <v>46</v>
      </c>
      <c r="E13">
        <v>0</v>
      </c>
      <c r="F13">
        <v>0</v>
      </c>
      <c r="G13">
        <v>0</v>
      </c>
      <c r="H13">
        <v>0</v>
      </c>
      <c r="I13">
        <v>0</v>
      </c>
      <c r="J13">
        <v>0</v>
      </c>
      <c r="K13" t="str">
        <v>Lbs</v>
      </c>
    </row>
    <row r="14"/>
    <row r="15"/>
    <row r="16"/>
    <row r="18">
      <c r="A18" t="str">
        <v>Kcl</v>
      </c>
      <c r="B18" t="str">
        <v>0-0-60</v>
      </c>
      <c r="C18">
        <v>290</v>
      </c>
      <c r="D18">
        <v>0</v>
      </c>
      <c r="E18">
        <v>0</v>
      </c>
      <c r="F18">
        <v>60</v>
      </c>
      <c r="G18">
        <v>0</v>
      </c>
      <c r="H18">
        <v>0</v>
      </c>
      <c r="I18">
        <v>0</v>
      </c>
      <c r="J18">
        <v>0</v>
      </c>
      <c r="K18" t="str">
        <v>Lbs</v>
      </c>
      <c r="L18" t="str">
        <v>Fertilizantes usados como Fuente de Potasio</v>
      </c>
    </row>
    <row r="19">
      <c r="A19" t="str">
        <v>Nitrato de Potasio</v>
      </c>
      <c r="B19" t="str">
        <v>13-0-46</v>
      </c>
      <c r="C19">
        <v>521</v>
      </c>
      <c r="D19">
        <v>13</v>
      </c>
      <c r="E19">
        <v>0</v>
      </c>
      <c r="F19">
        <v>46</v>
      </c>
      <c r="G19">
        <v>0</v>
      </c>
      <c r="H19">
        <v>0</v>
      </c>
      <c r="I19">
        <v>0</v>
      </c>
      <c r="J19">
        <v>0</v>
      </c>
      <c r="K19" t="str">
        <v>Lbs</v>
      </c>
    </row>
    <row r="20">
      <c r="A20" t="str">
        <v>Sulfato de Potasio</v>
      </c>
      <c r="B20" t="str">
        <v>0-0-50</v>
      </c>
      <c r="C20">
        <v>365</v>
      </c>
      <c r="D20">
        <v>0</v>
      </c>
      <c r="E20">
        <v>0</v>
      </c>
      <c r="F20">
        <v>52</v>
      </c>
      <c r="G20">
        <v>0</v>
      </c>
      <c r="H20">
        <v>0</v>
      </c>
      <c r="I20">
        <v>47.5</v>
      </c>
      <c r="J20">
        <v>0</v>
      </c>
      <c r="K20" t="str">
        <v>Lbs</v>
      </c>
    </row>
    <row r="21">
      <c r="A21" t="str">
        <v>Kcl Soluble</v>
      </c>
      <c r="B21" t="str">
        <v>0-0-60</v>
      </c>
      <c r="C21">
        <v>400</v>
      </c>
      <c r="D21">
        <v>0</v>
      </c>
      <c r="E21">
        <v>0</v>
      </c>
      <c r="F21">
        <v>60</v>
      </c>
      <c r="G21">
        <v>0</v>
      </c>
      <c r="H21">
        <v>0</v>
      </c>
      <c r="I21">
        <v>0</v>
      </c>
      <c r="J21">
        <v>0</v>
      </c>
      <c r="K21" t="str">
        <v>Lbs</v>
      </c>
    </row>
    <row r="22">
      <c r="A22" t="str">
        <v>Sulpomag (K Mag)</v>
      </c>
      <c r="B22" t="str">
        <v>0-0-22-11-22</v>
      </c>
      <c r="D22">
        <v>0</v>
      </c>
      <c r="E22">
        <v>0</v>
      </c>
      <c r="F22">
        <v>22</v>
      </c>
      <c r="G22">
        <v>11</v>
      </c>
      <c r="H22">
        <v>0</v>
      </c>
      <c r="I22">
        <v>22</v>
      </c>
      <c r="J22">
        <v>0</v>
      </c>
      <c r="K22" t="str">
        <v>Lbs</v>
      </c>
    </row>
    <row r="23"/>
    <row r="25" ht="13.5" customHeight="1">
      <c r="A25" t="str">
        <v>Nitrato de Magnesio</v>
      </c>
      <c r="B25" t="str">
        <v>11-0-0-0-15.7</v>
      </c>
      <c r="C25">
        <v>535</v>
      </c>
      <c r="D25">
        <v>11</v>
      </c>
      <c r="E25">
        <v>0</v>
      </c>
      <c r="F25">
        <v>0</v>
      </c>
      <c r="G25">
        <v>15.7</v>
      </c>
      <c r="H25">
        <v>0</v>
      </c>
      <c r="I25">
        <v>0</v>
      </c>
      <c r="J25">
        <v>0</v>
      </c>
      <c r="K25" t="str">
        <v>Lbs</v>
      </c>
      <c r="L25" t="str">
        <v>Fertilizantes usados como Fuente de Magnesio</v>
      </c>
    </row>
    <row r="26" ht="12.75" customHeight="1">
      <c r="A26" t="str">
        <v>Sulfato de Magnesio</v>
      </c>
      <c r="B26" t="str">
        <v>0-0-0-31.7-16</v>
      </c>
      <c r="C26">
        <v>370</v>
      </c>
      <c r="D26">
        <v>0</v>
      </c>
      <c r="E26">
        <v>0</v>
      </c>
      <c r="F26">
        <v>0</v>
      </c>
      <c r="G26">
        <v>16</v>
      </c>
      <c r="H26">
        <v>0</v>
      </c>
      <c r="I26">
        <v>31.7</v>
      </c>
      <c r="J26">
        <v>0</v>
      </c>
      <c r="K26" t="str">
        <v>Lbs</v>
      </c>
    </row>
    <row r="27" ht="12.75" customHeight="1">
      <c r="A27" t="str">
        <v>Aquafeed Mg Liquido</v>
      </c>
      <c r="B27" t="str">
        <v>0-0-0-0-10</v>
      </c>
      <c r="C27">
        <v>2.85</v>
      </c>
      <c r="D27">
        <v>0</v>
      </c>
      <c r="E27">
        <v>0</v>
      </c>
      <c r="F27">
        <v>0</v>
      </c>
      <c r="G27">
        <v>10</v>
      </c>
      <c r="H27">
        <v>0</v>
      </c>
      <c r="I27">
        <v>8</v>
      </c>
      <c r="J27">
        <v>0</v>
      </c>
      <c r="K27" t="str">
        <v>Lts</v>
      </c>
    </row>
    <row r="28" ht="12.75" customHeight="1"/>
    <row r="29" ht="13.5" customHeight="1">
      <c r="A29" t="str">
        <v>Sin Magnecio</v>
      </c>
      <c r="B29" t="str">
        <v>0-0-0-0-0</v>
      </c>
      <c r="C29">
        <v>0</v>
      </c>
      <c r="D29">
        <v>0</v>
      </c>
      <c r="E29">
        <v>0</v>
      </c>
      <c r="F29">
        <v>0</v>
      </c>
      <c r="G29">
        <v>1000000</v>
      </c>
      <c r="H29">
        <v>0</v>
      </c>
      <c r="I29">
        <v>0</v>
      </c>
      <c r="J29">
        <v>0</v>
      </c>
    </row>
    <row r="30" ht="13.5" customHeight="1"/>
    <row r="31" ht="13.5" customHeight="1">
      <c r="A31" t="str">
        <v>Nitrato de Calcio</v>
      </c>
      <c r="B31" t="str">
        <v>15.5-0-0-27</v>
      </c>
      <c r="C31">
        <v>520</v>
      </c>
      <c r="D31">
        <v>15.5</v>
      </c>
      <c r="E31">
        <v>0</v>
      </c>
      <c r="F31">
        <v>0</v>
      </c>
      <c r="G31">
        <v>0</v>
      </c>
      <c r="H31">
        <v>27</v>
      </c>
      <c r="I31">
        <v>0</v>
      </c>
      <c r="J31">
        <v>0</v>
      </c>
      <c r="K31" t="str">
        <v>Lbs</v>
      </c>
      <c r="L31" t="str">
        <v>Fertilizantes usados como Fuente de Calcio</v>
      </c>
    </row>
    <row r="32" ht="12.75" customHeight="1"/>
    <row r="33" ht="12.75" customHeight="1"/>
    <row r="34" ht="13.5" customHeight="1">
      <c r="A34" t="str">
        <v>Sin Calcio</v>
      </c>
      <c r="B34" t="str">
        <v>0-0-0-0</v>
      </c>
      <c r="C34">
        <v>0</v>
      </c>
      <c r="D34">
        <v>0</v>
      </c>
      <c r="E34">
        <v>0</v>
      </c>
      <c r="F34">
        <v>0</v>
      </c>
      <c r="G34">
        <v>0</v>
      </c>
      <c r="H34">
        <v>1000000</v>
      </c>
      <c r="I34">
        <v>0</v>
      </c>
      <c r="J34">
        <v>0</v>
      </c>
    </row>
    <row r="35" ht="13.5" customHeight="1"/>
    <row r="36" ht="12.75" customHeight="1">
      <c r="A36" t="str">
        <v>Ácido Bórico</v>
      </c>
      <c r="B36" t="str">
        <v>0-0-0-0-0-0-18</v>
      </c>
      <c r="C36">
        <v>0.0179</v>
      </c>
      <c r="D36">
        <v>0</v>
      </c>
      <c r="E36">
        <v>0</v>
      </c>
      <c r="F36">
        <v>0</v>
      </c>
      <c r="G36">
        <v>0</v>
      </c>
      <c r="H36">
        <v>0</v>
      </c>
      <c r="I36">
        <v>0</v>
      </c>
      <c r="J36">
        <v>18</v>
      </c>
      <c r="K36" t="str">
        <v>Gramos</v>
      </c>
      <c r="L36" t="str">
        <v>Fertilizantes usados como Fuente de Boro</v>
      </c>
    </row>
    <row r="37">
      <c r="A37" t="str">
        <v>Solubor</v>
      </c>
      <c r="B37" t="str">
        <v>0-0-0-0-0-0-20.5</v>
      </c>
      <c r="C37">
        <v>0.0316</v>
      </c>
      <c r="D37">
        <v>0</v>
      </c>
      <c r="E37">
        <v>0</v>
      </c>
      <c r="F37">
        <v>0</v>
      </c>
      <c r="G37">
        <v>0</v>
      </c>
      <c r="H37">
        <v>0</v>
      </c>
      <c r="I37">
        <v>0</v>
      </c>
      <c r="J37">
        <v>20.5</v>
      </c>
      <c r="K37" t="str">
        <v>Gramos</v>
      </c>
    </row>
    <row r="38"/>
    <row r="39">
      <c r="A39" t="str">
        <v>Sin Boro</v>
      </c>
      <c r="B39" t="str">
        <v>0-0-0-0-0-0-0</v>
      </c>
      <c r="C39">
        <v>0</v>
      </c>
      <c r="D39">
        <v>0</v>
      </c>
      <c r="E39">
        <v>0</v>
      </c>
      <c r="F39">
        <v>0</v>
      </c>
      <c r="G39">
        <v>0</v>
      </c>
      <c r="H39">
        <v>0</v>
      </c>
      <c r="I39">
        <v>0</v>
      </c>
      <c r="J39">
        <v>100000</v>
      </c>
    </row>
  </sheetData>
  <sheetProtection sheet="1"/>
  <mergeCells count="11">
    <mergeCell ref="L18:M23"/>
    <mergeCell ref="N2:O2"/>
    <mergeCell ref="L1:M1"/>
    <mergeCell ref="L2:M2"/>
    <mergeCell ref="O3:O39"/>
    <mergeCell ref="N3:N39"/>
    <mergeCell ref="L36:M39"/>
    <mergeCell ref="L25:M29"/>
    <mergeCell ref="L31:M34"/>
    <mergeCell ref="L3:M9"/>
    <mergeCell ref="L11:M16"/>
  </mergeCells>
  <pageMargins left="0.7" right="0.7" top="0.75" bottom="0.75" header="0.5" footer="0.5"/>
  <ignoredErrors>
    <ignoredError numberStoredAsText="1" sqref="A1:O40"/>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10.6626</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Main</vt:lpstr>
      <vt:lpstr>Cal-Diario</vt:lpstr>
      <vt:lpstr>3 Por Sem</vt:lpstr>
      <vt:lpstr>2 Por Sem</vt:lpstr>
      <vt:lpstr>1 Por Sem</vt:lpstr>
      <vt:lpstr>14 Dias</vt:lpstr>
      <vt:lpstr>ReDiarioFert</vt:lpstr>
      <vt:lpstr>ReSemanalFert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2005-11-30T03:09:28Z</dcterms:modified>
  <cp:lastModifiedBy>RACA</cp:lastModifiedBy>
  <cp:lastPrinted>2005-08-30T20:37:51Z</cp:lastPrinted>
  <dc:creator>Ricardo Lardizabal</dc:creator>
  <dc:subject>Chile Jalapeno</dc:subject>
  <dc:title>Fertilization Programs</dc:title>
</cp:coreProperties>
</file>