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Preventivos'!E16:F119</definedName>
    <definedName name="_xlnm._FilterDatabase" localSheetId="0">Main!$H$80</definedName>
    <definedName name="Activadorresge">Fertilizantes!$A$85:$A$87</definedName>
    <definedName name="Activadorresoom">Fertilizantes!$A$90:$A$99</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Insectsuelo">Fertilizantes!$A$67:$A$73</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Fertilizantes!$A$76:$A$82</definedName>
    <definedName name="Preventivos">Fertilizantes!$A$49:$A$120</definedName>
    <definedName name="_xlnm.Print_Area" localSheetId="6">'1 Por Sem'!$A$1:$S$82</definedName>
    <definedName name="_xlnm.Print_Area" localSheetId="7">'14 Dias'!$A$1:$T$57</definedName>
    <definedName name="_xlnm.Print_Area" localSheetId="5">'2 Por Sem'!$A$1:$S$135</definedName>
    <definedName name="_xlnm.Print_Area" localSheetId="4">'2 Por Sem con Preventivos'!$A$1:$S$135</definedName>
    <definedName name="_xlnm.Print_Area" localSheetId="3">'3 Por Sem'!$A$1:$S$187</definedName>
    <definedName name="_xlnm.Print_Area" localSheetId="2">'Cal-Diario'!$A$1:$S$396</definedName>
    <definedName name="_xlnm.Print_Area" localSheetId="1">'Cal-Diario con Preventivos'!$A$1:$T$396</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Fertilizantes!$A$116:$A$120</definedName>
    <definedName name="Protecinssue">Fertilizantes!$A$116:$E$120</definedName>
    <definedName name="Protecinssue1">Fertilizantes!$A$116:$E$120</definedName>
    <definedName name="Tricoderma">Fertilizantes!$A$109:$A$113</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hectárea._x0000_,_x0000_b_x0000__x000c__x0000__x0013__x0000_+_x0000__x0002__x0000__x000c__x0000__x0014__x0000_A_x0000_Î_x0003__x0018__x0000_v_x0000_[_x0000__x0008__x0000__x001b__x0000_w_x0000_A_x0000_ê_x0005__x0018__x0000__x0011__x0001_î_x0000_\(¤_x0000_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Manuel Venancio Bueso</v>
      </c>
    </row>
    <row r="18" ht="18" customHeight="1">
      <c r="C18" t="str">
        <v>Zona:</v>
      </c>
      <c r="E18" t="str">
        <v>Mata Platano</v>
      </c>
    </row>
    <row r="19" ht="18" customHeight="1">
      <c r="C19" t="str">
        <v>Parcela #:</v>
      </c>
      <c r="E19" t="str">
        <v>Lote 15 (3,284 Plantas) Den de 3,100/Ha</v>
      </c>
    </row>
    <row r="20" ht="18" customHeight="1">
      <c r="C20" t="str">
        <v>Nombre del Técnico:</v>
      </c>
      <c r="E20" t="str">
        <v>Alfren Ucles</v>
      </c>
    </row>
    <row r="21" ht="33" customHeight="1">
      <c r="C21" t="str">
        <v xml:space="preserve">Nombre del Cultivo / Variedad </v>
      </c>
      <c r="E21" t="str">
        <v>Platano</v>
      </c>
      <c r="G21" t="str">
        <v>Curare Enano</v>
      </c>
    </row>
    <row r="22" ht="18" customHeight="1">
      <c r="C22" t="str">
        <v>Área en Manzanas</v>
      </c>
      <c r="E22">
        <v>21.5</v>
      </c>
      <c r="F22" t="str">
        <v>Área en Hectáreas</v>
      </c>
      <c r="I22">
        <f>E22*0.7</f>
        <v>15.049999999999999</v>
      </c>
    </row>
    <row r="23" ht="18" customHeight="1">
      <c r="C23" t="str">
        <v>Fecha de Siembra:</v>
      </c>
      <c r="E23">
        <v>39926</v>
      </c>
    </row>
    <row r="24">
      <c r="C24" t="str">
        <v>Cosecha - Días DDT:</v>
      </c>
      <c r="E24">
        <v>305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808</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726</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505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477</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3:J13"/>
    <mergeCell ref="C15:M15"/>
    <mergeCell ref="E17:I17"/>
    <mergeCell ref="E18:I18"/>
    <mergeCell ref="C17:D17"/>
    <mergeCell ref="C14:J14"/>
    <mergeCell ref="E19:I19"/>
    <mergeCell ref="C18:D18"/>
    <mergeCell ref="E23:I23"/>
    <mergeCell ref="F22:H22"/>
    <mergeCell ref="C19:D19"/>
    <mergeCell ref="C22:D22"/>
    <mergeCell ref="E20:I20"/>
    <mergeCell ref="C20:D20"/>
    <mergeCell ref="E21:F21"/>
    <mergeCell ref="C115:I115"/>
    <mergeCell ref="C24:D24"/>
    <mergeCell ref="C28:M28"/>
    <mergeCell ref="C40:D40"/>
    <mergeCell ref="H40:M41"/>
    <mergeCell ref="J45:M46"/>
    <mergeCell ref="C103:I103"/>
    <mergeCell ref="C109:I109"/>
    <mergeCell ref="C112:I112"/>
    <mergeCell ref="C83:G83"/>
    <mergeCell ref="C35:D35"/>
    <mergeCell ref="C30:D30"/>
    <mergeCell ref="C25:D25"/>
    <mergeCell ref="E25:I25"/>
    <mergeCell ref="C45:D45"/>
    <mergeCell ref="C21:D21"/>
    <mergeCell ref="G21:I21"/>
    <mergeCell ref="C23:D23"/>
    <mergeCell ref="F74:G74"/>
    <mergeCell ref="F75:G75"/>
    <mergeCell ref="F72:G72"/>
    <mergeCell ref="F73:G73"/>
    <mergeCell ref="F71:G71"/>
    <mergeCell ref="E24:I24"/>
    <mergeCell ref="H30:M31"/>
    <mergeCell ref="H35:M36"/>
    <mergeCell ref="C80:G80"/>
    <mergeCell ref="C82:G82"/>
    <mergeCell ref="C81:G81"/>
    <mergeCell ref="C84:G84"/>
    <mergeCell ref="I50:M51"/>
    <mergeCell ref="C60:D60"/>
    <mergeCell ref="C50:D50"/>
    <mergeCell ref="C55:D55"/>
    <mergeCell ref="C78:M78"/>
    <mergeCell ref="C68:M68"/>
    <mergeCell ref="C106:I106"/>
    <mergeCell ref="C85:G85"/>
    <mergeCell ref="C86:G86"/>
    <mergeCell ref="C87:G87"/>
    <mergeCell ref="C100:I100"/>
    <mergeCell ref="C94:M94"/>
    <mergeCell ref="C97:I97"/>
    <mergeCell ref="K88:L88"/>
    <mergeCell ref="H88:I88"/>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Platano</v>
      </c>
    </row>
    <row r="6" ht="26.25" customHeight="1"/>
    <row r="7" ht="26.25" customHeight="1"/>
    <row r="8" ht="8.4" customHeight="1"/>
    <row r="9" ht="26.25" customHeight="1">
      <c r="A9" t="str">
        <f>Main!$C$13</f>
        <v>"Sin Fertilización Base"</v>
      </c>
      <c r="P9" t="str">
        <f>Main!$G$21</f>
        <v>Curare Enano</v>
      </c>
    </row>
    <row r="10" ht="4.2" customHeight="1"/>
    <row r="11" ht="20.1" customHeight="1">
      <c r="A11" t="str">
        <v>Productor</v>
      </c>
      <c r="C11" t="str">
        <f>Main!E17</f>
        <v>Manuel Venancio Bueso</v>
      </c>
      <c r="F11" t="str">
        <v>Parcela</v>
      </c>
      <c r="I11" t="str">
        <f>Main!E19</f>
        <v>Lote 15 (3,284 Plantas) Den de 3,100/Ha</v>
      </c>
    </row>
    <row r="12" ht="20.1" customHeight="1">
      <c r="A12" t="str">
        <v>Zona</v>
      </c>
      <c r="C12" t="str">
        <f>Main!E18</f>
        <v>Mata Platano</v>
      </c>
      <c r="F12" t="str">
        <v>Técnico</v>
      </c>
      <c r="I12" t="str">
        <f>Main!E20</f>
        <v>Alfren Ucles</v>
      </c>
    </row>
    <row r="13" ht="20.1" customHeight="1">
      <c r="A13" t="str">
        <v>Área Mz.</v>
      </c>
      <c r="C13">
        <f>Main!E22</f>
        <v>21.5</v>
      </c>
      <c r="F13" t="str">
        <v>Fecha:</v>
      </c>
      <c r="I13">
        <f>Main!E23</f>
        <v>39926</v>
      </c>
    </row>
    <row r="14" ht="20.1" customHeight="1">
      <c r="A14" t="str">
        <v>Área Ha.</v>
      </c>
      <c r="C14">
        <f>Main!I22</f>
        <v>15.049999999999999</v>
      </c>
      <c r="F14" t="str">
        <v>Fecha de Cosecha:</v>
      </c>
      <c r="I14">
        <f>I13+Main!E24</f>
        <v>40231</v>
      </c>
    </row>
    <row r="15" ht="19.5" customHeight="1"/>
    <row r="16" ht="28.5" customHeight="1">
      <c r="A16" t="str">
        <v>Semana</v>
      </c>
      <c r="B16" t="str">
        <v>DDT</v>
      </c>
      <c r="C16" t="str">
        <v>FECHA</v>
      </c>
      <c r="D16" t="str">
        <v>Seleccioné su opción</v>
      </c>
      <c r="E16" t="str">
        <v>Preventivos</v>
      </c>
      <c r="G16" t="str">
        <f>Main!$D$42</f>
        <v>Urea</v>
      </c>
      <c r="I16" t="str">
        <f>Main!$D$32</f>
        <v>DAP 18-46-0</v>
      </c>
      <c r="K16" t="str">
        <f>Main!$D$37</f>
        <v>Kcl</v>
      </c>
      <c r="M16" t="str">
        <f>Main!$D$47</f>
        <v>Sulfato de Magnesio</v>
      </c>
      <c r="O16" t="str">
        <f>Main!$D$52</f>
        <v>Sin Calcio</v>
      </c>
      <c r="Q16" t="str">
        <f>Main!$D$57</f>
        <v>Sin Boro</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f>Main!E52</f>
        <v>0</v>
      </c>
      <c r="P17" t="str">
        <v>Cambios</v>
      </c>
      <c r="Q17">
        <f>Main!E57</f>
        <v>0</v>
      </c>
      <c r="R17" t="str">
        <v>Cambios</v>
      </c>
      <c r="S17" t="str">
        <f>Main!$E$61</f>
        <v>Lts</v>
      </c>
    </row>
    <row r="18" ht="18.75" customHeight="1">
      <c r="A18">
        <v>1</v>
      </c>
      <c r="B18">
        <v>1</v>
      </c>
      <c r="C18">
        <f>$I$13+B18</f>
        <v>39927</v>
      </c>
      <c r="D18" t="str">
        <v>Furadan 48 SC</v>
      </c>
      <c r="E18">
        <f>VLOOKUP(D18,Fertilizantes!$A$49:$E$122,2,FALSE)*$C$14</f>
        <v>56.96425</v>
      </c>
      <c r="F18" t="str">
        <f>VLOOKUP(D18,Fertilizantes!$A$49:$E$122,4,FALSE)</f>
        <v>Lts</v>
      </c>
      <c r="G18">
        <f>IF($C$14*ReDiarioFert!C7&lt;=0,"0",$C$14*ReDiarioFert!C7)</f>
        <v>33.23447551541711</v>
      </c>
      <c r="I18">
        <f>$C$14*ReDiarioFert!E7</f>
        <v>8.021257391304347</v>
      </c>
      <c r="K18">
        <f>$C$14*ReDiarioFert!G7</f>
        <v>31.25594033333333</v>
      </c>
      <c r="M18">
        <f>$C$14*ReDiarioFert!I7</f>
        <v>20.060558296786215</v>
      </c>
      <c r="O18">
        <f>$C$14*ReDiarioFert!K7</f>
        <v>0.00111645031144934</v>
      </c>
      <c r="Q18">
        <f>$C$14*ReDiarioFert!M7</f>
        <v>0.07664362999999999</v>
      </c>
      <c r="S18">
        <f>$C$14*Main!$D$63</f>
        <v>301</v>
      </c>
      <c r="T18">
        <f>((G18/100)*$G$386+(I18/100)*$G$387+(K18/100)*$G$388+(M18/100)*$G$389+(O18/100)*$G$390+(Q18)*$G$391+(S18*$G$392)+(E18*(VLOOKUP(D18,Fertilizantes!$A$49:$E$122,3,FALSE))))</f>
        <v>23215.360600970267</v>
      </c>
    </row>
    <row r="19" ht="18.75" customHeight="1">
      <c r="B19">
        <v>2</v>
      </c>
      <c r="C19">
        <f>$I$13+B19</f>
        <v>39928</v>
      </c>
      <c r="E19">
        <f>VLOOKUP(D19,Fertilizantes!$A$49:$E$122,2,FALSE)*$C$14</f>
        <v>0</v>
      </c>
      <c r="F19">
        <f>VLOOKUP(D19,Fertilizantes!$A$49:$E$122,4,FALSE)</f>
        <v>0</v>
      </c>
      <c r="G19">
        <f>IF($C$14*ReDiarioFert!C8&lt;=0,"0",$C$14*ReDiarioFert!C8)</f>
        <v>33.23447551541711</v>
      </c>
      <c r="I19">
        <f>$C$14*ReDiarioFert!E8</f>
        <v>8.021257391304347</v>
      </c>
      <c r="K19">
        <f>$C$14*ReDiarioFert!G8</f>
        <v>31.25594033333333</v>
      </c>
      <c r="M19">
        <f>$C$14*ReDiarioFert!I8</f>
        <v>20.060558296786215</v>
      </c>
      <c r="O19">
        <f>$C$14*ReDiarioFert!K8</f>
        <v>0.00111645031144934</v>
      </c>
      <c r="Q19">
        <f>$C$14*ReDiarioFert!M8</f>
        <v>0.07664362999999999</v>
      </c>
      <c r="S19">
        <f>Main!$H$81</f>
        <v>0</v>
      </c>
      <c r="T19">
        <f>((G19/100)*$G$386+(I19/100)*$G$387+(K19/100)*$G$388+(M19/100)*$G$389+(O19/100)*$G$390+(Q19)*$G$391+(S19*$G$392)+(E19*(VLOOKUP(D19,Fertilizantes!$A$49:$E$122,3,FALSE))))</f>
        <v>555.2528509702657</v>
      </c>
    </row>
    <row r="20" ht="18.75" customHeight="1">
      <c r="B20">
        <v>3</v>
      </c>
      <c r="C20">
        <f>$I$13+B20</f>
        <v>39929</v>
      </c>
      <c r="E20">
        <f>VLOOKUP(D20,Fertilizantes!$A$49:$E$122,2,FALSE)*$C$14</f>
        <v>0</v>
      </c>
      <c r="F20">
        <f>VLOOKUP(D20,Fertilizantes!$A$49:$E$122,4,FALSE)</f>
        <v>0</v>
      </c>
      <c r="G20">
        <f>IF($C$14*ReDiarioFert!C9&lt;=0,"0",$C$14*ReDiarioFert!C9)</f>
        <v>33.23447551541711</v>
      </c>
      <c r="I20">
        <f>$C$14*ReDiarioFert!E9</f>
        <v>8.021257391304347</v>
      </c>
      <c r="K20">
        <f>$C$14*ReDiarioFert!G9</f>
        <v>31.25594033333333</v>
      </c>
      <c r="M20">
        <f>$C$14*ReDiarioFert!I9</f>
        <v>20.060558296786215</v>
      </c>
      <c r="O20">
        <f>$C$14*ReDiarioFert!K9</f>
        <v>0.00111645031144934</v>
      </c>
      <c r="Q20">
        <f>$C$14*ReDiarioFert!M9</f>
        <v>0.07664362999999999</v>
      </c>
      <c r="T20">
        <f>((G20/100)*$G$386+(I20/100)*$G$387+(K20/100)*$G$388+(M20/100)*$G$389+(O20/100)*$G$390+(Q20)*$G$391+(S20*$G$392)+(E20*(VLOOKUP(D20,Fertilizantes!$A$49:$E$122,3,FALSE))))</f>
        <v>555.2528509702657</v>
      </c>
    </row>
    <row r="21" ht="18.75" customHeight="1">
      <c r="B21">
        <v>4</v>
      </c>
      <c r="C21">
        <f>$I$13+B21</f>
        <v>39930</v>
      </c>
      <c r="E21">
        <f>VLOOKUP(D21,Fertilizantes!$A$49:$E$122,2,FALSE)*$C$14</f>
        <v>0</v>
      </c>
      <c r="F21">
        <f>VLOOKUP(D21,Fertilizantes!$A$49:$E$122,4,FALSE)</f>
        <v>0</v>
      </c>
      <c r="G21">
        <f>IF($C$14*ReDiarioFert!C10&lt;=0,"0",$C$14*ReDiarioFert!C10)</f>
        <v>33.23447551541711</v>
      </c>
      <c r="I21">
        <f>$C$14*ReDiarioFert!E10</f>
        <v>8.021257391304347</v>
      </c>
      <c r="K21">
        <f>$C$14*ReDiarioFert!G10</f>
        <v>31.25594033333333</v>
      </c>
      <c r="M21">
        <f>$C$14*ReDiarioFert!I10</f>
        <v>20.060558296786215</v>
      </c>
      <c r="O21">
        <f>$C$14*ReDiarioFert!K10</f>
        <v>0.00111645031144934</v>
      </c>
      <c r="Q21">
        <f>$C$14*ReDiarioFert!M10</f>
        <v>0.07664362999999999</v>
      </c>
      <c r="T21">
        <f>((G21/100)*$G$386+(I21/100)*$G$387+(K21/100)*$G$388+(M21/100)*$G$389+(O21/100)*$G$390+(Q21)*$G$391+(S21*$G$392)+(E21*(VLOOKUP(D21,Fertilizantes!$A$49:$E$122,3,FALSE))))</f>
        <v>555.2528509702657</v>
      </c>
    </row>
    <row r="22" ht="18.75" customHeight="1">
      <c r="B22">
        <v>5</v>
      </c>
      <c r="C22">
        <f>$I$13+B22</f>
        <v>39931</v>
      </c>
      <c r="E22">
        <f>VLOOKUP(D22,Fertilizantes!$A$49:$E$122,2,FALSE)*$C$14</f>
        <v>0</v>
      </c>
      <c r="F22">
        <f>VLOOKUP(D22,Fertilizantes!$A$49:$E$122,4,FALSE)</f>
        <v>0</v>
      </c>
      <c r="G22">
        <f>IF($C$14*ReDiarioFert!C11&lt;=0,"0",$C$14*ReDiarioFert!C11)</f>
        <v>33.23447551541711</v>
      </c>
      <c r="I22">
        <f>$C$14*ReDiarioFert!E11</f>
        <v>8.021257391304347</v>
      </c>
      <c r="K22">
        <f>$C$14*ReDiarioFert!G11</f>
        <v>31.25594033333333</v>
      </c>
      <c r="M22">
        <f>$C$14*ReDiarioFert!I11</f>
        <v>20.060558296786215</v>
      </c>
      <c r="O22">
        <f>$C$14*ReDiarioFert!K11</f>
        <v>0.00111645031144934</v>
      </c>
      <c r="Q22">
        <f>$C$14*ReDiarioFert!M11</f>
        <v>0.07664362999999999</v>
      </c>
      <c r="T22">
        <f>((G22/100)*$G$386+(I22/100)*$G$387+(K22/100)*$G$388+(M22/100)*$G$389+(O22/100)*$G$390+(Q22)*$G$391+(S22*$G$392)+(E22*(VLOOKUP(D22,Fertilizantes!$A$49:$E$122,3,FALSE))))</f>
        <v>555.2528509702657</v>
      </c>
    </row>
    <row r="23" ht="18.75" customHeight="1">
      <c r="B23">
        <v>6</v>
      </c>
      <c r="C23">
        <f>$I$13+B23</f>
        <v>39932</v>
      </c>
      <c r="E23">
        <f>VLOOKUP(D23,Fertilizantes!$A$49:$E$122,2,FALSE)*$C$14</f>
        <v>0</v>
      </c>
      <c r="F23">
        <f>VLOOKUP(D23,Fertilizantes!$A$49:$E$122,4,FALSE)</f>
        <v>0</v>
      </c>
      <c r="G23">
        <f>IF($C$14*ReDiarioFert!C12&lt;=0,"0",$C$14*ReDiarioFert!C12)</f>
        <v>33.23447551541711</v>
      </c>
      <c r="I23">
        <f>$C$14*ReDiarioFert!E12</f>
        <v>8.021257391304347</v>
      </c>
      <c r="K23">
        <f>$C$14*ReDiarioFert!G12</f>
        <v>31.25594033333333</v>
      </c>
      <c r="M23">
        <f>$C$14*ReDiarioFert!I12</f>
        <v>20.060558296786215</v>
      </c>
      <c r="O23">
        <f>$C$14*ReDiarioFert!K12</f>
        <v>0.00111645031144934</v>
      </c>
      <c r="Q23">
        <f>$C$14*ReDiarioFert!M12</f>
        <v>0.07664362999999999</v>
      </c>
      <c r="T23">
        <f>((G23/100)*$G$386+(I23/100)*$G$387+(K23/100)*$G$388+(M23/100)*$G$389+(O23/100)*$G$390+(Q23)*$G$391+(S23*$G$392)+(E23*(VLOOKUP(D23,Fertilizantes!$A$49:$E$122,3,FALSE))))</f>
        <v>555.2528509702657</v>
      </c>
    </row>
    <row r="24" ht="18.75" customHeight="1">
      <c r="B24">
        <v>7</v>
      </c>
      <c r="C24">
        <f>$I$13+B24</f>
        <v>39933</v>
      </c>
      <c r="E24">
        <f>VLOOKUP(D24,Fertilizantes!$A$49:$E$122,2,FALSE)*$C$14</f>
        <v>0</v>
      </c>
      <c r="F24">
        <f>VLOOKUP(D24,Fertilizantes!$A$49:$E$122,4,FALSE)</f>
        <v>0</v>
      </c>
      <c r="G24">
        <f>IF($C$14*ReDiarioFert!C13&lt;=0,"0",$C$14*ReDiarioFert!C13)</f>
        <v>33.23447551541711</v>
      </c>
      <c r="I24">
        <f>$C$14*ReDiarioFert!E13</f>
        <v>8.021257391304347</v>
      </c>
      <c r="K24">
        <f>$C$14*ReDiarioFert!G13</f>
        <v>31.25594033333333</v>
      </c>
      <c r="M24">
        <f>$C$14*ReDiarioFert!I13</f>
        <v>20.060558296786215</v>
      </c>
      <c r="O24">
        <f>$C$14*ReDiarioFert!K13</f>
        <v>0.00111645031144934</v>
      </c>
      <c r="Q24">
        <f>$C$14*ReDiarioFert!M13</f>
        <v>0.07664362999999999</v>
      </c>
      <c r="T24">
        <f>((G24/100)*$G$386+(I24/100)*$G$387+(K24/100)*$G$388+(M24/100)*$G$389+(O24/100)*$G$390+(Q24)*$G$391+(S24*$G$392)+(E24*(VLOOKUP(D24,Fertilizantes!$A$49:$E$122,3,FALSE))))</f>
        <v>555.2528509702657</v>
      </c>
    </row>
    <row r="25">
      <c r="A25">
        <v>2</v>
      </c>
      <c r="B25">
        <v>8</v>
      </c>
      <c r="C25">
        <f>$I$13+B25</f>
        <v>39934</v>
      </c>
      <c r="E25">
        <f>VLOOKUP(D25,Fertilizantes!$A$49:$E$122,2,FALSE)*$C$14</f>
        <v>0</v>
      </c>
      <c r="F25">
        <f>VLOOKUP(D25,Fertilizantes!$A$49:$E$122,4,FALSE)</f>
        <v>0</v>
      </c>
      <c r="G25">
        <f>IF($C$14*ReDiarioFert!C14&lt;=0,"0",$C$14*ReDiarioFert!C14)</f>
        <v>33.23447551541711</v>
      </c>
      <c r="I25">
        <f>$C$14*ReDiarioFert!E14</f>
        <v>8.021257391304347</v>
      </c>
      <c r="K25">
        <f>$C$14*ReDiarioFert!G14</f>
        <v>31.25594033333333</v>
      </c>
      <c r="M25">
        <f>$C$14*ReDiarioFert!I14</f>
        <v>20.060558296786215</v>
      </c>
      <c r="O25">
        <f>$C$14*ReDiarioFert!K14</f>
        <v>0.00111645031144934</v>
      </c>
      <c r="Q25">
        <f>$C$14*ReDiarioFert!M14</f>
        <v>0.07664362999999999</v>
      </c>
      <c r="S25">
        <f>$C$14*Main!$D$63</f>
        <v>301</v>
      </c>
      <c r="T25">
        <f>((G25/100)*$G$386+(I25/100)*$G$387+(K25/100)*$G$388+(M25/100)*$G$389+(O25/100)*$G$390+(Q25)*$G$391+(S25*$G$392)+(E25*(VLOOKUP(D25,Fertilizantes!$A$49:$E$122,3,FALSE))))</f>
        <v>1398.0528509702658</v>
      </c>
    </row>
    <row r="26">
      <c r="B26">
        <v>9</v>
      </c>
      <c r="C26">
        <f>$I$13+B26</f>
        <v>39935</v>
      </c>
      <c r="E26">
        <f>VLOOKUP(D26,Fertilizantes!$A$49:$E$122,2,FALSE)*$C$14</f>
        <v>0</v>
      </c>
      <c r="F26">
        <f>VLOOKUP(D26,Fertilizantes!$A$49:$E$122,4,FALSE)</f>
        <v>0</v>
      </c>
      <c r="G26">
        <f>IF($C$14*ReDiarioFert!C15&lt;=0,"0",$C$14*ReDiarioFert!C15)</f>
        <v>33.23447551541711</v>
      </c>
      <c r="I26">
        <f>$C$14*ReDiarioFert!E15</f>
        <v>8.021257391304347</v>
      </c>
      <c r="K26">
        <f>$C$14*ReDiarioFert!G15</f>
        <v>31.25594033333333</v>
      </c>
      <c r="M26">
        <f>$C$14*ReDiarioFert!I15</f>
        <v>20.060558296786215</v>
      </c>
      <c r="O26">
        <f>$C$14*ReDiarioFert!K15</f>
        <v>0.00111645031144934</v>
      </c>
      <c r="Q26">
        <f>$C$14*ReDiarioFert!M15</f>
        <v>0.07664362999999999</v>
      </c>
      <c r="T26">
        <f>((G26/100)*$G$386+(I26/100)*$G$387+(K26/100)*$G$388+(M26/100)*$G$389+(O26/100)*$G$390+(Q26)*$G$391+(S26*$G$392)+(E26*(VLOOKUP(D26,Fertilizantes!$A$49:$E$122,3,FALSE))))</f>
        <v>555.2528509702657</v>
      </c>
    </row>
    <row r="27">
      <c r="B27">
        <v>10</v>
      </c>
      <c r="C27">
        <f>$I$13+B27</f>
        <v>39936</v>
      </c>
      <c r="E27">
        <f>VLOOKUP(D27,Fertilizantes!$A$49:$E$122,2,FALSE)*$C$14</f>
        <v>0</v>
      </c>
      <c r="F27">
        <f>VLOOKUP(D27,Fertilizantes!$A$49:$E$122,4,FALSE)</f>
        <v>0</v>
      </c>
      <c r="G27">
        <f>IF($C$14*ReDiarioFert!C16&lt;=0,"0",$C$14*ReDiarioFert!C16)</f>
        <v>33.23447551541711</v>
      </c>
      <c r="I27">
        <f>$C$14*ReDiarioFert!E16</f>
        <v>8.021257391304347</v>
      </c>
      <c r="K27">
        <f>$C$14*ReDiarioFert!G16</f>
        <v>31.25594033333333</v>
      </c>
      <c r="M27">
        <f>$C$14*ReDiarioFert!I16</f>
        <v>20.060558296786215</v>
      </c>
      <c r="O27">
        <f>$C$14*ReDiarioFert!K16</f>
        <v>0.00111645031144934</v>
      </c>
      <c r="Q27">
        <f>$C$14*ReDiarioFert!M16</f>
        <v>0.07664362999999999</v>
      </c>
      <c r="S27">
        <f>Main!$H$82</f>
        <v>0</v>
      </c>
      <c r="T27">
        <f>((G27/100)*$G$386+(I27/100)*$G$387+(K27/100)*$G$388+(M27/100)*$G$389+(O27/100)*$G$390+(Q27)*$G$391+(S27*$G$392)+(E27*(VLOOKUP(D27,Fertilizantes!$A$49:$E$122,3,FALSE))))</f>
        <v>555.2528509702657</v>
      </c>
    </row>
    <row r="28">
      <c r="B28">
        <v>11</v>
      </c>
      <c r="C28">
        <f>$I$13+B28</f>
        <v>39937</v>
      </c>
      <c r="E28">
        <f>VLOOKUP(D28,Fertilizantes!$A$49:$E$122,2,FALSE)*$C$14</f>
        <v>0</v>
      </c>
      <c r="F28">
        <f>VLOOKUP(D28,Fertilizantes!$A$49:$E$122,4,FALSE)</f>
        <v>0</v>
      </c>
      <c r="G28">
        <f>IF($C$14*ReDiarioFert!C17&lt;=0,"0",$C$14*ReDiarioFert!C17)</f>
        <v>33.23447551541711</v>
      </c>
      <c r="I28">
        <f>$C$14*ReDiarioFert!E17</f>
        <v>8.021257391304347</v>
      </c>
      <c r="K28">
        <f>$C$14*ReDiarioFert!G17</f>
        <v>31.25594033333333</v>
      </c>
      <c r="M28">
        <f>$C$14*ReDiarioFert!I17</f>
        <v>20.060558296786215</v>
      </c>
      <c r="O28">
        <f>$C$14*ReDiarioFert!K17</f>
        <v>0.00111645031144934</v>
      </c>
      <c r="Q28">
        <f>$C$14*ReDiarioFert!M17</f>
        <v>0.13795883499999997</v>
      </c>
      <c r="T28">
        <f>((G28/100)*$G$386+(I28/100)*$G$387+(K28/100)*$G$388+(M28/100)*$G$389+(O28/100)*$G$390+(Q28)*$G$391+(S28*$G$392)+(E28*(VLOOKUP(D28,Fertilizantes!$A$49:$E$122,3,FALSE))))</f>
        <v>555.2528509702657</v>
      </c>
    </row>
    <row r="29">
      <c r="B29">
        <v>12</v>
      </c>
      <c r="C29">
        <f>$I$13+B29</f>
        <v>39938</v>
      </c>
      <c r="E29">
        <f>VLOOKUP(D29,Fertilizantes!$A$49:$E$122,2,FALSE)*$C$14</f>
        <v>0</v>
      </c>
      <c r="F29">
        <f>VLOOKUP(D29,Fertilizantes!$A$49:$E$122,4,FALSE)</f>
        <v>0</v>
      </c>
      <c r="G29">
        <f>IF($C$14*ReDiarioFert!C18&lt;=0,"0",$C$14*ReDiarioFert!C18)</f>
        <v>33.23447551541711</v>
      </c>
      <c r="I29">
        <f>$C$14*ReDiarioFert!E18</f>
        <v>8.021257391304347</v>
      </c>
      <c r="K29">
        <f>$C$14*ReDiarioFert!G18</f>
        <v>31.25594033333333</v>
      </c>
      <c r="M29">
        <f>$C$14*ReDiarioFert!I18</f>
        <v>20.060558296786215</v>
      </c>
      <c r="O29">
        <f>$C$14*ReDiarioFert!K18</f>
        <v>0.00111645031144934</v>
      </c>
      <c r="Q29">
        <f>$C$14*ReDiarioFert!M18</f>
        <v>0.13795883499999997</v>
      </c>
      <c r="T29">
        <f>((G29/100)*$G$386+(I29/100)*$G$387+(K29/100)*$G$388+(M29/100)*$G$389+(O29/100)*$G$390+(Q29)*$G$391+(S29*$G$392)+(E29*(VLOOKUP(D29,Fertilizantes!$A$49:$E$122,3,FALSE))))</f>
        <v>555.2528509702657</v>
      </c>
    </row>
    <row r="30">
      <c r="B30">
        <v>13</v>
      </c>
      <c r="C30">
        <f>$I$13+B30</f>
        <v>39939</v>
      </c>
      <c r="E30">
        <f>VLOOKUP(D30,Fertilizantes!$A$49:$E$122,2,FALSE)*$C$14</f>
        <v>0</v>
      </c>
      <c r="F30">
        <f>VLOOKUP(D30,Fertilizantes!$A$49:$E$122,4,FALSE)</f>
        <v>0</v>
      </c>
      <c r="G30">
        <f>IF($C$14*ReDiarioFert!C19&lt;=0,"0",$C$14*ReDiarioFert!C19)</f>
        <v>33.23447551541711</v>
      </c>
      <c r="I30">
        <f>$C$14*ReDiarioFert!E19</f>
        <v>8.021257391304347</v>
      </c>
      <c r="K30">
        <f>$C$14*ReDiarioFert!G19</f>
        <v>31.25594033333333</v>
      </c>
      <c r="M30">
        <f>$C$14*ReDiarioFert!I19</f>
        <v>20.060558296786215</v>
      </c>
      <c r="O30">
        <f>$C$14*ReDiarioFert!K19</f>
        <v>0.00111645031144934</v>
      </c>
      <c r="Q30">
        <f>$C$14*ReDiarioFert!M19</f>
        <v>0.13795883499999997</v>
      </c>
      <c r="T30">
        <f>((G30/100)*$G$386+(I30/100)*$G$387+(K30/100)*$G$388+(M30/100)*$G$389+(O30/100)*$G$390+(Q30)*$G$391+(S30*$G$392)+(E30*(VLOOKUP(D30,Fertilizantes!$A$49:$E$122,3,FALSE))))</f>
        <v>555.2528509702657</v>
      </c>
    </row>
    <row r="31">
      <c r="B31">
        <v>14</v>
      </c>
      <c r="C31">
        <f>$I$13+B31</f>
        <v>39940</v>
      </c>
      <c r="E31">
        <f>VLOOKUP(D31,Fertilizantes!$A$49:$E$122,2,FALSE)*$C$14</f>
        <v>0</v>
      </c>
      <c r="F31">
        <f>VLOOKUP(D31,Fertilizantes!$A$49:$E$122,4,FALSE)</f>
        <v>0</v>
      </c>
      <c r="G31">
        <f>IF($C$14*ReDiarioFert!C20&lt;=0,"0",$C$14*ReDiarioFert!C20)</f>
        <v>33.23447551541711</v>
      </c>
      <c r="I31">
        <f>$C$14*ReDiarioFert!E20</f>
        <v>8.021257391304347</v>
      </c>
      <c r="K31">
        <f>$C$14*ReDiarioFert!G20</f>
        <v>31.25594033333333</v>
      </c>
      <c r="M31">
        <f>$C$14*ReDiarioFert!I20</f>
        <v>20.060558296786215</v>
      </c>
      <c r="O31">
        <f>$C$14*ReDiarioFert!K20</f>
        <v>0.00111645031144934</v>
      </c>
      <c r="Q31">
        <f>$C$14*ReDiarioFert!M20</f>
        <v>0.13795883499999997</v>
      </c>
      <c r="T31">
        <f>((G31/100)*$G$386+(I31/100)*$G$387+(K31/100)*$G$388+(M31/100)*$G$389+(O31/100)*$G$390+(Q31)*$G$391+(S31*$G$392)+(E31*(VLOOKUP(D31,Fertilizantes!$A$49:$E$122,3,FALSE))))</f>
        <v>555.2528509702657</v>
      </c>
    </row>
    <row r="32">
      <c r="A32">
        <v>3</v>
      </c>
      <c r="B32">
        <v>15</v>
      </c>
      <c r="C32">
        <f>$I$13+B32</f>
        <v>39941</v>
      </c>
      <c r="E32">
        <f>VLOOKUP(D32,Fertilizantes!$A$49:$E$122,2,FALSE)*$C$14</f>
        <v>0</v>
      </c>
      <c r="F32">
        <f>VLOOKUP(D32,Fertilizantes!$A$49:$E$122,4,FALSE)</f>
        <v>0</v>
      </c>
      <c r="G32">
        <f>IF($C$14*ReDiarioFert!C21&lt;=0,"0",$C$14*ReDiarioFert!C21)</f>
        <v>33.23447551541711</v>
      </c>
      <c r="I32">
        <f>$C$14*ReDiarioFert!E21</f>
        <v>8.021257391304347</v>
      </c>
      <c r="K32">
        <f>$C$14*ReDiarioFert!G21</f>
        <v>31.25594033333333</v>
      </c>
      <c r="M32">
        <f>$C$14*ReDiarioFert!I21</f>
        <v>20.060558296786215</v>
      </c>
      <c r="O32">
        <f>$C$14*ReDiarioFert!K21</f>
        <v>0.00111645031144934</v>
      </c>
      <c r="Q32">
        <f>$C$14*ReDiarioFert!M21</f>
        <v>0.13795883499999997</v>
      </c>
      <c r="S32">
        <f>$C$14*Main!$D$63</f>
        <v>301</v>
      </c>
      <c r="T32">
        <f>((G32/100)*$G$386+(I32/100)*$G$387+(K32/100)*$G$388+(M32/100)*$G$389+(O32/100)*$G$390+(Q32)*$G$391+(S32*$G$392)+(E32*(VLOOKUP(D32,Fertilizantes!$A$49:$E$122,3,FALSE))))</f>
        <v>1398.0528509702658</v>
      </c>
    </row>
    <row r="33">
      <c r="B33">
        <v>16</v>
      </c>
      <c r="C33">
        <f>$I$13+B33</f>
        <v>39942</v>
      </c>
      <c r="E33">
        <f>VLOOKUP(D33,Fertilizantes!$A$49:$E$122,2,FALSE)*$C$14</f>
        <v>0</v>
      </c>
      <c r="F33">
        <f>VLOOKUP(D33,Fertilizantes!$A$49:$E$122,4,FALSE)</f>
        <v>0</v>
      </c>
      <c r="G33">
        <f>IF($C$14*ReDiarioFert!C22&lt;=0,"0",$C$14*ReDiarioFert!C22)</f>
        <v>33.23447551541711</v>
      </c>
      <c r="I33">
        <f>$C$14*ReDiarioFert!E22</f>
        <v>8.021257391304347</v>
      </c>
      <c r="K33">
        <f>$C$14*ReDiarioFert!G22</f>
        <v>31.25594033333333</v>
      </c>
      <c r="M33">
        <f>$C$14*ReDiarioFert!I22</f>
        <v>20.060558296786215</v>
      </c>
      <c r="O33">
        <f>$C$14*ReDiarioFert!K22</f>
        <v>0.00111645031144934</v>
      </c>
      <c r="Q33">
        <f>$C$14*ReDiarioFert!M22</f>
        <v>0.13795883499999997</v>
      </c>
      <c r="T33">
        <f>((G33/100)*$G$386+(I33/100)*$G$387+(K33/100)*$G$388+(M33/100)*$G$389+(O33/100)*$G$390+(Q33)*$G$391+(S33*$G$392)+(E33*(VLOOKUP(D33,Fertilizantes!$A$49:$E$122,3,FALSE))))</f>
        <v>555.2528509702657</v>
      </c>
    </row>
    <row r="34">
      <c r="B34">
        <v>17</v>
      </c>
      <c r="C34">
        <f>$I$13+B34</f>
        <v>39943</v>
      </c>
      <c r="E34">
        <f>VLOOKUP(D34,Fertilizantes!$A$49:$E$122,2,FALSE)*$C$14</f>
        <v>0</v>
      </c>
      <c r="F34">
        <f>VLOOKUP(D34,Fertilizantes!$A$49:$E$122,4,FALSE)</f>
        <v>0</v>
      </c>
      <c r="G34">
        <f>IF($C$14*ReDiarioFert!C23&lt;=0,"0",$C$14*ReDiarioFert!C23)</f>
        <v>33.23447551541711</v>
      </c>
      <c r="I34">
        <f>$C$14*ReDiarioFert!E23</f>
        <v>8.021257391304347</v>
      </c>
      <c r="K34">
        <f>$C$14*ReDiarioFert!G23</f>
        <v>31.25594033333333</v>
      </c>
      <c r="M34">
        <f>$C$14*ReDiarioFert!I23</f>
        <v>20.060558296786215</v>
      </c>
      <c r="O34">
        <f>$C$14*ReDiarioFert!K23</f>
        <v>0.00111645031144934</v>
      </c>
      <c r="Q34">
        <f>$C$14*ReDiarioFert!M23</f>
        <v>0.13795883499999997</v>
      </c>
      <c r="T34">
        <f>((G34/100)*$G$386+(I34/100)*$G$387+(K34/100)*$G$388+(M34/100)*$G$389+(O34/100)*$G$390+(Q34)*$G$391+(S34*$G$392)+(E34*(VLOOKUP(D34,Fertilizantes!$A$49:$E$122,3,FALSE))))</f>
        <v>555.2528509702657</v>
      </c>
    </row>
    <row r="35">
      <c r="B35">
        <v>18</v>
      </c>
      <c r="C35">
        <f>$I$13+B35</f>
        <v>39944</v>
      </c>
      <c r="E35">
        <f>VLOOKUP(D35,Fertilizantes!$A$49:$E$122,2,FALSE)*$C$14</f>
        <v>0</v>
      </c>
      <c r="F35">
        <f>VLOOKUP(D35,Fertilizantes!$A$49:$E$122,4,FALSE)</f>
        <v>0</v>
      </c>
      <c r="G35">
        <f>IF($C$14*ReDiarioFert!C24&lt;=0,"0",$C$14*ReDiarioFert!C24)</f>
        <v>33.23447551541711</v>
      </c>
      <c r="I35">
        <f>$C$14*ReDiarioFert!E24</f>
        <v>8.021257391304347</v>
      </c>
      <c r="K35">
        <f>$C$14*ReDiarioFert!G24</f>
        <v>31.25594033333333</v>
      </c>
      <c r="M35">
        <f>$C$14*ReDiarioFert!I24</f>
        <v>20.060558296786215</v>
      </c>
      <c r="O35">
        <f>$C$14*ReDiarioFert!K24</f>
        <v>0.00111645031144934</v>
      </c>
      <c r="Q35">
        <f>$C$14*ReDiarioFert!M24</f>
        <v>0.18394411</v>
      </c>
      <c r="T35">
        <f>((G35/100)*$G$386+(I35/100)*$G$387+(K35/100)*$G$388+(M35/100)*$G$389+(O35/100)*$G$390+(Q35)*$G$391+(S35*$G$392)+(E35*(VLOOKUP(D35,Fertilizantes!$A$49:$E$122,3,FALSE))))</f>
        <v>555.2528509702657</v>
      </c>
    </row>
    <row r="36">
      <c r="B36">
        <v>19</v>
      </c>
      <c r="C36">
        <f>$I$13+B36</f>
        <v>39945</v>
      </c>
      <c r="E36">
        <f>VLOOKUP(D36,Fertilizantes!$A$49:$E$122,2,FALSE)*$C$14</f>
        <v>0</v>
      </c>
      <c r="F36">
        <f>VLOOKUP(D36,Fertilizantes!$A$49:$E$122,4,FALSE)</f>
        <v>0</v>
      </c>
      <c r="G36">
        <f>IF($C$14*ReDiarioFert!C25&lt;=0,"0",$C$14*ReDiarioFert!C25)</f>
        <v>33.23447551541711</v>
      </c>
      <c r="I36">
        <f>$C$14*ReDiarioFert!E25</f>
        <v>8.021257391304347</v>
      </c>
      <c r="K36">
        <f>$C$14*ReDiarioFert!G25</f>
        <v>31.25594033333333</v>
      </c>
      <c r="M36">
        <f>$C$14*ReDiarioFert!I25</f>
        <v>20.060558296786215</v>
      </c>
      <c r="O36">
        <f>$C$14*ReDiarioFert!K25</f>
        <v>0.00111645031144934</v>
      </c>
      <c r="Q36">
        <f>$C$14*ReDiarioFert!M25</f>
        <v>0.18394411</v>
      </c>
      <c r="T36">
        <f>((G36/100)*$G$386+(I36/100)*$G$387+(K36/100)*$G$388+(M36/100)*$G$389+(O36/100)*$G$390+(Q36)*$G$391+(S36*$G$392)+(E36*(VLOOKUP(D36,Fertilizantes!$A$49:$E$122,3,FALSE))))</f>
        <v>555.2528509702657</v>
      </c>
    </row>
    <row r="37">
      <c r="B37">
        <v>20</v>
      </c>
      <c r="C37">
        <f>$I$13+B37</f>
        <v>39946</v>
      </c>
      <c r="E37">
        <f>VLOOKUP(D37,Fertilizantes!$A$49:$E$122,2,FALSE)*$C$14</f>
        <v>0</v>
      </c>
      <c r="F37">
        <f>VLOOKUP(D37,Fertilizantes!$A$49:$E$122,4,FALSE)</f>
        <v>0</v>
      </c>
      <c r="G37">
        <f>IF($C$14*ReDiarioFert!C26&lt;=0,"0",$C$14*ReDiarioFert!C26)</f>
        <v>33.23447551541711</v>
      </c>
      <c r="I37">
        <f>$C$14*ReDiarioFert!E26</f>
        <v>8.021257391304347</v>
      </c>
      <c r="K37">
        <f>$C$14*ReDiarioFert!G26</f>
        <v>31.25594033333333</v>
      </c>
      <c r="M37">
        <f>$C$14*ReDiarioFert!I26</f>
        <v>20.060558296786215</v>
      </c>
      <c r="O37">
        <f>$C$14*ReDiarioFert!K26</f>
        <v>0.00111645031144934</v>
      </c>
      <c r="Q37">
        <f>$C$14*ReDiarioFert!M26</f>
        <v>0.18394411</v>
      </c>
      <c r="T37">
        <f>((G37/100)*$G$386+(I37/100)*$G$387+(K37/100)*$G$388+(M37/100)*$G$389+(O37/100)*$G$390+(Q37)*$G$391+(S37*$G$392)+(E37*(VLOOKUP(D37,Fertilizantes!$A$49:$E$122,3,FALSE))))</f>
        <v>555.2528509702657</v>
      </c>
    </row>
    <row r="38">
      <c r="B38">
        <v>21</v>
      </c>
      <c r="C38">
        <f>$I$13+B38</f>
        <v>39947</v>
      </c>
      <c r="E38">
        <f>VLOOKUP(D38,Fertilizantes!$A$49:$E$122,2,FALSE)*$C$14</f>
        <v>0</v>
      </c>
      <c r="F38">
        <f>VLOOKUP(D38,Fertilizantes!$A$49:$E$122,4,FALSE)</f>
        <v>0</v>
      </c>
      <c r="G38">
        <f>IF($C$14*ReDiarioFert!C27&lt;=0,"0",$C$14*ReDiarioFert!C27)</f>
        <v>33.23447551541711</v>
      </c>
      <c r="I38">
        <f>$C$14*ReDiarioFert!E27</f>
        <v>8.021257391304347</v>
      </c>
      <c r="K38">
        <f>$C$14*ReDiarioFert!G27</f>
        <v>31.25594033333333</v>
      </c>
      <c r="M38">
        <f>$C$14*ReDiarioFert!I27</f>
        <v>20.060558296786215</v>
      </c>
      <c r="O38">
        <f>$C$14*ReDiarioFert!K27</f>
        <v>0.00111645031144934</v>
      </c>
      <c r="Q38">
        <f>$C$14*ReDiarioFert!M27</f>
        <v>0.18394411</v>
      </c>
      <c r="T38">
        <f>((G38/100)*$G$386+(I38/100)*$G$387+(K38/100)*$G$388+(M38/100)*$G$389+(O38/100)*$G$390+(Q38)*$G$391+(S38*$G$392)+(E38*(VLOOKUP(D38,Fertilizantes!$A$49:$E$122,3,FALSE))))</f>
        <v>555.2528509702657</v>
      </c>
    </row>
    <row r="39">
      <c r="A39">
        <v>4</v>
      </c>
      <c r="B39">
        <v>22</v>
      </c>
      <c r="C39">
        <f>$I$13+B39</f>
        <v>39948</v>
      </c>
      <c r="E39">
        <f>VLOOKUP(D39,Fertilizantes!$A$49:$E$122,2,FALSE)*$C$14</f>
        <v>0</v>
      </c>
      <c r="F39">
        <f>VLOOKUP(D39,Fertilizantes!$A$49:$E$122,4,FALSE)</f>
        <v>0</v>
      </c>
      <c r="G39">
        <f>IF($C$14*ReDiarioFert!C28&lt;=0,"0",$C$14*ReDiarioFert!C28)</f>
        <v>31.56150158347004</v>
      </c>
      <c r="I39">
        <f>$C$14*ReDiarioFert!E28</f>
        <v>12.296635217391303</v>
      </c>
      <c r="K39">
        <f>$C$14*ReDiarioFert!G28</f>
        <v>31.25594033333333</v>
      </c>
      <c r="M39">
        <f>$C$14*ReDiarioFert!I28</f>
        <v>20.060558296786215</v>
      </c>
      <c r="O39">
        <f>$C$14*ReDiarioFert!K28</f>
        <v>0.00111645031144934</v>
      </c>
      <c r="Q39">
        <f>$C$14*ReDiarioFert!M28</f>
        <v>0.18394411</v>
      </c>
      <c r="S39">
        <f>$C$14*Main!$D$63</f>
        <v>301</v>
      </c>
      <c r="T39">
        <f>((G39/100)*$G$386+(I39/100)*$G$387+(K39/100)*$G$388+(M39/100)*$G$389+(O39/100)*$G$390+(Q39)*$G$391+(S39*$G$392)+(E39*(VLOOKUP(D39,Fertilizantes!$A$49:$E$122,3,FALSE))))</f>
        <v>1424.1493854487157</v>
      </c>
    </row>
    <row r="40">
      <c r="B40">
        <v>23</v>
      </c>
      <c r="C40">
        <f>$I$13+B40</f>
        <v>39949</v>
      </c>
      <c r="E40">
        <f>VLOOKUP(D40,Fertilizantes!$A$49:$E$122,2,FALSE)*$C$14</f>
        <v>0</v>
      </c>
      <c r="F40">
        <f>VLOOKUP(D40,Fertilizantes!$A$49:$E$122,4,FALSE)</f>
        <v>0</v>
      </c>
      <c r="G40">
        <f>IF($C$14*ReDiarioFert!C29&lt;=0,"0",$C$14*ReDiarioFert!C29)</f>
        <v>31.56150158347004</v>
      </c>
      <c r="I40">
        <f>$C$14*ReDiarioFert!E29</f>
        <v>12.296635217391303</v>
      </c>
      <c r="K40">
        <f>$C$14*ReDiarioFert!G29</f>
        <v>31.25594033333333</v>
      </c>
      <c r="M40">
        <f>$C$14*ReDiarioFert!I29</f>
        <v>20.060558296786215</v>
      </c>
      <c r="O40">
        <f>$C$14*ReDiarioFert!K29</f>
        <v>0.00111645031144934</v>
      </c>
      <c r="Q40">
        <f>$C$14*ReDiarioFert!M29</f>
        <v>0.18394411</v>
      </c>
      <c r="T40">
        <f>((G40/100)*$G$386+(I40/100)*$G$387+(K40/100)*$G$388+(M40/100)*$G$389+(O40/100)*$G$390+(Q40)*$G$391+(S40*$G$392)+(E40*(VLOOKUP(D40,Fertilizantes!$A$49:$E$122,3,FALSE))))</f>
        <v>581.3493854487157</v>
      </c>
    </row>
    <row r="41">
      <c r="B41">
        <v>24</v>
      </c>
      <c r="C41">
        <f>$I$13+B41</f>
        <v>39950</v>
      </c>
      <c r="E41">
        <f>VLOOKUP(D41,Fertilizantes!$A$49:$E$122,2,FALSE)*$C$14</f>
        <v>0</v>
      </c>
      <c r="F41">
        <f>VLOOKUP(D41,Fertilizantes!$A$49:$E$122,4,FALSE)</f>
        <v>0</v>
      </c>
      <c r="G41">
        <f>IF($C$14*ReDiarioFert!C30&lt;=0,"0",$C$14*ReDiarioFert!C30)</f>
        <v>31.56150158347004</v>
      </c>
      <c r="I41">
        <f>$C$14*ReDiarioFert!E30</f>
        <v>12.296635217391303</v>
      </c>
      <c r="K41">
        <f>$C$14*ReDiarioFert!G30</f>
        <v>31.25594033333333</v>
      </c>
      <c r="M41">
        <f>$C$14*ReDiarioFert!I30</f>
        <v>20.060558296786215</v>
      </c>
      <c r="O41">
        <f>$C$14*ReDiarioFert!K30</f>
        <v>0.00111645031144934</v>
      </c>
      <c r="Q41">
        <f>$C$14*ReDiarioFert!M30</f>
        <v>0.18394411</v>
      </c>
      <c r="S41">
        <f>Main!$H$82</f>
        <v>0</v>
      </c>
      <c r="T41">
        <f>((G41/100)*$G$386+(I41/100)*$G$387+(K41/100)*$G$388+(M41/100)*$G$389+(O41/100)*$G$390+(Q41)*$G$391+(S41*$G$392)+(E41*(VLOOKUP(D41,Fertilizantes!$A$49:$E$122,3,FALSE))))</f>
        <v>581.3493854487157</v>
      </c>
    </row>
    <row r="42">
      <c r="B42">
        <v>25</v>
      </c>
      <c r="C42">
        <f>$I$13+B42</f>
        <v>39951</v>
      </c>
      <c r="E42">
        <f>VLOOKUP(D42,Fertilizantes!$A$49:$E$122,2,FALSE)*$C$14</f>
        <v>0</v>
      </c>
      <c r="F42">
        <f>VLOOKUP(D42,Fertilizantes!$A$49:$E$122,4,FALSE)</f>
        <v>0</v>
      </c>
      <c r="G42">
        <f>IF($C$14*ReDiarioFert!C31&lt;=0,"0",$C$14*ReDiarioFert!C31)</f>
        <v>31.56150158347004</v>
      </c>
      <c r="I42">
        <f>$C$14*ReDiarioFert!E31</f>
        <v>12.296635217391303</v>
      </c>
      <c r="K42">
        <f>$C$14*ReDiarioFert!G31</f>
        <v>31.25594033333333</v>
      </c>
      <c r="M42">
        <f>$C$14*ReDiarioFert!I31</f>
        <v>20.060558296786215</v>
      </c>
      <c r="O42">
        <f>$C$14*ReDiarioFert!K31</f>
        <v>0.00111645031144934</v>
      </c>
      <c r="Q42">
        <f>$C$14*ReDiarioFert!M31</f>
        <v>0.18394411</v>
      </c>
      <c r="T42">
        <f>((G42/100)*$G$386+(I42/100)*$G$387+(K42/100)*$G$388+(M42/100)*$G$389+(O42/100)*$G$390+(Q42)*$G$391+(S42*$G$392)+(E42*(VLOOKUP(D42,Fertilizantes!$A$49:$E$122,3,FALSE))))</f>
        <v>581.3493854487157</v>
      </c>
    </row>
    <row r="43">
      <c r="B43">
        <v>26</v>
      </c>
      <c r="C43">
        <f>$I$13+B43</f>
        <v>39952</v>
      </c>
      <c r="E43">
        <f>VLOOKUP(D43,Fertilizantes!$A$49:$E$122,2,FALSE)*$C$14</f>
        <v>0</v>
      </c>
      <c r="F43">
        <f>VLOOKUP(D43,Fertilizantes!$A$49:$E$122,4,FALSE)</f>
        <v>0</v>
      </c>
      <c r="G43">
        <f>IF($C$14*ReDiarioFert!C32&lt;=0,"0",$C$14*ReDiarioFert!C32)</f>
        <v>31.56150158347004</v>
      </c>
      <c r="I43">
        <f>$C$14*ReDiarioFert!E32</f>
        <v>12.296635217391303</v>
      </c>
      <c r="K43">
        <f>$C$14*ReDiarioFert!G32</f>
        <v>31.25594033333333</v>
      </c>
      <c r="M43">
        <f>$C$14*ReDiarioFert!I32</f>
        <v>20.060558296786215</v>
      </c>
      <c r="O43">
        <f>$C$14*ReDiarioFert!K32</f>
        <v>0.00111645031144934</v>
      </c>
      <c r="Q43">
        <f>$C$14*ReDiarioFert!M32</f>
        <v>0.18394411</v>
      </c>
      <c r="T43">
        <f>((G43/100)*$G$386+(I43/100)*$G$387+(K43/100)*$G$388+(M43/100)*$G$389+(O43/100)*$G$390+(Q43)*$G$391+(S43*$G$392)+(E43*(VLOOKUP(D43,Fertilizantes!$A$49:$E$122,3,FALSE))))</f>
        <v>581.3493854487157</v>
      </c>
    </row>
    <row r="44">
      <c r="B44">
        <v>27</v>
      </c>
      <c r="C44">
        <f>$I$13+B44</f>
        <v>39953</v>
      </c>
      <c r="E44">
        <f>VLOOKUP(D44,Fertilizantes!$A$49:$E$122,2,FALSE)*$C$14</f>
        <v>0</v>
      </c>
      <c r="F44">
        <f>VLOOKUP(D44,Fertilizantes!$A$49:$E$122,4,FALSE)</f>
        <v>0</v>
      </c>
      <c r="G44">
        <f>IF($C$14*ReDiarioFert!C33&lt;=0,"0",$C$14*ReDiarioFert!C33)</f>
        <v>31.56150158347004</v>
      </c>
      <c r="I44">
        <f>$C$14*ReDiarioFert!E33</f>
        <v>12.296635217391303</v>
      </c>
      <c r="K44">
        <f>$C$14*ReDiarioFert!G33</f>
        <v>31.25594033333333</v>
      </c>
      <c r="M44">
        <f>$C$14*ReDiarioFert!I33</f>
        <v>20.060558296786215</v>
      </c>
      <c r="O44">
        <f>$C$14*ReDiarioFert!K33</f>
        <v>0.00111645031144934</v>
      </c>
      <c r="Q44">
        <f>$C$14*ReDiarioFert!M33</f>
        <v>0.18394411</v>
      </c>
      <c r="T44">
        <f>((G44/100)*$G$386+(I44/100)*$G$387+(K44/100)*$G$388+(M44/100)*$G$389+(O44/100)*$G$390+(Q44)*$G$391+(S44*$G$392)+(E44*(VLOOKUP(D44,Fertilizantes!$A$49:$E$122,3,FALSE))))</f>
        <v>581.3493854487157</v>
      </c>
    </row>
    <row r="45">
      <c r="B45">
        <v>28</v>
      </c>
      <c r="C45">
        <f>$I$13+B45</f>
        <v>39954</v>
      </c>
      <c r="E45">
        <f>VLOOKUP(D45,Fertilizantes!$A$49:$E$122,2,FALSE)*$C$14</f>
        <v>0</v>
      </c>
      <c r="F45">
        <f>VLOOKUP(D45,Fertilizantes!$A$49:$E$122,4,FALSE)</f>
        <v>0</v>
      </c>
      <c r="G45">
        <f>IF($C$14*ReDiarioFert!C34&lt;=0,"0",$C$14*ReDiarioFert!C34)</f>
        <v>31.56150158347004</v>
      </c>
      <c r="I45">
        <f>$C$14*ReDiarioFert!E34</f>
        <v>12.296635217391303</v>
      </c>
      <c r="K45">
        <f>$C$14*ReDiarioFert!G34</f>
        <v>31.25594033333333</v>
      </c>
      <c r="M45">
        <f>$C$14*ReDiarioFert!I34</f>
        <v>20.060558296786215</v>
      </c>
      <c r="O45">
        <f>$C$14*ReDiarioFert!K34</f>
        <v>0.00111645031144934</v>
      </c>
      <c r="Q45">
        <f>$C$14*ReDiarioFert!M34</f>
        <v>0.18394411</v>
      </c>
      <c r="S45">
        <f>Main!$H$84</f>
        <v>0</v>
      </c>
      <c r="T45">
        <f>((G45/100)*$G$386+(I45/100)*$G$387+(K45/100)*$G$388+(M45/100)*$G$389+(O45/100)*$G$390+(Q45)*$G$391+(S45*$G$392)+(E45*(VLOOKUP(D45,Fertilizantes!$A$49:$E$122,3,FALSE))))</f>
        <v>581.3493854487157</v>
      </c>
    </row>
    <row r="46">
      <c r="A46">
        <v>5</v>
      </c>
      <c r="B46">
        <v>29</v>
      </c>
      <c r="C46">
        <f>$I$13+B46</f>
        <v>39955</v>
      </c>
      <c r="D46">
        <f>Main!$H$87</f>
        <v>0</v>
      </c>
      <c r="E46">
        <f>VLOOKUP(D46,Fertilizantes!$A$49:$E$122,2,FALSE)*$C$14</f>
        <v>0</v>
      </c>
      <c r="F46">
        <f>VLOOKUP(D46,Fertilizantes!$A$49:$E$122,4,FALSE)</f>
        <v>0</v>
      </c>
      <c r="G46">
        <f>IF($C$14*ReDiarioFert!C35&lt;=0,"0",$C$14*ReDiarioFert!C35)</f>
        <v>45.08785940495721</v>
      </c>
      <c r="I46">
        <f>$C$14*ReDiarioFert!E35</f>
        <v>17.566621739130436</v>
      </c>
      <c r="K46">
        <f>$C$14*ReDiarioFert!G35</f>
        <v>44.65134333333334</v>
      </c>
      <c r="M46">
        <f>$C$14*ReDiarioFert!I35</f>
        <v>28.657940423980307</v>
      </c>
      <c r="O46">
        <f>$C$14*ReDiarioFert!K35</f>
        <v>0.0015949290163562002</v>
      </c>
      <c r="Q46">
        <f>$C$14*ReDiarioFert!M35</f>
        <v>0.18394411</v>
      </c>
      <c r="S46">
        <f>$C$14*Main!$D$63</f>
        <v>301</v>
      </c>
      <c r="T46">
        <f>((G46/100)*$G$386+(I46/100)*$G$387+(K46/100)*$G$388+(M46/100)*$G$389+(O46/100)*$G$390+(Q46)*$G$391+(S46*$G$392)+(E46*(VLOOKUP(D46,Fertilizantes!$A$49:$E$122,3,FALSE))))</f>
        <v>1673.299122069594</v>
      </c>
    </row>
    <row r="47">
      <c r="B47">
        <v>30</v>
      </c>
      <c r="C47">
        <f>$I$13+B47</f>
        <v>39956</v>
      </c>
      <c r="D47" t="str">
        <v>TricoZam</v>
      </c>
      <c r="E47">
        <f>VLOOKUP(D47,Fertilizantes!$A$49:$E$122,2,FALSE)*$C$14</f>
        <v>15.049999999999999</v>
      </c>
      <c r="F47" t="str">
        <f>VLOOKUP(D47,Fertilizantes!$A$49:$E$122,4,FALSE)</f>
        <v>Dosis</v>
      </c>
      <c r="G47">
        <f>IF($C$14*ReDiarioFert!C36&lt;=0,"0",$C$14*ReDiarioFert!C36)</f>
        <v>45.08785940495721</v>
      </c>
      <c r="I47">
        <f>$C$14*ReDiarioFert!E36</f>
        <v>17.566621739130436</v>
      </c>
      <c r="K47">
        <f>$C$14*ReDiarioFert!G36</f>
        <v>44.65134333333334</v>
      </c>
      <c r="M47">
        <f>$C$14*ReDiarioFert!I36</f>
        <v>28.657940423980307</v>
      </c>
      <c r="O47">
        <f>$C$14*ReDiarioFert!K36</f>
        <v>0.0015949290163562002</v>
      </c>
      <c r="Q47">
        <f>$C$14*ReDiarioFert!M36</f>
        <v>0.18394411</v>
      </c>
      <c r="T47">
        <f>((G47/100)*$G$386+(I47/100)*$G$387+(K47/100)*$G$388+(M47/100)*$G$389+(O47/100)*$G$390+(Q47)*$G$391+(S47*$G$392)+(E47*(VLOOKUP(D47,Fertilizantes!$A$49:$E$122,3,FALSE))))</f>
        <v>6549.499122069594</v>
      </c>
    </row>
    <row r="48">
      <c r="B48">
        <v>31</v>
      </c>
      <c r="C48">
        <f>$I$13+B48</f>
        <v>39957</v>
      </c>
      <c r="E48">
        <f>VLOOKUP(D48,Fertilizantes!$A$49:$E$122,2,FALSE)*$C$14</f>
        <v>0</v>
      </c>
      <c r="F48">
        <f>VLOOKUP(D48,Fertilizantes!$A$49:$E$122,4,FALSE)</f>
        <v>0</v>
      </c>
      <c r="G48">
        <f>IF($C$14*ReDiarioFert!C37&lt;=0,"0",$C$14*ReDiarioFert!C37)</f>
        <v>45.08785940495721</v>
      </c>
      <c r="I48">
        <f>$C$14*ReDiarioFert!E37</f>
        <v>17.566621739130436</v>
      </c>
      <c r="K48">
        <f>$C$14*ReDiarioFert!G37</f>
        <v>44.65134333333334</v>
      </c>
      <c r="M48">
        <f>$C$14*ReDiarioFert!I37</f>
        <v>28.657940423980307</v>
      </c>
      <c r="O48">
        <f>$C$14*ReDiarioFert!K37</f>
        <v>0.0015949290163562002</v>
      </c>
      <c r="Q48">
        <f>$C$14*ReDiarioFert!M37</f>
        <v>0.18394411</v>
      </c>
      <c r="T48">
        <f>((G48/100)*$G$386+(I48/100)*$G$387+(K48/100)*$G$388+(M48/100)*$G$389+(O48/100)*$G$390+(Q48)*$G$391+(S48*$G$392)+(E48*(VLOOKUP(D48,Fertilizantes!$A$49:$E$122,3,FALSE))))</f>
        <v>830.4991220695939</v>
      </c>
    </row>
    <row r="49">
      <c r="B49">
        <v>32</v>
      </c>
      <c r="C49">
        <f>$I$13+B49</f>
        <v>39958</v>
      </c>
      <c r="E49">
        <f>VLOOKUP(D49,Fertilizantes!$A$49:$E$122,2,FALSE)*$C$14</f>
        <v>0</v>
      </c>
      <c r="F49">
        <f>VLOOKUP(D49,Fertilizantes!$A$49:$E$122,4,FALSE)</f>
        <v>0</v>
      </c>
      <c r="G49">
        <f>IF($C$14*ReDiarioFert!C38&lt;=0,"0",$C$14*ReDiarioFert!C38)</f>
        <v>45.08785940495721</v>
      </c>
      <c r="I49">
        <f>$C$14*ReDiarioFert!E38</f>
        <v>17.566621739130436</v>
      </c>
      <c r="K49">
        <f>$C$14*ReDiarioFert!G38</f>
        <v>44.65134333333334</v>
      </c>
      <c r="M49">
        <f>$C$14*ReDiarioFert!I38</f>
        <v>28.657940423980307</v>
      </c>
      <c r="O49">
        <f>$C$14*ReDiarioFert!K38</f>
        <v>0.0015949290163562002</v>
      </c>
      <c r="Q49">
        <f>$C$14*ReDiarioFert!M38</f>
        <v>0.18394411</v>
      </c>
      <c r="T49">
        <f>((G49/100)*$G$386+(I49/100)*$G$387+(K49/100)*$G$388+(M49/100)*$G$389+(O49/100)*$G$390+(Q49)*$G$391+(S49*$G$392)+(E49*(VLOOKUP(D49,Fertilizantes!$A$49:$E$122,3,FALSE))))</f>
        <v>830.4991220695939</v>
      </c>
    </row>
    <row r="50">
      <c r="B50">
        <v>33</v>
      </c>
      <c r="C50">
        <f>$I$13+B50</f>
        <v>39959</v>
      </c>
      <c r="E50">
        <f>VLOOKUP(D50,Fertilizantes!$A$49:$E$122,2,FALSE)*$C$14</f>
        <v>0</v>
      </c>
      <c r="F50">
        <f>VLOOKUP(D50,Fertilizantes!$A$49:$E$122,4,FALSE)</f>
        <v>0</v>
      </c>
      <c r="G50">
        <f>IF($C$14*ReDiarioFert!C39&lt;=0,"0",$C$14*ReDiarioFert!C39)</f>
        <v>45.08785940495721</v>
      </c>
      <c r="I50">
        <f>$C$14*ReDiarioFert!E39</f>
        <v>17.566621739130436</v>
      </c>
      <c r="K50">
        <f>$C$14*ReDiarioFert!G39</f>
        <v>44.65134333333334</v>
      </c>
      <c r="M50">
        <f>$C$14*ReDiarioFert!I39</f>
        <v>28.657940423980307</v>
      </c>
      <c r="O50">
        <f>$C$14*ReDiarioFert!K39</f>
        <v>0.0015949290163562002</v>
      </c>
      <c r="Q50">
        <f>$C$14*ReDiarioFert!M39</f>
        <v>0.260589245</v>
      </c>
      <c r="T50">
        <f>((G50/100)*$G$386+(I50/100)*$G$387+(K50/100)*$G$388+(M50/100)*$G$389+(O50/100)*$G$390+(Q50)*$G$391+(S50*$G$392)+(E50*(VLOOKUP(D50,Fertilizantes!$A$49:$E$122,3,FALSE))))</f>
        <v>830.4991220695939</v>
      </c>
    </row>
    <row r="51">
      <c r="B51">
        <v>34</v>
      </c>
      <c r="C51">
        <f>$I$13+B51</f>
        <v>39960</v>
      </c>
      <c r="E51">
        <f>VLOOKUP(D51,Fertilizantes!$A$49:$E$122,2,FALSE)*$C$14</f>
        <v>0</v>
      </c>
      <c r="F51">
        <f>VLOOKUP(D51,Fertilizantes!$A$49:$E$122,4,FALSE)</f>
        <v>0</v>
      </c>
      <c r="G51">
        <f>IF($C$14*ReDiarioFert!C40&lt;=0,"0",$C$14*ReDiarioFert!C40)</f>
        <v>45.08785940495721</v>
      </c>
      <c r="I51">
        <f>$C$14*ReDiarioFert!E40</f>
        <v>17.566621739130436</v>
      </c>
      <c r="K51">
        <f>$C$14*ReDiarioFert!G40</f>
        <v>44.65134333333334</v>
      </c>
      <c r="M51">
        <f>$C$14*ReDiarioFert!I40</f>
        <v>28.657940423980307</v>
      </c>
      <c r="O51">
        <f>$C$14*ReDiarioFert!K40</f>
        <v>0.0015949290163562002</v>
      </c>
      <c r="Q51">
        <f>$C$14*ReDiarioFert!M40</f>
        <v>0.260589245</v>
      </c>
      <c r="T51">
        <f>((G51/100)*$G$386+(I51/100)*$G$387+(K51/100)*$G$388+(M51/100)*$G$389+(O51/100)*$G$390+(Q51)*$G$391+(S51*$G$392)+(E51*(VLOOKUP(D51,Fertilizantes!$A$49:$E$122,3,FALSE))))</f>
        <v>830.4991220695939</v>
      </c>
    </row>
    <row r="52">
      <c r="B52">
        <v>35</v>
      </c>
      <c r="C52">
        <f>$I$13+B52</f>
        <v>39961</v>
      </c>
      <c r="E52">
        <f>VLOOKUP(D52,Fertilizantes!$A$49:$E$122,2,FALSE)*$C$14</f>
        <v>0</v>
      </c>
      <c r="F52">
        <f>VLOOKUP(D52,Fertilizantes!$A$49:$E$122,4,FALSE)</f>
        <v>0</v>
      </c>
      <c r="G52">
        <f>IF($C$14*ReDiarioFert!C41&lt;=0,"0",$C$14*ReDiarioFert!C41)</f>
        <v>45.08785940495721</v>
      </c>
      <c r="I52">
        <f>$C$14*ReDiarioFert!E41</f>
        <v>17.566621739130436</v>
      </c>
      <c r="K52">
        <f>$C$14*ReDiarioFert!G41</f>
        <v>44.65134333333334</v>
      </c>
      <c r="M52">
        <f>$C$14*ReDiarioFert!I41</f>
        <v>28.657940423980307</v>
      </c>
      <c r="O52">
        <f>$C$14*ReDiarioFert!K41</f>
        <v>0.0015949290163562002</v>
      </c>
      <c r="Q52">
        <f>$C$14*ReDiarioFert!M41</f>
        <v>0.260589245</v>
      </c>
      <c r="S52">
        <f>Main!$H$85</f>
        <v>0</v>
      </c>
      <c r="T52">
        <f>((G52/100)*$G$386+(I52/100)*$G$387+(K52/100)*$G$388+(M52/100)*$G$389+(O52/100)*$G$390+(Q52)*$G$391+(S52*$G$392)+(E52*(VLOOKUP(D52,Fertilizantes!$A$49:$E$122,3,FALSE))))</f>
        <v>830.4991220695939</v>
      </c>
    </row>
    <row r="53">
      <c r="A53">
        <v>6</v>
      </c>
      <c r="B53">
        <v>36</v>
      </c>
      <c r="C53">
        <f>$I$13+B53</f>
        <v>39962</v>
      </c>
      <c r="E53">
        <f>VLOOKUP(D53,Fertilizantes!$A$49:$E$122,2,FALSE)*$C$14</f>
        <v>0</v>
      </c>
      <c r="F53">
        <f>VLOOKUP(D53,Fertilizantes!$A$49:$E$122,4,FALSE)</f>
        <v>0</v>
      </c>
      <c r="G53">
        <f>IF($C$14*ReDiarioFert!C42&lt;=0,"0",$C$14*ReDiarioFert!C42)</f>
        <v>45.08785940495721</v>
      </c>
      <c r="I53">
        <f>$C$14*ReDiarioFert!E42</f>
        <v>17.566621739130436</v>
      </c>
      <c r="K53">
        <f>$C$14*ReDiarioFert!G42</f>
        <v>44.65134333333334</v>
      </c>
      <c r="M53">
        <f>$C$14*ReDiarioFert!I42</f>
        <v>28.657940423980307</v>
      </c>
      <c r="O53">
        <f>$C$14*ReDiarioFert!K42</f>
        <v>0.0015949290163562002</v>
      </c>
      <c r="Q53">
        <f>$C$14*ReDiarioFert!M42</f>
        <v>0.260589245</v>
      </c>
      <c r="S53">
        <f>$C$14*Main!$D$63</f>
        <v>301</v>
      </c>
      <c r="T53">
        <f>((G53/100)*$G$386+(I53/100)*$G$387+(K53/100)*$G$388+(M53/100)*$G$389+(O53/100)*$G$390+(Q53)*$G$391+(S53*$G$392)+(E53*(VLOOKUP(D53,Fertilizantes!$A$49:$E$122,3,FALSE))))</f>
        <v>1673.299122069594</v>
      </c>
    </row>
    <row r="54">
      <c r="B54">
        <v>37</v>
      </c>
      <c r="C54">
        <f>$I$13+B54</f>
        <v>39963</v>
      </c>
      <c r="E54">
        <f>VLOOKUP(D54,Fertilizantes!$A$49:$E$122,2,FALSE)*$C$14</f>
        <v>0</v>
      </c>
      <c r="F54">
        <f>VLOOKUP(D54,Fertilizantes!$A$49:$E$122,4,FALSE)</f>
        <v>0</v>
      </c>
      <c r="G54">
        <f>IF($C$14*ReDiarioFert!C43&lt;=0,"0",$C$14*ReDiarioFert!C43)</f>
        <v>45.08785940495721</v>
      </c>
      <c r="I54">
        <f>$C$14*ReDiarioFert!E43</f>
        <v>17.566621739130436</v>
      </c>
      <c r="K54">
        <f>$C$14*ReDiarioFert!G43</f>
        <v>44.65134333333334</v>
      </c>
      <c r="M54">
        <f>$C$14*ReDiarioFert!I43</f>
        <v>28.657940423980307</v>
      </c>
      <c r="O54">
        <f>$C$14*ReDiarioFert!K43</f>
        <v>0.0015949290163562002</v>
      </c>
      <c r="Q54">
        <f>$C$14*ReDiarioFert!M43</f>
        <v>0.260589245</v>
      </c>
      <c r="T54">
        <f>((G54/100)*$G$386+(I54/100)*$G$387+(K54/100)*$G$388+(M54/100)*$G$389+(O54/100)*$G$390+(Q54)*$G$391+(S54*$G$392)+(E54*(VLOOKUP(D54,Fertilizantes!$A$49:$E$122,3,FALSE))))</f>
        <v>830.4991220695939</v>
      </c>
    </row>
    <row r="55">
      <c r="B55">
        <v>38</v>
      </c>
      <c r="C55">
        <f>$I$13+B55</f>
        <v>39964</v>
      </c>
      <c r="E55">
        <f>VLOOKUP(D55,Fertilizantes!$A$49:$E$122,2,FALSE)*$C$14</f>
        <v>0</v>
      </c>
      <c r="F55">
        <f>VLOOKUP(D55,Fertilizantes!$A$49:$E$122,4,FALSE)</f>
        <v>0</v>
      </c>
      <c r="G55">
        <f>IF($C$14*ReDiarioFert!C44&lt;=0,"0",$C$14*ReDiarioFert!C44)</f>
        <v>45.08785940495721</v>
      </c>
      <c r="I55">
        <f>$C$14*ReDiarioFert!E44</f>
        <v>17.566621739130436</v>
      </c>
      <c r="K55">
        <f>$C$14*ReDiarioFert!G44</f>
        <v>44.65134333333334</v>
      </c>
      <c r="M55">
        <f>$C$14*ReDiarioFert!I44</f>
        <v>28.657940423980307</v>
      </c>
      <c r="O55">
        <f>$C$14*ReDiarioFert!K44</f>
        <v>0.0015949290163562002</v>
      </c>
      <c r="Q55">
        <f>$C$14*ReDiarioFert!M44</f>
        <v>0.260589245</v>
      </c>
      <c r="S55">
        <f>Main!$H$82</f>
        <v>0</v>
      </c>
      <c r="T55">
        <f>((G55/100)*$G$386+(I55/100)*$G$387+(K55/100)*$G$388+(M55/100)*$G$389+(O55/100)*$G$390+(Q55)*$G$391+(S55*$G$392)+(E55*(VLOOKUP(D55,Fertilizantes!$A$49:$E$122,3,FALSE))))</f>
        <v>830.4991220695939</v>
      </c>
    </row>
    <row r="56">
      <c r="B56">
        <v>39</v>
      </c>
      <c r="C56">
        <f>$I$13+B56</f>
        <v>39965</v>
      </c>
      <c r="E56">
        <f>VLOOKUP(D56,Fertilizantes!$A$49:$E$122,2,FALSE)*$C$14</f>
        <v>0</v>
      </c>
      <c r="F56">
        <f>VLOOKUP(D56,Fertilizantes!$A$49:$E$122,4,FALSE)</f>
        <v>0</v>
      </c>
      <c r="G56">
        <f>IF($C$14*ReDiarioFert!C45&lt;=0,"0",$C$14*ReDiarioFert!C45)</f>
        <v>45.08785940495721</v>
      </c>
      <c r="I56">
        <f>$C$14*ReDiarioFert!E45</f>
        <v>17.566621739130436</v>
      </c>
      <c r="K56">
        <f>$C$14*ReDiarioFert!G45</f>
        <v>44.65134333333334</v>
      </c>
      <c r="M56">
        <f>$C$14*ReDiarioFert!I45</f>
        <v>28.657940423980307</v>
      </c>
      <c r="O56">
        <f>$C$14*ReDiarioFert!K45</f>
        <v>0.0015949290163562002</v>
      </c>
      <c r="Q56">
        <f>$C$14*ReDiarioFert!M45</f>
        <v>0.260589245</v>
      </c>
      <c r="T56">
        <f>((G56/100)*$G$386+(I56/100)*$G$387+(K56/100)*$G$388+(M56/100)*$G$389+(O56/100)*$G$390+(Q56)*$G$391+(S56*$G$392)+(E56*(VLOOKUP(D56,Fertilizantes!$A$49:$E$122,3,FALSE))))</f>
        <v>830.4991220695939</v>
      </c>
    </row>
    <row r="57">
      <c r="B57">
        <v>40</v>
      </c>
      <c r="C57">
        <f>$I$13+B57</f>
        <v>39966</v>
      </c>
      <c r="E57">
        <f>VLOOKUP(D57,Fertilizantes!$A$49:$E$122,2,FALSE)*$C$14</f>
        <v>0</v>
      </c>
      <c r="F57">
        <f>VLOOKUP(D57,Fertilizantes!$A$49:$E$122,4,FALSE)</f>
        <v>0</v>
      </c>
      <c r="G57">
        <f>IF($C$14*ReDiarioFert!C46&lt;=0,"0",$C$14*ReDiarioFert!C46)</f>
        <v>45.08785940495721</v>
      </c>
      <c r="I57">
        <f>$C$14*ReDiarioFert!E46</f>
        <v>17.566621739130436</v>
      </c>
      <c r="K57">
        <f>$C$14*ReDiarioFert!G46</f>
        <v>44.65134333333334</v>
      </c>
      <c r="M57">
        <f>$C$14*ReDiarioFert!I46</f>
        <v>28.657940423980307</v>
      </c>
      <c r="O57">
        <f>$C$14*ReDiarioFert!K46</f>
        <v>0.0015949290163562002</v>
      </c>
      <c r="Q57">
        <f>$C$14*ReDiarioFert!M46</f>
        <v>0.260589245</v>
      </c>
      <c r="T57">
        <f>((G57/100)*$G$386+(I57/100)*$G$387+(K57/100)*$G$388+(M57/100)*$G$389+(O57/100)*$G$390+(Q57)*$G$391+(S57*$G$392)+(E57*(VLOOKUP(D57,Fertilizantes!$A$49:$E$122,3,FALSE))))</f>
        <v>830.4991220695939</v>
      </c>
    </row>
    <row r="58">
      <c r="B58">
        <v>41</v>
      </c>
      <c r="C58">
        <f>$I$13+B58</f>
        <v>39967</v>
      </c>
      <c r="E58">
        <f>VLOOKUP(D58,Fertilizantes!$A$49:$E$122,2,FALSE)*$C$14</f>
        <v>0</v>
      </c>
      <c r="F58">
        <f>VLOOKUP(D58,Fertilizantes!$A$49:$E$122,4,FALSE)</f>
        <v>0</v>
      </c>
      <c r="G58">
        <f>IF($C$14*ReDiarioFert!C47&lt;=0,"0",$C$14*ReDiarioFert!C47)</f>
        <v>45.08785940495721</v>
      </c>
      <c r="I58">
        <f>$C$14*ReDiarioFert!E47</f>
        <v>17.566621739130436</v>
      </c>
      <c r="K58">
        <f>$C$14*ReDiarioFert!G47</f>
        <v>44.65134333333334</v>
      </c>
      <c r="M58">
        <f>$C$14*ReDiarioFert!I47</f>
        <v>28.657940423980307</v>
      </c>
      <c r="O58">
        <f>$C$14*ReDiarioFert!K47</f>
        <v>0.0015949290163562002</v>
      </c>
      <c r="Q58">
        <f>$C$14*ReDiarioFert!M47</f>
        <v>0.260589245</v>
      </c>
      <c r="T58">
        <f>((G58/100)*$G$386+(I58/100)*$G$387+(K58/100)*$G$388+(M58/100)*$G$389+(O58/100)*$G$390+(Q58)*$G$391+(S58*$G$392)+(E58*(VLOOKUP(D58,Fertilizantes!$A$49:$E$122,3,FALSE))))</f>
        <v>830.4991220695939</v>
      </c>
    </row>
    <row r="59">
      <c r="B59">
        <v>42</v>
      </c>
      <c r="C59">
        <f>$I$13+B59</f>
        <v>39968</v>
      </c>
      <c r="E59">
        <f>VLOOKUP(D59,Fertilizantes!$A$49:$E$122,2,FALSE)*$C$14</f>
        <v>0</v>
      </c>
      <c r="F59">
        <f>VLOOKUP(D59,Fertilizantes!$A$49:$E$122,4,FALSE)</f>
        <v>0</v>
      </c>
      <c r="G59">
        <f>IF($C$14*ReDiarioFert!C48&lt;=0,"0",$C$14*ReDiarioFert!C48)</f>
        <v>45.08785940495721</v>
      </c>
      <c r="I59">
        <f>$C$14*ReDiarioFert!E48</f>
        <v>17.566621739130436</v>
      </c>
      <c r="K59">
        <f>$C$14*ReDiarioFert!G48</f>
        <v>44.65134333333334</v>
      </c>
      <c r="M59">
        <f>$C$14*ReDiarioFert!I48</f>
        <v>28.657940423980307</v>
      </c>
      <c r="O59">
        <f>$C$14*ReDiarioFert!K48</f>
        <v>0.0015949290163562002</v>
      </c>
      <c r="Q59">
        <f>$C$14*ReDiarioFert!M48</f>
        <v>0.260589245</v>
      </c>
      <c r="T59">
        <f>((G59/100)*$G$386+(I59/100)*$G$387+(K59/100)*$G$388+(M59/100)*$G$389+(O59/100)*$G$390+(Q59)*$G$391+(S59*$G$392)+(E59*(VLOOKUP(D59,Fertilizantes!$A$49:$E$122,3,FALSE))))</f>
        <v>830.4991220695939</v>
      </c>
    </row>
    <row r="60">
      <c r="A60">
        <v>7</v>
      </c>
      <c r="B60">
        <v>43</v>
      </c>
      <c r="C60">
        <f>$I$13+B60</f>
        <v>39969</v>
      </c>
      <c r="E60">
        <f>VLOOKUP(D60,Fertilizantes!$A$49:$E$122,2,FALSE)*$C$14</f>
        <v>0</v>
      </c>
      <c r="F60">
        <f>VLOOKUP(D60,Fertilizantes!$A$49:$E$122,4,FALSE)</f>
        <v>0</v>
      </c>
      <c r="G60">
        <f>IF($C$14*ReDiarioFert!C49&lt;=0,"0",$C$14*ReDiarioFert!C49)</f>
        <v>45.08785940495721</v>
      </c>
      <c r="I60">
        <f>$C$14*ReDiarioFert!E49</f>
        <v>17.566621739130436</v>
      </c>
      <c r="K60">
        <f>$C$14*ReDiarioFert!G49</f>
        <v>44.65134333333334</v>
      </c>
      <c r="M60">
        <f>$C$14*ReDiarioFert!I49</f>
        <v>28.657940423980307</v>
      </c>
      <c r="O60">
        <f>$C$14*ReDiarioFert!K49</f>
        <v>0.0015949290163562002</v>
      </c>
      <c r="Q60">
        <f>$C$14*ReDiarioFert!M49</f>
        <v>0.260589245</v>
      </c>
      <c r="S60">
        <f>$C$14*Main!$D$63</f>
        <v>301</v>
      </c>
      <c r="T60">
        <f>((G60/100)*$G$386+(I60/100)*$G$387+(K60/100)*$G$388+(M60/100)*$G$389+(O60/100)*$G$390+(Q60)*$G$391+(S60*$G$392)+(E60*(VLOOKUP(D60,Fertilizantes!$A$49:$E$122,3,FALSE))))</f>
        <v>1673.299122069594</v>
      </c>
    </row>
    <row r="61">
      <c r="B61">
        <v>44</v>
      </c>
      <c r="C61">
        <f>$I$13+B61</f>
        <v>39970</v>
      </c>
      <c r="E61">
        <f>VLOOKUP(D61,Fertilizantes!$A$49:$E$122,2,FALSE)*$C$14</f>
        <v>0</v>
      </c>
      <c r="F61">
        <f>VLOOKUP(D61,Fertilizantes!$A$49:$E$122,4,FALSE)</f>
        <v>0</v>
      </c>
      <c r="G61">
        <f>IF($C$14*ReDiarioFert!C50&lt;=0,"0",$C$14*ReDiarioFert!C50)</f>
        <v>45.08785940495721</v>
      </c>
      <c r="I61">
        <f>$C$14*ReDiarioFert!E50</f>
        <v>17.566621739130436</v>
      </c>
      <c r="K61">
        <f>$C$14*ReDiarioFert!G50</f>
        <v>44.65134333333334</v>
      </c>
      <c r="M61">
        <f>$C$14*ReDiarioFert!I50</f>
        <v>28.657940423980307</v>
      </c>
      <c r="O61">
        <f>$C$14*ReDiarioFert!K50</f>
        <v>0.0015949290163562002</v>
      </c>
      <c r="Q61">
        <f>$C$14*ReDiarioFert!M50</f>
        <v>0.260589245</v>
      </c>
      <c r="T61">
        <f>((G61/100)*$G$386+(I61/100)*$G$387+(K61/100)*$G$388+(M61/100)*$G$389+(O61/100)*$G$390+(Q61)*$G$391+(S61*$G$392)+(E61*(VLOOKUP(D61,Fertilizantes!$A$49:$E$122,3,FALSE))))</f>
        <v>830.4991220695939</v>
      </c>
    </row>
    <row r="62">
      <c r="B62">
        <v>45</v>
      </c>
      <c r="C62">
        <f>$I$13+B62</f>
        <v>39971</v>
      </c>
      <c r="E62">
        <f>VLOOKUP(D62,Fertilizantes!$A$49:$E$122,2,FALSE)*$C$14</f>
        <v>0</v>
      </c>
      <c r="F62">
        <f>VLOOKUP(D62,Fertilizantes!$A$49:$E$122,4,FALSE)</f>
        <v>0</v>
      </c>
      <c r="G62">
        <f>IF($C$14*ReDiarioFert!C51&lt;=0,"0",$C$14*ReDiarioFert!C51)</f>
        <v>45.08785940495721</v>
      </c>
      <c r="I62">
        <f>$C$14*ReDiarioFert!E51</f>
        <v>17.566621739130436</v>
      </c>
      <c r="K62">
        <f>$C$14*ReDiarioFert!G51</f>
        <v>44.65134333333334</v>
      </c>
      <c r="M62">
        <f>$C$14*ReDiarioFert!I51</f>
        <v>28.657940423980307</v>
      </c>
      <c r="O62">
        <f>$C$14*ReDiarioFert!K51</f>
        <v>0.0015949290163562002</v>
      </c>
      <c r="Q62">
        <f>$C$14*ReDiarioFert!M51</f>
        <v>0.260589245</v>
      </c>
      <c r="T62">
        <f>((G62/100)*$G$386+(I62/100)*$G$387+(K62/100)*$G$388+(M62/100)*$G$389+(O62/100)*$G$390+(Q62)*$G$391+(S62*$G$392)+(E62*(VLOOKUP(D62,Fertilizantes!$A$49:$E$122,3,FALSE))))</f>
        <v>830.4991220695939</v>
      </c>
    </row>
    <row r="63">
      <c r="B63">
        <v>46</v>
      </c>
      <c r="C63">
        <f>$I$13+B63</f>
        <v>39972</v>
      </c>
      <c r="E63">
        <f>VLOOKUP(D63,Fertilizantes!$A$49:$E$122,2,FALSE)*$C$14</f>
        <v>0</v>
      </c>
      <c r="F63">
        <f>VLOOKUP(D63,Fertilizantes!$A$49:$E$122,4,FALSE)</f>
        <v>0</v>
      </c>
      <c r="G63">
        <f>IF($C$14*ReDiarioFert!C52&lt;=0,"0",$C$14*ReDiarioFert!C52)</f>
        <v>45.08785940495721</v>
      </c>
      <c r="I63">
        <f>$C$14*ReDiarioFert!E52</f>
        <v>17.566621739130436</v>
      </c>
      <c r="K63">
        <f>$C$14*ReDiarioFert!G52</f>
        <v>44.65134333333334</v>
      </c>
      <c r="M63">
        <f>$C$14*ReDiarioFert!I52</f>
        <v>28.657940423980307</v>
      </c>
      <c r="O63">
        <f>$C$14*ReDiarioFert!K52</f>
        <v>0.0015949290163562002</v>
      </c>
      <c r="Q63">
        <f>$C$14*ReDiarioFert!M52</f>
        <v>0.260589245</v>
      </c>
      <c r="T63">
        <f>((G63/100)*$G$386+(I63/100)*$G$387+(K63/100)*$G$388+(M63/100)*$G$389+(O63/100)*$G$390+(Q63)*$G$391+(S63*$G$392)+(E63*(VLOOKUP(D63,Fertilizantes!$A$49:$E$122,3,FALSE))))</f>
        <v>830.4991220695939</v>
      </c>
    </row>
    <row r="64">
      <c r="B64">
        <v>47</v>
      </c>
      <c r="C64">
        <f>$I$13+B64</f>
        <v>39973</v>
      </c>
      <c r="E64">
        <f>VLOOKUP(D64,Fertilizantes!$A$49:$E$122,2,FALSE)*$C$14</f>
        <v>0</v>
      </c>
      <c r="F64">
        <f>VLOOKUP(D64,Fertilizantes!$A$49:$E$122,4,FALSE)</f>
        <v>0</v>
      </c>
      <c r="G64">
        <f>IF($C$14*ReDiarioFert!C53&lt;=0,"0",$C$14*ReDiarioFert!C53)</f>
        <v>45.08785940495721</v>
      </c>
      <c r="I64">
        <f>$C$14*ReDiarioFert!E53</f>
        <v>17.566621739130436</v>
      </c>
      <c r="K64">
        <f>$C$14*ReDiarioFert!G53</f>
        <v>44.65134333333334</v>
      </c>
      <c r="M64">
        <f>$C$14*ReDiarioFert!I53</f>
        <v>28.657940423980307</v>
      </c>
      <c r="O64">
        <f>$C$14*ReDiarioFert!K53</f>
        <v>0.0015949290163562002</v>
      </c>
      <c r="Q64">
        <f>$C$14*ReDiarioFert!M53</f>
        <v>0.260589245</v>
      </c>
      <c r="T64">
        <f>((G64/100)*$G$386+(I64/100)*$G$387+(K64/100)*$G$388+(M64/100)*$G$389+(O64/100)*$G$390+(Q64)*$G$391+(S64*$G$392)+(E64*(VLOOKUP(D64,Fertilizantes!$A$49:$E$122,3,FALSE))))</f>
        <v>830.4991220695939</v>
      </c>
    </row>
    <row r="65">
      <c r="B65">
        <v>48</v>
      </c>
      <c r="C65">
        <f>$I$13+B65</f>
        <v>39974</v>
      </c>
      <c r="E65">
        <f>VLOOKUP(D65,Fertilizantes!$A$49:$E$122,2,FALSE)*$C$14</f>
        <v>0</v>
      </c>
      <c r="F65">
        <f>VLOOKUP(D65,Fertilizantes!$A$49:$E$122,4,FALSE)</f>
        <v>0</v>
      </c>
      <c r="G65">
        <f>IF($C$14*ReDiarioFert!C54&lt;=0,"0",$C$14*ReDiarioFert!C54)</f>
        <v>45.08785940495721</v>
      </c>
      <c r="I65">
        <f>$C$14*ReDiarioFert!E54</f>
        <v>17.566621739130436</v>
      </c>
      <c r="K65">
        <f>$C$14*ReDiarioFert!G54</f>
        <v>44.65134333333334</v>
      </c>
      <c r="M65">
        <f>$C$14*ReDiarioFert!I54</f>
        <v>28.657940423980307</v>
      </c>
      <c r="O65">
        <f>$C$14*ReDiarioFert!K54</f>
        <v>0.0015949290163562002</v>
      </c>
      <c r="Q65">
        <f>$C$14*ReDiarioFert!M54</f>
        <v>0.35256129999999997</v>
      </c>
      <c r="T65">
        <f>((G65/100)*$G$386+(I65/100)*$G$387+(K65/100)*$G$388+(M65/100)*$G$389+(O65/100)*$G$390+(Q65)*$G$391+(S65*$G$392)+(E65*(VLOOKUP(D65,Fertilizantes!$A$49:$E$122,3,FALSE))))</f>
        <v>830.4991220695939</v>
      </c>
    </row>
    <row r="66">
      <c r="B66">
        <v>49</v>
      </c>
      <c r="C66">
        <f>$I$13+B66</f>
        <v>39975</v>
      </c>
      <c r="E66">
        <f>VLOOKUP(D66,Fertilizantes!$A$49:$E$122,2,FALSE)*$C$14</f>
        <v>0</v>
      </c>
      <c r="F66">
        <f>VLOOKUP(D66,Fertilizantes!$A$49:$E$122,4,FALSE)</f>
        <v>0</v>
      </c>
      <c r="G66">
        <f>IF($C$14*ReDiarioFert!C55&lt;=0,"0",$C$14*ReDiarioFert!C55)</f>
        <v>45.08785940495721</v>
      </c>
      <c r="I66">
        <f>$C$14*ReDiarioFert!E55</f>
        <v>17.566621739130436</v>
      </c>
      <c r="K66">
        <f>$C$14*ReDiarioFert!G55</f>
        <v>44.65134333333334</v>
      </c>
      <c r="M66">
        <f>$C$14*ReDiarioFert!I55</f>
        <v>28.657940423980307</v>
      </c>
      <c r="O66">
        <f>$C$14*ReDiarioFert!K55</f>
        <v>0.0015949290163562002</v>
      </c>
      <c r="Q66">
        <f>$C$14*ReDiarioFert!M55</f>
        <v>0.35256129999999997</v>
      </c>
      <c r="S66">
        <f>Main!$H$84</f>
        <v>0</v>
      </c>
      <c r="T66">
        <f>((G66/100)*$G$386+(I66/100)*$G$387+(K66/100)*$G$388+(M66/100)*$G$389+(O66/100)*$G$390+(Q66)*$G$391+(S66*$G$392)+(E66*(VLOOKUP(D66,Fertilizantes!$A$49:$E$122,3,FALSE))))</f>
        <v>830.4991220695939</v>
      </c>
    </row>
    <row r="67">
      <c r="A67">
        <v>8</v>
      </c>
      <c r="B67">
        <v>50</v>
      </c>
      <c r="C67">
        <f>$I$13+B67</f>
        <v>39976</v>
      </c>
      <c r="E67">
        <f>VLOOKUP(D67,Fertilizantes!$A$49:$E$122,2,FALSE)*$C$14</f>
        <v>0</v>
      </c>
      <c r="F67">
        <f>VLOOKUP(D67,Fertilizantes!$A$49:$E$122,4,FALSE)</f>
        <v>0</v>
      </c>
      <c r="G67">
        <f>IF($C$14*ReDiarioFert!C56&lt;=0,"0",$C$14*ReDiarioFert!C56)</f>
        <v>42.859207609116</v>
      </c>
      <c r="I67">
        <f>$C$14*ReDiarioFert!E56</f>
        <v>23.2620652173913</v>
      </c>
      <c r="K67">
        <f>$C$14*ReDiarioFert!G56</f>
        <v>44.65134333333334</v>
      </c>
      <c r="M67">
        <f>$C$14*ReDiarioFert!I56</f>
        <v>28.657940423980307</v>
      </c>
      <c r="O67">
        <f>$C$14*ReDiarioFert!K56</f>
        <v>0.0015949290163562002</v>
      </c>
      <c r="Q67">
        <f>$C$14*ReDiarioFert!M56</f>
        <v>0.35256129999999997</v>
      </c>
      <c r="S67">
        <f>$C$14*Main!$D$63</f>
        <v>301</v>
      </c>
      <c r="T67">
        <f>((G67/100)*$G$386+(I67/100)*$G$387+(K67/100)*$G$388+(M67/100)*$G$389+(O67/100)*$G$390+(Q67)*$G$391+(S67*$G$392)+(E67*(VLOOKUP(D67,Fertilizantes!$A$49:$E$122,3,FALSE))))</f>
        <v>1708.0636138049435</v>
      </c>
    </row>
    <row r="68">
      <c r="B68">
        <v>51</v>
      </c>
      <c r="C68">
        <f>$I$13+B68</f>
        <v>39977</v>
      </c>
      <c r="E68">
        <f>VLOOKUP(D68,Fertilizantes!$A$49:$E$122,2,FALSE)*$C$14</f>
        <v>0</v>
      </c>
      <c r="F68">
        <f>VLOOKUP(D68,Fertilizantes!$A$49:$E$122,4,FALSE)</f>
        <v>0</v>
      </c>
      <c r="G68">
        <f>IF($C$14*ReDiarioFert!C57&lt;=0,"0",$C$14*ReDiarioFert!C57)</f>
        <v>42.859207609116</v>
      </c>
      <c r="I68">
        <f>$C$14*ReDiarioFert!E57</f>
        <v>23.2620652173913</v>
      </c>
      <c r="K68">
        <f>$C$14*ReDiarioFert!G57</f>
        <v>44.65134333333334</v>
      </c>
      <c r="M68">
        <f>$C$14*ReDiarioFert!I57</f>
        <v>28.657940423980307</v>
      </c>
      <c r="O68">
        <f>$C$14*ReDiarioFert!K57</f>
        <v>0.0015949290163562002</v>
      </c>
      <c r="Q68">
        <f>$C$14*ReDiarioFert!M57</f>
        <v>0.35256129999999997</v>
      </c>
      <c r="T68">
        <f>((G68/100)*$G$386+(I68/100)*$G$387+(K68/100)*$G$388+(M68/100)*$G$389+(O68/100)*$G$390+(Q68)*$G$391+(S68*$G$392)+(E68*(VLOOKUP(D68,Fertilizantes!$A$49:$E$122,3,FALSE))))</f>
        <v>865.2636138049435</v>
      </c>
    </row>
    <row r="69">
      <c r="B69">
        <v>52</v>
      </c>
      <c r="C69">
        <f>$I$13+B69</f>
        <v>39978</v>
      </c>
      <c r="E69">
        <f>VLOOKUP(D69,Fertilizantes!$A$49:$E$122,2,FALSE)*$C$14</f>
        <v>0</v>
      </c>
      <c r="F69">
        <f>VLOOKUP(D69,Fertilizantes!$A$49:$E$122,4,FALSE)</f>
        <v>0</v>
      </c>
      <c r="G69">
        <f>IF($C$14*ReDiarioFert!C58&lt;=0,"0",$C$14*ReDiarioFert!C58)</f>
        <v>42.859207609116</v>
      </c>
      <c r="I69">
        <f>$C$14*ReDiarioFert!E58</f>
        <v>23.2620652173913</v>
      </c>
      <c r="K69">
        <f>$C$14*ReDiarioFert!G58</f>
        <v>44.65134333333334</v>
      </c>
      <c r="M69">
        <f>$C$14*ReDiarioFert!I58</f>
        <v>28.657940423980307</v>
      </c>
      <c r="O69">
        <f>$C$14*ReDiarioFert!K58</f>
        <v>0.0015949290163562002</v>
      </c>
      <c r="Q69">
        <f>$C$14*ReDiarioFert!M58</f>
        <v>0.35256129999999997</v>
      </c>
      <c r="T69">
        <f>((G69/100)*$G$386+(I69/100)*$G$387+(K69/100)*$G$388+(M69/100)*$G$389+(O69/100)*$G$390+(Q69)*$G$391+(S69*$G$392)+(E69*(VLOOKUP(D69,Fertilizantes!$A$49:$E$122,3,FALSE))))</f>
        <v>865.2636138049435</v>
      </c>
    </row>
    <row r="70">
      <c r="B70">
        <v>53</v>
      </c>
      <c r="C70">
        <f>$I$13+B70</f>
        <v>39979</v>
      </c>
      <c r="E70">
        <f>VLOOKUP(D70,Fertilizantes!$A$49:$E$122,2,FALSE)*$C$14</f>
        <v>0</v>
      </c>
      <c r="F70">
        <f>VLOOKUP(D70,Fertilizantes!$A$49:$E$122,4,FALSE)</f>
        <v>0</v>
      </c>
      <c r="G70">
        <f>IF($C$14*ReDiarioFert!C59&lt;=0,"0",$C$14*ReDiarioFert!C59)</f>
        <v>42.859207609116</v>
      </c>
      <c r="I70">
        <f>$C$14*ReDiarioFert!E59</f>
        <v>23.2620652173913</v>
      </c>
      <c r="K70">
        <f>$C$14*ReDiarioFert!G59</f>
        <v>44.65134333333334</v>
      </c>
      <c r="M70">
        <f>$C$14*ReDiarioFert!I59</f>
        <v>28.657940423980307</v>
      </c>
      <c r="O70">
        <f>$C$14*ReDiarioFert!K59</f>
        <v>0.0015949290163562002</v>
      </c>
      <c r="Q70">
        <f>$C$14*ReDiarioFert!M59</f>
        <v>0.35256129999999997</v>
      </c>
      <c r="T70">
        <f>((G70/100)*$G$386+(I70/100)*$G$387+(K70/100)*$G$388+(M70/100)*$G$389+(O70/100)*$G$390+(Q70)*$G$391+(S70*$G$392)+(E70*(VLOOKUP(D70,Fertilizantes!$A$49:$E$122,3,FALSE))))</f>
        <v>865.2636138049435</v>
      </c>
    </row>
    <row r="71">
      <c r="B71">
        <v>54</v>
      </c>
      <c r="C71">
        <f>$I$13+B71</f>
        <v>39980</v>
      </c>
      <c r="E71">
        <f>VLOOKUP(D71,Fertilizantes!$A$49:$E$122,2,FALSE)*$C$14</f>
        <v>0</v>
      </c>
      <c r="F71">
        <f>VLOOKUP(D71,Fertilizantes!$A$49:$E$122,4,FALSE)</f>
        <v>0</v>
      </c>
      <c r="G71">
        <f>IF($C$14*ReDiarioFert!C60&lt;=0,"0",$C$14*ReDiarioFert!C60)</f>
        <v>42.859207609116</v>
      </c>
      <c r="I71">
        <f>$C$14*ReDiarioFert!E60</f>
        <v>23.2620652173913</v>
      </c>
      <c r="K71">
        <f>$C$14*ReDiarioFert!G60</f>
        <v>44.65134333333334</v>
      </c>
      <c r="M71">
        <f>$C$14*ReDiarioFert!I60</f>
        <v>28.657940423980307</v>
      </c>
      <c r="O71">
        <f>$C$14*ReDiarioFert!K60</f>
        <v>0.0015949290163562002</v>
      </c>
      <c r="Q71">
        <f>$C$14*ReDiarioFert!M60</f>
        <v>0.35256129999999997</v>
      </c>
      <c r="T71">
        <f>((G71/100)*$G$386+(I71/100)*$G$387+(K71/100)*$G$388+(M71/100)*$G$389+(O71/100)*$G$390+(Q71)*$G$391+(S71*$G$392)+(E71*(VLOOKUP(D71,Fertilizantes!$A$49:$E$122,3,FALSE))))</f>
        <v>865.2636138049435</v>
      </c>
    </row>
    <row r="72">
      <c r="B72">
        <v>55</v>
      </c>
      <c r="C72">
        <f>$I$13+B72</f>
        <v>39981</v>
      </c>
      <c r="E72">
        <f>VLOOKUP(D72,Fertilizantes!$A$49:$E$122,2,FALSE)*$C$14</f>
        <v>0</v>
      </c>
      <c r="F72">
        <f>VLOOKUP(D72,Fertilizantes!$A$49:$E$122,4,FALSE)</f>
        <v>0</v>
      </c>
      <c r="G72">
        <f>IF($C$14*ReDiarioFert!C61&lt;=0,"0",$C$14*ReDiarioFert!C61)</f>
        <v>42.859207609116</v>
      </c>
      <c r="I72">
        <f>$C$14*ReDiarioFert!E61</f>
        <v>23.2620652173913</v>
      </c>
      <c r="K72">
        <f>$C$14*ReDiarioFert!G61</f>
        <v>44.65134333333334</v>
      </c>
      <c r="M72">
        <f>$C$14*ReDiarioFert!I61</f>
        <v>28.657940423980307</v>
      </c>
      <c r="O72">
        <f>$C$14*ReDiarioFert!K61</f>
        <v>0.0015949290163562002</v>
      </c>
      <c r="Q72">
        <f>$C$14*ReDiarioFert!M61</f>
        <v>0.35256129999999997</v>
      </c>
      <c r="T72">
        <f>((G72/100)*$G$386+(I72/100)*$G$387+(K72/100)*$G$388+(M72/100)*$G$389+(O72/100)*$G$390+(Q72)*$G$391+(S72*$G$392)+(E72*(VLOOKUP(D72,Fertilizantes!$A$49:$E$122,3,FALSE))))</f>
        <v>865.2636138049435</v>
      </c>
    </row>
    <row r="73">
      <c r="B73">
        <v>56</v>
      </c>
      <c r="C73">
        <f>$I$13+B73</f>
        <v>39982</v>
      </c>
      <c r="E73">
        <f>VLOOKUP(D73,Fertilizantes!$A$49:$E$122,2,FALSE)*$C$14</f>
        <v>0</v>
      </c>
      <c r="F73">
        <f>VLOOKUP(D73,Fertilizantes!$A$49:$E$122,4,FALSE)</f>
        <v>0</v>
      </c>
      <c r="G73">
        <f>IF($C$14*ReDiarioFert!C62&lt;=0,"0",$C$14*ReDiarioFert!C62)</f>
        <v>42.859207609116</v>
      </c>
      <c r="I73">
        <f>$C$14*ReDiarioFert!E62</f>
        <v>23.2620652173913</v>
      </c>
      <c r="K73">
        <f>$C$14*ReDiarioFert!G62</f>
        <v>44.65134333333334</v>
      </c>
      <c r="M73">
        <f>$C$14*ReDiarioFert!I62</f>
        <v>28.657940423980307</v>
      </c>
      <c r="O73">
        <f>$C$14*ReDiarioFert!K62</f>
        <v>0.0015949290163562002</v>
      </c>
      <c r="Q73">
        <f>$C$14*ReDiarioFert!M62</f>
        <v>0.35256129999999997</v>
      </c>
      <c r="T73">
        <f>((G73/100)*$G$386+(I73/100)*$G$387+(K73/100)*$G$388+(M73/100)*$G$389+(O73/100)*$G$390+(Q73)*$G$391+(S73*$G$392)+(E73*(VLOOKUP(D73,Fertilizantes!$A$49:$E$122,3,FALSE))))</f>
        <v>865.2636138049435</v>
      </c>
    </row>
    <row r="74">
      <c r="A74">
        <v>9</v>
      </c>
      <c r="B74">
        <v>57</v>
      </c>
      <c r="C74">
        <f>$I$13+B74</f>
        <v>39983</v>
      </c>
      <c r="D74">
        <f>Main!$H$86</f>
        <v>0</v>
      </c>
      <c r="E74">
        <f>VLOOKUP(D74,Fertilizantes!$A$49:$E$122,2,FALSE)*$C$14</f>
        <v>0</v>
      </c>
      <c r="F74">
        <f>VLOOKUP(D74,Fertilizantes!$A$49:$E$122,4,FALSE)</f>
        <v>0</v>
      </c>
      <c r="G74">
        <f>IF($C$14*ReDiarioFert!C63&lt;=0,"0",$C$14*ReDiarioFert!C63)</f>
        <v>64.288811413674</v>
      </c>
      <c r="I74">
        <f>$C$14*ReDiarioFert!E63</f>
        <v>34.89309782608696</v>
      </c>
      <c r="K74">
        <f>$C$14*ReDiarioFert!G63</f>
        <v>66.977015</v>
      </c>
      <c r="M74">
        <f>$C$14*ReDiarioFert!I63</f>
        <v>42.98691063597045</v>
      </c>
      <c r="O74">
        <f>$C$14*ReDiarioFert!K63</f>
        <v>0.0023923935245343</v>
      </c>
      <c r="Q74">
        <f>$C$14*ReDiarioFert!M63</f>
        <v>0.35256129999999997</v>
      </c>
      <c r="S74">
        <f>$C$14*Main!$D$63</f>
        <v>301</v>
      </c>
      <c r="T74">
        <f>((G74/100)*$G$386+(I74/100)*$G$387+(K74/100)*$G$388+(M74/100)*$G$389+(O74/100)*$G$390+(Q74)*$G$391+(S74*$G$392)+(E74*(VLOOKUP(D74,Fertilizantes!$A$49:$E$122,3,FALSE))))</f>
        <v>2140.695420707415</v>
      </c>
    </row>
    <row r="75">
      <c r="B75">
        <v>58</v>
      </c>
      <c r="C75">
        <f>$I$13+B75</f>
        <v>39984</v>
      </c>
      <c r="E75">
        <f>VLOOKUP(D75,Fertilizantes!$A$49:$E$122,2,FALSE)*$C$14</f>
        <v>0</v>
      </c>
      <c r="F75">
        <f>VLOOKUP(D75,Fertilizantes!$A$49:$E$122,4,FALSE)</f>
        <v>0</v>
      </c>
      <c r="G75">
        <f>IF($C$14*ReDiarioFert!C64&lt;=0,"0",$C$14*ReDiarioFert!C64)</f>
        <v>64.288811413674</v>
      </c>
      <c r="I75">
        <f>$C$14*ReDiarioFert!E64</f>
        <v>34.89309782608696</v>
      </c>
      <c r="K75">
        <f>$C$14*ReDiarioFert!G64</f>
        <v>66.977015</v>
      </c>
      <c r="M75">
        <f>$C$14*ReDiarioFert!I64</f>
        <v>42.98691063597045</v>
      </c>
      <c r="O75">
        <f>$C$14*ReDiarioFert!K64</f>
        <v>0.0023923935245343</v>
      </c>
      <c r="Q75">
        <f>$C$14*ReDiarioFert!M64</f>
        <v>0.35256129999999997</v>
      </c>
      <c r="T75">
        <f>((G75/100)*$G$386+(I75/100)*$G$387+(K75/100)*$G$388+(M75/100)*$G$389+(O75/100)*$G$390+(Q75)*$G$391+(S75*$G$392)+(E75*(VLOOKUP(D75,Fertilizantes!$A$49:$E$122,3,FALSE))))</f>
        <v>1297.8954207074153</v>
      </c>
    </row>
    <row r="76">
      <c r="B76">
        <v>59</v>
      </c>
      <c r="C76">
        <f>$I$13+B76</f>
        <v>39985</v>
      </c>
      <c r="E76">
        <f>VLOOKUP(D76,Fertilizantes!$A$49:$E$122,2,FALSE)*$C$14</f>
        <v>0</v>
      </c>
      <c r="F76">
        <f>VLOOKUP(D76,Fertilizantes!$A$49:$E$122,4,FALSE)</f>
        <v>0</v>
      </c>
      <c r="G76">
        <f>IF($C$14*ReDiarioFert!C65&lt;=0,"0",$C$14*ReDiarioFert!C65)</f>
        <v>64.288811413674</v>
      </c>
      <c r="I76">
        <f>$C$14*ReDiarioFert!E65</f>
        <v>34.89309782608696</v>
      </c>
      <c r="K76">
        <f>$C$14*ReDiarioFert!G65</f>
        <v>66.977015</v>
      </c>
      <c r="M76">
        <f>$C$14*ReDiarioFert!I65</f>
        <v>42.98691063597045</v>
      </c>
      <c r="O76">
        <f>$C$14*ReDiarioFert!K65</f>
        <v>0.0023923935245343</v>
      </c>
      <c r="Q76">
        <f>$C$14*ReDiarioFert!M65</f>
        <v>0.35256129999999997</v>
      </c>
      <c r="T76">
        <f>((G76/100)*$G$386+(I76/100)*$G$387+(K76/100)*$G$388+(M76/100)*$G$389+(O76/100)*$G$390+(Q76)*$G$391+(S76*$G$392)+(E76*(VLOOKUP(D76,Fertilizantes!$A$49:$E$122,3,FALSE))))</f>
        <v>1297.8954207074153</v>
      </c>
    </row>
    <row r="77">
      <c r="B77">
        <v>60</v>
      </c>
      <c r="C77">
        <f>$I$13+B77</f>
        <v>39986</v>
      </c>
      <c r="D77" t="str">
        <v>Acido Salicílico</v>
      </c>
      <c r="E77">
        <f>VLOOKUP(D77,Fertilizantes!$A$49:$E$122,2,FALSE)*$C$14</f>
        <v>3762.4999999999995</v>
      </c>
      <c r="F77" t="str">
        <f>VLOOKUP(D77,Fertilizantes!$A$49:$E$122,4,FALSE)</f>
        <v>g</v>
      </c>
      <c r="G77">
        <f>IF($C$14*ReDiarioFert!C66&lt;=0,"0",$C$14*ReDiarioFert!C66)</f>
        <v>64.288811413674</v>
      </c>
      <c r="I77">
        <f>$C$14*ReDiarioFert!E66</f>
        <v>34.89309782608696</v>
      </c>
      <c r="K77">
        <f>$C$14*ReDiarioFert!G66</f>
        <v>66.977015</v>
      </c>
      <c r="M77">
        <f>$C$14*ReDiarioFert!I66</f>
        <v>42.98691063597045</v>
      </c>
      <c r="O77">
        <f>$C$14*ReDiarioFert!K66</f>
        <v>0.0023923935245343</v>
      </c>
      <c r="Q77">
        <f>$C$14*ReDiarioFert!M66</f>
        <v>0.35256129999999997</v>
      </c>
      <c r="T77">
        <f>((G77/100)*$G$386+(I77/100)*$G$387+(K77/100)*$G$388+(M77/100)*$G$389+(O77/100)*$G$390+(Q77)*$G$391+(S77*$G$392)+(E77*(VLOOKUP(D77,Fertilizantes!$A$49:$E$122,3,FALSE))))</f>
        <v>1937.5204207074153</v>
      </c>
    </row>
    <row r="78">
      <c r="B78">
        <v>61</v>
      </c>
      <c r="C78">
        <f>$I$13+B78</f>
        <v>39987</v>
      </c>
      <c r="E78">
        <f>VLOOKUP(D78,Fertilizantes!$A$49:$E$122,2,FALSE)*$C$14</f>
        <v>0</v>
      </c>
      <c r="F78">
        <f>VLOOKUP(D78,Fertilizantes!$A$49:$E$122,4,FALSE)</f>
        <v>0</v>
      </c>
      <c r="G78">
        <f>IF($C$14*ReDiarioFert!C67&lt;=0,"0",$C$14*ReDiarioFert!C67)</f>
        <v>64.288811413674</v>
      </c>
      <c r="I78">
        <f>$C$14*ReDiarioFert!E67</f>
        <v>34.89309782608696</v>
      </c>
      <c r="K78">
        <f>$C$14*ReDiarioFert!G67</f>
        <v>66.977015</v>
      </c>
      <c r="M78">
        <f>$C$14*ReDiarioFert!I67</f>
        <v>42.98691063597045</v>
      </c>
      <c r="O78">
        <f>$C$14*ReDiarioFert!K67</f>
        <v>0.0023923935245343</v>
      </c>
      <c r="Q78">
        <f>$C$14*ReDiarioFert!M67</f>
        <v>0.35256129999999997</v>
      </c>
      <c r="T78">
        <f>((G78/100)*$G$386+(I78/100)*$G$387+(K78/100)*$G$388+(M78/100)*$G$389+(O78/100)*$G$390+(Q78)*$G$391+(S78*$G$392)+(E78*(VLOOKUP(D78,Fertilizantes!$A$49:$E$122,3,FALSE))))</f>
        <v>1297.8954207074153</v>
      </c>
    </row>
    <row r="79">
      <c r="B79">
        <v>62</v>
      </c>
      <c r="C79">
        <f>$I$13+B79</f>
        <v>39988</v>
      </c>
      <c r="E79">
        <f>VLOOKUP(D79,Fertilizantes!$A$49:$E$122,2,FALSE)*$C$14</f>
        <v>0</v>
      </c>
      <c r="F79">
        <f>VLOOKUP(D79,Fertilizantes!$A$49:$E$122,4,FALSE)</f>
        <v>0</v>
      </c>
      <c r="G79">
        <f>IF($C$14*ReDiarioFert!C68&lt;=0,"0",$C$14*ReDiarioFert!C68)</f>
        <v>64.288811413674</v>
      </c>
      <c r="I79">
        <f>$C$14*ReDiarioFert!E68</f>
        <v>34.89309782608696</v>
      </c>
      <c r="K79">
        <f>$C$14*ReDiarioFert!G68</f>
        <v>66.977015</v>
      </c>
      <c r="M79">
        <f>$C$14*ReDiarioFert!I68</f>
        <v>42.98691063597045</v>
      </c>
      <c r="O79">
        <f>$C$14*ReDiarioFert!K68</f>
        <v>0.0023923935245343</v>
      </c>
      <c r="Q79">
        <f>$C$14*ReDiarioFert!M68</f>
        <v>0.35256129999999997</v>
      </c>
      <c r="T79">
        <f>((G79/100)*$G$386+(I79/100)*$G$387+(K79/100)*$G$388+(M79/100)*$G$389+(O79/100)*$G$390+(Q79)*$G$391+(S79*$G$392)+(E79*(VLOOKUP(D79,Fertilizantes!$A$49:$E$122,3,FALSE))))</f>
        <v>1297.8954207074153</v>
      </c>
    </row>
    <row r="80">
      <c r="B80">
        <v>63</v>
      </c>
      <c r="C80">
        <f>$I$13+B80</f>
        <v>39989</v>
      </c>
      <c r="E80">
        <f>VLOOKUP(D80,Fertilizantes!$A$49:$E$122,2,FALSE)*$C$14</f>
        <v>0</v>
      </c>
      <c r="F80">
        <f>VLOOKUP(D80,Fertilizantes!$A$49:$E$122,4,FALSE)</f>
        <v>0</v>
      </c>
      <c r="G80">
        <f>IF($C$14*ReDiarioFert!C69&lt;=0,"0",$C$14*ReDiarioFert!C69)</f>
        <v>64.288811413674</v>
      </c>
      <c r="I80">
        <f>$C$14*ReDiarioFert!E69</f>
        <v>34.89309782608696</v>
      </c>
      <c r="K80">
        <f>$C$14*ReDiarioFert!G69</f>
        <v>66.977015</v>
      </c>
      <c r="M80">
        <f>$C$14*ReDiarioFert!I69</f>
        <v>42.98691063597045</v>
      </c>
      <c r="O80">
        <f>$C$14*ReDiarioFert!K69</f>
        <v>0.0023923935245343</v>
      </c>
      <c r="Q80">
        <f>$C$14*ReDiarioFert!M69</f>
        <v>0.44453486</v>
      </c>
      <c r="S80">
        <f>Main!$H$85</f>
        <v>0</v>
      </c>
      <c r="T80">
        <f>((G80/100)*$G$386+(I80/100)*$G$387+(K80/100)*$G$388+(M80/100)*$G$389+(O80/100)*$G$390+(Q80)*$G$391+(S80*$G$392)+(E80*(VLOOKUP(D80,Fertilizantes!$A$49:$E$122,3,FALSE))))</f>
        <v>1297.8954207074153</v>
      </c>
    </row>
    <row r="81">
      <c r="A81">
        <v>10</v>
      </c>
      <c r="B81">
        <v>64</v>
      </c>
      <c r="C81">
        <f>$I$13+B81</f>
        <v>39990</v>
      </c>
      <c r="E81">
        <f>VLOOKUP(D81,Fertilizantes!$A$49:$E$122,2,FALSE)*$C$14</f>
        <v>0</v>
      </c>
      <c r="F81">
        <f>VLOOKUP(D81,Fertilizantes!$A$49:$E$122,4,FALSE)</f>
        <v>0</v>
      </c>
      <c r="G81">
        <f>IF($C$14*ReDiarioFert!C70&lt;=0,"0",$C$14*ReDiarioFert!C70)</f>
        <v>64.288811413674</v>
      </c>
      <c r="I81">
        <f>$C$14*ReDiarioFert!E70</f>
        <v>34.89309782608696</v>
      </c>
      <c r="K81">
        <f>$C$14*ReDiarioFert!G70</f>
        <v>66.977015</v>
      </c>
      <c r="M81">
        <f>$C$14*ReDiarioFert!I70</f>
        <v>42.98691063597045</v>
      </c>
      <c r="O81">
        <f>$C$14*ReDiarioFert!K70</f>
        <v>0.0023923935245343</v>
      </c>
      <c r="Q81">
        <f>$C$14*ReDiarioFert!M70</f>
        <v>0.44453486</v>
      </c>
      <c r="S81">
        <f>$C$14*Main!$D$63</f>
        <v>301</v>
      </c>
      <c r="T81">
        <f>((G81/100)*$G$386+(I81/100)*$G$387+(K81/100)*$G$388+(M81/100)*$G$389+(O81/100)*$G$390+(Q81)*$G$391+(S81*$G$392)+(E81*(VLOOKUP(D81,Fertilizantes!$A$49:$E$122,3,FALSE))))</f>
        <v>2140.695420707415</v>
      </c>
    </row>
    <row r="82">
      <c r="B82">
        <v>65</v>
      </c>
      <c r="C82">
        <f>$I$13+B82</f>
        <v>39991</v>
      </c>
      <c r="E82">
        <f>VLOOKUP(D82,Fertilizantes!$A$49:$E$122,2,FALSE)*$C$14</f>
        <v>0</v>
      </c>
      <c r="F82">
        <f>VLOOKUP(D82,Fertilizantes!$A$49:$E$122,4,FALSE)</f>
        <v>0</v>
      </c>
      <c r="G82">
        <f>IF($C$14*ReDiarioFert!C71&lt;=0,"0",$C$14*ReDiarioFert!C71)</f>
        <v>64.288811413674</v>
      </c>
      <c r="I82">
        <f>$C$14*ReDiarioFert!E71</f>
        <v>34.89309782608696</v>
      </c>
      <c r="K82">
        <f>$C$14*ReDiarioFert!G71</f>
        <v>66.977015</v>
      </c>
      <c r="M82">
        <f>$C$14*ReDiarioFert!I71</f>
        <v>42.98691063597045</v>
      </c>
      <c r="O82">
        <f>$C$14*ReDiarioFert!K71</f>
        <v>0.0023923935245343</v>
      </c>
      <c r="Q82">
        <f>$C$14*ReDiarioFert!M71</f>
        <v>0.44453486</v>
      </c>
      <c r="T82">
        <f>((G82/100)*$G$386+(I82/100)*$G$387+(K82/100)*$G$388+(M82/100)*$G$389+(O82/100)*$G$390+(Q82)*$G$391+(S82*$G$392)+(E82*(VLOOKUP(D82,Fertilizantes!$A$49:$E$122,3,FALSE))))</f>
        <v>1297.8954207074153</v>
      </c>
    </row>
    <row r="83">
      <c r="B83">
        <v>66</v>
      </c>
      <c r="C83">
        <f>$I$13+B83</f>
        <v>39992</v>
      </c>
      <c r="E83">
        <f>VLOOKUP(D83,Fertilizantes!$A$49:$E$122,2,FALSE)*$C$14</f>
        <v>0</v>
      </c>
      <c r="F83">
        <f>VLOOKUP(D83,Fertilizantes!$A$49:$E$122,4,FALSE)</f>
        <v>0</v>
      </c>
      <c r="G83">
        <f>IF($C$14*ReDiarioFert!C72&lt;=0,"0",$C$14*ReDiarioFert!C72)</f>
        <v>64.288811413674</v>
      </c>
      <c r="I83">
        <f>$C$14*ReDiarioFert!E72</f>
        <v>34.89309782608696</v>
      </c>
      <c r="K83">
        <f>$C$14*ReDiarioFert!G72</f>
        <v>66.977015</v>
      </c>
      <c r="M83">
        <f>$C$14*ReDiarioFert!I72</f>
        <v>42.98691063597045</v>
      </c>
      <c r="O83">
        <f>$C$14*ReDiarioFert!K72</f>
        <v>0.0023923935245343</v>
      </c>
      <c r="Q83">
        <f>$C$14*ReDiarioFert!M72</f>
        <v>0.44453486</v>
      </c>
      <c r="T83">
        <f>((G83/100)*$G$386+(I83/100)*$G$387+(K83/100)*$G$388+(M83/100)*$G$389+(O83/100)*$G$390+(Q83)*$G$391+(S83*$G$392)+(E83*(VLOOKUP(D83,Fertilizantes!$A$49:$E$122,3,FALSE))))</f>
        <v>1297.8954207074153</v>
      </c>
    </row>
    <row r="84">
      <c r="B84">
        <v>67</v>
      </c>
      <c r="C84">
        <f>$I$13+B84</f>
        <v>39993</v>
      </c>
      <c r="E84">
        <f>VLOOKUP(D84,Fertilizantes!$A$49:$E$122,2,FALSE)*$C$14</f>
        <v>0</v>
      </c>
      <c r="F84">
        <f>VLOOKUP(D84,Fertilizantes!$A$49:$E$122,4,FALSE)</f>
        <v>0</v>
      </c>
      <c r="G84">
        <f>IF($C$14*ReDiarioFert!C73&lt;=0,"0",$C$14*ReDiarioFert!C73)</f>
        <v>64.288811413674</v>
      </c>
      <c r="I84">
        <f>$C$14*ReDiarioFert!E73</f>
        <v>34.89309782608696</v>
      </c>
      <c r="K84">
        <f>$C$14*ReDiarioFert!G73</f>
        <v>66.977015</v>
      </c>
      <c r="M84">
        <f>$C$14*ReDiarioFert!I73</f>
        <v>42.98691063597045</v>
      </c>
      <c r="O84">
        <f>$C$14*ReDiarioFert!K73</f>
        <v>0.0023923935245343</v>
      </c>
      <c r="Q84">
        <f>$C$14*ReDiarioFert!M73</f>
        <v>0.44453486</v>
      </c>
      <c r="T84">
        <f>((G84/100)*$G$386+(I84/100)*$G$387+(K84/100)*$G$388+(M84/100)*$G$389+(O84/100)*$G$390+(Q84)*$G$391+(S84*$G$392)+(E84*(VLOOKUP(D84,Fertilizantes!$A$49:$E$122,3,FALSE))))</f>
        <v>1297.8954207074153</v>
      </c>
    </row>
    <row r="85">
      <c r="B85">
        <v>68</v>
      </c>
      <c r="C85">
        <f>$I$13+B85</f>
        <v>39994</v>
      </c>
      <c r="E85">
        <f>VLOOKUP(D85,Fertilizantes!$A$49:$E$122,2,FALSE)*$C$14</f>
        <v>0</v>
      </c>
      <c r="F85">
        <f>VLOOKUP(D85,Fertilizantes!$A$49:$E$122,4,FALSE)</f>
        <v>0</v>
      </c>
      <c r="G85">
        <f>IF($C$14*ReDiarioFert!C74&lt;=0,"0",$C$14*ReDiarioFert!C74)</f>
        <v>64.288811413674</v>
      </c>
      <c r="I85">
        <f>$C$14*ReDiarioFert!E74</f>
        <v>34.89309782608696</v>
      </c>
      <c r="K85">
        <f>$C$14*ReDiarioFert!G74</f>
        <v>66.977015</v>
      </c>
      <c r="M85">
        <f>$C$14*ReDiarioFert!I74</f>
        <v>42.98691063597045</v>
      </c>
      <c r="O85">
        <f>$C$14*ReDiarioFert!K74</f>
        <v>0.0023923935245343</v>
      </c>
      <c r="Q85">
        <f>$C$14*ReDiarioFert!M74</f>
        <v>0.44453486</v>
      </c>
      <c r="T85">
        <f>((G85/100)*$G$386+(I85/100)*$G$387+(K85/100)*$G$388+(M85/100)*$G$389+(O85/100)*$G$390+(Q85)*$G$391+(S85*$G$392)+(E85*(VLOOKUP(D85,Fertilizantes!$A$49:$E$122,3,FALSE))))</f>
        <v>1297.8954207074153</v>
      </c>
    </row>
    <row r="86">
      <c r="B86">
        <v>69</v>
      </c>
      <c r="C86">
        <f>$I$13+B86</f>
        <v>39995</v>
      </c>
      <c r="E86">
        <f>VLOOKUP(D86,Fertilizantes!$A$49:$E$122,2,FALSE)*$C$14</f>
        <v>0</v>
      </c>
      <c r="F86">
        <f>VLOOKUP(D86,Fertilizantes!$A$49:$E$122,4,FALSE)</f>
        <v>0</v>
      </c>
      <c r="G86">
        <f>IF($C$14*ReDiarioFert!C75&lt;=0,"0",$C$14*ReDiarioFert!C75)</f>
        <v>64.288811413674</v>
      </c>
      <c r="I86">
        <f>$C$14*ReDiarioFert!E75</f>
        <v>34.89309782608696</v>
      </c>
      <c r="K86">
        <f>$C$14*ReDiarioFert!G75</f>
        <v>66.977015</v>
      </c>
      <c r="M86">
        <f>$C$14*ReDiarioFert!I75</f>
        <v>42.98691063597045</v>
      </c>
      <c r="O86">
        <f>$C$14*ReDiarioFert!K75</f>
        <v>0.0023923935245343</v>
      </c>
      <c r="Q86">
        <f>$C$14*ReDiarioFert!M75</f>
        <v>0.44453486</v>
      </c>
      <c r="T86">
        <f>((G86/100)*$G$386+(I86/100)*$G$387+(K86/100)*$G$388+(M86/100)*$G$389+(O86/100)*$G$390+(Q86)*$G$391+(S86*$G$392)+(E86*(VLOOKUP(D86,Fertilizantes!$A$49:$E$122,3,FALSE))))</f>
        <v>1297.8954207074153</v>
      </c>
    </row>
    <row r="87">
      <c r="B87">
        <v>70</v>
      </c>
      <c r="C87">
        <f>$I$13+B87</f>
        <v>39996</v>
      </c>
      <c r="E87">
        <f>VLOOKUP(D87,Fertilizantes!$A$49:$E$122,2,FALSE)*$C$14</f>
        <v>0</v>
      </c>
      <c r="F87">
        <f>VLOOKUP(D87,Fertilizantes!$A$49:$E$122,4,FALSE)</f>
        <v>0</v>
      </c>
      <c r="G87">
        <f>IF($C$14*ReDiarioFert!C76&lt;=0,"0",$C$14*ReDiarioFert!C76)</f>
        <v>64.288811413674</v>
      </c>
      <c r="I87">
        <f>$C$14*ReDiarioFert!E76</f>
        <v>34.89309782608696</v>
      </c>
      <c r="K87">
        <f>$C$14*ReDiarioFert!G76</f>
        <v>66.977015</v>
      </c>
      <c r="M87">
        <f>$C$14*ReDiarioFert!I76</f>
        <v>42.98691063597045</v>
      </c>
      <c r="O87">
        <f>$C$14*ReDiarioFert!K76</f>
        <v>0.0023923935245343</v>
      </c>
      <c r="Q87">
        <f>$C$14*ReDiarioFert!M76</f>
        <v>0.44453486</v>
      </c>
      <c r="S87">
        <f>Main!$H$84</f>
        <v>0</v>
      </c>
      <c r="T87">
        <f>((G87/100)*$G$386+(I87/100)*$G$387+(K87/100)*$G$388+(M87/100)*$G$389+(O87/100)*$G$390+(Q87)*$G$391+(S87*$G$392)+(E87*(VLOOKUP(D87,Fertilizantes!$A$49:$E$122,3,FALSE))))</f>
        <v>1297.8954207074153</v>
      </c>
    </row>
    <row r="88">
      <c r="A88">
        <v>11</v>
      </c>
      <c r="B88">
        <v>71</v>
      </c>
      <c r="C88">
        <f>$I$13+B88</f>
        <v>39997</v>
      </c>
      <c r="E88">
        <f>VLOOKUP(D88,Fertilizantes!$A$49:$E$122,2,FALSE)*$C$14</f>
        <v>0</v>
      </c>
      <c r="F88">
        <f>VLOOKUP(D88,Fertilizantes!$A$49:$E$122,4,FALSE)</f>
        <v>0</v>
      </c>
      <c r="G88">
        <f>IF($C$14*ReDiarioFert!C77&lt;=0,"0",$C$14*ReDiarioFert!C77)</f>
        <v>65.83125148928836</v>
      </c>
      <c r="I88">
        <f>$C$14*ReDiarioFert!E77</f>
        <v>30.95130652173913</v>
      </c>
      <c r="K88">
        <f>$C$14*ReDiarioFert!G77</f>
        <v>66.977015</v>
      </c>
      <c r="M88">
        <f>$C$14*ReDiarioFert!I77</f>
        <v>42.98691063597045</v>
      </c>
      <c r="O88">
        <f>$C$14*ReDiarioFert!K77</f>
        <v>0.0023923935245343</v>
      </c>
      <c r="Q88">
        <f>$C$14*ReDiarioFert!M77</f>
        <v>0.44453486</v>
      </c>
      <c r="S88">
        <f>$C$14*Main!$D$63</f>
        <v>301</v>
      </c>
      <c r="T88">
        <f>((G88/100)*$G$386+(I88/100)*$G$387+(K88/100)*$G$388+(M88/100)*$G$389+(O88/100)*$G$390+(Q88)*$G$391+(S88*$G$392)+(E88*(VLOOKUP(D88,Fertilizantes!$A$49:$E$122,3,FALSE))))</f>
        <v>2116.635069350137</v>
      </c>
    </row>
    <row r="89">
      <c r="B89">
        <v>72</v>
      </c>
      <c r="C89">
        <f>$I$13+B89</f>
        <v>39998</v>
      </c>
      <c r="E89">
        <f>VLOOKUP(D89,Fertilizantes!$A$49:$E$122,2,FALSE)*$C$14</f>
        <v>0</v>
      </c>
      <c r="F89">
        <f>VLOOKUP(D89,Fertilizantes!$A$49:$E$122,4,FALSE)</f>
        <v>0</v>
      </c>
      <c r="G89">
        <f>IF($C$14*ReDiarioFert!C78&lt;=0,"0",$C$14*ReDiarioFert!C78)</f>
        <v>65.83125148928836</v>
      </c>
      <c r="I89">
        <f>$C$14*ReDiarioFert!E78</f>
        <v>30.95130652173913</v>
      </c>
      <c r="K89">
        <f>$C$14*ReDiarioFert!G78</f>
        <v>66.977015</v>
      </c>
      <c r="M89">
        <f>$C$14*ReDiarioFert!I78</f>
        <v>42.98691063597045</v>
      </c>
      <c r="O89">
        <f>$C$14*ReDiarioFert!K78</f>
        <v>0.0023923935245343</v>
      </c>
      <c r="Q89">
        <f>$C$14*ReDiarioFert!M78</f>
        <v>0.44453486</v>
      </c>
      <c r="T89">
        <f>((G89/100)*$G$386+(I89/100)*$G$387+(K89/100)*$G$388+(M89/100)*$G$389+(O89/100)*$G$390+(Q89)*$G$391+(S89*$G$392)+(E89*(VLOOKUP(D89,Fertilizantes!$A$49:$E$122,3,FALSE))))</f>
        <v>1273.8350693501375</v>
      </c>
    </row>
    <row r="90">
      <c r="B90">
        <v>73</v>
      </c>
      <c r="C90">
        <f>$I$13+B90</f>
        <v>39999</v>
      </c>
      <c r="E90">
        <f>VLOOKUP(D90,Fertilizantes!$A$49:$E$122,2,FALSE)*$C$14</f>
        <v>0</v>
      </c>
      <c r="F90">
        <f>VLOOKUP(D90,Fertilizantes!$A$49:$E$122,4,FALSE)</f>
        <v>0</v>
      </c>
      <c r="G90">
        <f>IF($C$14*ReDiarioFert!C79&lt;=0,"0",$C$14*ReDiarioFert!C79)</f>
        <v>65.83125148928836</v>
      </c>
      <c r="I90">
        <f>$C$14*ReDiarioFert!E79</f>
        <v>30.95130652173913</v>
      </c>
      <c r="K90">
        <f>$C$14*ReDiarioFert!G79</f>
        <v>66.977015</v>
      </c>
      <c r="M90">
        <f>$C$14*ReDiarioFert!I79</f>
        <v>42.98691063597045</v>
      </c>
      <c r="O90">
        <f>$C$14*ReDiarioFert!K79</f>
        <v>0.0023923935245343</v>
      </c>
      <c r="Q90">
        <f>$C$14*ReDiarioFert!M79</f>
        <v>0.44453486</v>
      </c>
      <c r="T90">
        <f>((G90/100)*$G$386+(I90/100)*$G$387+(K90/100)*$G$388+(M90/100)*$G$389+(O90/100)*$G$390+(Q90)*$G$391+(S90*$G$392)+(E90*(VLOOKUP(D90,Fertilizantes!$A$49:$E$122,3,FALSE))))</f>
        <v>1273.8350693501375</v>
      </c>
    </row>
    <row r="91">
      <c r="B91">
        <v>74</v>
      </c>
      <c r="C91">
        <f>$I$13+B91</f>
        <v>40000</v>
      </c>
      <c r="E91">
        <f>VLOOKUP(D91,Fertilizantes!$A$49:$E$122,2,FALSE)*$C$14</f>
        <v>0</v>
      </c>
      <c r="F91">
        <f>VLOOKUP(D91,Fertilizantes!$A$49:$E$122,4,FALSE)</f>
        <v>0</v>
      </c>
      <c r="G91">
        <f>IF($C$14*ReDiarioFert!C80&lt;=0,"0",$C$14*ReDiarioFert!C80)</f>
        <v>65.83125148928836</v>
      </c>
      <c r="I91">
        <f>$C$14*ReDiarioFert!E80</f>
        <v>30.95130652173913</v>
      </c>
      <c r="K91">
        <f>$C$14*ReDiarioFert!G80</f>
        <v>66.977015</v>
      </c>
      <c r="M91">
        <f>$C$14*ReDiarioFert!I80</f>
        <v>42.98691063597045</v>
      </c>
      <c r="O91">
        <f>$C$14*ReDiarioFert!K80</f>
        <v>0.0023923935245343</v>
      </c>
      <c r="Q91">
        <f>$C$14*ReDiarioFert!M80</f>
        <v>0.44453486</v>
      </c>
      <c r="T91">
        <f>((G91/100)*$G$386+(I91/100)*$G$387+(K91/100)*$G$388+(M91/100)*$G$389+(O91/100)*$G$390+(Q91)*$G$391+(S91*$G$392)+(E91*(VLOOKUP(D91,Fertilizantes!$A$49:$E$122,3,FALSE))))</f>
        <v>1273.8350693501375</v>
      </c>
    </row>
    <row r="92">
      <c r="B92">
        <v>75</v>
      </c>
      <c r="C92">
        <f>$I$13+B92</f>
        <v>40001</v>
      </c>
      <c r="E92">
        <f>VLOOKUP(D92,Fertilizantes!$A$49:$E$122,2,FALSE)*$C$14</f>
        <v>0</v>
      </c>
      <c r="F92">
        <f>VLOOKUP(D92,Fertilizantes!$A$49:$E$122,4,FALSE)</f>
        <v>0</v>
      </c>
      <c r="G92">
        <f>IF($C$14*ReDiarioFert!C81&lt;=0,"0",$C$14*ReDiarioFert!C81)</f>
        <v>65.83125148928836</v>
      </c>
      <c r="I92">
        <f>$C$14*ReDiarioFert!E81</f>
        <v>30.95130652173913</v>
      </c>
      <c r="K92">
        <f>$C$14*ReDiarioFert!G81</f>
        <v>66.977015</v>
      </c>
      <c r="M92">
        <f>$C$14*ReDiarioFert!I81</f>
        <v>42.98691063597045</v>
      </c>
      <c r="O92">
        <f>$C$14*ReDiarioFert!K81</f>
        <v>0.0023923935245343</v>
      </c>
      <c r="Q92">
        <f>$C$14*ReDiarioFert!M81</f>
        <v>0.44453486</v>
      </c>
      <c r="T92">
        <f>((G92/100)*$G$386+(I92/100)*$G$387+(K92/100)*$G$388+(M92/100)*$G$389+(O92/100)*$G$390+(Q92)*$G$391+(S92*$G$392)+(E92*(VLOOKUP(D92,Fertilizantes!$A$49:$E$122,3,FALSE))))</f>
        <v>1273.8350693501375</v>
      </c>
    </row>
    <row r="93">
      <c r="B93">
        <v>76</v>
      </c>
      <c r="C93">
        <f>$I$13+B93</f>
        <v>40002</v>
      </c>
      <c r="E93">
        <f>VLOOKUP(D93,Fertilizantes!$A$49:$E$122,2,FALSE)*$C$14</f>
        <v>0</v>
      </c>
      <c r="F93">
        <f>VLOOKUP(D93,Fertilizantes!$A$49:$E$122,4,FALSE)</f>
        <v>0</v>
      </c>
      <c r="G93">
        <f>IF($C$14*ReDiarioFert!C82&lt;=0,"0",$C$14*ReDiarioFert!C82)</f>
        <v>65.83125148928836</v>
      </c>
      <c r="I93">
        <f>$C$14*ReDiarioFert!E82</f>
        <v>30.95130652173913</v>
      </c>
      <c r="K93">
        <f>$C$14*ReDiarioFert!G82</f>
        <v>66.977015</v>
      </c>
      <c r="M93">
        <f>$C$14*ReDiarioFert!I82</f>
        <v>42.98691063597045</v>
      </c>
      <c r="O93">
        <f>$C$14*ReDiarioFert!K82</f>
        <v>0.0023923935245343</v>
      </c>
      <c r="Q93">
        <f>$C$14*ReDiarioFert!M82</f>
        <v>0.44453486</v>
      </c>
      <c r="T93">
        <f>((G93/100)*$G$386+(I93/100)*$G$387+(K93/100)*$G$388+(M93/100)*$G$389+(O93/100)*$G$390+(Q93)*$G$391+(S93*$G$392)+(E93*(VLOOKUP(D93,Fertilizantes!$A$49:$E$122,3,FALSE))))</f>
        <v>1273.8350693501375</v>
      </c>
    </row>
    <row r="94">
      <c r="B94">
        <v>77</v>
      </c>
      <c r="C94">
        <f>$I$13+B94</f>
        <v>40003</v>
      </c>
      <c r="E94">
        <f>VLOOKUP(D94,Fertilizantes!$A$49:$E$122,2,FALSE)*$C$14</f>
        <v>0</v>
      </c>
      <c r="F94">
        <f>VLOOKUP(D94,Fertilizantes!$A$49:$E$122,4,FALSE)</f>
        <v>0</v>
      </c>
      <c r="G94">
        <f>IF($C$14*ReDiarioFert!C83&lt;=0,"0",$C$14*ReDiarioFert!C83)</f>
        <v>65.83125148928836</v>
      </c>
      <c r="I94">
        <f>$C$14*ReDiarioFert!E83</f>
        <v>30.95130652173913</v>
      </c>
      <c r="K94">
        <f>$C$14*ReDiarioFert!G83</f>
        <v>66.977015</v>
      </c>
      <c r="M94">
        <f>$C$14*ReDiarioFert!I83</f>
        <v>42.98691063597045</v>
      </c>
      <c r="O94">
        <f>$C$14*ReDiarioFert!K83</f>
        <v>0.0023923935245343</v>
      </c>
      <c r="Q94">
        <f>$C$14*ReDiarioFert!M83</f>
        <v>0.44453486</v>
      </c>
      <c r="T94">
        <f>((G94/100)*$G$386+(I94/100)*$G$387+(K94/100)*$G$388+(M94/100)*$G$389+(O94/100)*$G$390+(Q94)*$G$391+(S94*$G$392)+(E94*(VLOOKUP(D94,Fertilizantes!$A$49:$E$122,3,FALSE))))</f>
        <v>1273.8350693501375</v>
      </c>
    </row>
    <row r="95">
      <c r="A95">
        <v>12</v>
      </c>
      <c r="B95">
        <v>78</v>
      </c>
      <c r="C95">
        <f>$I$13+B95</f>
        <v>40004</v>
      </c>
      <c r="E95">
        <f>VLOOKUP(D95,Fertilizantes!$A$49:$E$122,2,FALSE)*$C$14</f>
        <v>0</v>
      </c>
      <c r="F95">
        <f>VLOOKUP(D95,Fertilizantes!$A$49:$E$122,4,FALSE)</f>
        <v>0</v>
      </c>
      <c r="G95">
        <f>IF($C$14*ReDiarioFert!C84&lt;=0,"0",$C$14*ReDiarioFert!C84)</f>
        <v>65.83125148928836</v>
      </c>
      <c r="I95">
        <f>$C$14*ReDiarioFert!E84</f>
        <v>30.95130652173913</v>
      </c>
      <c r="K95">
        <f>$C$14*ReDiarioFert!G84</f>
        <v>66.977015</v>
      </c>
      <c r="M95">
        <f>$C$14*ReDiarioFert!I84</f>
        <v>42.98691063597045</v>
      </c>
      <c r="O95">
        <f>$C$14*ReDiarioFert!K84</f>
        <v>0.0023923935245343</v>
      </c>
      <c r="Q95">
        <f>$C$14*ReDiarioFert!M84</f>
        <v>0.44453486</v>
      </c>
      <c r="S95">
        <f>$C$14*Main!$D$63</f>
        <v>301</v>
      </c>
      <c r="T95">
        <f>((G95/100)*$G$386+(I95/100)*$G$387+(K95/100)*$G$388+(M95/100)*$G$389+(O95/100)*$G$390+(Q95)*$G$391+(S95*$G$392)+(E95*(VLOOKUP(D95,Fertilizantes!$A$49:$E$122,3,FALSE))))</f>
        <v>2116.635069350137</v>
      </c>
    </row>
    <row r="96">
      <c r="B96">
        <v>79</v>
      </c>
      <c r="C96">
        <f>$I$13+B96</f>
        <v>40005</v>
      </c>
      <c r="E96">
        <f>VLOOKUP(D96,Fertilizantes!$A$49:$E$122,2,FALSE)*$C$14</f>
        <v>0</v>
      </c>
      <c r="F96">
        <f>VLOOKUP(D96,Fertilizantes!$A$49:$E$122,4,FALSE)</f>
        <v>0</v>
      </c>
      <c r="G96">
        <f>IF($C$14*ReDiarioFert!C85&lt;=0,"0",$C$14*ReDiarioFert!C85)</f>
        <v>65.83125148928836</v>
      </c>
      <c r="I96">
        <f>$C$14*ReDiarioFert!E85</f>
        <v>30.95130652173913</v>
      </c>
      <c r="K96">
        <f>$C$14*ReDiarioFert!G85</f>
        <v>66.977015</v>
      </c>
      <c r="M96">
        <f>$C$14*ReDiarioFert!I85</f>
        <v>42.98691063597045</v>
      </c>
      <c r="O96">
        <f>$C$14*ReDiarioFert!K85</f>
        <v>0.0023923935245343</v>
      </c>
      <c r="Q96">
        <f>$C$14*ReDiarioFert!M85</f>
        <v>0.44453486</v>
      </c>
      <c r="T96">
        <f>((G96/100)*$G$386+(I96/100)*$G$387+(K96/100)*$G$388+(M96/100)*$G$389+(O96/100)*$G$390+(Q96)*$G$391+(S96*$G$392)+(E96*(VLOOKUP(D96,Fertilizantes!$A$49:$E$122,3,FALSE))))</f>
        <v>1273.8350693501375</v>
      </c>
    </row>
    <row r="97">
      <c r="B97">
        <v>80</v>
      </c>
      <c r="C97">
        <f>$I$13+B97</f>
        <v>40006</v>
      </c>
      <c r="D97" t="str">
        <v>Protector K</v>
      </c>
      <c r="E97">
        <f>VLOOKUP(D97,Fertilizantes!$A$49:$E$122,2,FALSE)*$C$14</f>
        <v>75.25</v>
      </c>
      <c r="F97" t="str">
        <f>VLOOKUP(D97,Fertilizantes!$A$49:$E$122,4,FALSE)</f>
        <v>Lts</v>
      </c>
      <c r="G97">
        <f>IF($C$14*ReDiarioFert!C86&lt;=0,"0",$C$14*ReDiarioFert!C86)</f>
        <v>65.83125148928836</v>
      </c>
      <c r="I97">
        <f>$C$14*ReDiarioFert!E86</f>
        <v>30.95130652173913</v>
      </c>
      <c r="K97">
        <f>$C$14*ReDiarioFert!G86</f>
        <v>66.977015</v>
      </c>
      <c r="M97">
        <f>$C$14*ReDiarioFert!I86</f>
        <v>42.98691063597045</v>
      </c>
      <c r="O97">
        <f>$C$14*ReDiarioFert!K86</f>
        <v>0.0023923935245343</v>
      </c>
      <c r="Q97">
        <f>$C$14*ReDiarioFert!M86</f>
        <v>0.44453486</v>
      </c>
      <c r="T97">
        <f>((G97/100)*$G$386+(I97/100)*$G$387+(K97/100)*$G$388+(M97/100)*$G$389+(O97/100)*$G$390+(Q97)*$G$391+(S97*$G$392)+(E97*(VLOOKUP(D97,Fertilizantes!$A$49:$E$122,3,FALSE))))</f>
        <v>7293.835069350138</v>
      </c>
    </row>
    <row r="98">
      <c r="B98">
        <v>81</v>
      </c>
      <c r="C98">
        <f>$I$13+B98</f>
        <v>40007</v>
      </c>
      <c r="E98">
        <f>VLOOKUP(D98,Fertilizantes!$A$49:$E$122,2,FALSE)*$C$14</f>
        <v>0</v>
      </c>
      <c r="F98">
        <f>VLOOKUP(D98,Fertilizantes!$A$49:$E$122,4,FALSE)</f>
        <v>0</v>
      </c>
      <c r="G98">
        <f>IF($C$14*ReDiarioFert!C87&lt;=0,"0",$C$14*ReDiarioFert!C87)</f>
        <v>65.83125148928836</v>
      </c>
      <c r="I98">
        <f>$C$14*ReDiarioFert!E87</f>
        <v>30.95130652173913</v>
      </c>
      <c r="K98">
        <f>$C$14*ReDiarioFert!G87</f>
        <v>66.977015</v>
      </c>
      <c r="M98">
        <f>$C$14*ReDiarioFert!I87</f>
        <v>42.98691063597045</v>
      </c>
      <c r="O98">
        <f>$C$14*ReDiarioFert!K87</f>
        <v>0.0023923935245343</v>
      </c>
      <c r="Q98">
        <f>$C$14*ReDiarioFert!M87</f>
        <v>0.536506915</v>
      </c>
      <c r="T98">
        <f>((G98/100)*$G$386+(I98/100)*$G$387+(K98/100)*$G$388+(M98/100)*$G$389+(O98/100)*$G$390+(Q98)*$G$391+(S98*$G$392)+(E98*(VLOOKUP(D98,Fertilizantes!$A$49:$E$122,3,FALSE))))</f>
        <v>1273.8350693501375</v>
      </c>
    </row>
    <row r="99">
      <c r="B99">
        <v>82</v>
      </c>
      <c r="C99">
        <f>$I$13+B99</f>
        <v>40008</v>
      </c>
      <c r="E99">
        <f>VLOOKUP(D99,Fertilizantes!$A$49:$E$122,2,FALSE)*$C$14</f>
        <v>0</v>
      </c>
      <c r="F99">
        <f>VLOOKUP(D99,Fertilizantes!$A$49:$E$122,4,FALSE)</f>
        <v>0</v>
      </c>
      <c r="G99">
        <f>IF($C$14*ReDiarioFert!C88&lt;=0,"0",$C$14*ReDiarioFert!C88)</f>
        <v>65.83125148928836</v>
      </c>
      <c r="I99">
        <f>$C$14*ReDiarioFert!E88</f>
        <v>30.95130652173913</v>
      </c>
      <c r="K99">
        <f>$C$14*ReDiarioFert!G88</f>
        <v>66.977015</v>
      </c>
      <c r="M99">
        <f>$C$14*ReDiarioFert!I88</f>
        <v>42.98691063597045</v>
      </c>
      <c r="O99">
        <f>$C$14*ReDiarioFert!K88</f>
        <v>0.0023923935245343</v>
      </c>
      <c r="Q99">
        <f>$C$14*ReDiarioFert!M88</f>
        <v>0.536506915</v>
      </c>
      <c r="T99">
        <f>((G99/100)*$G$386+(I99/100)*$G$387+(K99/100)*$G$388+(M99/100)*$G$389+(O99/100)*$G$390+(Q99)*$G$391+(S99*$G$392)+(E99*(VLOOKUP(D99,Fertilizantes!$A$49:$E$122,3,FALSE))))</f>
        <v>1273.8350693501375</v>
      </c>
    </row>
    <row r="100">
      <c r="B100">
        <v>83</v>
      </c>
      <c r="C100">
        <f>$I$13+B100</f>
        <v>40009</v>
      </c>
      <c r="E100">
        <f>VLOOKUP(D100,Fertilizantes!$A$49:$E$122,2,FALSE)*$C$14</f>
        <v>0</v>
      </c>
      <c r="F100">
        <f>VLOOKUP(D100,Fertilizantes!$A$49:$E$122,4,FALSE)</f>
        <v>0</v>
      </c>
      <c r="G100">
        <f>IF($C$14*ReDiarioFert!C89&lt;=0,"0",$C$14*ReDiarioFert!C89)</f>
        <v>65.83125148928836</v>
      </c>
      <c r="I100">
        <f>$C$14*ReDiarioFert!E89</f>
        <v>30.95130652173913</v>
      </c>
      <c r="K100">
        <f>$C$14*ReDiarioFert!G89</f>
        <v>66.977015</v>
      </c>
      <c r="M100">
        <f>$C$14*ReDiarioFert!I89</f>
        <v>42.98691063597045</v>
      </c>
      <c r="O100">
        <f>$C$14*ReDiarioFert!K89</f>
        <v>0.0023923935245343</v>
      </c>
      <c r="Q100">
        <f>$C$14*ReDiarioFert!M89</f>
        <v>0.536506915</v>
      </c>
      <c r="T100">
        <f>((G100/100)*$G$386+(I100/100)*$G$387+(K100/100)*$G$388+(M100/100)*$G$389+(O100/100)*$G$390+(Q100)*$G$391+(S100*$G$392)+(E100*(VLOOKUP(D100,Fertilizantes!$A$49:$E$122,3,FALSE))))</f>
        <v>1273.8350693501375</v>
      </c>
    </row>
    <row r="101">
      <c r="B101">
        <v>84</v>
      </c>
      <c r="C101">
        <f>$I$13+B101</f>
        <v>40010</v>
      </c>
      <c r="E101">
        <f>VLOOKUP(D101,Fertilizantes!$A$49:$E$122,2,FALSE)*$C$14</f>
        <v>0</v>
      </c>
      <c r="F101">
        <f>VLOOKUP(D101,Fertilizantes!$A$49:$E$122,4,FALSE)</f>
        <v>0</v>
      </c>
      <c r="G101">
        <f>IF($C$14*ReDiarioFert!C90&lt;=0,"0",$C$14*ReDiarioFert!C90)</f>
        <v>65.83125148928836</v>
      </c>
      <c r="I101">
        <f>$C$14*ReDiarioFert!E90</f>
        <v>30.95130652173913</v>
      </c>
      <c r="K101">
        <f>$C$14*ReDiarioFert!G90</f>
        <v>66.977015</v>
      </c>
      <c r="M101">
        <f>$C$14*ReDiarioFert!I90</f>
        <v>42.98691063597045</v>
      </c>
      <c r="O101">
        <f>$C$14*ReDiarioFert!K90</f>
        <v>0.0023923935245343</v>
      </c>
      <c r="Q101">
        <f>$C$14*ReDiarioFert!M90</f>
        <v>0.536506915</v>
      </c>
      <c r="T101">
        <f>((G101/100)*$G$386+(I101/100)*$G$387+(K101/100)*$G$388+(M101/100)*$G$389+(O101/100)*$G$390+(Q101)*$G$391+(S101*$G$392)+(E101*(VLOOKUP(D101,Fertilizantes!$A$49:$E$122,3,FALSE))))</f>
        <v>1273.8350693501375</v>
      </c>
    </row>
    <row r="102" ht="18" customHeight="1">
      <c r="A102">
        <v>13</v>
      </c>
      <c r="B102">
        <v>85</v>
      </c>
      <c r="C102">
        <f>$I$13+B102</f>
        <v>40011</v>
      </c>
      <c r="D102">
        <f>Main!$H$87</f>
        <v>0</v>
      </c>
      <c r="E102">
        <f>VLOOKUP(D102,Fertilizantes!$A$49:$E$122,2,FALSE)*$C$14</f>
        <v>0</v>
      </c>
      <c r="F102">
        <f>VLOOKUP(D102,Fertilizantes!$A$49:$E$122,4,FALSE)</f>
        <v>0</v>
      </c>
      <c r="G102">
        <f>IF($C$14*ReDiarioFert!C91&lt;=0,"0",$C$14*ReDiarioFert!C91)</f>
        <v>78.99750178714604</v>
      </c>
      <c r="I102">
        <f>$C$14*ReDiarioFert!E91</f>
        <v>37.141567826086956</v>
      </c>
      <c r="K102">
        <f>$C$14*ReDiarioFert!G91</f>
        <v>80.372418</v>
      </c>
      <c r="M102">
        <f>$C$14*ReDiarioFert!I91</f>
        <v>51.58429276316455</v>
      </c>
      <c r="O102">
        <f>$C$14*ReDiarioFert!K91</f>
        <v>0.0028708722294411605</v>
      </c>
      <c r="Q102">
        <f>$C$14*ReDiarioFert!M91</f>
        <v>0.536506915</v>
      </c>
      <c r="S102">
        <f>$C$14*Main!$D$63</f>
        <v>301</v>
      </c>
      <c r="T102">
        <f>((G102/100)*$G$386+(I102/100)*$G$387+(K102/100)*$G$388+(M102/100)*$G$389+(O102/100)*$G$390+(Q102)*$G$391+(S102*$G$392)+(E102*(VLOOKUP(D102,Fertilizantes!$A$49:$E$122,3,FALSE))))</f>
        <v>2371.402083220165</v>
      </c>
    </row>
    <row r="103" ht="18" customHeight="1">
      <c r="B103">
        <v>86</v>
      </c>
      <c r="C103">
        <f>$I$13+B103</f>
        <v>40012</v>
      </c>
      <c r="E103">
        <f>VLOOKUP(D103,Fertilizantes!$A$49:$E$122,2,FALSE)*$C$14</f>
        <v>0</v>
      </c>
      <c r="F103">
        <f>VLOOKUP(D103,Fertilizantes!$A$49:$E$122,4,FALSE)</f>
        <v>0</v>
      </c>
      <c r="G103">
        <f>IF($C$14*ReDiarioFert!C92&lt;=0,"0",$C$14*ReDiarioFert!C92)</f>
        <v>78.99750178714604</v>
      </c>
      <c r="I103">
        <f>$C$14*ReDiarioFert!E92</f>
        <v>37.141567826086956</v>
      </c>
      <c r="K103">
        <f>$C$14*ReDiarioFert!G92</f>
        <v>80.372418</v>
      </c>
      <c r="M103">
        <f>$C$14*ReDiarioFert!I92</f>
        <v>51.58429276316455</v>
      </c>
      <c r="O103">
        <f>$C$14*ReDiarioFert!K92</f>
        <v>0.0028708722294411605</v>
      </c>
      <c r="Q103">
        <f>$C$14*ReDiarioFert!M92</f>
        <v>0.536506915</v>
      </c>
      <c r="T103">
        <f>((G103/100)*$G$386+(I103/100)*$G$387+(K103/100)*$G$388+(M103/100)*$G$389+(O103/100)*$G$390+(Q103)*$G$391+(S103*$G$392)+(E103*(VLOOKUP(D103,Fertilizantes!$A$49:$E$122,3,FALSE))))</f>
        <v>1528.602083220165</v>
      </c>
    </row>
    <row r="104" ht="18" customHeight="1">
      <c r="B104">
        <v>87</v>
      </c>
      <c r="C104">
        <f>$I$13+B104</f>
        <v>40013</v>
      </c>
      <c r="E104">
        <f>VLOOKUP(D104,Fertilizantes!$A$49:$E$122,2,FALSE)*$C$14</f>
        <v>0</v>
      </c>
      <c r="F104">
        <f>VLOOKUP(D104,Fertilizantes!$A$49:$E$122,4,FALSE)</f>
        <v>0</v>
      </c>
      <c r="G104">
        <f>IF($C$14*ReDiarioFert!C93&lt;=0,"0",$C$14*ReDiarioFert!C93)</f>
        <v>78.99750178714604</v>
      </c>
      <c r="I104">
        <f>$C$14*ReDiarioFert!E93</f>
        <v>37.141567826086956</v>
      </c>
      <c r="K104">
        <f>$C$14*ReDiarioFert!G93</f>
        <v>80.372418</v>
      </c>
      <c r="M104">
        <f>$C$14*ReDiarioFert!I93</f>
        <v>51.58429276316455</v>
      </c>
      <c r="O104">
        <f>$C$14*ReDiarioFert!K93</f>
        <v>0.0028708722294411605</v>
      </c>
      <c r="Q104">
        <f>$C$14*ReDiarioFert!M93</f>
        <v>0.536506915</v>
      </c>
      <c r="T104">
        <f>((G104/100)*$G$386+(I104/100)*$G$387+(K104/100)*$G$388+(M104/100)*$G$389+(O104/100)*$G$390+(Q104)*$G$391+(S104*$G$392)+(E104*(VLOOKUP(D104,Fertilizantes!$A$49:$E$122,3,FALSE))))</f>
        <v>1528.602083220165</v>
      </c>
    </row>
    <row r="105" ht="18" customHeight="1">
      <c r="B105">
        <v>88</v>
      </c>
      <c r="C105">
        <f>$I$13+B105</f>
        <v>40014</v>
      </c>
      <c r="E105">
        <f>VLOOKUP(D105,Fertilizantes!$A$49:$E$122,2,FALSE)*$C$14</f>
        <v>0</v>
      </c>
      <c r="F105">
        <f>VLOOKUP(D105,Fertilizantes!$A$49:$E$122,4,FALSE)</f>
        <v>0</v>
      </c>
      <c r="G105">
        <f>IF($C$14*ReDiarioFert!C94&lt;=0,"0",$C$14*ReDiarioFert!C94)</f>
        <v>78.99750178714604</v>
      </c>
      <c r="I105">
        <f>$C$14*ReDiarioFert!E94</f>
        <v>37.141567826086956</v>
      </c>
      <c r="K105">
        <f>$C$14*ReDiarioFert!G94</f>
        <v>80.372418</v>
      </c>
      <c r="M105">
        <f>$C$14*ReDiarioFert!I94</f>
        <v>51.58429276316455</v>
      </c>
      <c r="O105">
        <f>$C$14*ReDiarioFert!K94</f>
        <v>0.0028708722294411605</v>
      </c>
      <c r="Q105">
        <f>$C$14*ReDiarioFert!M94</f>
        <v>0.536506915</v>
      </c>
      <c r="T105">
        <f>((G105/100)*$G$386+(I105/100)*$G$387+(K105/100)*$G$388+(M105/100)*$G$389+(O105/100)*$G$390+(Q105)*$G$391+(S105*$G$392)+(E105*(VLOOKUP(D105,Fertilizantes!$A$49:$E$122,3,FALSE))))</f>
        <v>1528.602083220165</v>
      </c>
    </row>
    <row r="106" ht="18" customHeight="1">
      <c r="B106">
        <v>89</v>
      </c>
      <c r="C106">
        <f>$I$13+B106</f>
        <v>40015</v>
      </c>
      <c r="E106">
        <f>VLOOKUP(D106,Fertilizantes!$A$49:$E$122,2,FALSE)*$C$14</f>
        <v>0</v>
      </c>
      <c r="F106">
        <f>VLOOKUP(D106,Fertilizantes!$A$49:$E$122,4,FALSE)</f>
        <v>0</v>
      </c>
      <c r="G106">
        <f>IF($C$14*ReDiarioFert!C95&lt;=0,"0",$C$14*ReDiarioFert!C95)</f>
        <v>78.99750178714604</v>
      </c>
      <c r="I106">
        <f>$C$14*ReDiarioFert!E95</f>
        <v>37.141567826086956</v>
      </c>
      <c r="K106">
        <f>$C$14*ReDiarioFert!G95</f>
        <v>80.372418</v>
      </c>
      <c r="M106">
        <f>$C$14*ReDiarioFert!I95</f>
        <v>51.58429276316455</v>
      </c>
      <c r="O106">
        <f>$C$14*ReDiarioFert!K95</f>
        <v>0.0028708722294411605</v>
      </c>
      <c r="Q106">
        <f>$C$14*ReDiarioFert!M95</f>
        <v>0.536506915</v>
      </c>
      <c r="T106">
        <f>((G106/100)*$G$386+(I106/100)*$G$387+(K106/100)*$G$388+(M106/100)*$G$389+(O106/100)*$G$390+(Q106)*$G$391+(S106*$G$392)+(E106*(VLOOKUP(D106,Fertilizantes!$A$49:$E$122,3,FALSE))))</f>
        <v>1528.602083220165</v>
      </c>
    </row>
    <row r="107" ht="18" customHeight="1">
      <c r="B107">
        <v>90</v>
      </c>
      <c r="C107">
        <f>$I$13+B107</f>
        <v>40016</v>
      </c>
      <c r="E107">
        <f>VLOOKUP(D107,Fertilizantes!$A$49:$E$122,2,FALSE)*$C$14</f>
        <v>0</v>
      </c>
      <c r="F107">
        <f>VLOOKUP(D107,Fertilizantes!$A$49:$E$122,4,FALSE)</f>
        <v>0</v>
      </c>
      <c r="G107">
        <f>IF($C$14*ReDiarioFert!C96&lt;=0,"0",$C$14*ReDiarioFert!C96)</f>
        <v>78.99750178714604</v>
      </c>
      <c r="I107">
        <f>$C$14*ReDiarioFert!E96</f>
        <v>37.141567826086956</v>
      </c>
      <c r="K107">
        <f>$C$14*ReDiarioFert!G96</f>
        <v>80.372418</v>
      </c>
      <c r="M107">
        <f>$C$14*ReDiarioFert!I96</f>
        <v>51.58429276316455</v>
      </c>
      <c r="O107">
        <f>$C$14*ReDiarioFert!K96</f>
        <v>0.0028708722294411605</v>
      </c>
      <c r="Q107">
        <f>$C$14*ReDiarioFert!M96</f>
        <v>0.536506915</v>
      </c>
      <c r="T107">
        <f>((G107/100)*$G$386+(I107/100)*$G$387+(K107/100)*$G$388+(M107/100)*$G$389+(O107/100)*$G$390+(Q107)*$G$391+(S107*$G$392)+(E107*(VLOOKUP(D107,Fertilizantes!$A$49:$E$122,3,FALSE))))</f>
        <v>1528.602083220165</v>
      </c>
    </row>
    <row r="108" ht="18" customHeight="1">
      <c r="B108">
        <v>91</v>
      </c>
      <c r="C108">
        <f>$I$13+B108</f>
        <v>40017</v>
      </c>
      <c r="E108">
        <f>VLOOKUP(D108,Fertilizantes!$A$49:$E$122,2,FALSE)*$C$14</f>
        <v>0</v>
      </c>
      <c r="F108">
        <f>VLOOKUP(D108,Fertilizantes!$A$49:$E$122,4,FALSE)</f>
        <v>0</v>
      </c>
      <c r="G108">
        <f>IF($C$14*ReDiarioFert!C97&lt;=0,"0",$C$14*ReDiarioFert!C97)</f>
        <v>78.99750178714604</v>
      </c>
      <c r="I108">
        <f>$C$14*ReDiarioFert!E97</f>
        <v>37.141567826086956</v>
      </c>
      <c r="K108">
        <f>$C$14*ReDiarioFert!G97</f>
        <v>80.372418</v>
      </c>
      <c r="M108">
        <f>$C$14*ReDiarioFert!I97</f>
        <v>51.58429276316455</v>
      </c>
      <c r="O108">
        <f>$C$14*ReDiarioFert!K97</f>
        <v>0.0028708722294411605</v>
      </c>
      <c r="Q108">
        <f>$C$14*ReDiarioFert!M97</f>
        <v>0.536506915</v>
      </c>
      <c r="S108">
        <f>Main!$H$84</f>
        <v>0</v>
      </c>
      <c r="T108">
        <f>((G108/100)*$G$386+(I108/100)*$G$387+(K108/100)*$G$388+(M108/100)*$G$389+(O108/100)*$G$390+(Q108)*$G$391+(S108*$G$392)+(E108*(VLOOKUP(D108,Fertilizantes!$A$49:$E$122,3,FALSE))))</f>
        <v>1528.602083220165</v>
      </c>
    </row>
    <row r="109">
      <c r="A109">
        <v>14</v>
      </c>
      <c r="B109">
        <v>92</v>
      </c>
      <c r="C109">
        <f>$I$13+B109</f>
        <v>40018</v>
      </c>
      <c r="E109">
        <f>VLOOKUP(D109,Fertilizantes!$A$49:$E$122,2,FALSE)*$C$14</f>
        <v>0</v>
      </c>
      <c r="F109">
        <f>VLOOKUP(D109,Fertilizantes!$A$49:$E$122,4,FALSE)</f>
        <v>0</v>
      </c>
      <c r="G109">
        <f>IF($C$14*ReDiarioFert!C98&lt;=0,"0",$C$14*ReDiarioFert!C98)</f>
        <v>91.75891553467618</v>
      </c>
      <c r="I109">
        <f>$C$14*ReDiarioFert!E98</f>
        <v>37.141567826086956</v>
      </c>
      <c r="K109">
        <f>$C$14*ReDiarioFert!G98</f>
        <v>91.33845000000001</v>
      </c>
      <c r="M109">
        <f>$C$14*ReDiarioFert!I98</f>
        <v>58.622466047166434</v>
      </c>
      <c r="O109">
        <f>$C$14*ReDiarioFert!K98</f>
        <v>0.0032625747253890005</v>
      </c>
      <c r="Q109">
        <f>$C$14*ReDiarioFert!M98</f>
        <v>0.536506915</v>
      </c>
      <c r="S109">
        <f>$C$14*Main!$D$63</f>
        <v>301</v>
      </c>
      <c r="T109">
        <f>((G109/100)*$G$386+(I109/100)*$G$387+(K109/100)*$G$388+(M109/100)*$G$389+(O109/100)*$G$390+(Q109)*$G$391+(S109*$G$392)+(E109*(VLOOKUP(D109,Fertilizantes!$A$49:$E$122,3,FALSE))))</f>
        <v>2549.0327015298813</v>
      </c>
    </row>
    <row r="110">
      <c r="B110">
        <v>93</v>
      </c>
      <c r="C110">
        <f>$I$13+B110</f>
        <v>40019</v>
      </c>
      <c r="E110">
        <f>VLOOKUP(D110,Fertilizantes!$A$49:$E$122,2,FALSE)*$C$14</f>
        <v>0</v>
      </c>
      <c r="F110">
        <f>VLOOKUP(D110,Fertilizantes!$A$49:$E$122,4,FALSE)</f>
        <v>0</v>
      </c>
      <c r="G110">
        <f>IF($C$14*ReDiarioFert!C99&lt;=0,"0",$C$14*ReDiarioFert!C99)</f>
        <v>91.75891553467618</v>
      </c>
      <c r="I110">
        <f>$C$14*ReDiarioFert!E99</f>
        <v>37.141567826086956</v>
      </c>
      <c r="K110">
        <f>$C$14*ReDiarioFert!G99</f>
        <v>91.33845000000001</v>
      </c>
      <c r="M110">
        <f>$C$14*ReDiarioFert!I99</f>
        <v>58.622466047166434</v>
      </c>
      <c r="O110">
        <f>$C$14*ReDiarioFert!K99</f>
        <v>0.0032625747253890005</v>
      </c>
      <c r="Q110">
        <f>$C$14*ReDiarioFert!M99</f>
        <v>0.536506915</v>
      </c>
      <c r="T110">
        <f>((G110/100)*$G$386+(I110/100)*$G$387+(K110/100)*$G$388+(M110/100)*$G$389+(O110/100)*$G$390+(Q110)*$G$391+(S110*$G$392)+(E110*(VLOOKUP(D110,Fertilizantes!$A$49:$E$122,3,FALSE))))</f>
        <v>1706.2327015298813</v>
      </c>
    </row>
    <row r="111">
      <c r="B111">
        <v>94</v>
      </c>
      <c r="C111">
        <f>$I$13+B111</f>
        <v>40020</v>
      </c>
      <c r="E111">
        <f>VLOOKUP(D111,Fertilizantes!$A$49:$E$122,2,FALSE)*$C$14</f>
        <v>0</v>
      </c>
      <c r="F111">
        <f>VLOOKUP(D111,Fertilizantes!$A$49:$E$122,4,FALSE)</f>
        <v>0</v>
      </c>
      <c r="G111">
        <f>IF($C$14*ReDiarioFert!C100&lt;=0,"0",$C$14*ReDiarioFert!C100)</f>
        <v>91.75891553467618</v>
      </c>
      <c r="I111">
        <f>$C$14*ReDiarioFert!E100</f>
        <v>37.141567826086956</v>
      </c>
      <c r="K111">
        <f>$C$14*ReDiarioFert!G100</f>
        <v>91.33845000000001</v>
      </c>
      <c r="M111">
        <f>$C$14*ReDiarioFert!I100</f>
        <v>58.622466047166434</v>
      </c>
      <c r="O111">
        <f>$C$14*ReDiarioFert!K100</f>
        <v>0.0032625747253890005</v>
      </c>
      <c r="Q111">
        <f>$C$14*ReDiarioFert!M100</f>
        <v>0.536506915</v>
      </c>
      <c r="T111">
        <f>((G111/100)*$G$386+(I111/100)*$G$387+(K111/100)*$G$388+(M111/100)*$G$389+(O111/100)*$G$390+(Q111)*$G$391+(S111*$G$392)+(E111*(VLOOKUP(D111,Fertilizantes!$A$49:$E$122,3,FALSE))))</f>
        <v>1706.2327015298813</v>
      </c>
    </row>
    <row r="112">
      <c r="B112">
        <v>95</v>
      </c>
      <c r="C112">
        <f>$I$13+B112</f>
        <v>40021</v>
      </c>
      <c r="E112">
        <f>VLOOKUP(D112,Fertilizantes!$A$49:$E$122,2,FALSE)*$C$14</f>
        <v>0</v>
      </c>
      <c r="F112">
        <f>VLOOKUP(D112,Fertilizantes!$A$49:$E$122,4,FALSE)</f>
        <v>0</v>
      </c>
      <c r="G112">
        <f>IF($C$14*ReDiarioFert!C101&lt;=0,"0",$C$14*ReDiarioFert!C101)</f>
        <v>91.75891553467618</v>
      </c>
      <c r="I112">
        <f>$C$14*ReDiarioFert!E101</f>
        <v>37.141567826086956</v>
      </c>
      <c r="K112">
        <f>$C$14*ReDiarioFert!G101</f>
        <v>91.33845000000001</v>
      </c>
      <c r="M112">
        <f>$C$14*ReDiarioFert!I101</f>
        <v>58.622466047166434</v>
      </c>
      <c r="O112">
        <f>$C$14*ReDiarioFert!K101</f>
        <v>0.0032625747253890005</v>
      </c>
      <c r="Q112">
        <f>$C$14*ReDiarioFert!M101</f>
        <v>0.536506915</v>
      </c>
      <c r="T112">
        <f>((G112/100)*$G$386+(I112/100)*$G$387+(K112/100)*$G$388+(M112/100)*$G$389+(O112/100)*$G$390+(Q112)*$G$391+(S112*$G$392)+(E112*(VLOOKUP(D112,Fertilizantes!$A$49:$E$122,3,FALSE))))</f>
        <v>1706.2327015298813</v>
      </c>
    </row>
    <row r="113">
      <c r="B113">
        <v>96</v>
      </c>
      <c r="C113">
        <f>$I$13+B113</f>
        <v>40022</v>
      </c>
      <c r="E113">
        <f>VLOOKUP(D113,Fertilizantes!$A$49:$E$122,2,FALSE)*$C$14</f>
        <v>0</v>
      </c>
      <c r="F113">
        <f>VLOOKUP(D113,Fertilizantes!$A$49:$E$122,4,FALSE)</f>
        <v>0</v>
      </c>
      <c r="G113">
        <f>IF($C$14*ReDiarioFert!C102&lt;=0,"0",$C$14*ReDiarioFert!C102)</f>
        <v>91.75891553467618</v>
      </c>
      <c r="I113">
        <f>$C$14*ReDiarioFert!E102</f>
        <v>37.141567826086956</v>
      </c>
      <c r="K113">
        <f>$C$14*ReDiarioFert!G102</f>
        <v>91.33845000000001</v>
      </c>
      <c r="M113">
        <f>$C$14*ReDiarioFert!I102</f>
        <v>58.622466047166434</v>
      </c>
      <c r="O113">
        <f>$C$14*ReDiarioFert!K102</f>
        <v>0.0032625747253890005</v>
      </c>
      <c r="Q113">
        <f>$C$14*ReDiarioFert!M102</f>
        <v>0.536506915</v>
      </c>
      <c r="T113">
        <f>((G113/100)*$G$386+(I113/100)*$G$387+(K113/100)*$G$388+(M113/100)*$G$389+(O113/100)*$G$390+(Q113)*$G$391+(S113*$G$392)+(E113*(VLOOKUP(D113,Fertilizantes!$A$49:$E$122,3,FALSE))))</f>
        <v>1706.2327015298813</v>
      </c>
    </row>
    <row r="114">
      <c r="B114">
        <v>97</v>
      </c>
      <c r="C114">
        <f>$I$13+B114</f>
        <v>40023</v>
      </c>
      <c r="E114">
        <f>VLOOKUP(D114,Fertilizantes!$A$49:$E$122,2,FALSE)*$C$14</f>
        <v>0</v>
      </c>
      <c r="F114">
        <f>VLOOKUP(D114,Fertilizantes!$A$49:$E$122,4,FALSE)</f>
        <v>0</v>
      </c>
      <c r="G114">
        <f>IF($C$14*ReDiarioFert!C103&lt;=0,"0",$C$14*ReDiarioFert!C103)</f>
        <v>91.75891553467618</v>
      </c>
      <c r="I114">
        <f>$C$14*ReDiarioFert!E103</f>
        <v>37.141567826086956</v>
      </c>
      <c r="K114">
        <f>$C$14*ReDiarioFert!G103</f>
        <v>91.33845000000001</v>
      </c>
      <c r="M114">
        <f>$C$14*ReDiarioFert!I103</f>
        <v>58.622466047166434</v>
      </c>
      <c r="O114">
        <f>$C$14*ReDiarioFert!K103</f>
        <v>0.0032625747253890005</v>
      </c>
      <c r="Q114">
        <f>$C$14*ReDiarioFert!M103</f>
        <v>0.536506915</v>
      </c>
      <c r="T114">
        <f>((G114/100)*$G$386+(I114/100)*$G$387+(K114/100)*$G$388+(M114/100)*$G$389+(O114/100)*$G$390+(Q114)*$G$391+(S114*$G$392)+(E114*(VLOOKUP(D114,Fertilizantes!$A$49:$E$122,3,FALSE))))</f>
        <v>1706.2327015298813</v>
      </c>
    </row>
    <row r="115">
      <c r="B115">
        <v>98</v>
      </c>
      <c r="C115">
        <f>$I$13+B115</f>
        <v>40024</v>
      </c>
      <c r="E115">
        <f>VLOOKUP(D115,Fertilizantes!$A$49:$E$122,2,FALSE)*$C$14</f>
        <v>0</v>
      </c>
      <c r="F115">
        <f>VLOOKUP(D115,Fertilizantes!$A$49:$E$122,4,FALSE)</f>
        <v>0</v>
      </c>
      <c r="G115">
        <f>IF($C$14*ReDiarioFert!C104&lt;=0,"0",$C$14*ReDiarioFert!C104)</f>
        <v>91.75891553467618</v>
      </c>
      <c r="I115">
        <f>$C$14*ReDiarioFert!E104</f>
        <v>37.141567826086956</v>
      </c>
      <c r="K115">
        <f>$C$14*ReDiarioFert!G104</f>
        <v>91.33845000000001</v>
      </c>
      <c r="M115">
        <f>$C$14*ReDiarioFert!I104</f>
        <v>58.622466047166434</v>
      </c>
      <c r="O115">
        <f>$C$14*ReDiarioFert!K104</f>
        <v>0.0032625747253890005</v>
      </c>
      <c r="Q115">
        <f>$C$14*ReDiarioFert!M104</f>
        <v>0.536506915</v>
      </c>
      <c r="S115">
        <f>Main!$H$85</f>
        <v>0</v>
      </c>
      <c r="T115">
        <f>((G115/100)*$G$386+(I115/100)*$G$387+(K115/100)*$G$388+(M115/100)*$G$389+(O115/100)*$G$390+(Q115)*$G$391+(S115*$G$392)+(E115*(VLOOKUP(D115,Fertilizantes!$A$49:$E$122,3,FALSE))))</f>
        <v>1706.2327015298813</v>
      </c>
    </row>
    <row r="116">
      <c r="A116">
        <v>15</v>
      </c>
      <c r="B116">
        <v>99</v>
      </c>
      <c r="C116">
        <f>$I$13+B116</f>
        <v>40025</v>
      </c>
      <c r="E116">
        <f>VLOOKUP(D116,Fertilizantes!$A$49:$E$122,2,FALSE)*$C$14</f>
        <v>0</v>
      </c>
      <c r="F116">
        <f>VLOOKUP(D116,Fertilizantes!$A$49:$E$122,4,FALSE)</f>
        <v>0</v>
      </c>
      <c r="G116">
        <f>IF($C$14*ReDiarioFert!C105&lt;=0,"0",$C$14*ReDiarioFert!C105)</f>
        <v>91.75891553467618</v>
      </c>
      <c r="I116">
        <f>$C$14*ReDiarioFert!E105</f>
        <v>37.141567826086956</v>
      </c>
      <c r="K116">
        <f>$C$14*ReDiarioFert!G105</f>
        <v>91.33845000000001</v>
      </c>
      <c r="M116">
        <f>$C$14*ReDiarioFert!I105</f>
        <v>58.622466047166434</v>
      </c>
      <c r="O116">
        <f>$C$14*ReDiarioFert!K105</f>
        <v>0.0032625747253890005</v>
      </c>
      <c r="Q116">
        <f>$C$14*ReDiarioFert!M105</f>
        <v>0.536506915</v>
      </c>
      <c r="S116">
        <f>$C$14*Main!$D$63</f>
        <v>301</v>
      </c>
      <c r="T116">
        <f>((G116/100)*$G$386+(I116/100)*$G$387+(K116/100)*$G$388+(M116/100)*$G$389+(O116/100)*$G$390+(Q116)*$G$391+(S116*$G$392)+(E116*(VLOOKUP(D116,Fertilizantes!$A$49:$E$122,3,FALSE))))</f>
        <v>2549.0327015298813</v>
      </c>
    </row>
    <row r="117">
      <c r="B117">
        <v>100</v>
      </c>
      <c r="C117">
        <f>$I$13+B117</f>
        <v>40026</v>
      </c>
      <c r="E117">
        <f>VLOOKUP(D117,Fertilizantes!$A$49:$E$122,2,FALSE)*$C$14</f>
        <v>0</v>
      </c>
      <c r="F117">
        <f>VLOOKUP(D117,Fertilizantes!$A$49:$E$122,4,FALSE)</f>
        <v>0</v>
      </c>
      <c r="G117">
        <f>IF($C$14*ReDiarioFert!C106&lt;=0,"0",$C$14*ReDiarioFert!C106)</f>
        <v>91.75891553467618</v>
      </c>
      <c r="I117">
        <f>$C$14*ReDiarioFert!E106</f>
        <v>37.141567826086956</v>
      </c>
      <c r="K117">
        <f>$C$14*ReDiarioFert!G106</f>
        <v>91.33845000000001</v>
      </c>
      <c r="M117">
        <f>$C$14*ReDiarioFert!I106</f>
        <v>58.622466047166434</v>
      </c>
      <c r="O117">
        <f>$C$14*ReDiarioFert!K106</f>
        <v>0.0032625747253890005</v>
      </c>
      <c r="Q117">
        <f>$C$14*ReDiarioFert!M106</f>
        <v>0.536506915</v>
      </c>
      <c r="T117">
        <f>((G117/100)*$G$386+(I117/100)*$G$387+(K117/100)*$G$388+(M117/100)*$G$389+(O117/100)*$G$390+(Q117)*$G$391+(S117*$G$392)+(E117*(VLOOKUP(D117,Fertilizantes!$A$49:$E$122,3,FALSE))))</f>
        <v>1706.2327015298813</v>
      </c>
    </row>
    <row r="118">
      <c r="B118">
        <v>101</v>
      </c>
      <c r="C118">
        <f>$I$13+B118</f>
        <v>40027</v>
      </c>
      <c r="E118">
        <f>VLOOKUP(D118,Fertilizantes!$A$49:$E$122,2,FALSE)*$C$14</f>
        <v>0</v>
      </c>
      <c r="F118">
        <f>VLOOKUP(D118,Fertilizantes!$A$49:$E$122,4,FALSE)</f>
        <v>0</v>
      </c>
      <c r="G118">
        <f>IF($C$14*ReDiarioFert!C107&lt;=0,"0",$C$14*ReDiarioFert!C107)</f>
        <v>91.75891553467618</v>
      </c>
      <c r="I118">
        <f>$C$14*ReDiarioFert!E107</f>
        <v>37.141567826086956</v>
      </c>
      <c r="K118">
        <f>$C$14*ReDiarioFert!G107</f>
        <v>91.33845000000001</v>
      </c>
      <c r="M118">
        <f>$C$14*ReDiarioFert!I107</f>
        <v>58.622466047166434</v>
      </c>
      <c r="O118">
        <f>$C$14*ReDiarioFert!K107</f>
        <v>0.0032625747253890005</v>
      </c>
      <c r="Q118">
        <f>$C$14*ReDiarioFert!M107</f>
        <v>0.536506915</v>
      </c>
      <c r="T118">
        <f>((G118/100)*$G$386+(I118/100)*$G$387+(K118/100)*$G$388+(M118/100)*$G$389+(O118/100)*$G$390+(Q118)*$G$391+(S118*$G$392)+(E118*(VLOOKUP(D118,Fertilizantes!$A$49:$E$122,3,FALSE))))</f>
        <v>1706.2327015298813</v>
      </c>
    </row>
    <row r="119">
      <c r="B119">
        <v>102</v>
      </c>
      <c r="C119">
        <f>$I$13+B119</f>
        <v>40028</v>
      </c>
      <c r="E119">
        <f>VLOOKUP(D119,Fertilizantes!$A$49:$E$122,2,FALSE)*$C$14</f>
        <v>0</v>
      </c>
      <c r="F119">
        <f>VLOOKUP(D119,Fertilizantes!$A$49:$E$122,4,FALSE)</f>
        <v>0</v>
      </c>
      <c r="G119">
        <f>IF($C$14*ReDiarioFert!C108&lt;=0,"0",$C$14*ReDiarioFert!C108)</f>
        <v>91.75891553467618</v>
      </c>
      <c r="I119">
        <f>$C$14*ReDiarioFert!E108</f>
        <v>37.141567826086956</v>
      </c>
      <c r="K119">
        <f>$C$14*ReDiarioFert!G108</f>
        <v>91.33845000000001</v>
      </c>
      <c r="M119">
        <f>$C$14*ReDiarioFert!I108</f>
        <v>58.622466047166434</v>
      </c>
      <c r="O119">
        <f>$C$14*ReDiarioFert!K108</f>
        <v>0.0032625747253890005</v>
      </c>
      <c r="Q119">
        <f>$C$14*ReDiarioFert!M108</f>
        <v>0.536506915</v>
      </c>
      <c r="T119">
        <f>((G119/100)*$G$386+(I119/100)*$G$387+(K119/100)*$G$388+(M119/100)*$G$389+(O119/100)*$G$390+(Q119)*$G$391+(S119*$G$392)+(E119*(VLOOKUP(D119,Fertilizantes!$A$49:$E$122,3,FALSE))))</f>
        <v>1706.2327015298813</v>
      </c>
    </row>
    <row r="120">
      <c r="B120">
        <v>103</v>
      </c>
      <c r="C120">
        <f>$I$13+B120</f>
        <v>40029</v>
      </c>
      <c r="E120">
        <f>VLOOKUP(D120,Fertilizantes!$A$49:$E$122,2,FALSE)*$C$14</f>
        <v>0</v>
      </c>
      <c r="F120">
        <f>VLOOKUP(D120,Fertilizantes!$A$49:$E$122,4,FALSE)</f>
        <v>0</v>
      </c>
      <c r="G120">
        <f>IF($C$14*ReDiarioFert!C109&lt;=0,"0",$C$14*ReDiarioFert!C109)</f>
        <v>91.75891553467618</v>
      </c>
      <c r="I120">
        <f>$C$14*ReDiarioFert!E109</f>
        <v>37.141567826086956</v>
      </c>
      <c r="K120">
        <f>$C$14*ReDiarioFert!G109</f>
        <v>91.33845000000001</v>
      </c>
      <c r="M120">
        <f>$C$14*ReDiarioFert!I109</f>
        <v>58.622466047166434</v>
      </c>
      <c r="O120">
        <f>$C$14*ReDiarioFert!K109</f>
        <v>0.0032625747253890005</v>
      </c>
      <c r="Q120">
        <f>$C$14*ReDiarioFert!M109</f>
        <v>0.536506915</v>
      </c>
      <c r="T120">
        <f>((G120/100)*$G$386+(I120/100)*$G$387+(K120/100)*$G$388+(M120/100)*$G$389+(O120/100)*$G$390+(Q120)*$G$391+(S120*$G$392)+(E120*(VLOOKUP(D120,Fertilizantes!$A$49:$E$122,3,FALSE))))</f>
        <v>1706.2327015298813</v>
      </c>
    </row>
    <row r="121">
      <c r="B121">
        <v>104</v>
      </c>
      <c r="C121">
        <f>$I$13+B121</f>
        <v>40030</v>
      </c>
      <c r="E121">
        <f>VLOOKUP(D121,Fertilizantes!$A$49:$E$122,2,FALSE)*$C$14</f>
        <v>0</v>
      </c>
      <c r="F121">
        <f>VLOOKUP(D121,Fertilizantes!$A$49:$E$122,4,FALSE)</f>
        <v>0</v>
      </c>
      <c r="G121">
        <f>IF($C$14*ReDiarioFert!C110&lt;=0,"0",$C$14*ReDiarioFert!C110)</f>
        <v>91.75891553467618</v>
      </c>
      <c r="I121">
        <f>$C$14*ReDiarioFert!E110</f>
        <v>37.141567826086956</v>
      </c>
      <c r="K121">
        <f>$C$14*ReDiarioFert!G110</f>
        <v>91.33845000000001</v>
      </c>
      <c r="M121">
        <f>$C$14*ReDiarioFert!I110</f>
        <v>58.622466047166434</v>
      </c>
      <c r="O121">
        <f>$C$14*ReDiarioFert!K110</f>
        <v>0.0032625747253890005</v>
      </c>
      <c r="Q121">
        <f>$C$14*ReDiarioFert!M110</f>
        <v>0.536506915</v>
      </c>
      <c r="T121">
        <f>((G121/100)*$G$386+(I121/100)*$G$387+(K121/100)*$G$388+(M121/100)*$G$389+(O121/100)*$G$390+(Q121)*$G$391+(S121*$G$392)+(E121*(VLOOKUP(D121,Fertilizantes!$A$49:$E$122,3,FALSE))))</f>
        <v>1706.2327015298813</v>
      </c>
    </row>
    <row r="122">
      <c r="B122">
        <v>105</v>
      </c>
      <c r="C122">
        <f>$I$13+B122</f>
        <v>40031</v>
      </c>
      <c r="E122">
        <f>VLOOKUP(D122,Fertilizantes!$A$49:$E$122,2,FALSE)*$C$14</f>
        <v>0</v>
      </c>
      <c r="F122">
        <f>VLOOKUP(D122,Fertilizantes!$A$49:$E$122,4,FALSE)</f>
        <v>0</v>
      </c>
      <c r="G122">
        <f>IF($C$14*ReDiarioFert!C111&lt;=0,"0",$C$14*ReDiarioFert!C111)</f>
        <v>91.75891553467618</v>
      </c>
      <c r="I122">
        <f>$C$14*ReDiarioFert!E111</f>
        <v>37.141567826086956</v>
      </c>
      <c r="K122">
        <f>$C$14*ReDiarioFert!G111</f>
        <v>91.33845000000001</v>
      </c>
      <c r="M122">
        <f>$C$14*ReDiarioFert!I111</f>
        <v>58.622466047166434</v>
      </c>
      <c r="O122">
        <f>$C$14*ReDiarioFert!K111</f>
        <v>0.0032625747253890005</v>
      </c>
      <c r="Q122">
        <f>$C$14*ReDiarioFert!M111</f>
        <v>0.536506915</v>
      </c>
      <c r="T122">
        <f>((G122/100)*$G$386+(I122/100)*$G$387+(K122/100)*$G$388+(M122/100)*$G$389+(O122/100)*$G$390+(Q122)*$G$391+(S122*$G$392)+(E122*(VLOOKUP(D122,Fertilizantes!$A$49:$E$122,3,FALSE))))</f>
        <v>1706.2327015298813</v>
      </c>
    </row>
    <row r="123">
      <c r="A123">
        <v>16</v>
      </c>
      <c r="B123">
        <v>106</v>
      </c>
      <c r="C123">
        <f>$I$13+B123</f>
        <v>40032</v>
      </c>
      <c r="E123">
        <f>VLOOKUP(D123,Fertilizantes!$A$49:$E$122,2,FALSE)*$C$14</f>
        <v>0</v>
      </c>
      <c r="F123">
        <f>VLOOKUP(D123,Fertilizantes!$A$49:$E$122,4,FALSE)</f>
        <v>0</v>
      </c>
      <c r="G123">
        <f>IF($C$14*ReDiarioFert!C112&lt;=0,"0",$C$14*ReDiarioFert!C112)</f>
        <v>91.75891553467618</v>
      </c>
      <c r="I123">
        <f>$C$14*ReDiarioFert!E112</f>
        <v>37.141567826086956</v>
      </c>
      <c r="K123">
        <f>$C$14*ReDiarioFert!G112</f>
        <v>91.33845000000001</v>
      </c>
      <c r="M123">
        <f>$C$14*ReDiarioFert!I112</f>
        <v>58.622466047166434</v>
      </c>
      <c r="O123">
        <f>$C$14*ReDiarioFert!K112</f>
        <v>0.0032625747253890005</v>
      </c>
      <c r="Q123">
        <f>$C$14*ReDiarioFert!M112</f>
        <v>0.536506915</v>
      </c>
      <c r="S123">
        <f>$C$14*Main!$D$63</f>
        <v>301</v>
      </c>
      <c r="T123">
        <f>((G123/100)*$G$386+(I123/100)*$G$387+(K123/100)*$G$388+(M123/100)*$G$389+(O123/100)*$G$390+(Q123)*$G$391+(S123*$G$392)+(E123*(VLOOKUP(D123,Fertilizantes!$A$49:$E$122,3,FALSE))))</f>
        <v>2549.0327015298813</v>
      </c>
    </row>
    <row r="124">
      <c r="B124">
        <v>107</v>
      </c>
      <c r="C124">
        <f>$I$13+B124</f>
        <v>40033</v>
      </c>
      <c r="E124">
        <f>VLOOKUP(D124,Fertilizantes!$A$49:$E$122,2,FALSE)*$C$14</f>
        <v>0</v>
      </c>
      <c r="F124">
        <f>VLOOKUP(D124,Fertilizantes!$A$49:$E$122,4,FALSE)</f>
        <v>0</v>
      </c>
      <c r="G124">
        <f>IF($C$14*ReDiarioFert!C113&lt;=0,"0",$C$14*ReDiarioFert!C113)</f>
        <v>91.75891553467618</v>
      </c>
      <c r="I124">
        <f>$C$14*ReDiarioFert!E113</f>
        <v>37.141567826086956</v>
      </c>
      <c r="K124">
        <f>$C$14*ReDiarioFert!G113</f>
        <v>91.33845000000001</v>
      </c>
      <c r="M124">
        <f>$C$14*ReDiarioFert!I113</f>
        <v>58.622466047166434</v>
      </c>
      <c r="O124">
        <f>$C$14*ReDiarioFert!K113</f>
        <v>0.0032625747253890005</v>
      </c>
      <c r="Q124">
        <f>$C$14*ReDiarioFert!M113</f>
        <v>0.536506915</v>
      </c>
      <c r="T124">
        <f>((G124/100)*$G$386+(I124/100)*$G$387+(K124/100)*$G$388+(M124/100)*$G$389+(O124/100)*$G$390+(Q124)*$G$391+(S124*$G$392)+(E124*(VLOOKUP(D124,Fertilizantes!$A$49:$E$122,3,FALSE))))</f>
        <v>1706.2327015298813</v>
      </c>
    </row>
    <row r="125">
      <c r="B125">
        <v>108</v>
      </c>
      <c r="C125">
        <f>$I$13+B125</f>
        <v>40034</v>
      </c>
      <c r="E125">
        <f>VLOOKUP(D125,Fertilizantes!$A$49:$E$122,2,FALSE)*$C$14</f>
        <v>0</v>
      </c>
      <c r="F125">
        <f>VLOOKUP(D125,Fertilizantes!$A$49:$E$122,4,FALSE)</f>
        <v>0</v>
      </c>
      <c r="G125">
        <f>IF($C$14*ReDiarioFert!C114&lt;=0,"0",$C$14*ReDiarioFert!C114)</f>
        <v>91.75891553467618</v>
      </c>
      <c r="I125">
        <f>$C$14*ReDiarioFert!E114</f>
        <v>37.141567826086956</v>
      </c>
      <c r="K125">
        <f>$C$14*ReDiarioFert!G114</f>
        <v>91.33845000000001</v>
      </c>
      <c r="M125">
        <f>$C$14*ReDiarioFert!I114</f>
        <v>58.622466047166434</v>
      </c>
      <c r="O125">
        <f>$C$14*ReDiarioFert!K114</f>
        <v>0.0032625747253890005</v>
      </c>
      <c r="Q125">
        <f>$C$14*ReDiarioFert!M114</f>
        <v>0.536506915</v>
      </c>
      <c r="T125">
        <f>((G125/100)*$G$386+(I125/100)*$G$387+(K125/100)*$G$388+(M125/100)*$G$389+(O125/100)*$G$390+(Q125)*$G$391+(S125*$G$392)+(E125*(VLOOKUP(D125,Fertilizantes!$A$49:$E$122,3,FALSE))))</f>
        <v>1706.2327015298813</v>
      </c>
    </row>
    <row r="126">
      <c r="B126">
        <v>109</v>
      </c>
      <c r="C126">
        <f>$I$13+B126</f>
        <v>40035</v>
      </c>
      <c r="E126">
        <f>VLOOKUP(D126,Fertilizantes!$A$49:$E$122,2,FALSE)*$C$14</f>
        <v>0</v>
      </c>
      <c r="F126">
        <f>VLOOKUP(D126,Fertilizantes!$A$49:$E$122,4,FALSE)</f>
        <v>0</v>
      </c>
      <c r="G126">
        <f>IF($C$14*ReDiarioFert!C115&lt;=0,"0",$C$14*ReDiarioFert!C115)</f>
        <v>91.75891553467618</v>
      </c>
      <c r="I126">
        <f>$C$14*ReDiarioFert!E115</f>
        <v>37.141567826086956</v>
      </c>
      <c r="K126">
        <f>$C$14*ReDiarioFert!G115</f>
        <v>91.33845000000001</v>
      </c>
      <c r="M126">
        <f>$C$14*ReDiarioFert!I115</f>
        <v>58.622466047166434</v>
      </c>
      <c r="O126">
        <f>$C$14*ReDiarioFert!K115</f>
        <v>0.0032625747253890005</v>
      </c>
      <c r="Q126">
        <f>$C$14*ReDiarioFert!M115</f>
        <v>0.536506915</v>
      </c>
      <c r="T126">
        <f>((G126/100)*$G$386+(I126/100)*$G$387+(K126/100)*$G$388+(M126/100)*$G$389+(O126/100)*$G$390+(Q126)*$G$391+(S126*$G$392)+(E126*(VLOOKUP(D126,Fertilizantes!$A$49:$E$122,3,FALSE))))</f>
        <v>1706.2327015298813</v>
      </c>
    </row>
    <row r="127">
      <c r="B127">
        <v>110</v>
      </c>
      <c r="C127">
        <f>$I$13+B127</f>
        <v>40036</v>
      </c>
      <c r="E127">
        <f>VLOOKUP(D127,Fertilizantes!$A$49:$E$122,2,FALSE)*$C$14</f>
        <v>0</v>
      </c>
      <c r="F127">
        <f>VLOOKUP(D127,Fertilizantes!$A$49:$E$122,4,FALSE)</f>
        <v>0</v>
      </c>
      <c r="G127">
        <f>IF($C$14*ReDiarioFert!C116&lt;=0,"0",$C$14*ReDiarioFert!C116)</f>
        <v>91.75891553467618</v>
      </c>
      <c r="I127">
        <f>$C$14*ReDiarioFert!E116</f>
        <v>37.141567826086956</v>
      </c>
      <c r="K127">
        <f>$C$14*ReDiarioFert!G116</f>
        <v>91.33845000000001</v>
      </c>
      <c r="M127">
        <f>$C$14*ReDiarioFert!I116</f>
        <v>58.622466047166434</v>
      </c>
      <c r="O127">
        <f>$C$14*ReDiarioFert!K116</f>
        <v>0.0032625747253890005</v>
      </c>
      <c r="Q127">
        <f>$C$14*ReDiarioFert!M116</f>
        <v>0.536506915</v>
      </c>
      <c r="T127">
        <f>((G127/100)*$G$386+(I127/100)*$G$387+(K127/100)*$G$388+(M127/100)*$G$389+(O127/100)*$G$390+(Q127)*$G$391+(S127*$G$392)+(E127*(VLOOKUP(D127,Fertilizantes!$A$49:$E$122,3,FALSE))))</f>
        <v>1706.2327015298813</v>
      </c>
    </row>
    <row r="128">
      <c r="B128">
        <v>111</v>
      </c>
      <c r="C128">
        <f>$I$13+B128</f>
        <v>40037</v>
      </c>
      <c r="E128">
        <f>VLOOKUP(D128,Fertilizantes!$A$49:$E$122,2,FALSE)*$C$14</f>
        <v>0</v>
      </c>
      <c r="F128">
        <f>VLOOKUP(D128,Fertilizantes!$A$49:$E$122,4,FALSE)</f>
        <v>0</v>
      </c>
      <c r="G128">
        <f>IF($C$14*ReDiarioFert!C117&lt;=0,"0",$C$14*ReDiarioFert!C117)</f>
        <v>91.75891553467618</v>
      </c>
      <c r="I128">
        <f>$C$14*ReDiarioFert!E117</f>
        <v>37.141567826086956</v>
      </c>
      <c r="K128">
        <f>$C$14*ReDiarioFert!G117</f>
        <v>91.33845000000001</v>
      </c>
      <c r="M128">
        <f>$C$14*ReDiarioFert!I117</f>
        <v>58.622466047166434</v>
      </c>
      <c r="O128">
        <f>$C$14*ReDiarioFert!K117</f>
        <v>0.0032625747253890005</v>
      </c>
      <c r="Q128">
        <f>$C$14*ReDiarioFert!M117</f>
        <v>0.536506915</v>
      </c>
      <c r="T128">
        <f>((G128/100)*$G$386+(I128/100)*$G$387+(K128/100)*$G$388+(M128/100)*$G$389+(O128/100)*$G$390+(Q128)*$G$391+(S128*$G$392)+(E128*(VLOOKUP(D128,Fertilizantes!$A$49:$E$122,3,FALSE))))</f>
        <v>1706.2327015298813</v>
      </c>
    </row>
    <row r="129">
      <c r="B129">
        <v>112</v>
      </c>
      <c r="C129">
        <f>$I$13+B129</f>
        <v>40038</v>
      </c>
      <c r="E129">
        <f>VLOOKUP(D129,Fertilizantes!$A$49:$E$122,2,FALSE)*$C$14</f>
        <v>0</v>
      </c>
      <c r="F129">
        <f>VLOOKUP(D129,Fertilizantes!$A$49:$E$122,4,FALSE)</f>
        <v>0</v>
      </c>
      <c r="G129">
        <f>IF($C$14*ReDiarioFert!C118&lt;=0,"0",$C$14*ReDiarioFert!C118)</f>
        <v>91.75891553467618</v>
      </c>
      <c r="I129">
        <f>$C$14*ReDiarioFert!E118</f>
        <v>37.141567826086956</v>
      </c>
      <c r="K129">
        <f>$C$14*ReDiarioFert!G118</f>
        <v>91.33845000000001</v>
      </c>
      <c r="M129">
        <f>$C$14*ReDiarioFert!I118</f>
        <v>58.622466047166434</v>
      </c>
      <c r="O129">
        <f>$C$14*ReDiarioFert!K118</f>
        <v>0.0032625747253890005</v>
      </c>
      <c r="Q129">
        <f>$C$14*ReDiarioFert!M118</f>
        <v>0.536506915</v>
      </c>
      <c r="S129">
        <f>Main!$H$84</f>
        <v>0</v>
      </c>
      <c r="T129">
        <f>((G129/100)*$G$386+(I129/100)*$G$387+(K129/100)*$G$388+(M129/100)*$G$389+(O129/100)*$G$390+(Q129)*$G$391+(S129*$G$392)+(E129*(VLOOKUP(D129,Fertilizantes!$A$49:$E$122,3,FALSE))))</f>
        <v>1706.2327015298813</v>
      </c>
    </row>
    <row r="130">
      <c r="A130">
        <v>17</v>
      </c>
      <c r="B130">
        <v>113</v>
      </c>
      <c r="C130">
        <f>$I$13+B130</f>
        <v>40039</v>
      </c>
      <c r="D130">
        <f>Main!$H$86</f>
        <v>0</v>
      </c>
      <c r="E130">
        <f>VLOOKUP(D130,Fertilizantes!$A$49:$E$122,2,FALSE)*$C$14</f>
        <v>0</v>
      </c>
      <c r="F130">
        <f>VLOOKUP(D130,Fertilizantes!$A$49:$E$122,4,FALSE)</f>
        <v>0</v>
      </c>
      <c r="G130">
        <f>IF($C$14*ReDiarioFert!C119&lt;=0,"0",$C$14*ReDiarioFert!C119)</f>
        <v>101.95435059408463</v>
      </c>
      <c r="I130">
        <f>$C$14*ReDiarioFert!E119</f>
        <v>41.26840869565217</v>
      </c>
      <c r="K130">
        <f>$C$14*ReDiarioFert!G119</f>
        <v>101.48716666666667</v>
      </c>
      <c r="M130">
        <f>$C$14*ReDiarioFert!I119</f>
        <v>65.13607338574047</v>
      </c>
      <c r="O130">
        <f>$C$14*ReDiarioFert!K119</f>
        <v>0.00362508302821</v>
      </c>
      <c r="Q130">
        <f>$C$14*ReDiarioFert!M119</f>
        <v>0.536506915</v>
      </c>
      <c r="S130">
        <f>$C$14*Main!$D$63</f>
        <v>301</v>
      </c>
      <c r="T130">
        <f>((G130/100)*$G$386+(I130/100)*$G$387+(K130/100)*$G$388+(M130/100)*$G$389+(O130/100)*$G$390+(Q130)*$G$391+(S130*$G$392)+(E130*(VLOOKUP(D130,Fertilizantes!$A$49:$E$122,3,FALSE))))</f>
        <v>2738.614112810979</v>
      </c>
    </row>
    <row r="131">
      <c r="B131">
        <v>114</v>
      </c>
      <c r="C131">
        <f>$I$13+B131</f>
        <v>40040</v>
      </c>
      <c r="E131">
        <f>VLOOKUP(D131,Fertilizantes!$A$49:$E$122,2,FALSE)*$C$14</f>
        <v>0</v>
      </c>
      <c r="F131">
        <f>VLOOKUP(D131,Fertilizantes!$A$49:$E$122,4,FALSE)</f>
        <v>0</v>
      </c>
      <c r="G131">
        <f>IF($C$14*ReDiarioFert!C120&lt;=0,"0",$C$14*ReDiarioFert!C120)</f>
        <v>101.95435059408463</v>
      </c>
      <c r="I131">
        <f>$C$14*ReDiarioFert!E120</f>
        <v>41.26840869565217</v>
      </c>
      <c r="K131">
        <f>$C$14*ReDiarioFert!G120</f>
        <v>101.48716666666667</v>
      </c>
      <c r="M131">
        <f>$C$14*ReDiarioFert!I120</f>
        <v>65.13607338574047</v>
      </c>
      <c r="O131">
        <f>$C$14*ReDiarioFert!K120</f>
        <v>0.00362508302821</v>
      </c>
      <c r="Q131">
        <f>$C$14*ReDiarioFert!M120</f>
        <v>0.536506915</v>
      </c>
      <c r="T131">
        <f>((G131/100)*$G$386+(I131/100)*$G$387+(K131/100)*$G$388+(M131/100)*$G$389+(O131/100)*$G$390+(Q131)*$G$391+(S131*$G$392)+(E131*(VLOOKUP(D131,Fertilizantes!$A$49:$E$122,3,FALSE))))</f>
        <v>1895.814112810979</v>
      </c>
    </row>
    <row r="132">
      <c r="B132">
        <v>115</v>
      </c>
      <c r="C132">
        <f>$I$13+B132</f>
        <v>40041</v>
      </c>
      <c r="E132">
        <f>VLOOKUP(D132,Fertilizantes!$A$49:$E$122,2,FALSE)*$C$14</f>
        <v>0</v>
      </c>
      <c r="F132">
        <f>VLOOKUP(D132,Fertilizantes!$A$49:$E$122,4,FALSE)</f>
        <v>0</v>
      </c>
      <c r="G132">
        <f>IF($C$14*ReDiarioFert!C121&lt;=0,"0",$C$14*ReDiarioFert!C121)</f>
        <v>101.95435059408463</v>
      </c>
      <c r="I132">
        <f>$C$14*ReDiarioFert!E121</f>
        <v>41.26840869565217</v>
      </c>
      <c r="K132">
        <f>$C$14*ReDiarioFert!G121</f>
        <v>101.48716666666667</v>
      </c>
      <c r="M132">
        <f>$C$14*ReDiarioFert!I121</f>
        <v>65.13607338574047</v>
      </c>
      <c r="O132">
        <f>$C$14*ReDiarioFert!K121</f>
        <v>0.00362508302821</v>
      </c>
      <c r="Q132">
        <f>$C$14*ReDiarioFert!M121</f>
        <v>0.536506915</v>
      </c>
      <c r="T132">
        <f>((G132/100)*$G$386+(I132/100)*$G$387+(K132/100)*$G$388+(M132/100)*$G$389+(O132/100)*$G$390+(Q132)*$G$391+(S132*$G$392)+(E132*(VLOOKUP(D132,Fertilizantes!$A$49:$E$122,3,FALSE))))</f>
        <v>1895.814112810979</v>
      </c>
    </row>
    <row r="133">
      <c r="B133">
        <v>116</v>
      </c>
      <c r="C133">
        <f>$I$13+B133</f>
        <v>40042</v>
      </c>
      <c r="E133">
        <f>VLOOKUP(D133,Fertilizantes!$A$49:$E$122,2,FALSE)*$C$14</f>
        <v>0</v>
      </c>
      <c r="F133">
        <f>VLOOKUP(D133,Fertilizantes!$A$49:$E$122,4,FALSE)</f>
        <v>0</v>
      </c>
      <c r="G133">
        <f>IF($C$14*ReDiarioFert!C122&lt;=0,"0",$C$14*ReDiarioFert!C122)</f>
        <v>101.95435059408463</v>
      </c>
      <c r="I133">
        <f>$C$14*ReDiarioFert!E122</f>
        <v>41.26840869565217</v>
      </c>
      <c r="K133">
        <f>$C$14*ReDiarioFert!G122</f>
        <v>101.48716666666667</v>
      </c>
      <c r="M133">
        <f>$C$14*ReDiarioFert!I122</f>
        <v>65.13607338574047</v>
      </c>
      <c r="O133">
        <f>$C$14*ReDiarioFert!K122</f>
        <v>0.00362508302821</v>
      </c>
      <c r="Q133">
        <f>$C$14*ReDiarioFert!M122</f>
        <v>0.536506915</v>
      </c>
      <c r="T133">
        <f>((G133/100)*$G$386+(I133/100)*$G$387+(K133/100)*$G$388+(M133/100)*$G$389+(O133/100)*$G$390+(Q133)*$G$391+(S133*$G$392)+(E133*(VLOOKUP(D133,Fertilizantes!$A$49:$E$122,3,FALSE))))</f>
        <v>1895.814112810979</v>
      </c>
    </row>
    <row r="134">
      <c r="B134">
        <v>117</v>
      </c>
      <c r="C134">
        <f>$I$13+B134</f>
        <v>40043</v>
      </c>
      <c r="E134">
        <f>VLOOKUP(D134,Fertilizantes!$A$49:$E$122,2,FALSE)*$C$14</f>
        <v>0</v>
      </c>
      <c r="F134">
        <f>VLOOKUP(D134,Fertilizantes!$A$49:$E$122,4,FALSE)</f>
        <v>0</v>
      </c>
      <c r="G134">
        <f>IF($C$14*ReDiarioFert!C123&lt;=0,"0",$C$14*ReDiarioFert!C123)</f>
        <v>101.95435059408463</v>
      </c>
      <c r="I134">
        <f>$C$14*ReDiarioFert!E123</f>
        <v>41.26840869565217</v>
      </c>
      <c r="K134">
        <f>$C$14*ReDiarioFert!G123</f>
        <v>101.48716666666667</v>
      </c>
      <c r="M134">
        <f>$C$14*ReDiarioFert!I123</f>
        <v>65.13607338574047</v>
      </c>
      <c r="O134">
        <f>$C$14*ReDiarioFert!K123</f>
        <v>0.00362508302821</v>
      </c>
      <c r="Q134">
        <f>$C$14*ReDiarioFert!M123</f>
        <v>0.536506915</v>
      </c>
      <c r="T134">
        <f>((G134/100)*$G$386+(I134/100)*$G$387+(K134/100)*$G$388+(M134/100)*$G$389+(O134/100)*$G$390+(Q134)*$G$391+(S134*$G$392)+(E134*(VLOOKUP(D134,Fertilizantes!$A$49:$E$122,3,FALSE))))</f>
        <v>1895.814112810979</v>
      </c>
    </row>
    <row r="135">
      <c r="B135">
        <v>118</v>
      </c>
      <c r="C135">
        <f>$I$13+B135</f>
        <v>40044</v>
      </c>
      <c r="E135">
        <f>VLOOKUP(D135,Fertilizantes!$A$49:$E$122,2,FALSE)*$C$14</f>
        <v>0</v>
      </c>
      <c r="F135">
        <f>VLOOKUP(D135,Fertilizantes!$A$49:$E$122,4,FALSE)</f>
        <v>0</v>
      </c>
      <c r="G135">
        <f>IF($C$14*ReDiarioFert!C124&lt;=0,"0",$C$14*ReDiarioFert!C124)</f>
        <v>101.95435059408463</v>
      </c>
      <c r="I135">
        <f>$C$14*ReDiarioFert!E124</f>
        <v>41.26840869565217</v>
      </c>
      <c r="K135">
        <f>$C$14*ReDiarioFert!G124</f>
        <v>101.48716666666667</v>
      </c>
      <c r="M135">
        <f>$C$14*ReDiarioFert!I124</f>
        <v>65.13607338574047</v>
      </c>
      <c r="O135">
        <f>$C$14*ReDiarioFert!K124</f>
        <v>0.00362508302821</v>
      </c>
      <c r="Q135">
        <f>$C$14*ReDiarioFert!M124</f>
        <v>0.536506915</v>
      </c>
      <c r="T135">
        <f>((G135/100)*$G$386+(I135/100)*$G$387+(K135/100)*$G$388+(M135/100)*$G$389+(O135/100)*$G$390+(Q135)*$G$391+(S135*$G$392)+(E135*(VLOOKUP(D135,Fertilizantes!$A$49:$E$122,3,FALSE))))</f>
        <v>1895.814112810979</v>
      </c>
    </row>
    <row r="136">
      <c r="B136">
        <v>119</v>
      </c>
      <c r="C136">
        <f>$I$13+B136</f>
        <v>40045</v>
      </c>
      <c r="E136">
        <f>VLOOKUP(D136,Fertilizantes!$A$49:$E$122,2,FALSE)*$C$14</f>
        <v>0</v>
      </c>
      <c r="F136">
        <f>VLOOKUP(D136,Fertilizantes!$A$49:$E$122,4,FALSE)</f>
        <v>0</v>
      </c>
      <c r="G136">
        <f>IF($C$14*ReDiarioFert!C125&lt;=0,"0",$C$14*ReDiarioFert!C125)</f>
        <v>101.95435059408463</v>
      </c>
      <c r="I136">
        <f>$C$14*ReDiarioFert!E125</f>
        <v>41.26840869565217</v>
      </c>
      <c r="K136">
        <f>$C$14*ReDiarioFert!G125</f>
        <v>101.48716666666667</v>
      </c>
      <c r="M136">
        <f>$C$14*ReDiarioFert!I125</f>
        <v>65.13607338574047</v>
      </c>
      <c r="O136">
        <f>$C$14*ReDiarioFert!K125</f>
        <v>0.00362508302821</v>
      </c>
      <c r="Q136">
        <f>$C$14*ReDiarioFert!M125</f>
        <v>0.536506915</v>
      </c>
      <c r="T136">
        <f>((G136/100)*$G$386+(I136/100)*$G$387+(K136/100)*$G$388+(M136/100)*$G$389+(O136/100)*$G$390+(Q136)*$G$391+(S136*$G$392)+(E136*(VLOOKUP(D136,Fertilizantes!$A$49:$E$122,3,FALSE))))</f>
        <v>1895.814112810979</v>
      </c>
    </row>
    <row r="137">
      <c r="A137">
        <v>18</v>
      </c>
      <c r="B137">
        <v>120</v>
      </c>
      <c r="C137">
        <f>$I$13+B137</f>
        <v>40046</v>
      </c>
      <c r="D137" t="str">
        <v>Acido Salicílico</v>
      </c>
      <c r="E137">
        <f>VLOOKUP(D137,Fertilizantes!$A$49:$E$122,2,FALSE)*$C$14</f>
        <v>3762.4999999999995</v>
      </c>
      <c r="F137" t="str">
        <f>VLOOKUP(D137,Fertilizantes!$A$49:$E$122,4,FALSE)</f>
        <v>g</v>
      </c>
      <c r="G137">
        <f>IF($C$14*ReDiarioFert!C126&lt;=0,"0",$C$14*ReDiarioFert!C126)</f>
        <v>101.95435059408463</v>
      </c>
      <c r="I137">
        <f>$C$14*ReDiarioFert!E126</f>
        <v>41.26840869565217</v>
      </c>
      <c r="K137">
        <f>$C$14*ReDiarioFert!G126</f>
        <v>101.48716666666667</v>
      </c>
      <c r="M137">
        <f>$C$14*ReDiarioFert!I126</f>
        <v>65.13607338574047</v>
      </c>
      <c r="O137">
        <f>$C$14*ReDiarioFert!K126</f>
        <v>0.00362508302821</v>
      </c>
      <c r="Q137">
        <f>$C$14*ReDiarioFert!M126</f>
        <v>0.536506915</v>
      </c>
      <c r="S137">
        <f>$C$14*Main!$D$63</f>
        <v>301</v>
      </c>
      <c r="T137">
        <f>((G137/100)*$G$386+(I137/100)*$G$387+(K137/100)*$G$388+(M137/100)*$G$389+(O137/100)*$G$390+(Q137)*$G$391+(S137*$G$392)+(E137*(VLOOKUP(D137,Fertilizantes!$A$49:$E$122,3,FALSE))))</f>
        <v>3378.239112810979</v>
      </c>
    </row>
    <row r="138">
      <c r="B138">
        <v>121</v>
      </c>
      <c r="C138">
        <f>$I$13+B138</f>
        <v>40047</v>
      </c>
      <c r="E138">
        <f>VLOOKUP(D138,Fertilizantes!$A$49:$E$122,2,FALSE)*$C$14</f>
        <v>0</v>
      </c>
      <c r="F138">
        <f>VLOOKUP(D138,Fertilizantes!$A$49:$E$122,4,FALSE)</f>
        <v>0</v>
      </c>
      <c r="G138">
        <f>IF($C$14*ReDiarioFert!C127&lt;=0,"0",$C$14*ReDiarioFert!C127)</f>
        <v>101.95435059408463</v>
      </c>
      <c r="I138">
        <f>$C$14*ReDiarioFert!E127</f>
        <v>41.26840869565217</v>
      </c>
      <c r="K138">
        <f>$C$14*ReDiarioFert!G127</f>
        <v>101.48716666666667</v>
      </c>
      <c r="M138">
        <f>$C$14*ReDiarioFert!I127</f>
        <v>65.13607338574047</v>
      </c>
      <c r="O138">
        <f>$C$14*ReDiarioFert!K127</f>
        <v>0.00362508302821</v>
      </c>
      <c r="Q138">
        <f>$C$14*ReDiarioFert!M127</f>
        <v>0.536506915</v>
      </c>
      <c r="T138">
        <f>((G138/100)*$G$386+(I138/100)*$G$387+(K138/100)*$G$388+(M138/100)*$G$389+(O138/100)*$G$390+(Q138)*$G$391+(S138*$G$392)+(E138*(VLOOKUP(D138,Fertilizantes!$A$49:$E$122,3,FALSE))))</f>
        <v>1895.814112810979</v>
      </c>
    </row>
    <row r="139">
      <c r="B139">
        <v>122</v>
      </c>
      <c r="C139">
        <f>$I$13+B139</f>
        <v>40048</v>
      </c>
      <c r="E139">
        <f>VLOOKUP(D139,Fertilizantes!$A$49:$E$122,2,FALSE)*$C$14</f>
        <v>0</v>
      </c>
      <c r="F139">
        <f>VLOOKUP(D139,Fertilizantes!$A$49:$E$122,4,FALSE)</f>
        <v>0</v>
      </c>
      <c r="G139">
        <f>IF($C$14*ReDiarioFert!C128&lt;=0,"0",$C$14*ReDiarioFert!C128)</f>
        <v>101.95435059408463</v>
      </c>
      <c r="I139">
        <f>$C$14*ReDiarioFert!E128</f>
        <v>41.26840869565217</v>
      </c>
      <c r="K139">
        <f>$C$14*ReDiarioFert!G128</f>
        <v>101.48716666666667</v>
      </c>
      <c r="M139">
        <f>$C$14*ReDiarioFert!I128</f>
        <v>65.13607338574047</v>
      </c>
      <c r="O139">
        <f>$C$14*ReDiarioFert!K128</f>
        <v>0.00362508302821</v>
      </c>
      <c r="Q139">
        <f>$C$14*ReDiarioFert!M128</f>
        <v>0.536506915</v>
      </c>
      <c r="T139">
        <f>((G139/100)*$G$386+(I139/100)*$G$387+(K139/100)*$G$388+(M139/100)*$G$389+(O139/100)*$G$390+(Q139)*$G$391+(S139*$G$392)+(E139*(VLOOKUP(D139,Fertilizantes!$A$49:$E$122,3,FALSE))))</f>
        <v>1895.814112810979</v>
      </c>
    </row>
    <row r="140">
      <c r="B140">
        <v>123</v>
      </c>
      <c r="C140">
        <f>$I$13+B140</f>
        <v>40049</v>
      </c>
      <c r="E140">
        <f>VLOOKUP(D140,Fertilizantes!$A$49:$E$122,2,FALSE)*$C$14</f>
        <v>0</v>
      </c>
      <c r="F140">
        <f>VLOOKUP(D140,Fertilizantes!$A$49:$E$122,4,FALSE)</f>
        <v>0</v>
      </c>
      <c r="G140">
        <f>IF($C$14*ReDiarioFert!C129&lt;=0,"0",$C$14*ReDiarioFert!C129)</f>
        <v>101.95435059408463</v>
      </c>
      <c r="I140">
        <f>$C$14*ReDiarioFert!E129</f>
        <v>41.26840869565217</v>
      </c>
      <c r="K140">
        <f>$C$14*ReDiarioFert!G129</f>
        <v>101.48716666666667</v>
      </c>
      <c r="M140">
        <f>$C$14*ReDiarioFert!I129</f>
        <v>65.13607338574047</v>
      </c>
      <c r="O140">
        <f>$C$14*ReDiarioFert!K129</f>
        <v>0.00362508302821</v>
      </c>
      <c r="Q140">
        <f>$C$14*ReDiarioFert!M129</f>
        <v>0.536506915</v>
      </c>
      <c r="T140">
        <f>((G140/100)*$G$386+(I140/100)*$G$387+(K140/100)*$G$388+(M140/100)*$G$389+(O140/100)*$G$390+(Q140)*$G$391+(S140*$G$392)+(E140*(VLOOKUP(D140,Fertilizantes!$A$49:$E$122,3,FALSE))))</f>
        <v>1895.814112810979</v>
      </c>
    </row>
    <row r="141">
      <c r="B141">
        <v>124</v>
      </c>
      <c r="C141">
        <f>$I$13+B141</f>
        <v>40050</v>
      </c>
      <c r="E141">
        <f>VLOOKUP(D141,Fertilizantes!$A$49:$E$122,2,FALSE)*$C$14</f>
        <v>0</v>
      </c>
      <c r="F141">
        <f>VLOOKUP(D141,Fertilizantes!$A$49:$E$122,4,FALSE)</f>
        <v>0</v>
      </c>
      <c r="G141">
        <f>IF($C$14*ReDiarioFert!C130&lt;=0,"0",$C$14*ReDiarioFert!C130)</f>
        <v>101.95435059408463</v>
      </c>
      <c r="I141">
        <f>$C$14*ReDiarioFert!E130</f>
        <v>41.26840869565217</v>
      </c>
      <c r="K141">
        <f>$C$14*ReDiarioFert!G130</f>
        <v>101.48716666666667</v>
      </c>
      <c r="M141">
        <f>$C$14*ReDiarioFert!I130</f>
        <v>65.13607338574047</v>
      </c>
      <c r="O141">
        <f>$C$14*ReDiarioFert!K130</f>
        <v>0.00362508302821</v>
      </c>
      <c r="Q141">
        <f>$C$14*ReDiarioFert!M130</f>
        <v>0.536506915</v>
      </c>
      <c r="T141">
        <f>((G141/100)*$G$386+(I141/100)*$G$387+(K141/100)*$G$388+(M141/100)*$G$389+(O141/100)*$G$390+(Q141)*$G$391+(S141*$G$392)+(E141*(VLOOKUP(D141,Fertilizantes!$A$49:$E$122,3,FALSE))))</f>
        <v>1895.814112810979</v>
      </c>
    </row>
    <row r="142">
      <c r="B142">
        <v>125</v>
      </c>
      <c r="C142">
        <f>$I$13+B142</f>
        <v>40051</v>
      </c>
      <c r="E142">
        <f>VLOOKUP(D142,Fertilizantes!$A$49:$E$122,2,FALSE)*$C$14</f>
        <v>0</v>
      </c>
      <c r="F142">
        <f>VLOOKUP(D142,Fertilizantes!$A$49:$E$122,4,FALSE)</f>
        <v>0</v>
      </c>
      <c r="G142">
        <f>IF($C$14*ReDiarioFert!C131&lt;=0,"0",$C$14*ReDiarioFert!C131)</f>
        <v>101.95435059408463</v>
      </c>
      <c r="I142">
        <f>$C$14*ReDiarioFert!E131</f>
        <v>41.26840869565217</v>
      </c>
      <c r="K142">
        <f>$C$14*ReDiarioFert!G131</f>
        <v>101.48716666666667</v>
      </c>
      <c r="M142">
        <f>$C$14*ReDiarioFert!I131</f>
        <v>65.13607338574047</v>
      </c>
      <c r="O142">
        <f>$C$14*ReDiarioFert!K131</f>
        <v>0.00362508302821</v>
      </c>
      <c r="Q142">
        <f>$C$14*ReDiarioFert!M131</f>
        <v>0.536506915</v>
      </c>
      <c r="T142">
        <f>((G142/100)*$G$386+(I142/100)*$G$387+(K142/100)*$G$388+(M142/100)*$G$389+(O142/100)*$G$390+(Q142)*$G$391+(S142*$G$392)+(E142*(VLOOKUP(D142,Fertilizantes!$A$49:$E$122,3,FALSE))))</f>
        <v>1895.814112810979</v>
      </c>
    </row>
    <row r="143">
      <c r="B143">
        <v>126</v>
      </c>
      <c r="C143">
        <f>$I$13+B143</f>
        <v>40052</v>
      </c>
      <c r="E143">
        <f>VLOOKUP(D143,Fertilizantes!$A$49:$E$122,2,FALSE)*$C$14</f>
        <v>0</v>
      </c>
      <c r="F143">
        <f>VLOOKUP(D143,Fertilizantes!$A$49:$E$122,4,FALSE)</f>
        <v>0</v>
      </c>
      <c r="G143">
        <f>IF($C$14*ReDiarioFert!C132&lt;=0,"0",$C$14*ReDiarioFert!C132)</f>
        <v>101.95435059408463</v>
      </c>
      <c r="I143">
        <f>$C$14*ReDiarioFert!E132</f>
        <v>41.26840869565217</v>
      </c>
      <c r="K143">
        <f>$C$14*ReDiarioFert!G132</f>
        <v>101.48716666666667</v>
      </c>
      <c r="M143">
        <f>$C$14*ReDiarioFert!I132</f>
        <v>65.13607338574047</v>
      </c>
      <c r="O143">
        <f>$C$14*ReDiarioFert!K132</f>
        <v>0.00362508302821</v>
      </c>
      <c r="Q143">
        <f>$C$14*ReDiarioFert!M132</f>
        <v>0.536506915</v>
      </c>
      <c r="T143">
        <f>((G143/100)*$G$386+(I143/100)*$G$387+(K143/100)*$G$388+(M143/100)*$G$389+(O143/100)*$G$390+(Q143)*$G$391+(S143*$G$392)+(E143*(VLOOKUP(D143,Fertilizantes!$A$49:$E$122,3,FALSE))))</f>
        <v>1895.814112810979</v>
      </c>
    </row>
    <row r="144">
      <c r="A144">
        <v>19</v>
      </c>
      <c r="B144">
        <v>127</v>
      </c>
      <c r="C144">
        <f>$I$13+B144</f>
        <v>40053</v>
      </c>
      <c r="E144">
        <f>VLOOKUP(D144,Fertilizantes!$A$49:$E$122,2,FALSE)*$C$14</f>
        <v>0</v>
      </c>
      <c r="F144">
        <f>VLOOKUP(D144,Fertilizantes!$A$49:$E$122,4,FALSE)</f>
        <v>0</v>
      </c>
      <c r="G144">
        <f>IF($C$14*ReDiarioFert!C133&lt;=0,"0",$C$14*ReDiarioFert!C133)</f>
        <v>101.95435059408463</v>
      </c>
      <c r="I144">
        <f>$C$14*ReDiarioFert!E133</f>
        <v>41.26840869565217</v>
      </c>
      <c r="K144">
        <f>$C$14*ReDiarioFert!G133</f>
        <v>101.48716666666667</v>
      </c>
      <c r="M144">
        <f>$C$14*ReDiarioFert!I133</f>
        <v>65.13607338574047</v>
      </c>
      <c r="O144">
        <f>$C$14*ReDiarioFert!K133</f>
        <v>0.00362508302821</v>
      </c>
      <c r="Q144">
        <f>$C$14*ReDiarioFert!M133</f>
        <v>0.536506915</v>
      </c>
      <c r="S144">
        <f>$C$14*Main!$D$63</f>
        <v>301</v>
      </c>
      <c r="T144">
        <f>((G144/100)*$G$386+(I144/100)*$G$387+(K144/100)*$G$388+(M144/100)*$G$389+(O144/100)*$G$390+(Q144)*$G$391+(S144*$G$392)+(E144*(VLOOKUP(D144,Fertilizantes!$A$49:$E$122,3,FALSE))))</f>
        <v>2738.614112810979</v>
      </c>
    </row>
    <row r="145">
      <c r="B145">
        <v>128</v>
      </c>
      <c r="C145">
        <f>$I$13+B145</f>
        <v>40054</v>
      </c>
      <c r="E145">
        <f>VLOOKUP(D145,Fertilizantes!$A$49:$E$122,2,FALSE)*$C$14</f>
        <v>0</v>
      </c>
      <c r="F145">
        <f>VLOOKUP(D145,Fertilizantes!$A$49:$E$122,4,FALSE)</f>
        <v>0</v>
      </c>
      <c r="G145">
        <f>IF($C$14*ReDiarioFert!C134&lt;=0,"0",$C$14*ReDiarioFert!C134)</f>
        <v>101.95435059408463</v>
      </c>
      <c r="I145">
        <f>$C$14*ReDiarioFert!E134</f>
        <v>41.26840869565217</v>
      </c>
      <c r="K145">
        <f>$C$14*ReDiarioFert!G134</f>
        <v>101.48716666666667</v>
      </c>
      <c r="M145">
        <f>$C$14*ReDiarioFert!I134</f>
        <v>65.13607338574047</v>
      </c>
      <c r="O145">
        <f>$C$14*ReDiarioFert!K134</f>
        <v>0.00362508302821</v>
      </c>
      <c r="Q145">
        <f>$C$14*ReDiarioFert!M134</f>
        <v>0.536506915</v>
      </c>
      <c r="T145">
        <f>((G145/100)*$G$386+(I145/100)*$G$387+(K145/100)*$G$388+(M145/100)*$G$389+(O145/100)*$G$390+(Q145)*$G$391+(S145*$G$392)+(E145*(VLOOKUP(D145,Fertilizantes!$A$49:$E$122,3,FALSE))))</f>
        <v>1895.814112810979</v>
      </c>
    </row>
    <row r="146">
      <c r="B146">
        <v>129</v>
      </c>
      <c r="C146">
        <f>$I$13+B146</f>
        <v>40055</v>
      </c>
      <c r="E146">
        <f>VLOOKUP(D146,Fertilizantes!$A$49:$E$122,2,FALSE)*$C$14</f>
        <v>0</v>
      </c>
      <c r="F146">
        <f>VLOOKUP(D146,Fertilizantes!$A$49:$E$122,4,FALSE)</f>
        <v>0</v>
      </c>
      <c r="G146">
        <f>IF($C$14*ReDiarioFert!C135&lt;=0,"0",$C$14*ReDiarioFert!C135)</f>
        <v>101.95435059408463</v>
      </c>
      <c r="I146">
        <f>$C$14*ReDiarioFert!E135</f>
        <v>41.26840869565217</v>
      </c>
      <c r="K146">
        <f>$C$14*ReDiarioFert!G135</f>
        <v>101.48716666666667</v>
      </c>
      <c r="M146">
        <f>$C$14*ReDiarioFert!I135</f>
        <v>65.13607338574047</v>
      </c>
      <c r="O146">
        <f>$C$14*ReDiarioFert!K135</f>
        <v>0.00362508302821</v>
      </c>
      <c r="Q146">
        <f>$C$14*ReDiarioFert!M135</f>
        <v>0.536506915</v>
      </c>
      <c r="T146">
        <f>((G146/100)*$G$386+(I146/100)*$G$387+(K146/100)*$G$388+(M146/100)*$G$389+(O146/100)*$G$390+(Q146)*$G$391+(S146*$G$392)+(E146*(VLOOKUP(D146,Fertilizantes!$A$49:$E$122,3,FALSE))))</f>
        <v>1895.814112810979</v>
      </c>
    </row>
    <row r="147">
      <c r="B147">
        <v>130</v>
      </c>
      <c r="C147">
        <f>$I$13+B147</f>
        <v>40056</v>
      </c>
      <c r="E147">
        <f>VLOOKUP(D147,Fertilizantes!$A$49:$E$122,2,FALSE)*$C$14</f>
        <v>0</v>
      </c>
      <c r="F147">
        <f>VLOOKUP(D147,Fertilizantes!$A$49:$E$122,4,FALSE)</f>
        <v>0</v>
      </c>
      <c r="G147">
        <f>IF($C$14*ReDiarioFert!C136&lt;=0,"0",$C$14*ReDiarioFert!C136)</f>
        <v>101.95435059408463</v>
      </c>
      <c r="I147">
        <f>$C$14*ReDiarioFert!E136</f>
        <v>41.26840869565217</v>
      </c>
      <c r="K147">
        <f>$C$14*ReDiarioFert!G136</f>
        <v>101.48716666666667</v>
      </c>
      <c r="M147">
        <f>$C$14*ReDiarioFert!I136</f>
        <v>65.13607338574047</v>
      </c>
      <c r="O147">
        <f>$C$14*ReDiarioFert!K136</f>
        <v>0.00362508302821</v>
      </c>
      <c r="Q147">
        <f>$C$14*ReDiarioFert!M136</f>
        <v>0.536506915</v>
      </c>
      <c r="T147">
        <f>((G147/100)*$G$386+(I147/100)*$G$387+(K147/100)*$G$388+(M147/100)*$G$389+(O147/100)*$G$390+(Q147)*$G$391+(S147*$G$392)+(E147*(VLOOKUP(D147,Fertilizantes!$A$49:$E$122,3,FALSE))))</f>
        <v>1895.814112810979</v>
      </c>
    </row>
    <row r="148">
      <c r="B148">
        <v>131</v>
      </c>
      <c r="C148">
        <f>$I$13+B148</f>
        <v>40057</v>
      </c>
      <c r="E148">
        <f>VLOOKUP(D148,Fertilizantes!$A$49:$E$122,2,FALSE)*$C$14</f>
        <v>0</v>
      </c>
      <c r="F148">
        <f>VLOOKUP(D148,Fertilizantes!$A$49:$E$122,4,FALSE)</f>
        <v>0</v>
      </c>
      <c r="G148">
        <f>IF($C$14*ReDiarioFert!C137&lt;=0,"0",$C$14*ReDiarioFert!C137)</f>
        <v>101.95435059408463</v>
      </c>
      <c r="I148">
        <f>$C$14*ReDiarioFert!E137</f>
        <v>41.26840869565217</v>
      </c>
      <c r="K148">
        <f>$C$14*ReDiarioFert!G137</f>
        <v>101.48716666666667</v>
      </c>
      <c r="M148">
        <f>$C$14*ReDiarioFert!I137</f>
        <v>65.13607338574047</v>
      </c>
      <c r="O148">
        <f>$C$14*ReDiarioFert!K137</f>
        <v>0.00362508302821</v>
      </c>
      <c r="Q148">
        <f>$C$14*ReDiarioFert!M137</f>
        <v>0.536506915</v>
      </c>
      <c r="T148">
        <f>((G148/100)*$G$386+(I148/100)*$G$387+(K148/100)*$G$388+(M148/100)*$G$389+(O148/100)*$G$390+(Q148)*$G$391+(S148*$G$392)+(E148*(VLOOKUP(D148,Fertilizantes!$A$49:$E$122,3,FALSE))))</f>
        <v>1895.814112810979</v>
      </c>
    </row>
    <row r="149">
      <c r="B149">
        <v>132</v>
      </c>
      <c r="C149">
        <f>$I$13+B149</f>
        <v>40058</v>
      </c>
      <c r="E149">
        <f>VLOOKUP(D149,Fertilizantes!$A$49:$E$122,2,FALSE)*$C$14</f>
        <v>0</v>
      </c>
      <c r="F149">
        <f>VLOOKUP(D149,Fertilizantes!$A$49:$E$122,4,FALSE)</f>
        <v>0</v>
      </c>
      <c r="G149">
        <f>IF($C$14*ReDiarioFert!C138&lt;=0,"0",$C$14*ReDiarioFert!C138)</f>
        <v>101.95435059408463</v>
      </c>
      <c r="I149">
        <f>$C$14*ReDiarioFert!E138</f>
        <v>41.26840869565217</v>
      </c>
      <c r="K149">
        <f>$C$14*ReDiarioFert!G138</f>
        <v>101.48716666666667</v>
      </c>
      <c r="M149">
        <f>$C$14*ReDiarioFert!I138</f>
        <v>65.13607338574047</v>
      </c>
      <c r="O149">
        <f>$C$14*ReDiarioFert!K138</f>
        <v>0.00362508302821</v>
      </c>
      <c r="Q149">
        <f>$C$14*ReDiarioFert!M138</f>
        <v>0.536506915</v>
      </c>
      <c r="T149">
        <f>((G149/100)*$G$386+(I149/100)*$G$387+(K149/100)*$G$388+(M149/100)*$G$389+(O149/100)*$G$390+(Q149)*$G$391+(S149*$G$392)+(E149*(VLOOKUP(D149,Fertilizantes!$A$49:$E$122,3,FALSE))))</f>
        <v>1895.814112810979</v>
      </c>
    </row>
    <row r="150">
      <c r="B150">
        <v>133</v>
      </c>
      <c r="C150">
        <f>$I$13+B150</f>
        <v>40059</v>
      </c>
      <c r="E150">
        <f>VLOOKUP(D150,Fertilizantes!$A$49:$E$122,2,FALSE)*$C$14</f>
        <v>0</v>
      </c>
      <c r="F150">
        <f>VLOOKUP(D150,Fertilizantes!$A$49:$E$122,4,FALSE)</f>
        <v>0</v>
      </c>
      <c r="G150">
        <f>IF($C$14*ReDiarioFert!C139&lt;=0,"0",$C$14*ReDiarioFert!C139)</f>
        <v>101.95435059408463</v>
      </c>
      <c r="I150">
        <f>$C$14*ReDiarioFert!E139</f>
        <v>41.26840869565217</v>
      </c>
      <c r="K150">
        <f>$C$14*ReDiarioFert!G139</f>
        <v>101.48716666666667</v>
      </c>
      <c r="M150">
        <f>$C$14*ReDiarioFert!I139</f>
        <v>65.13607338574047</v>
      </c>
      <c r="O150">
        <f>$C$14*ReDiarioFert!K139</f>
        <v>0.00362508302821</v>
      </c>
      <c r="Q150">
        <f>$C$14*ReDiarioFert!M139</f>
        <v>0.536506915</v>
      </c>
      <c r="S150">
        <f>Main!$H$85</f>
        <v>0</v>
      </c>
      <c r="T150">
        <f>((G150/100)*$G$386+(I150/100)*$G$387+(K150/100)*$G$388+(M150/100)*$G$389+(O150/100)*$G$390+(Q150)*$G$391+(S150*$G$392)+(E150*(VLOOKUP(D150,Fertilizantes!$A$49:$E$122,3,FALSE))))</f>
        <v>1895.814112810979</v>
      </c>
    </row>
    <row r="151">
      <c r="A151">
        <v>20</v>
      </c>
      <c r="B151">
        <v>134</v>
      </c>
      <c r="C151">
        <f>$I$13+B151</f>
        <v>40060</v>
      </c>
      <c r="E151">
        <f>VLOOKUP(D151,Fertilizantes!$A$49:$E$122,2,FALSE)*$C$14</f>
        <v>0</v>
      </c>
      <c r="F151">
        <f>VLOOKUP(D151,Fertilizantes!$A$49:$E$122,4,FALSE)</f>
        <v>0</v>
      </c>
      <c r="G151">
        <f>IF($C$14*ReDiarioFert!C140&lt;=0,"0",$C$14*ReDiarioFert!C140)</f>
        <v>101.95435059408463</v>
      </c>
      <c r="I151">
        <f>$C$14*ReDiarioFert!E140</f>
        <v>41.26840869565217</v>
      </c>
      <c r="K151">
        <f>$C$14*ReDiarioFert!G140</f>
        <v>101.48716666666667</v>
      </c>
      <c r="M151">
        <f>$C$14*ReDiarioFert!I140</f>
        <v>65.13607338574047</v>
      </c>
      <c r="O151">
        <f>$C$14*ReDiarioFert!K140</f>
        <v>0.00362508302821</v>
      </c>
      <c r="Q151">
        <f>$C$14*ReDiarioFert!M140</f>
        <v>0.536506915</v>
      </c>
      <c r="S151">
        <f>$C$14*Main!$D$63</f>
        <v>301</v>
      </c>
      <c r="T151">
        <f>((G151/100)*$G$386+(I151/100)*$G$387+(K151/100)*$G$388+(M151/100)*$G$389+(O151/100)*$G$390+(Q151)*$G$391+(S151*$G$392)+(E151*(VLOOKUP(D151,Fertilizantes!$A$49:$E$122,3,FALSE))))</f>
        <v>2738.614112810979</v>
      </c>
    </row>
    <row r="152">
      <c r="B152">
        <v>135</v>
      </c>
      <c r="C152">
        <f>$I$13+B152</f>
        <v>40061</v>
      </c>
      <c r="E152">
        <f>VLOOKUP(D152,Fertilizantes!$A$49:$E$122,2,FALSE)*$C$14</f>
        <v>0</v>
      </c>
      <c r="F152">
        <f>VLOOKUP(D152,Fertilizantes!$A$49:$E$122,4,FALSE)</f>
        <v>0</v>
      </c>
      <c r="G152">
        <f>IF($C$14*ReDiarioFert!C141&lt;=0,"0",$C$14*ReDiarioFert!C141)</f>
        <v>101.95435059408463</v>
      </c>
      <c r="I152">
        <f>$C$14*ReDiarioFert!E141</f>
        <v>41.26840869565217</v>
      </c>
      <c r="K152">
        <f>$C$14*ReDiarioFert!G141</f>
        <v>101.48716666666667</v>
      </c>
      <c r="M152">
        <f>$C$14*ReDiarioFert!I141</f>
        <v>65.13607338574047</v>
      </c>
      <c r="O152">
        <f>$C$14*ReDiarioFert!K141</f>
        <v>0.00362508302821</v>
      </c>
      <c r="Q152">
        <f>$C$14*ReDiarioFert!M141</f>
        <v>0.536506915</v>
      </c>
      <c r="T152">
        <f>((G152/100)*$G$386+(I152/100)*$G$387+(K152/100)*$G$388+(M152/100)*$G$389+(O152/100)*$G$390+(Q152)*$G$391+(S152*$G$392)+(E152*(VLOOKUP(D152,Fertilizantes!$A$49:$E$122,3,FALSE))))</f>
        <v>1895.814112810979</v>
      </c>
    </row>
    <row r="153">
      <c r="B153">
        <v>136</v>
      </c>
      <c r="C153">
        <f>$I$13+B153</f>
        <v>40062</v>
      </c>
      <c r="E153">
        <f>VLOOKUP(D153,Fertilizantes!$A$49:$E$122,2,FALSE)*$C$14</f>
        <v>0</v>
      </c>
      <c r="F153">
        <f>VLOOKUP(D153,Fertilizantes!$A$49:$E$122,4,FALSE)</f>
        <v>0</v>
      </c>
      <c r="G153">
        <f>IF($C$14*ReDiarioFert!C142&lt;=0,"0",$C$14*ReDiarioFert!C142)</f>
        <v>101.95435059408463</v>
      </c>
      <c r="I153">
        <f>$C$14*ReDiarioFert!E142</f>
        <v>41.26840869565217</v>
      </c>
      <c r="K153">
        <f>$C$14*ReDiarioFert!G142</f>
        <v>101.48716666666667</v>
      </c>
      <c r="M153">
        <f>$C$14*ReDiarioFert!I142</f>
        <v>65.13607338574047</v>
      </c>
      <c r="O153">
        <f>$C$14*ReDiarioFert!K142</f>
        <v>0.00362508302821</v>
      </c>
      <c r="Q153">
        <f>$C$14*ReDiarioFert!M142</f>
        <v>0.536506915</v>
      </c>
      <c r="S153">
        <f>Main!$H$84</f>
        <v>0</v>
      </c>
      <c r="T153">
        <f>((G153/100)*$G$386+(I153/100)*$G$387+(K153/100)*$G$388+(M153/100)*$G$389+(O153/100)*$G$390+(Q153)*$G$391+(S153*$G$392)+(E153*(VLOOKUP(D153,Fertilizantes!$A$49:$E$122,3,FALSE))))</f>
        <v>1895.814112810979</v>
      </c>
    </row>
    <row r="154">
      <c r="B154">
        <v>137</v>
      </c>
      <c r="C154">
        <f>$I$13+B154</f>
        <v>40063</v>
      </c>
      <c r="E154">
        <f>VLOOKUP(D154,Fertilizantes!$A$49:$E$122,2,FALSE)*$C$14</f>
        <v>0</v>
      </c>
      <c r="F154">
        <f>VLOOKUP(D154,Fertilizantes!$A$49:$E$122,4,FALSE)</f>
        <v>0</v>
      </c>
      <c r="G154">
        <f>IF($C$14*ReDiarioFert!C143&lt;=0,"0",$C$14*ReDiarioFert!C143)</f>
        <v>101.95435059408463</v>
      </c>
      <c r="I154">
        <f>$C$14*ReDiarioFert!E143</f>
        <v>41.26840869565217</v>
      </c>
      <c r="K154">
        <f>$C$14*ReDiarioFert!G143</f>
        <v>101.48716666666667</v>
      </c>
      <c r="M154">
        <f>$C$14*ReDiarioFert!I143</f>
        <v>65.13607338574047</v>
      </c>
      <c r="O154">
        <f>$C$14*ReDiarioFert!K143</f>
        <v>0.00362508302821</v>
      </c>
      <c r="Q154">
        <f>$C$14*ReDiarioFert!M143</f>
        <v>0.536506915</v>
      </c>
      <c r="T154">
        <f>((G154/100)*$G$386+(I154/100)*$G$387+(K154/100)*$G$388+(M154/100)*$G$389+(O154/100)*$G$390+(Q154)*$G$391+(S154*$G$392)+(E154*(VLOOKUP(D154,Fertilizantes!$A$49:$E$122,3,FALSE))))</f>
        <v>1895.814112810979</v>
      </c>
    </row>
    <row r="155">
      <c r="B155">
        <v>138</v>
      </c>
      <c r="C155">
        <f>$I$13+B155</f>
        <v>40064</v>
      </c>
      <c r="E155">
        <f>VLOOKUP(D155,Fertilizantes!$A$49:$E$122,2,FALSE)*$C$14</f>
        <v>0</v>
      </c>
      <c r="F155">
        <f>VLOOKUP(D155,Fertilizantes!$A$49:$E$122,4,FALSE)</f>
        <v>0</v>
      </c>
      <c r="G155">
        <f>IF($C$14*ReDiarioFert!C144&lt;=0,"0",$C$14*ReDiarioFert!C144)</f>
        <v>101.95435059408463</v>
      </c>
      <c r="I155">
        <f>$C$14*ReDiarioFert!E144</f>
        <v>41.26840869565217</v>
      </c>
      <c r="K155">
        <f>$C$14*ReDiarioFert!G144</f>
        <v>101.48716666666667</v>
      </c>
      <c r="M155">
        <f>$C$14*ReDiarioFert!I144</f>
        <v>65.13607338574047</v>
      </c>
      <c r="O155">
        <f>$C$14*ReDiarioFert!K144</f>
        <v>0.00362508302821</v>
      </c>
      <c r="Q155">
        <f>$C$14*ReDiarioFert!M144</f>
        <v>0.536506915</v>
      </c>
      <c r="T155">
        <f>((G155/100)*$G$386+(I155/100)*$G$387+(K155/100)*$G$388+(M155/100)*$G$389+(O155/100)*$G$390+(Q155)*$G$391+(S155*$G$392)+(E155*(VLOOKUP(D155,Fertilizantes!$A$49:$E$122,3,FALSE))))</f>
        <v>1895.814112810979</v>
      </c>
    </row>
    <row r="156">
      <c r="B156">
        <v>139</v>
      </c>
      <c r="C156">
        <f>$I$13+B156</f>
        <v>40065</v>
      </c>
      <c r="E156">
        <f>VLOOKUP(D156,Fertilizantes!$A$49:$E$122,2,FALSE)*$C$14</f>
        <v>0</v>
      </c>
      <c r="F156">
        <f>VLOOKUP(D156,Fertilizantes!$A$49:$E$122,4,FALSE)</f>
        <v>0</v>
      </c>
      <c r="G156">
        <f>IF($C$14*ReDiarioFert!C145&lt;=0,"0",$C$14*ReDiarioFert!C145)</f>
        <v>101.95435059408463</v>
      </c>
      <c r="I156">
        <f>$C$14*ReDiarioFert!E145</f>
        <v>41.26840869565217</v>
      </c>
      <c r="K156">
        <f>$C$14*ReDiarioFert!G145</f>
        <v>101.48716666666667</v>
      </c>
      <c r="M156">
        <f>$C$14*ReDiarioFert!I145</f>
        <v>65.13607338574047</v>
      </c>
      <c r="O156">
        <f>$C$14*ReDiarioFert!K145</f>
        <v>0.00362508302821</v>
      </c>
      <c r="Q156">
        <f>$C$14*ReDiarioFert!M145</f>
        <v>0.536506915</v>
      </c>
      <c r="T156">
        <f>((G156/100)*$G$386+(I156/100)*$G$387+(K156/100)*$G$388+(M156/100)*$G$389+(O156/100)*$G$390+(Q156)*$G$391+(S156*$G$392)+(E156*(VLOOKUP(D156,Fertilizantes!$A$49:$E$122,3,FALSE))))</f>
        <v>1895.814112810979</v>
      </c>
    </row>
    <row r="157">
      <c r="B157">
        <v>140</v>
      </c>
      <c r="C157">
        <f>$I$13+B157</f>
        <v>40066</v>
      </c>
      <c r="E157">
        <f>VLOOKUP(D157,Fertilizantes!$A$49:$E$122,2,FALSE)*$C$14</f>
        <v>0</v>
      </c>
      <c r="F157">
        <f>VLOOKUP(D157,Fertilizantes!$A$49:$E$122,4,FALSE)</f>
        <v>0</v>
      </c>
      <c r="G157">
        <f>IF($C$14*ReDiarioFert!C146&lt;=0,"0",$C$14*ReDiarioFert!C146)</f>
        <v>101.95435059408463</v>
      </c>
      <c r="I157">
        <f>$C$14*ReDiarioFert!E146</f>
        <v>41.26840869565217</v>
      </c>
      <c r="K157">
        <f>$C$14*ReDiarioFert!G146</f>
        <v>101.48716666666667</v>
      </c>
      <c r="M157">
        <f>$C$14*ReDiarioFert!I146</f>
        <v>65.13607338574047</v>
      </c>
      <c r="O157">
        <f>$C$14*ReDiarioFert!K146</f>
        <v>0.00362508302821</v>
      </c>
      <c r="Q157">
        <f>$C$14*ReDiarioFert!M146</f>
        <v>0.536506915</v>
      </c>
      <c r="T157">
        <f>((G157/100)*$G$386+(I157/100)*$G$387+(K157/100)*$G$388+(M157/100)*$G$389+(O157/100)*$G$390+(Q157)*$G$391+(S157*$G$392)+(E157*(VLOOKUP(D157,Fertilizantes!$A$49:$E$122,3,FALSE))))</f>
        <v>1895.814112810979</v>
      </c>
    </row>
    <row r="158">
      <c r="A158">
        <v>21</v>
      </c>
      <c r="B158">
        <v>141</v>
      </c>
      <c r="C158">
        <f>$I$13+B158</f>
        <v>40067</v>
      </c>
      <c r="D158">
        <f>Main!$H$87</f>
        <v>0</v>
      </c>
      <c r="E158">
        <f>VLOOKUP(D158,Fertilizantes!$A$49:$E$122,2,FALSE)*$C$14</f>
        <v>0</v>
      </c>
      <c r="F158">
        <f>VLOOKUP(D158,Fertilizantes!$A$49:$E$122,4,FALSE)</f>
        <v>0</v>
      </c>
      <c r="G158">
        <f>IF($C$14*ReDiarioFert!C147&lt;=0,"0",$C$14*ReDiarioFert!C147)</f>
        <v>101.95435059408463</v>
      </c>
      <c r="I158">
        <f>$C$14*ReDiarioFert!E147</f>
        <v>41.26840869565217</v>
      </c>
      <c r="K158">
        <f>$C$14*ReDiarioFert!G147</f>
        <v>101.48716666666667</v>
      </c>
      <c r="M158">
        <f>$C$14*ReDiarioFert!I147</f>
        <v>65.13607338574047</v>
      </c>
      <c r="O158">
        <f>$C$14*ReDiarioFert!K147</f>
        <v>0.00362508302821</v>
      </c>
      <c r="Q158">
        <f>$C$14*ReDiarioFert!M147</f>
        <v>0.536506915</v>
      </c>
      <c r="S158">
        <f>$C$14*Main!$D$63</f>
        <v>301</v>
      </c>
      <c r="T158">
        <f>((G158/100)*$G$386+(I158/100)*$G$387+(K158/100)*$G$388+(M158/100)*$G$389+(O158/100)*$G$390+(Q158)*$G$391+(S158*$G$392)+(E158*(VLOOKUP(D158,Fertilizantes!$A$49:$E$122,3,FALSE))))</f>
        <v>2738.614112810979</v>
      </c>
    </row>
    <row r="159">
      <c r="B159">
        <v>142</v>
      </c>
      <c r="C159">
        <f>$I$13+B159</f>
        <v>40068</v>
      </c>
      <c r="E159">
        <f>VLOOKUP(D159,Fertilizantes!$A$49:$E$122,2,FALSE)*$C$14</f>
        <v>0</v>
      </c>
      <c r="F159">
        <f>VLOOKUP(D159,Fertilizantes!$A$49:$E$122,4,FALSE)</f>
        <v>0</v>
      </c>
      <c r="G159">
        <f>IF($C$14*ReDiarioFert!C148&lt;=0,"0",$C$14*ReDiarioFert!C148)</f>
        <v>101.95435059408463</v>
      </c>
      <c r="I159">
        <f>$C$14*ReDiarioFert!E148</f>
        <v>41.26840869565217</v>
      </c>
      <c r="K159">
        <f>$C$14*ReDiarioFert!G148</f>
        <v>101.48716666666667</v>
      </c>
      <c r="M159">
        <f>$C$14*ReDiarioFert!I148</f>
        <v>65.13607338574047</v>
      </c>
      <c r="O159">
        <f>$C$14*ReDiarioFert!K148</f>
        <v>0.00362508302821</v>
      </c>
      <c r="Q159">
        <f>$C$14*ReDiarioFert!M148</f>
        <v>0.536506915</v>
      </c>
      <c r="T159">
        <f>((G159/100)*$G$386+(I159/100)*$G$387+(K159/100)*$G$388+(M159/100)*$G$389+(O159/100)*$G$390+(Q159)*$G$391+(S159*$G$392)+(E159*(VLOOKUP(D159,Fertilizantes!$A$49:$E$122,3,FALSE))))</f>
        <v>1895.814112810979</v>
      </c>
    </row>
    <row r="160">
      <c r="B160">
        <v>143</v>
      </c>
      <c r="C160">
        <f>$I$13+B160</f>
        <v>40069</v>
      </c>
      <c r="E160">
        <f>VLOOKUP(D160,Fertilizantes!$A$49:$E$122,2,FALSE)*$C$14</f>
        <v>0</v>
      </c>
      <c r="F160">
        <f>VLOOKUP(D160,Fertilizantes!$A$49:$E$122,4,FALSE)</f>
        <v>0</v>
      </c>
      <c r="G160">
        <f>IF($C$14*ReDiarioFert!C149&lt;=0,"0",$C$14*ReDiarioFert!C149)</f>
        <v>101.95435059408463</v>
      </c>
      <c r="I160">
        <f>$C$14*ReDiarioFert!E149</f>
        <v>41.26840869565217</v>
      </c>
      <c r="K160">
        <f>$C$14*ReDiarioFert!G149</f>
        <v>101.48716666666667</v>
      </c>
      <c r="M160">
        <f>$C$14*ReDiarioFert!I149</f>
        <v>65.13607338574047</v>
      </c>
      <c r="O160">
        <f>$C$14*ReDiarioFert!K149</f>
        <v>0.00362508302821</v>
      </c>
      <c r="Q160">
        <f>$C$14*ReDiarioFert!M149</f>
        <v>0.536506915</v>
      </c>
      <c r="T160">
        <f>((G160/100)*$G$386+(I160/100)*$G$387+(K160/100)*$G$388+(M160/100)*$G$389+(O160/100)*$G$390+(Q160)*$G$391+(S160*$G$392)+(E160*(VLOOKUP(D160,Fertilizantes!$A$49:$E$122,3,FALSE))))</f>
        <v>1895.814112810979</v>
      </c>
    </row>
    <row r="161">
      <c r="B161">
        <v>144</v>
      </c>
      <c r="C161">
        <f>$I$13+B161</f>
        <v>40070</v>
      </c>
      <c r="E161">
        <f>VLOOKUP(D161,Fertilizantes!$A$49:$E$122,2,FALSE)*$C$14</f>
        <v>0</v>
      </c>
      <c r="F161">
        <f>VLOOKUP(D161,Fertilizantes!$A$49:$E$122,4,FALSE)</f>
        <v>0</v>
      </c>
      <c r="G161">
        <f>IF($C$14*ReDiarioFert!C150&lt;=0,"0",$C$14*ReDiarioFert!C150)</f>
        <v>101.95435059408463</v>
      </c>
      <c r="I161">
        <f>$C$14*ReDiarioFert!E150</f>
        <v>41.26840869565217</v>
      </c>
      <c r="K161">
        <f>$C$14*ReDiarioFert!G150</f>
        <v>101.48716666666667</v>
      </c>
      <c r="M161">
        <f>$C$14*ReDiarioFert!I150</f>
        <v>65.13607338574047</v>
      </c>
      <c r="O161">
        <f>$C$14*ReDiarioFert!K150</f>
        <v>0.00362508302821</v>
      </c>
      <c r="Q161">
        <f>$C$14*ReDiarioFert!M150</f>
        <v>0.536506915</v>
      </c>
      <c r="T161">
        <f>((G161/100)*$G$386+(I161/100)*$G$387+(K161/100)*$G$388+(M161/100)*$G$389+(O161/100)*$G$390+(Q161)*$G$391+(S161*$G$392)+(E161*(VLOOKUP(D161,Fertilizantes!$A$49:$E$122,3,FALSE))))</f>
        <v>1895.814112810979</v>
      </c>
    </row>
    <row r="162">
      <c r="B162">
        <v>145</v>
      </c>
      <c r="C162">
        <f>$I$13+B162</f>
        <v>40071</v>
      </c>
      <c r="E162">
        <f>VLOOKUP(D162,Fertilizantes!$A$49:$E$122,2,FALSE)*$C$14</f>
        <v>0</v>
      </c>
      <c r="F162">
        <f>VLOOKUP(D162,Fertilizantes!$A$49:$E$122,4,FALSE)</f>
        <v>0</v>
      </c>
      <c r="G162">
        <f>IF($C$14*ReDiarioFert!C151&lt;=0,"0",$C$14*ReDiarioFert!C151)</f>
        <v>101.95435059408463</v>
      </c>
      <c r="I162">
        <f>$C$14*ReDiarioFert!E151</f>
        <v>41.26840869565217</v>
      </c>
      <c r="K162">
        <f>$C$14*ReDiarioFert!G151</f>
        <v>101.48716666666667</v>
      </c>
      <c r="M162">
        <f>$C$14*ReDiarioFert!I151</f>
        <v>65.13607338574047</v>
      </c>
      <c r="O162">
        <f>$C$14*ReDiarioFert!K151</f>
        <v>0.00362508302821</v>
      </c>
      <c r="Q162">
        <f>$C$14*ReDiarioFert!M151</f>
        <v>0.536506915</v>
      </c>
      <c r="T162">
        <f>((G162/100)*$G$386+(I162/100)*$G$387+(K162/100)*$G$388+(M162/100)*$G$389+(O162/100)*$G$390+(Q162)*$G$391+(S162*$G$392)+(E162*(VLOOKUP(D162,Fertilizantes!$A$49:$E$122,3,FALSE))))</f>
        <v>1895.814112810979</v>
      </c>
    </row>
    <row r="163">
      <c r="B163">
        <v>146</v>
      </c>
      <c r="C163">
        <f>$I$13+B163</f>
        <v>40072</v>
      </c>
      <c r="E163">
        <f>VLOOKUP(D163,Fertilizantes!$A$49:$E$122,2,FALSE)*$C$14</f>
        <v>0</v>
      </c>
      <c r="F163">
        <f>VLOOKUP(D163,Fertilizantes!$A$49:$E$122,4,FALSE)</f>
        <v>0</v>
      </c>
      <c r="G163">
        <f>IF($C$14*ReDiarioFert!C152&lt;=0,"0",$C$14*ReDiarioFert!C152)</f>
        <v>101.95435059408463</v>
      </c>
      <c r="I163">
        <f>$C$14*ReDiarioFert!E152</f>
        <v>41.26840869565217</v>
      </c>
      <c r="K163">
        <f>$C$14*ReDiarioFert!G152</f>
        <v>101.48716666666667</v>
      </c>
      <c r="M163">
        <f>$C$14*ReDiarioFert!I152</f>
        <v>65.13607338574047</v>
      </c>
      <c r="O163">
        <f>$C$14*ReDiarioFert!K152</f>
        <v>0.00362508302821</v>
      </c>
      <c r="Q163">
        <f>$C$14*ReDiarioFert!M152</f>
        <v>0.536506915</v>
      </c>
      <c r="T163">
        <f>((G163/100)*$G$386+(I163/100)*$G$387+(K163/100)*$G$388+(M163/100)*$G$389+(O163/100)*$G$390+(Q163)*$G$391+(S163*$G$392)+(E163*(VLOOKUP(D163,Fertilizantes!$A$49:$E$122,3,FALSE))))</f>
        <v>1895.814112810979</v>
      </c>
    </row>
    <row r="164">
      <c r="B164">
        <v>147</v>
      </c>
      <c r="C164">
        <f>$I$13+B164</f>
        <v>40073</v>
      </c>
      <c r="E164">
        <f>VLOOKUP(D164,Fertilizantes!$A$49:$E$122,2,FALSE)*$C$14</f>
        <v>0</v>
      </c>
      <c r="F164">
        <f>VLOOKUP(D164,Fertilizantes!$A$49:$E$122,4,FALSE)</f>
        <v>0</v>
      </c>
      <c r="G164">
        <f>IF($C$14*ReDiarioFert!C153&lt;=0,"0",$C$14*ReDiarioFert!C153)</f>
        <v>101.95435059408463</v>
      </c>
      <c r="I164">
        <f>$C$14*ReDiarioFert!E153</f>
        <v>41.26840869565217</v>
      </c>
      <c r="K164">
        <f>$C$14*ReDiarioFert!G153</f>
        <v>101.48716666666667</v>
      </c>
      <c r="M164">
        <f>$C$14*ReDiarioFert!I153</f>
        <v>65.13607338574047</v>
      </c>
      <c r="O164">
        <f>$C$14*ReDiarioFert!K153</f>
        <v>0.00362508302821</v>
      </c>
      <c r="Q164">
        <f>$C$14*ReDiarioFert!M153</f>
        <v>0.536506915</v>
      </c>
      <c r="T164">
        <f>((G164/100)*$G$386+(I164/100)*$G$387+(K164/100)*$G$388+(M164/100)*$G$389+(O164/100)*$G$390+(Q164)*$G$391+(S164*$G$392)+(E164*(VLOOKUP(D164,Fertilizantes!$A$49:$E$122,3,FALSE))))</f>
        <v>1895.814112810979</v>
      </c>
    </row>
    <row r="165">
      <c r="A165">
        <v>22</v>
      </c>
      <c r="B165">
        <v>148</v>
      </c>
      <c r="C165">
        <f>$I$13+B165</f>
        <v>40074</v>
      </c>
      <c r="E165">
        <f>VLOOKUP(D165,Fertilizantes!$A$49:$E$122,2,FALSE)*$C$14</f>
        <v>0</v>
      </c>
      <c r="F165">
        <f>VLOOKUP(D165,Fertilizantes!$A$49:$E$122,4,FALSE)</f>
        <v>0</v>
      </c>
      <c r="G165">
        <f>IF($C$14*ReDiarioFert!C154&lt;=0,"0",$C$14*ReDiarioFert!C154)</f>
        <v>101.95435059408463</v>
      </c>
      <c r="I165">
        <f>$C$14*ReDiarioFert!E154</f>
        <v>41.26840869565217</v>
      </c>
      <c r="K165">
        <f>$C$14*ReDiarioFert!G154</f>
        <v>101.48716666666667</v>
      </c>
      <c r="M165">
        <f>$C$14*ReDiarioFert!I154</f>
        <v>65.13607338574047</v>
      </c>
      <c r="O165">
        <f>$C$14*ReDiarioFert!K154</f>
        <v>0.00362508302821</v>
      </c>
      <c r="Q165">
        <f>$C$14*ReDiarioFert!M154</f>
        <v>0.536506915</v>
      </c>
      <c r="S165">
        <f>$C$14*Main!$D$63</f>
        <v>301</v>
      </c>
      <c r="T165">
        <f>((G165/100)*$G$386+(I165/100)*$G$387+(K165/100)*$G$388+(M165/100)*$G$389+(O165/100)*$G$390+(Q165)*$G$391+(S165*$G$392)+(E165*(VLOOKUP(D165,Fertilizantes!$A$49:$E$122,3,FALSE))))</f>
        <v>2738.614112810979</v>
      </c>
    </row>
    <row r="166">
      <c r="B166">
        <v>149</v>
      </c>
      <c r="C166">
        <f>$I$13+B166</f>
        <v>40075</v>
      </c>
      <c r="E166">
        <f>VLOOKUP(D166,Fertilizantes!$A$49:$E$122,2,FALSE)*$C$14</f>
        <v>0</v>
      </c>
      <c r="F166">
        <f>VLOOKUP(D166,Fertilizantes!$A$49:$E$122,4,FALSE)</f>
        <v>0</v>
      </c>
      <c r="G166">
        <f>IF($C$14*ReDiarioFert!C155&lt;=0,"0",$C$14*ReDiarioFert!C155)</f>
        <v>101.95435059408463</v>
      </c>
      <c r="I166">
        <f>$C$14*ReDiarioFert!E155</f>
        <v>41.26840869565217</v>
      </c>
      <c r="K166">
        <f>$C$14*ReDiarioFert!G155</f>
        <v>101.48716666666667</v>
      </c>
      <c r="M166">
        <f>$C$14*ReDiarioFert!I155</f>
        <v>65.13607338574047</v>
      </c>
      <c r="O166">
        <f>$C$14*ReDiarioFert!K155</f>
        <v>0.00362508302821</v>
      </c>
      <c r="Q166">
        <f>$C$14*ReDiarioFert!M155</f>
        <v>0.536506915</v>
      </c>
      <c r="T166">
        <f>((G166/100)*$G$386+(I166/100)*$G$387+(K166/100)*$G$388+(M166/100)*$G$389+(O166/100)*$G$390+(Q166)*$G$391+(S166*$G$392)+(E166*(VLOOKUP(D166,Fertilizantes!$A$49:$E$122,3,FALSE))))</f>
        <v>1895.814112810979</v>
      </c>
    </row>
    <row r="167">
      <c r="B167">
        <v>150</v>
      </c>
      <c r="C167">
        <f>$I$13+B167</f>
        <v>40076</v>
      </c>
      <c r="D167" t="str">
        <v>TricoZam</v>
      </c>
      <c r="E167">
        <f>VLOOKUP(D167,Fertilizantes!$A$49:$E$122,2,FALSE)*$C$14</f>
        <v>15.049999999999999</v>
      </c>
      <c r="F167" t="str">
        <f>VLOOKUP(D167,Fertilizantes!$A$49:$E$122,4,FALSE)</f>
        <v>Dosis</v>
      </c>
      <c r="G167">
        <f>IF($C$14*ReDiarioFert!C156&lt;=0,"0",$C$14*ReDiarioFert!C156)</f>
        <v>101.95435059408463</v>
      </c>
      <c r="I167">
        <f>$C$14*ReDiarioFert!E156</f>
        <v>41.26840869565217</v>
      </c>
      <c r="K167">
        <f>$C$14*ReDiarioFert!G156</f>
        <v>101.48716666666667</v>
      </c>
      <c r="M167">
        <f>$C$14*ReDiarioFert!I156</f>
        <v>65.13607338574047</v>
      </c>
      <c r="O167">
        <f>$C$14*ReDiarioFert!K156</f>
        <v>0.00362508302821</v>
      </c>
      <c r="Q167">
        <f>$C$14*ReDiarioFert!M156</f>
        <v>0.536506915</v>
      </c>
      <c r="T167">
        <f>((G167/100)*$G$386+(I167/100)*$G$387+(K167/100)*$G$388+(M167/100)*$G$389+(O167/100)*$G$390+(Q167)*$G$391+(S167*$G$392)+(E167*(VLOOKUP(D167,Fertilizantes!$A$49:$E$122,3,FALSE))))</f>
        <v>7614.814112810979</v>
      </c>
    </row>
    <row r="168">
      <c r="B168">
        <v>151</v>
      </c>
      <c r="C168">
        <f>$I$13+B168</f>
        <v>40077</v>
      </c>
      <c r="E168">
        <f>VLOOKUP(D168,Fertilizantes!$A$49:$E$122,2,FALSE)*$C$14</f>
        <v>0</v>
      </c>
      <c r="F168">
        <f>VLOOKUP(D168,Fertilizantes!$A$49:$E$122,4,FALSE)</f>
        <v>0</v>
      </c>
      <c r="G168">
        <f>IF($C$14*ReDiarioFert!C157&lt;=0,"0",$C$14*ReDiarioFert!C157)</f>
        <v>101.95435059408463</v>
      </c>
      <c r="I168">
        <f>$C$14*ReDiarioFert!E157</f>
        <v>41.26840869565217</v>
      </c>
      <c r="K168">
        <f>$C$14*ReDiarioFert!G157</f>
        <v>101.48716666666667</v>
      </c>
      <c r="M168">
        <f>$C$14*ReDiarioFert!I157</f>
        <v>65.13607338574047</v>
      </c>
      <c r="O168">
        <f>$C$14*ReDiarioFert!K157</f>
        <v>0.00362508302821</v>
      </c>
      <c r="Q168">
        <f>$C$14*ReDiarioFert!M157</f>
        <v>0.536506915</v>
      </c>
      <c r="T168">
        <f>((G168/100)*$G$386+(I168/100)*$G$387+(K168/100)*$G$388+(M168/100)*$G$389+(O168/100)*$G$390+(Q168)*$G$391+(S168*$G$392)+(E168*(VLOOKUP(D168,Fertilizantes!$A$49:$E$122,3,FALSE))))</f>
        <v>1895.814112810979</v>
      </c>
    </row>
    <row r="169">
      <c r="B169">
        <v>152</v>
      </c>
      <c r="C169">
        <f>$I$13+B169</f>
        <v>40078</v>
      </c>
      <c r="E169">
        <f>VLOOKUP(D169,Fertilizantes!$A$49:$E$122,2,FALSE)*$C$14</f>
        <v>0</v>
      </c>
      <c r="F169">
        <f>VLOOKUP(D169,Fertilizantes!$A$49:$E$122,4,FALSE)</f>
        <v>0</v>
      </c>
      <c r="G169">
        <f>IF($C$14*ReDiarioFert!C158&lt;=0,"0",$C$14*ReDiarioFert!C158)</f>
        <v>101.95435059408463</v>
      </c>
      <c r="I169">
        <f>$C$14*ReDiarioFert!E158</f>
        <v>41.26840869565217</v>
      </c>
      <c r="K169">
        <f>$C$14*ReDiarioFert!G158</f>
        <v>101.48716666666667</v>
      </c>
      <c r="M169">
        <f>$C$14*ReDiarioFert!I158</f>
        <v>65.13607338574047</v>
      </c>
      <c r="O169">
        <f>$C$14*ReDiarioFert!K158</f>
        <v>0.00362508302821</v>
      </c>
      <c r="Q169">
        <f>$C$14*ReDiarioFert!M158</f>
        <v>0.536506915</v>
      </c>
      <c r="T169">
        <f>((G169/100)*$G$386+(I169/100)*$G$387+(K169/100)*$G$388+(M169/100)*$G$389+(O169/100)*$G$390+(Q169)*$G$391+(S169*$G$392)+(E169*(VLOOKUP(D169,Fertilizantes!$A$49:$E$122,3,FALSE))))</f>
        <v>1895.814112810979</v>
      </c>
    </row>
    <row r="170">
      <c r="B170">
        <v>153</v>
      </c>
      <c r="C170">
        <f>$I$13+B170</f>
        <v>40079</v>
      </c>
      <c r="E170">
        <f>VLOOKUP(D170,Fertilizantes!$A$49:$E$122,2,FALSE)*$C$14</f>
        <v>0</v>
      </c>
      <c r="F170">
        <f>VLOOKUP(D170,Fertilizantes!$A$49:$E$122,4,FALSE)</f>
        <v>0</v>
      </c>
      <c r="G170">
        <f>IF($C$14*ReDiarioFert!C159&lt;=0,"0",$C$14*ReDiarioFert!C159)</f>
        <v>101.95435059408463</v>
      </c>
      <c r="I170">
        <f>$C$14*ReDiarioFert!E159</f>
        <v>41.26840869565217</v>
      </c>
      <c r="K170">
        <f>$C$14*ReDiarioFert!G159</f>
        <v>101.48716666666667</v>
      </c>
      <c r="M170">
        <f>$C$14*ReDiarioFert!I159</f>
        <v>65.13607338574047</v>
      </c>
      <c r="O170">
        <f>$C$14*ReDiarioFert!K159</f>
        <v>0.00362508302821</v>
      </c>
      <c r="Q170">
        <f>$C$14*ReDiarioFert!M159</f>
        <v>0.536506915</v>
      </c>
      <c r="T170">
        <f>((G170/100)*$G$386+(I170/100)*$G$387+(K170/100)*$G$388+(M170/100)*$G$389+(O170/100)*$G$390+(Q170)*$G$391+(S170*$G$392)+(E170*(VLOOKUP(D170,Fertilizantes!$A$49:$E$122,3,FALSE))))</f>
        <v>1895.814112810979</v>
      </c>
    </row>
    <row r="171">
      <c r="B171">
        <v>154</v>
      </c>
      <c r="C171">
        <f>$I$13+B171</f>
        <v>40080</v>
      </c>
      <c r="E171">
        <f>VLOOKUP(D171,Fertilizantes!$A$49:$E$122,2,FALSE)*$C$14</f>
        <v>0</v>
      </c>
      <c r="F171">
        <f>VLOOKUP(D171,Fertilizantes!$A$49:$E$122,4,FALSE)</f>
        <v>0</v>
      </c>
      <c r="G171">
        <f>IF($C$14*ReDiarioFert!C160&lt;=0,"0",$C$14*ReDiarioFert!C160)</f>
        <v>101.95435059408463</v>
      </c>
      <c r="I171">
        <f>$C$14*ReDiarioFert!E160</f>
        <v>41.26840869565217</v>
      </c>
      <c r="K171">
        <f>$C$14*ReDiarioFert!G160</f>
        <v>101.48716666666667</v>
      </c>
      <c r="M171">
        <f>$C$14*ReDiarioFert!I160</f>
        <v>65.13607338574047</v>
      </c>
      <c r="O171">
        <f>$C$14*ReDiarioFert!K160</f>
        <v>0.00362508302821</v>
      </c>
      <c r="Q171">
        <f>$C$14*ReDiarioFert!M160</f>
        <v>0.536506915</v>
      </c>
      <c r="S171">
        <f>Main!$H$84</f>
        <v>0</v>
      </c>
      <c r="T171">
        <f>((G171/100)*$G$386+(I171/100)*$G$387+(K171/100)*$G$388+(M171/100)*$G$389+(O171/100)*$G$390+(Q171)*$G$391+(S171*$G$392)+(E171*(VLOOKUP(D171,Fertilizantes!$A$49:$E$122,3,FALSE))))</f>
        <v>1895.814112810979</v>
      </c>
    </row>
    <row r="172">
      <c r="A172">
        <v>23</v>
      </c>
      <c r="B172">
        <v>155</v>
      </c>
      <c r="C172">
        <f>$I$13+B172</f>
        <v>40081</v>
      </c>
      <c r="E172">
        <f>VLOOKUP(D172,Fertilizantes!$A$49:$E$122,2,FALSE)*$C$14</f>
        <v>0</v>
      </c>
      <c r="F172">
        <f>VLOOKUP(D172,Fertilizantes!$A$49:$E$122,4,FALSE)</f>
        <v>0</v>
      </c>
      <c r="G172">
        <f>IF($C$14*ReDiarioFert!C161&lt;=0,"0",$C$14*ReDiarioFert!C161)</f>
        <v>101.95435059408463</v>
      </c>
      <c r="I172">
        <f>$C$14*ReDiarioFert!E161</f>
        <v>41.26840869565217</v>
      </c>
      <c r="K172">
        <f>$C$14*ReDiarioFert!G161</f>
        <v>101.48716666666667</v>
      </c>
      <c r="M172">
        <f>$C$14*ReDiarioFert!I161</f>
        <v>65.13607338574047</v>
      </c>
      <c r="O172">
        <f>$C$14*ReDiarioFert!K161</f>
        <v>0.00362508302821</v>
      </c>
      <c r="Q172">
        <f>$C$14*ReDiarioFert!M161</f>
        <v>0.536506915</v>
      </c>
      <c r="S172">
        <f>$C$14*Main!$D$63</f>
        <v>301</v>
      </c>
      <c r="T172">
        <f>((G172/100)*$G$386+(I172/100)*$G$387+(K172/100)*$G$388+(M172/100)*$G$389+(O172/100)*$G$390+(Q172)*$G$391+(S172*$G$392)+(E172*(VLOOKUP(D172,Fertilizantes!$A$49:$E$122,3,FALSE))))</f>
        <v>2738.614112810979</v>
      </c>
    </row>
    <row r="173">
      <c r="B173">
        <v>156</v>
      </c>
      <c r="C173">
        <f>$I$13+B173</f>
        <v>40082</v>
      </c>
      <c r="E173">
        <f>VLOOKUP(D173,Fertilizantes!$A$49:$E$122,2,FALSE)*$C$14</f>
        <v>0</v>
      </c>
      <c r="F173">
        <f>VLOOKUP(D173,Fertilizantes!$A$49:$E$122,4,FALSE)</f>
        <v>0</v>
      </c>
      <c r="G173">
        <f>IF($C$14*ReDiarioFert!C162&lt;=0,"0",$C$14*ReDiarioFert!C162)</f>
        <v>101.95435059408463</v>
      </c>
      <c r="I173">
        <f>$C$14*ReDiarioFert!E162</f>
        <v>41.26840869565217</v>
      </c>
      <c r="K173">
        <f>$C$14*ReDiarioFert!G162</f>
        <v>101.48716666666667</v>
      </c>
      <c r="M173">
        <f>$C$14*ReDiarioFert!I162</f>
        <v>65.13607338574047</v>
      </c>
      <c r="O173">
        <f>$C$14*ReDiarioFert!K162</f>
        <v>0.00362508302821</v>
      </c>
      <c r="Q173">
        <f>$C$14*ReDiarioFert!M162</f>
        <v>0.536506915</v>
      </c>
      <c r="T173">
        <f>((G173/100)*$G$386+(I173/100)*$G$387+(K173/100)*$G$388+(M173/100)*$G$389+(O173/100)*$G$390+(Q173)*$G$391+(S173*$G$392)+(E173*(VLOOKUP(D173,Fertilizantes!$A$49:$E$122,3,FALSE))))</f>
        <v>1895.814112810979</v>
      </c>
    </row>
    <row r="174">
      <c r="B174">
        <v>157</v>
      </c>
      <c r="C174">
        <f>$I$13+B174</f>
        <v>40083</v>
      </c>
      <c r="E174">
        <f>VLOOKUP(D174,Fertilizantes!$A$49:$E$122,2,FALSE)*$C$14</f>
        <v>0</v>
      </c>
      <c r="F174">
        <f>VLOOKUP(D174,Fertilizantes!$A$49:$E$122,4,FALSE)</f>
        <v>0</v>
      </c>
      <c r="G174">
        <f>IF($C$14*ReDiarioFert!C163&lt;=0,"0",$C$14*ReDiarioFert!C163)</f>
        <v>101.95435059408463</v>
      </c>
      <c r="I174">
        <f>$C$14*ReDiarioFert!E163</f>
        <v>41.26840869565217</v>
      </c>
      <c r="K174">
        <f>$C$14*ReDiarioFert!G163</f>
        <v>101.48716666666667</v>
      </c>
      <c r="M174">
        <f>$C$14*ReDiarioFert!I163</f>
        <v>65.13607338574047</v>
      </c>
      <c r="O174">
        <f>$C$14*ReDiarioFert!K163</f>
        <v>0.00362508302821</v>
      </c>
      <c r="Q174">
        <f>$C$14*ReDiarioFert!M163</f>
        <v>0.536506915</v>
      </c>
      <c r="T174">
        <f>((G174/100)*$G$386+(I174/100)*$G$387+(K174/100)*$G$388+(M174/100)*$G$389+(O174/100)*$G$390+(Q174)*$G$391+(S174*$G$392)+(E174*(VLOOKUP(D174,Fertilizantes!$A$49:$E$122,3,FALSE))))</f>
        <v>1895.814112810979</v>
      </c>
    </row>
    <row r="175">
      <c r="B175">
        <v>158</v>
      </c>
      <c r="C175">
        <f>$I$13+B175</f>
        <v>40084</v>
      </c>
      <c r="E175">
        <f>VLOOKUP(D175,Fertilizantes!$A$49:$E$122,2,FALSE)*$C$14</f>
        <v>0</v>
      </c>
      <c r="F175">
        <f>VLOOKUP(D175,Fertilizantes!$A$49:$E$122,4,FALSE)</f>
        <v>0</v>
      </c>
      <c r="G175">
        <f>IF($C$14*ReDiarioFert!C164&lt;=0,"0",$C$14*ReDiarioFert!C164)</f>
        <v>101.95435059408463</v>
      </c>
      <c r="I175">
        <f>$C$14*ReDiarioFert!E164</f>
        <v>41.26840869565217</v>
      </c>
      <c r="K175">
        <f>$C$14*ReDiarioFert!G164</f>
        <v>101.48716666666667</v>
      </c>
      <c r="M175">
        <f>$C$14*ReDiarioFert!I164</f>
        <v>65.13607338574047</v>
      </c>
      <c r="O175">
        <f>$C$14*ReDiarioFert!K164</f>
        <v>0.00362508302821</v>
      </c>
      <c r="Q175">
        <f>$C$14*ReDiarioFert!M164</f>
        <v>0.536506915</v>
      </c>
      <c r="T175">
        <f>((G175/100)*$G$386+(I175/100)*$G$387+(K175/100)*$G$388+(M175/100)*$G$389+(O175/100)*$G$390+(Q175)*$G$391+(S175*$G$392)+(E175*(VLOOKUP(D175,Fertilizantes!$A$49:$E$122,3,FALSE))))</f>
        <v>1895.814112810979</v>
      </c>
    </row>
    <row r="176">
      <c r="B176">
        <v>159</v>
      </c>
      <c r="C176">
        <f>$I$13+B176</f>
        <v>40085</v>
      </c>
      <c r="E176">
        <f>VLOOKUP(D176,Fertilizantes!$A$49:$E$122,2,FALSE)*$C$14</f>
        <v>0</v>
      </c>
      <c r="F176">
        <f>VLOOKUP(D176,Fertilizantes!$A$49:$E$122,4,FALSE)</f>
        <v>0</v>
      </c>
      <c r="G176">
        <f>IF($C$14*ReDiarioFert!C165&lt;=0,"0",$C$14*ReDiarioFert!C165)</f>
        <v>101.95435059408463</v>
      </c>
      <c r="I176">
        <f>$C$14*ReDiarioFert!E165</f>
        <v>41.26840869565217</v>
      </c>
      <c r="K176">
        <f>$C$14*ReDiarioFert!G165</f>
        <v>101.48716666666667</v>
      </c>
      <c r="M176">
        <f>$C$14*ReDiarioFert!I165</f>
        <v>65.13607338574047</v>
      </c>
      <c r="O176">
        <f>$C$14*ReDiarioFert!K165</f>
        <v>0.00362508302821</v>
      </c>
      <c r="Q176">
        <f>$C$14*ReDiarioFert!M165</f>
        <v>0.536506915</v>
      </c>
      <c r="T176">
        <f>((G176/100)*$G$386+(I176/100)*$G$387+(K176/100)*$G$388+(M176/100)*$G$389+(O176/100)*$G$390+(Q176)*$G$391+(S176*$G$392)+(E176*(VLOOKUP(D176,Fertilizantes!$A$49:$E$122,3,FALSE))))</f>
        <v>1895.814112810979</v>
      </c>
    </row>
    <row r="177">
      <c r="B177">
        <v>160</v>
      </c>
      <c r="C177">
        <f>$I$13+B177</f>
        <v>40086</v>
      </c>
      <c r="E177">
        <f>VLOOKUP(D177,Fertilizantes!$A$49:$E$122,2,FALSE)*$C$14</f>
        <v>0</v>
      </c>
      <c r="F177">
        <f>VLOOKUP(D177,Fertilizantes!$A$49:$E$122,4,FALSE)</f>
        <v>0</v>
      </c>
      <c r="G177">
        <f>IF($C$14*ReDiarioFert!C166&lt;=0,"0",$C$14*ReDiarioFert!C166)</f>
        <v>101.95435059408463</v>
      </c>
      <c r="I177">
        <f>$C$14*ReDiarioFert!E166</f>
        <v>41.26840869565217</v>
      </c>
      <c r="K177">
        <f>$C$14*ReDiarioFert!G166</f>
        <v>101.48716666666667</v>
      </c>
      <c r="M177">
        <f>$C$14*ReDiarioFert!I166</f>
        <v>65.13607338574047</v>
      </c>
      <c r="O177">
        <f>$C$14*ReDiarioFert!K166</f>
        <v>0.00362508302821</v>
      </c>
      <c r="Q177">
        <f>$C$14*ReDiarioFert!M166</f>
        <v>0.536506915</v>
      </c>
      <c r="T177">
        <f>((G177/100)*$G$386+(I177/100)*$G$387+(K177/100)*$G$388+(M177/100)*$G$389+(O177/100)*$G$390+(Q177)*$G$391+(S177*$G$392)+(E177*(VLOOKUP(D177,Fertilizantes!$A$49:$E$122,3,FALSE))))</f>
        <v>1895.814112810979</v>
      </c>
    </row>
    <row r="178">
      <c r="B178">
        <v>161</v>
      </c>
      <c r="C178">
        <f>$I$13+B178</f>
        <v>40087</v>
      </c>
      <c r="E178">
        <f>VLOOKUP(D178,Fertilizantes!$A$49:$E$122,2,FALSE)*$C$14</f>
        <v>0</v>
      </c>
      <c r="F178">
        <f>VLOOKUP(D178,Fertilizantes!$A$49:$E$122,4,FALSE)</f>
        <v>0</v>
      </c>
      <c r="G178">
        <f>IF($C$14*ReDiarioFert!C167&lt;=0,"0",$C$14*ReDiarioFert!C167)</f>
        <v>101.95435059408463</v>
      </c>
      <c r="I178">
        <f>$C$14*ReDiarioFert!E167</f>
        <v>41.26840869565217</v>
      </c>
      <c r="K178">
        <f>$C$14*ReDiarioFert!G167</f>
        <v>101.48716666666667</v>
      </c>
      <c r="M178">
        <f>$C$14*ReDiarioFert!I167</f>
        <v>65.13607338574047</v>
      </c>
      <c r="O178">
        <f>$C$14*ReDiarioFert!K167</f>
        <v>0.00362508302821</v>
      </c>
      <c r="Q178">
        <f>$C$14*ReDiarioFert!M167</f>
        <v>0.536506915</v>
      </c>
      <c r="T178">
        <f>((G178/100)*$G$386+(I178/100)*$G$387+(K178/100)*$G$388+(M178/100)*$G$389+(O178/100)*$G$390+(Q178)*$G$391+(S178*$G$392)+(E178*(VLOOKUP(D178,Fertilizantes!$A$49:$E$122,3,FALSE))))</f>
        <v>1895.814112810979</v>
      </c>
    </row>
    <row r="179">
      <c r="A179">
        <v>24</v>
      </c>
      <c r="B179">
        <v>162</v>
      </c>
      <c r="C179">
        <f>$I$13+B179</f>
        <v>40088</v>
      </c>
      <c r="E179">
        <f>VLOOKUP(D179,Fertilizantes!$A$49:$E$122,2,FALSE)*$C$14</f>
        <v>0</v>
      </c>
      <c r="F179">
        <f>VLOOKUP(D179,Fertilizantes!$A$49:$E$122,4,FALSE)</f>
        <v>0</v>
      </c>
      <c r="G179">
        <f>IF($C$14*ReDiarioFert!C168&lt;=0,"0",$C$14*ReDiarioFert!C168)</f>
        <v>101.95435059408463</v>
      </c>
      <c r="I179">
        <f>$C$14*ReDiarioFert!E168</f>
        <v>41.26840869565217</v>
      </c>
      <c r="K179">
        <f>$C$14*ReDiarioFert!G168</f>
        <v>101.48716666666667</v>
      </c>
      <c r="M179">
        <f>$C$14*ReDiarioFert!I168</f>
        <v>65.13607338574047</v>
      </c>
      <c r="O179">
        <f>$C$14*ReDiarioFert!K168</f>
        <v>0.00362508302821</v>
      </c>
      <c r="Q179">
        <f>$C$14*ReDiarioFert!M168</f>
        <v>0.536506915</v>
      </c>
      <c r="S179">
        <f>$C$14*Main!$D$63</f>
        <v>301</v>
      </c>
      <c r="T179">
        <f>((G179/100)*$G$386+(I179/100)*$G$387+(K179/100)*$G$388+(M179/100)*$G$389+(O179/100)*$G$390+(Q179)*$G$391+(S179*$G$392)+(E179*(VLOOKUP(D179,Fertilizantes!$A$49:$E$122,3,FALSE))))</f>
        <v>2738.614112810979</v>
      </c>
    </row>
    <row r="180">
      <c r="B180">
        <v>163</v>
      </c>
      <c r="C180">
        <f>$I$13+B180</f>
        <v>40089</v>
      </c>
      <c r="E180">
        <f>VLOOKUP(D180,Fertilizantes!$A$49:$E$122,2,FALSE)*$C$14</f>
        <v>0</v>
      </c>
      <c r="F180">
        <f>VLOOKUP(D180,Fertilizantes!$A$49:$E$122,4,FALSE)</f>
        <v>0</v>
      </c>
      <c r="G180">
        <f>IF($C$14*ReDiarioFert!C169&lt;=0,"0",$C$14*ReDiarioFert!C169)</f>
        <v>101.95435059408463</v>
      </c>
      <c r="I180">
        <f>$C$14*ReDiarioFert!E169</f>
        <v>41.26840869565217</v>
      </c>
      <c r="K180">
        <f>$C$14*ReDiarioFert!G169</f>
        <v>101.48716666666667</v>
      </c>
      <c r="M180">
        <f>$C$14*ReDiarioFert!I169</f>
        <v>65.13607338574047</v>
      </c>
      <c r="O180">
        <f>$C$14*ReDiarioFert!K169</f>
        <v>0.00362508302821</v>
      </c>
      <c r="Q180">
        <f>$C$14*ReDiarioFert!M169</f>
        <v>0.536506915</v>
      </c>
      <c r="T180">
        <f>((G180/100)*$G$386+(I180/100)*$G$387+(K180/100)*$G$388+(M180/100)*$G$389+(O180/100)*$G$390+(Q180)*$G$391+(S180*$G$392)+(E180*(VLOOKUP(D180,Fertilizantes!$A$49:$E$122,3,FALSE))))</f>
        <v>1895.814112810979</v>
      </c>
    </row>
    <row r="181">
      <c r="B181">
        <v>164</v>
      </c>
      <c r="C181">
        <f>$I$13+B181</f>
        <v>40090</v>
      </c>
      <c r="E181">
        <f>VLOOKUP(D181,Fertilizantes!$A$49:$E$122,2,FALSE)*$C$14</f>
        <v>0</v>
      </c>
      <c r="F181">
        <f>VLOOKUP(D181,Fertilizantes!$A$49:$E$122,4,FALSE)</f>
        <v>0</v>
      </c>
      <c r="G181">
        <f>IF($C$14*ReDiarioFert!C170&lt;=0,"0",$C$14*ReDiarioFert!C170)</f>
        <v>101.95435059408463</v>
      </c>
      <c r="I181">
        <f>$C$14*ReDiarioFert!E170</f>
        <v>41.26840869565217</v>
      </c>
      <c r="K181">
        <f>$C$14*ReDiarioFert!G170</f>
        <v>101.48716666666667</v>
      </c>
      <c r="M181">
        <f>$C$14*ReDiarioFert!I170</f>
        <v>65.13607338574047</v>
      </c>
      <c r="O181">
        <f>$C$14*ReDiarioFert!K170</f>
        <v>0.00362508302821</v>
      </c>
      <c r="Q181">
        <f>$C$14*ReDiarioFert!M170</f>
        <v>0.536506915</v>
      </c>
      <c r="T181">
        <f>((G181/100)*$G$386+(I181/100)*$G$387+(K181/100)*$G$388+(M181/100)*$G$389+(O181/100)*$G$390+(Q181)*$G$391+(S181*$G$392)+(E181*(VLOOKUP(D181,Fertilizantes!$A$49:$E$122,3,FALSE))))</f>
        <v>1895.814112810979</v>
      </c>
    </row>
    <row r="182">
      <c r="B182">
        <v>165</v>
      </c>
      <c r="C182">
        <f>$I$13+B182</f>
        <v>40091</v>
      </c>
      <c r="E182">
        <f>VLOOKUP(D182,Fertilizantes!$A$49:$E$122,2,FALSE)*$C$14</f>
        <v>0</v>
      </c>
      <c r="F182">
        <f>VLOOKUP(D182,Fertilizantes!$A$49:$E$122,4,FALSE)</f>
        <v>0</v>
      </c>
      <c r="G182">
        <f>IF($C$14*ReDiarioFert!C171&lt;=0,"0",$C$14*ReDiarioFert!C171)</f>
        <v>101.95435059408463</v>
      </c>
      <c r="I182">
        <f>$C$14*ReDiarioFert!E171</f>
        <v>41.26840869565217</v>
      </c>
      <c r="K182">
        <f>$C$14*ReDiarioFert!G171</f>
        <v>101.48716666666667</v>
      </c>
      <c r="M182">
        <f>$C$14*ReDiarioFert!I171</f>
        <v>65.13607338574047</v>
      </c>
      <c r="O182">
        <f>$C$14*ReDiarioFert!K171</f>
        <v>0.00362508302821</v>
      </c>
      <c r="Q182">
        <f>$C$14*ReDiarioFert!M171</f>
        <v>0.536506915</v>
      </c>
      <c r="T182">
        <f>((G182/100)*$G$386+(I182/100)*$G$387+(K182/100)*$G$388+(M182/100)*$G$389+(O182/100)*$G$390+(Q182)*$G$391+(S182*$G$392)+(E182*(VLOOKUP(D182,Fertilizantes!$A$49:$E$122,3,FALSE))))</f>
        <v>1895.814112810979</v>
      </c>
    </row>
    <row r="183">
      <c r="B183">
        <v>166</v>
      </c>
      <c r="C183">
        <f>$I$13+B183</f>
        <v>40092</v>
      </c>
      <c r="E183">
        <f>VLOOKUP(D183,Fertilizantes!$A$49:$E$122,2,FALSE)*$C$14</f>
        <v>0</v>
      </c>
      <c r="F183">
        <f>VLOOKUP(D183,Fertilizantes!$A$49:$E$122,4,FALSE)</f>
        <v>0</v>
      </c>
      <c r="G183">
        <f>IF($C$14*ReDiarioFert!C172&lt;=0,"0",$C$14*ReDiarioFert!C172)</f>
        <v>101.95435059408463</v>
      </c>
      <c r="I183">
        <f>$C$14*ReDiarioFert!E172</f>
        <v>41.26840869565217</v>
      </c>
      <c r="K183">
        <f>$C$14*ReDiarioFert!G172</f>
        <v>101.48716666666667</v>
      </c>
      <c r="M183">
        <f>$C$14*ReDiarioFert!I172</f>
        <v>65.13607338574047</v>
      </c>
      <c r="O183">
        <f>$C$14*ReDiarioFert!K172</f>
        <v>0.00362508302821</v>
      </c>
      <c r="Q183">
        <f>$C$14*ReDiarioFert!M172</f>
        <v>0.536506915</v>
      </c>
      <c r="T183">
        <f>((G183/100)*$G$386+(I183/100)*$G$387+(K183/100)*$G$388+(M183/100)*$G$389+(O183/100)*$G$390+(Q183)*$G$391+(S183*$G$392)+(E183*(VLOOKUP(D183,Fertilizantes!$A$49:$E$122,3,FALSE))))</f>
        <v>1895.814112810979</v>
      </c>
    </row>
    <row r="184">
      <c r="B184">
        <v>167</v>
      </c>
      <c r="C184">
        <f>$I$13+B184</f>
        <v>40093</v>
      </c>
      <c r="E184">
        <f>VLOOKUP(D184,Fertilizantes!$A$49:$E$122,2,FALSE)*$C$14</f>
        <v>0</v>
      </c>
      <c r="F184">
        <f>VLOOKUP(D184,Fertilizantes!$A$49:$E$122,4,FALSE)</f>
        <v>0</v>
      </c>
      <c r="G184">
        <f>IF($C$14*ReDiarioFert!C173&lt;=0,"0",$C$14*ReDiarioFert!C173)</f>
        <v>101.95435059408463</v>
      </c>
      <c r="I184">
        <f>$C$14*ReDiarioFert!E173</f>
        <v>41.26840869565217</v>
      </c>
      <c r="K184">
        <f>$C$14*ReDiarioFert!G173</f>
        <v>101.48716666666667</v>
      </c>
      <c r="M184">
        <f>$C$14*ReDiarioFert!I173</f>
        <v>65.13607338574047</v>
      </c>
      <c r="O184">
        <f>$C$14*ReDiarioFert!K173</f>
        <v>0.00362508302821</v>
      </c>
      <c r="Q184">
        <f>$C$14*ReDiarioFert!M173</f>
        <v>0.536506915</v>
      </c>
      <c r="T184">
        <f>((G184/100)*$G$386+(I184/100)*$G$387+(K184/100)*$G$388+(M184/100)*$G$389+(O184/100)*$G$390+(Q184)*$G$391+(S184*$G$392)+(E184*(VLOOKUP(D184,Fertilizantes!$A$49:$E$122,3,FALSE))))</f>
        <v>1895.814112810979</v>
      </c>
    </row>
    <row r="185">
      <c r="B185">
        <v>168</v>
      </c>
      <c r="C185">
        <f>$I$13+B185</f>
        <v>40094</v>
      </c>
      <c r="E185">
        <f>VLOOKUP(D185,Fertilizantes!$A$49:$E$122,2,FALSE)*$C$14</f>
        <v>0</v>
      </c>
      <c r="F185">
        <f>VLOOKUP(D185,Fertilizantes!$A$49:$E$122,4,FALSE)</f>
        <v>0</v>
      </c>
      <c r="G185">
        <f>IF($C$14*ReDiarioFert!C174&lt;=0,"0",$C$14*ReDiarioFert!C174)</f>
        <v>101.95435059408463</v>
      </c>
      <c r="I185">
        <f>$C$14*ReDiarioFert!E174</f>
        <v>41.26840869565217</v>
      </c>
      <c r="K185">
        <f>$C$14*ReDiarioFert!G174</f>
        <v>101.48716666666667</v>
      </c>
      <c r="M185">
        <f>$C$14*ReDiarioFert!I174</f>
        <v>65.13607338574047</v>
      </c>
      <c r="O185">
        <f>$C$14*ReDiarioFert!K174</f>
        <v>0.00362508302821</v>
      </c>
      <c r="Q185">
        <f>$C$14*ReDiarioFert!M174</f>
        <v>0.536506915</v>
      </c>
      <c r="S185">
        <f>Main!$H$85</f>
        <v>0</v>
      </c>
      <c r="T185">
        <f>((G185/100)*$G$386+(I185/100)*$G$387+(K185/100)*$G$388+(M185/100)*$G$389+(O185/100)*$G$390+(Q185)*$G$391+(S185*$G$392)+(E185*(VLOOKUP(D185,Fertilizantes!$A$49:$E$122,3,FALSE))))</f>
        <v>1895.814112810979</v>
      </c>
    </row>
    <row r="186">
      <c r="A186">
        <v>25</v>
      </c>
      <c r="B186">
        <v>169</v>
      </c>
      <c r="C186">
        <f>$I$13+B186</f>
        <v>40095</v>
      </c>
      <c r="D186">
        <f>Main!$H$86</f>
        <v>0</v>
      </c>
      <c r="E186">
        <f>VLOOKUP(D186,Fertilizantes!$A$49:$E$122,2,FALSE)*$C$14</f>
        <v>0</v>
      </c>
      <c r="F186">
        <f>VLOOKUP(D186,Fertilizantes!$A$49:$E$122,4,FALSE)</f>
        <v>0</v>
      </c>
      <c r="G186">
        <f>IF($C$14*ReDiarioFert!C175&lt;=0,"0",$C$14*ReDiarioFert!C175)</f>
        <v>101.95435059408463</v>
      </c>
      <c r="I186">
        <f>$C$14*ReDiarioFert!E175</f>
        <v>41.26840869565217</v>
      </c>
      <c r="K186">
        <f>$C$14*ReDiarioFert!G175</f>
        <v>101.48716666666667</v>
      </c>
      <c r="M186">
        <f>$C$14*ReDiarioFert!I175</f>
        <v>65.13607338574047</v>
      </c>
      <c r="O186">
        <f>$C$14*ReDiarioFert!K175</f>
        <v>0.00362508302821</v>
      </c>
      <c r="Q186">
        <f>$C$14*ReDiarioFert!M175</f>
        <v>0.536506915</v>
      </c>
      <c r="S186">
        <f>$C$14*Main!$D$63</f>
        <v>301</v>
      </c>
      <c r="T186">
        <f>((G186/100)*$G$386+(I186/100)*$G$387+(K186/100)*$G$388+(M186/100)*$G$389+(O186/100)*$G$390+(Q186)*$G$391+(S186*$G$392)+(E186*(VLOOKUP(D186,Fertilizantes!$A$49:$E$122,3,FALSE))))</f>
        <v>2738.614112810979</v>
      </c>
    </row>
    <row r="187">
      <c r="B187">
        <v>170</v>
      </c>
      <c r="C187">
        <f>$I$13+B187</f>
        <v>40096</v>
      </c>
      <c r="E187">
        <f>VLOOKUP(D187,Fertilizantes!$A$49:$E$122,2,FALSE)*$C$14</f>
        <v>0</v>
      </c>
      <c r="F187">
        <f>VLOOKUP(D187,Fertilizantes!$A$49:$E$122,4,FALSE)</f>
        <v>0</v>
      </c>
      <c r="G187">
        <f>IF($C$14*ReDiarioFert!C176&lt;=0,"0",$C$14*ReDiarioFert!C176)</f>
        <v>101.95435059408463</v>
      </c>
      <c r="I187">
        <f>$C$14*ReDiarioFert!E176</f>
        <v>41.26840869565217</v>
      </c>
      <c r="K187">
        <f>$C$14*ReDiarioFert!G176</f>
        <v>101.48716666666667</v>
      </c>
      <c r="M187">
        <f>$C$14*ReDiarioFert!I176</f>
        <v>65.13607338574047</v>
      </c>
      <c r="O187">
        <f>$C$14*ReDiarioFert!K176</f>
        <v>0.00362508302821</v>
      </c>
      <c r="Q187">
        <f>$C$14*ReDiarioFert!M176</f>
        <v>0.536506915</v>
      </c>
      <c r="T187">
        <f>((G187/100)*$G$386+(I187/100)*$G$387+(K187/100)*$G$388+(M187/100)*$G$389+(O187/100)*$G$390+(Q187)*$G$391+(S187*$G$392)+(E187*(VLOOKUP(D187,Fertilizantes!$A$49:$E$122,3,FALSE))))</f>
        <v>1895.814112810979</v>
      </c>
    </row>
    <row r="188">
      <c r="B188">
        <v>171</v>
      </c>
      <c r="C188">
        <f>$I$13+B188</f>
        <v>40097</v>
      </c>
      <c r="E188">
        <f>VLOOKUP(D188,Fertilizantes!$A$49:$E$122,2,FALSE)*$C$14</f>
        <v>0</v>
      </c>
      <c r="F188">
        <f>VLOOKUP(D188,Fertilizantes!$A$49:$E$122,4,FALSE)</f>
        <v>0</v>
      </c>
      <c r="G188">
        <f>IF($C$14*ReDiarioFert!C177&lt;=0,"0",$C$14*ReDiarioFert!C177)</f>
        <v>101.95435059408463</v>
      </c>
      <c r="I188">
        <f>$C$14*ReDiarioFert!E177</f>
        <v>41.26840869565217</v>
      </c>
      <c r="K188">
        <f>$C$14*ReDiarioFert!G177</f>
        <v>101.48716666666667</v>
      </c>
      <c r="M188">
        <f>$C$14*ReDiarioFert!I177</f>
        <v>65.13607338574047</v>
      </c>
      <c r="O188">
        <f>$C$14*ReDiarioFert!K177</f>
        <v>0.00362508302821</v>
      </c>
      <c r="Q188">
        <f>$C$14*ReDiarioFert!M177</f>
        <v>0.536506915</v>
      </c>
      <c r="T188">
        <f>((G188/100)*$G$386+(I188/100)*$G$387+(K188/100)*$G$388+(M188/100)*$G$389+(O188/100)*$G$390+(Q188)*$G$391+(S188*$G$392)+(E188*(VLOOKUP(D188,Fertilizantes!$A$49:$E$122,3,FALSE))))</f>
        <v>1895.814112810979</v>
      </c>
    </row>
    <row r="189">
      <c r="B189">
        <v>172</v>
      </c>
      <c r="C189">
        <f>$I$13+B189</f>
        <v>40098</v>
      </c>
      <c r="E189">
        <f>VLOOKUP(D189,Fertilizantes!$A$49:$E$122,2,FALSE)*$C$14</f>
        <v>0</v>
      </c>
      <c r="F189">
        <f>VLOOKUP(D189,Fertilizantes!$A$49:$E$122,4,FALSE)</f>
        <v>0</v>
      </c>
      <c r="G189">
        <f>IF($C$14*ReDiarioFert!C178&lt;=0,"0",$C$14*ReDiarioFert!C178)</f>
        <v>101.95435059408463</v>
      </c>
      <c r="I189">
        <f>$C$14*ReDiarioFert!E178</f>
        <v>41.26840869565217</v>
      </c>
      <c r="K189">
        <f>$C$14*ReDiarioFert!G178</f>
        <v>101.48716666666667</v>
      </c>
      <c r="M189">
        <f>$C$14*ReDiarioFert!I178</f>
        <v>65.13607338574047</v>
      </c>
      <c r="O189">
        <f>$C$14*ReDiarioFert!K178</f>
        <v>0.00362508302821</v>
      </c>
      <c r="Q189">
        <f>$C$14*ReDiarioFert!M178</f>
        <v>0.536506915</v>
      </c>
      <c r="T189">
        <f>((G189/100)*$G$386+(I189/100)*$G$387+(K189/100)*$G$388+(M189/100)*$G$389+(O189/100)*$G$390+(Q189)*$G$391+(S189*$G$392)+(E189*(VLOOKUP(D189,Fertilizantes!$A$49:$E$122,3,FALSE))))</f>
        <v>1895.814112810979</v>
      </c>
    </row>
    <row r="190">
      <c r="B190">
        <v>173</v>
      </c>
      <c r="C190">
        <f>$I$13+B190</f>
        <v>40099</v>
      </c>
      <c r="E190">
        <f>VLOOKUP(D190,Fertilizantes!$A$49:$E$122,2,FALSE)*$C$14</f>
        <v>0</v>
      </c>
      <c r="F190">
        <f>VLOOKUP(D190,Fertilizantes!$A$49:$E$122,4,FALSE)</f>
        <v>0</v>
      </c>
      <c r="G190">
        <f>IF($C$14*ReDiarioFert!C179&lt;=0,"0",$C$14*ReDiarioFert!C179)</f>
        <v>101.95435059408463</v>
      </c>
      <c r="I190">
        <f>$C$14*ReDiarioFert!E179</f>
        <v>41.26840869565217</v>
      </c>
      <c r="K190">
        <f>$C$14*ReDiarioFert!G179</f>
        <v>101.48716666666667</v>
      </c>
      <c r="M190">
        <f>$C$14*ReDiarioFert!I179</f>
        <v>65.13607338574047</v>
      </c>
      <c r="O190">
        <f>$C$14*ReDiarioFert!K179</f>
        <v>0.00362508302821</v>
      </c>
      <c r="Q190">
        <f>$C$14*ReDiarioFert!M179</f>
        <v>0.536506915</v>
      </c>
      <c r="T190">
        <f>((G190/100)*$G$386+(I190/100)*$G$387+(K190/100)*$G$388+(M190/100)*$G$389+(O190/100)*$G$390+(Q190)*$G$391+(S190*$G$392)+(E190*(VLOOKUP(D190,Fertilizantes!$A$49:$E$122,3,FALSE))))</f>
        <v>1895.814112810979</v>
      </c>
    </row>
    <row r="191">
      <c r="B191">
        <v>174</v>
      </c>
      <c r="C191">
        <f>$I$13+B191</f>
        <v>40100</v>
      </c>
      <c r="E191">
        <f>VLOOKUP(D191,Fertilizantes!$A$49:$E$122,2,FALSE)*$C$14</f>
        <v>0</v>
      </c>
      <c r="F191">
        <f>VLOOKUP(D191,Fertilizantes!$A$49:$E$122,4,FALSE)</f>
        <v>0</v>
      </c>
      <c r="G191">
        <f>IF($C$14*ReDiarioFert!C180&lt;=0,"0",$C$14*ReDiarioFert!C180)</f>
        <v>101.95435059408463</v>
      </c>
      <c r="I191">
        <f>$C$14*ReDiarioFert!E180</f>
        <v>41.26840869565217</v>
      </c>
      <c r="K191">
        <f>$C$14*ReDiarioFert!G180</f>
        <v>101.48716666666667</v>
      </c>
      <c r="M191">
        <f>$C$14*ReDiarioFert!I180</f>
        <v>65.13607338574047</v>
      </c>
      <c r="O191">
        <f>$C$14*ReDiarioFert!K180</f>
        <v>0.00362508302821</v>
      </c>
      <c r="Q191">
        <f>$C$14*ReDiarioFert!M180</f>
        <v>0.536506915</v>
      </c>
      <c r="T191">
        <f>((G191/100)*$G$386+(I191/100)*$G$387+(K191/100)*$G$388+(M191/100)*$G$389+(O191/100)*$G$390+(Q191)*$G$391+(S191*$G$392)+(E191*(VLOOKUP(D191,Fertilizantes!$A$49:$E$122,3,FALSE))))</f>
        <v>1895.814112810979</v>
      </c>
    </row>
    <row r="192">
      <c r="B192">
        <v>175</v>
      </c>
      <c r="C192">
        <f>$I$13+B192</f>
        <v>40101</v>
      </c>
      <c r="E192">
        <f>VLOOKUP(D192,Fertilizantes!$A$49:$E$122,2,FALSE)*$C$14</f>
        <v>0</v>
      </c>
      <c r="F192">
        <f>VLOOKUP(D192,Fertilizantes!$A$49:$E$122,4,FALSE)</f>
        <v>0</v>
      </c>
      <c r="G192">
        <f>IF($C$14*ReDiarioFert!C181&lt;=0,"0",$C$14*ReDiarioFert!C181)</f>
        <v>101.95435059408463</v>
      </c>
      <c r="I192">
        <f>$C$14*ReDiarioFert!E181</f>
        <v>41.26840869565217</v>
      </c>
      <c r="K192">
        <f>$C$14*ReDiarioFert!G181</f>
        <v>101.48716666666667</v>
      </c>
      <c r="M192">
        <f>$C$14*ReDiarioFert!I181</f>
        <v>65.13607338574047</v>
      </c>
      <c r="O192">
        <f>$C$14*ReDiarioFert!K181</f>
        <v>0.00362508302821</v>
      </c>
      <c r="Q192">
        <f>$C$14*ReDiarioFert!M181</f>
        <v>0.536506915</v>
      </c>
      <c r="S192">
        <f>Main!$H$84</f>
        <v>0</v>
      </c>
      <c r="T192">
        <f>((G192/100)*$G$386+(I192/100)*$G$387+(K192/100)*$G$388+(M192/100)*$G$389+(O192/100)*$G$390+(Q192)*$G$391+(S192*$G$392)+(E192*(VLOOKUP(D192,Fertilizantes!$A$49:$E$122,3,FALSE))))</f>
        <v>1895.814112810979</v>
      </c>
    </row>
    <row r="193">
      <c r="A193">
        <v>26</v>
      </c>
      <c r="B193">
        <v>176</v>
      </c>
      <c r="C193">
        <f>$I$13+B193</f>
        <v>40102</v>
      </c>
      <c r="E193">
        <f>VLOOKUP(D193,Fertilizantes!$A$49:$E$122,2,FALSE)*$C$14</f>
        <v>0</v>
      </c>
      <c r="F193">
        <f>VLOOKUP(D193,Fertilizantes!$A$49:$E$122,4,FALSE)</f>
        <v>0</v>
      </c>
      <c r="G193">
        <f>IF($C$14*ReDiarioFert!C182&lt;=0,"0",$C$14*ReDiarioFert!C182)</f>
        <v>101.95435059408463</v>
      </c>
      <c r="I193">
        <f>$C$14*ReDiarioFert!E182</f>
        <v>41.26840869565217</v>
      </c>
      <c r="K193">
        <f>$C$14*ReDiarioFert!G182</f>
        <v>101.48716666666667</v>
      </c>
      <c r="M193">
        <f>$C$14*ReDiarioFert!I182</f>
        <v>65.13607338574047</v>
      </c>
      <c r="O193">
        <f>$C$14*ReDiarioFert!K182</f>
        <v>0.00362508302821</v>
      </c>
      <c r="Q193">
        <f>$C$14*ReDiarioFert!M182</f>
        <v>0.536506915</v>
      </c>
      <c r="S193">
        <f>$C$14*Main!$D$63</f>
        <v>301</v>
      </c>
      <c r="T193">
        <f>((G193/100)*$G$386+(I193/100)*$G$387+(K193/100)*$G$388+(M193/100)*$G$389+(O193/100)*$G$390+(Q193)*$G$391+(S193*$G$392)+(E193*(VLOOKUP(D193,Fertilizantes!$A$49:$E$122,3,FALSE))))</f>
        <v>2738.614112810979</v>
      </c>
    </row>
    <row r="194">
      <c r="B194">
        <v>177</v>
      </c>
      <c r="C194">
        <f>$I$13+B194</f>
        <v>40103</v>
      </c>
      <c r="E194">
        <f>VLOOKUP(D194,Fertilizantes!$A$49:$E$122,2,FALSE)*$C$14</f>
        <v>0</v>
      </c>
      <c r="F194">
        <f>VLOOKUP(D194,Fertilizantes!$A$49:$E$122,4,FALSE)</f>
        <v>0</v>
      </c>
      <c r="G194">
        <f>IF($C$14*ReDiarioFert!C183&lt;=0,"0",$C$14*ReDiarioFert!C183)</f>
        <v>101.95435059408463</v>
      </c>
      <c r="I194">
        <f>$C$14*ReDiarioFert!E183</f>
        <v>41.26840869565217</v>
      </c>
      <c r="K194">
        <f>$C$14*ReDiarioFert!G183</f>
        <v>101.48716666666667</v>
      </c>
      <c r="M194">
        <f>$C$14*ReDiarioFert!I183</f>
        <v>65.13607338574047</v>
      </c>
      <c r="O194">
        <f>$C$14*ReDiarioFert!K183</f>
        <v>0.00362508302821</v>
      </c>
      <c r="Q194">
        <f>$C$14*ReDiarioFert!M183</f>
        <v>0.536506915</v>
      </c>
      <c r="T194">
        <f>((G194/100)*$G$386+(I194/100)*$G$387+(K194/100)*$G$388+(M194/100)*$G$389+(O194/100)*$G$390+(Q194)*$G$391+(S194*$G$392)+(E194*(VLOOKUP(D194,Fertilizantes!$A$49:$E$122,3,FALSE))))</f>
        <v>1895.814112810979</v>
      </c>
    </row>
    <row r="195">
      <c r="B195">
        <v>178</v>
      </c>
      <c r="C195">
        <f>$I$13+B195</f>
        <v>40104</v>
      </c>
      <c r="E195">
        <f>VLOOKUP(D195,Fertilizantes!$A$49:$E$122,2,FALSE)*$C$14</f>
        <v>0</v>
      </c>
      <c r="F195">
        <f>VLOOKUP(D195,Fertilizantes!$A$49:$E$122,4,FALSE)</f>
        <v>0</v>
      </c>
      <c r="G195">
        <f>IF($C$14*ReDiarioFert!C184&lt;=0,"0",$C$14*ReDiarioFert!C184)</f>
        <v>101.95435059408463</v>
      </c>
      <c r="I195">
        <f>$C$14*ReDiarioFert!E184</f>
        <v>41.26840869565217</v>
      </c>
      <c r="K195">
        <f>$C$14*ReDiarioFert!G184</f>
        <v>101.48716666666667</v>
      </c>
      <c r="M195">
        <f>$C$14*ReDiarioFert!I184</f>
        <v>65.13607338574047</v>
      </c>
      <c r="O195">
        <f>$C$14*ReDiarioFert!K184</f>
        <v>0.00362508302821</v>
      </c>
      <c r="Q195">
        <f>$C$14*ReDiarioFert!M184</f>
        <v>0.536506915</v>
      </c>
      <c r="T195">
        <f>((G195/100)*$G$386+(I195/100)*$G$387+(K195/100)*$G$388+(M195/100)*$G$389+(O195/100)*$G$390+(Q195)*$G$391+(S195*$G$392)+(E195*(VLOOKUP(D195,Fertilizantes!$A$49:$E$122,3,FALSE))))</f>
        <v>1895.814112810979</v>
      </c>
    </row>
    <row r="196">
      <c r="B196">
        <v>179</v>
      </c>
      <c r="C196">
        <f>$I$13+B196</f>
        <v>40105</v>
      </c>
      <c r="E196">
        <f>VLOOKUP(D196,Fertilizantes!$A$49:$E$122,2,FALSE)*$C$14</f>
        <v>0</v>
      </c>
      <c r="F196">
        <f>VLOOKUP(D196,Fertilizantes!$A$49:$E$122,4,FALSE)</f>
        <v>0</v>
      </c>
      <c r="G196">
        <f>IF($C$14*ReDiarioFert!C185&lt;=0,"0",$C$14*ReDiarioFert!C185)</f>
        <v>101.95435059408463</v>
      </c>
      <c r="I196">
        <f>$C$14*ReDiarioFert!E185</f>
        <v>41.26840869565217</v>
      </c>
      <c r="K196">
        <f>$C$14*ReDiarioFert!G185</f>
        <v>101.48716666666667</v>
      </c>
      <c r="M196">
        <f>$C$14*ReDiarioFert!I185</f>
        <v>65.13607338574047</v>
      </c>
      <c r="O196">
        <f>$C$14*ReDiarioFert!K185</f>
        <v>0.00362508302821</v>
      </c>
      <c r="Q196">
        <f>$C$14*ReDiarioFert!M185</f>
        <v>0.536506915</v>
      </c>
      <c r="T196">
        <f>((G196/100)*$G$386+(I196/100)*$G$387+(K196/100)*$G$388+(M196/100)*$G$389+(O196/100)*$G$390+(Q196)*$G$391+(S196*$G$392)+(E196*(VLOOKUP(D196,Fertilizantes!$A$49:$E$122,3,FALSE))))</f>
        <v>1895.814112810979</v>
      </c>
    </row>
    <row r="197">
      <c r="B197">
        <v>180</v>
      </c>
      <c r="C197">
        <f>$I$13+B197</f>
        <v>40106</v>
      </c>
      <c r="D197" t="str">
        <v>Acido Salicílico</v>
      </c>
      <c r="E197">
        <f>VLOOKUP(D197,Fertilizantes!$A$49:$E$122,2,FALSE)*$C$14</f>
        <v>3762.4999999999995</v>
      </c>
      <c r="F197" t="str">
        <f>VLOOKUP(D197,Fertilizantes!$A$49:$E$122,4,FALSE)</f>
        <v>g</v>
      </c>
      <c r="G197">
        <f>IF($C$14*ReDiarioFert!C186&lt;=0,"0",$C$14*ReDiarioFert!C186)</f>
        <v>101.95435059408463</v>
      </c>
      <c r="I197">
        <f>$C$14*ReDiarioFert!E186</f>
        <v>41.26840869565217</v>
      </c>
      <c r="K197">
        <f>$C$14*ReDiarioFert!G186</f>
        <v>101.48716666666667</v>
      </c>
      <c r="M197">
        <f>$C$14*ReDiarioFert!I186</f>
        <v>65.13607338574047</v>
      </c>
      <c r="O197">
        <f>$C$14*ReDiarioFert!K186</f>
        <v>0.00362508302821</v>
      </c>
      <c r="Q197">
        <f>$C$14*ReDiarioFert!M186</f>
        <v>0.536506915</v>
      </c>
      <c r="T197">
        <f>((G197/100)*$G$386+(I197/100)*$G$387+(K197/100)*$G$388+(M197/100)*$G$389+(O197/100)*$G$390+(Q197)*$G$391+(S197*$G$392)+(E197*(VLOOKUP(D197,Fertilizantes!$A$49:$E$122,3,FALSE))))</f>
        <v>2535.439112810979</v>
      </c>
    </row>
    <row r="198">
      <c r="B198">
        <v>181</v>
      </c>
      <c r="C198">
        <f>$I$13+B198</f>
        <v>40107</v>
      </c>
      <c r="E198">
        <f>VLOOKUP(D198,Fertilizantes!$A$49:$E$122,2,FALSE)*$C$14</f>
        <v>0</v>
      </c>
      <c r="F198">
        <f>VLOOKUP(D198,Fertilizantes!$A$49:$E$122,4,FALSE)</f>
        <v>0</v>
      </c>
      <c r="G198">
        <f>IF($C$14*ReDiarioFert!C187&lt;=0,"0",$C$14*ReDiarioFert!C187)</f>
        <v>101.95435059408463</v>
      </c>
      <c r="I198">
        <f>$C$14*ReDiarioFert!E187</f>
        <v>41.26840869565217</v>
      </c>
      <c r="K198">
        <f>$C$14*ReDiarioFert!G187</f>
        <v>101.48716666666667</v>
      </c>
      <c r="M198">
        <f>$C$14*ReDiarioFert!I187</f>
        <v>65.13607338574047</v>
      </c>
      <c r="O198">
        <f>$C$14*ReDiarioFert!K187</f>
        <v>0.00362508302821</v>
      </c>
      <c r="Q198">
        <f>$C$14*ReDiarioFert!M187</f>
        <v>0.536506915</v>
      </c>
      <c r="T198">
        <f>((G198/100)*$G$386+(I198/100)*$G$387+(K198/100)*$G$388+(M198/100)*$G$389+(O198/100)*$G$390+(Q198)*$G$391+(S198*$G$392)+(E198*(VLOOKUP(D198,Fertilizantes!$A$49:$E$122,3,FALSE))))</f>
        <v>1895.814112810979</v>
      </c>
    </row>
    <row r="199">
      <c r="B199">
        <v>182</v>
      </c>
      <c r="C199">
        <f>$I$13+B199</f>
        <v>40108</v>
      </c>
      <c r="E199">
        <f>VLOOKUP(D199,Fertilizantes!$A$49:$E$122,2,FALSE)*$C$14</f>
        <v>0</v>
      </c>
      <c r="F199">
        <f>VLOOKUP(D199,Fertilizantes!$A$49:$E$122,4,FALSE)</f>
        <v>0</v>
      </c>
      <c r="G199">
        <f>IF($C$14*ReDiarioFert!C188&lt;=0,"0",$C$14*ReDiarioFert!C188)</f>
        <v>101.95435059408463</v>
      </c>
      <c r="I199">
        <f>$C$14*ReDiarioFert!E188</f>
        <v>41.26840869565217</v>
      </c>
      <c r="K199">
        <f>$C$14*ReDiarioFert!G188</f>
        <v>101.48716666666667</v>
      </c>
      <c r="M199">
        <f>$C$14*ReDiarioFert!I188</f>
        <v>65.13607338574047</v>
      </c>
      <c r="O199">
        <f>$C$14*ReDiarioFert!K188</f>
        <v>0.00362508302821</v>
      </c>
      <c r="Q199">
        <f>$C$14*ReDiarioFert!M188</f>
        <v>0.536506915</v>
      </c>
      <c r="T199">
        <f>((G199/100)*$G$386+(I199/100)*$G$387+(K199/100)*$G$388+(M199/100)*$G$389+(O199/100)*$G$390+(Q199)*$G$391+(S199*$G$392)+(E199*(VLOOKUP(D199,Fertilizantes!$A$49:$E$122,3,FALSE))))</f>
        <v>1895.814112810979</v>
      </c>
    </row>
    <row r="200">
      <c r="A200">
        <v>27</v>
      </c>
      <c r="B200">
        <v>183</v>
      </c>
      <c r="C200">
        <f>$I$13+B200</f>
        <v>40109</v>
      </c>
      <c r="E200">
        <f>VLOOKUP(D200,Fertilizantes!$A$49:$E$122,2,FALSE)*$C$14</f>
        <v>0</v>
      </c>
      <c r="F200">
        <f>VLOOKUP(D200,Fertilizantes!$A$49:$E$122,4,FALSE)</f>
        <v>0</v>
      </c>
      <c r="G200">
        <f>IF($C$14*ReDiarioFert!C189&lt;=0,"0",$C$14*ReDiarioFert!C189)</f>
        <v>113.86388252798952</v>
      </c>
      <c r="I200">
        <f>$C$14*ReDiarioFert!E189</f>
        <v>41.26840869565217</v>
      </c>
      <c r="K200">
        <f>$C$14*ReDiarioFert!G189</f>
        <v>111.72116666666665</v>
      </c>
      <c r="M200">
        <f>$C$14*ReDiarioFert!I189</f>
        <v>71.70441692043698</v>
      </c>
      <c r="O200">
        <f>$C$14*ReDiarioFert!K189</f>
        <v>0.0039906376192899995</v>
      </c>
      <c r="Q200">
        <f>$C$14*ReDiarioFert!M189</f>
        <v>0.536506915</v>
      </c>
      <c r="S200">
        <f>$C$14*Main!$D$63</f>
        <v>301</v>
      </c>
      <c r="T200">
        <f>((G200/100)*$G$386+(I200/100)*$G$387+(K200/100)*$G$388+(M200/100)*$G$389+(O200/100)*$G$390+(Q200)*$G$391+(S200*$G$392)+(E200*(VLOOKUP(D200,Fertilizantes!$A$49:$E$122,3,FALSE))))</f>
        <v>2904.387087737701</v>
      </c>
    </row>
    <row r="201">
      <c r="B201">
        <v>184</v>
      </c>
      <c r="C201">
        <f>$I$13+B201</f>
        <v>40110</v>
      </c>
      <c r="E201">
        <f>VLOOKUP(D201,Fertilizantes!$A$49:$E$122,2,FALSE)*$C$14</f>
        <v>0</v>
      </c>
      <c r="F201">
        <f>VLOOKUP(D201,Fertilizantes!$A$49:$E$122,4,FALSE)</f>
        <v>0</v>
      </c>
      <c r="G201">
        <f>IF($C$14*ReDiarioFert!C190&lt;=0,"0",$C$14*ReDiarioFert!C190)</f>
        <v>113.86388252798952</v>
      </c>
      <c r="I201">
        <f>$C$14*ReDiarioFert!E190</f>
        <v>41.26840869565217</v>
      </c>
      <c r="K201">
        <f>$C$14*ReDiarioFert!G190</f>
        <v>111.72116666666665</v>
      </c>
      <c r="M201">
        <f>$C$14*ReDiarioFert!I190</f>
        <v>71.70441692043698</v>
      </c>
      <c r="O201">
        <f>$C$14*ReDiarioFert!K190</f>
        <v>0.0039906376192899995</v>
      </c>
      <c r="Q201">
        <f>$C$14*ReDiarioFert!M190</f>
        <v>0.536506915</v>
      </c>
      <c r="T201">
        <f>((G201/100)*$G$386+(I201/100)*$G$387+(K201/100)*$G$388+(M201/100)*$G$389+(O201/100)*$G$390+(Q201)*$G$391+(S201*$G$392)+(E201*(VLOOKUP(D201,Fertilizantes!$A$49:$E$122,3,FALSE))))</f>
        <v>2061.587087737701</v>
      </c>
    </row>
    <row r="202">
      <c r="B202">
        <v>185</v>
      </c>
      <c r="C202">
        <f>$I$13+B202</f>
        <v>40111</v>
      </c>
      <c r="E202">
        <f>VLOOKUP(D202,Fertilizantes!$A$49:$E$122,2,FALSE)*$C$14</f>
        <v>0</v>
      </c>
      <c r="F202">
        <f>VLOOKUP(D202,Fertilizantes!$A$49:$E$122,4,FALSE)</f>
        <v>0</v>
      </c>
      <c r="G202">
        <f>IF($C$14*ReDiarioFert!C191&lt;=0,"0",$C$14*ReDiarioFert!C191)</f>
        <v>113.86388252798952</v>
      </c>
      <c r="I202">
        <f>$C$14*ReDiarioFert!E191</f>
        <v>41.26840869565217</v>
      </c>
      <c r="K202">
        <f>$C$14*ReDiarioFert!G191</f>
        <v>111.72116666666665</v>
      </c>
      <c r="M202">
        <f>$C$14*ReDiarioFert!I191</f>
        <v>71.70441692043698</v>
      </c>
      <c r="O202">
        <f>$C$14*ReDiarioFert!K191</f>
        <v>0.0039906376192899995</v>
      </c>
      <c r="Q202">
        <f>$C$14*ReDiarioFert!M191</f>
        <v>0.536506915</v>
      </c>
      <c r="T202">
        <f>((G202/100)*$G$386+(I202/100)*$G$387+(K202/100)*$G$388+(M202/100)*$G$389+(O202/100)*$G$390+(Q202)*$G$391+(S202*$G$392)+(E202*(VLOOKUP(D202,Fertilizantes!$A$49:$E$122,3,FALSE))))</f>
        <v>2061.587087737701</v>
      </c>
    </row>
    <row r="203">
      <c r="B203">
        <v>186</v>
      </c>
      <c r="C203">
        <f>$I$13+B203</f>
        <v>40112</v>
      </c>
      <c r="E203">
        <f>VLOOKUP(D203,Fertilizantes!$A$49:$E$122,2,FALSE)*$C$14</f>
        <v>0</v>
      </c>
      <c r="F203">
        <f>VLOOKUP(D203,Fertilizantes!$A$49:$E$122,4,FALSE)</f>
        <v>0</v>
      </c>
      <c r="G203">
        <f>IF($C$14*ReDiarioFert!C192&lt;=0,"0",$C$14*ReDiarioFert!C192)</f>
        <v>113.86388252798952</v>
      </c>
      <c r="I203">
        <f>$C$14*ReDiarioFert!E192</f>
        <v>41.26840869565217</v>
      </c>
      <c r="K203">
        <f>$C$14*ReDiarioFert!G192</f>
        <v>111.72116666666665</v>
      </c>
      <c r="M203">
        <f>$C$14*ReDiarioFert!I192</f>
        <v>71.70441692043698</v>
      </c>
      <c r="O203">
        <f>$C$14*ReDiarioFert!K192</f>
        <v>0.0039906376192899995</v>
      </c>
      <c r="Q203">
        <f>$C$14*ReDiarioFert!M192</f>
        <v>0.536506915</v>
      </c>
      <c r="T203">
        <f>((G203/100)*$G$386+(I203/100)*$G$387+(K203/100)*$G$388+(M203/100)*$G$389+(O203/100)*$G$390+(Q203)*$G$391+(S203*$G$392)+(E203*(VLOOKUP(D203,Fertilizantes!$A$49:$E$122,3,FALSE))))</f>
        <v>2061.587087737701</v>
      </c>
    </row>
    <row r="204">
      <c r="B204">
        <v>187</v>
      </c>
      <c r="C204">
        <f>$I$13+B204</f>
        <v>40113</v>
      </c>
      <c r="E204">
        <f>VLOOKUP(D204,Fertilizantes!$A$49:$E$122,2,FALSE)*$C$14</f>
        <v>0</v>
      </c>
      <c r="F204">
        <f>VLOOKUP(D204,Fertilizantes!$A$49:$E$122,4,FALSE)</f>
        <v>0</v>
      </c>
      <c r="G204">
        <f>IF($C$14*ReDiarioFert!C193&lt;=0,"0",$C$14*ReDiarioFert!C193)</f>
        <v>113.86388252798952</v>
      </c>
      <c r="I204">
        <f>$C$14*ReDiarioFert!E193</f>
        <v>41.26840869565217</v>
      </c>
      <c r="K204">
        <f>$C$14*ReDiarioFert!G193</f>
        <v>111.72116666666665</v>
      </c>
      <c r="M204">
        <f>$C$14*ReDiarioFert!I193</f>
        <v>71.70441692043698</v>
      </c>
      <c r="O204">
        <f>$C$14*ReDiarioFert!K193</f>
        <v>0.0039906376192899995</v>
      </c>
      <c r="Q204">
        <f>$C$14*ReDiarioFert!M193</f>
        <v>0.536506915</v>
      </c>
      <c r="T204">
        <f>((G204/100)*$G$386+(I204/100)*$G$387+(K204/100)*$G$388+(M204/100)*$G$389+(O204/100)*$G$390+(Q204)*$G$391+(S204*$G$392)+(E204*(VLOOKUP(D204,Fertilizantes!$A$49:$E$122,3,FALSE))))</f>
        <v>2061.587087737701</v>
      </c>
    </row>
    <row r="205">
      <c r="B205">
        <v>188</v>
      </c>
      <c r="C205">
        <f>$I$13+B205</f>
        <v>40114</v>
      </c>
      <c r="E205">
        <f>VLOOKUP(D205,Fertilizantes!$A$49:$E$122,2,FALSE)*$C$14</f>
        <v>0</v>
      </c>
      <c r="F205">
        <f>VLOOKUP(D205,Fertilizantes!$A$49:$E$122,4,FALSE)</f>
        <v>0</v>
      </c>
      <c r="G205">
        <f>IF($C$14*ReDiarioFert!C194&lt;=0,"0",$C$14*ReDiarioFert!C194)</f>
        <v>113.86388252798952</v>
      </c>
      <c r="I205">
        <f>$C$14*ReDiarioFert!E194</f>
        <v>41.26840869565217</v>
      </c>
      <c r="K205">
        <f>$C$14*ReDiarioFert!G194</f>
        <v>111.72116666666665</v>
      </c>
      <c r="M205">
        <f>$C$14*ReDiarioFert!I194</f>
        <v>71.70441692043698</v>
      </c>
      <c r="O205">
        <f>$C$14*ReDiarioFert!K194</f>
        <v>0.0039906376192899995</v>
      </c>
      <c r="Q205">
        <f>$C$14*ReDiarioFert!M194</f>
        <v>0.536506915</v>
      </c>
      <c r="T205">
        <f>((G205/100)*$G$386+(I205/100)*$G$387+(K205/100)*$G$388+(M205/100)*$G$389+(O205/100)*$G$390+(Q205)*$G$391+(S205*$G$392)+(E205*(VLOOKUP(D205,Fertilizantes!$A$49:$E$122,3,FALSE))))</f>
        <v>2061.587087737701</v>
      </c>
    </row>
    <row r="206">
      <c r="B206">
        <v>189</v>
      </c>
      <c r="C206">
        <f>$I$13+B206</f>
        <v>40115</v>
      </c>
      <c r="E206">
        <f>VLOOKUP(D206,Fertilizantes!$A$49:$E$122,2,FALSE)*$C$14</f>
        <v>0</v>
      </c>
      <c r="F206">
        <f>VLOOKUP(D206,Fertilizantes!$A$49:$E$122,4,FALSE)</f>
        <v>0</v>
      </c>
      <c r="G206">
        <f>IF($C$14*ReDiarioFert!C195&lt;=0,"0",$C$14*ReDiarioFert!C195)</f>
        <v>113.86388252798952</v>
      </c>
      <c r="I206">
        <f>$C$14*ReDiarioFert!E195</f>
        <v>41.26840869565217</v>
      </c>
      <c r="K206">
        <f>$C$14*ReDiarioFert!G195</f>
        <v>111.72116666666665</v>
      </c>
      <c r="M206">
        <f>$C$14*ReDiarioFert!I195</f>
        <v>71.70441692043698</v>
      </c>
      <c r="O206">
        <f>$C$14*ReDiarioFert!K195</f>
        <v>0.0039906376192899995</v>
      </c>
      <c r="Q206">
        <f>$C$14*ReDiarioFert!M195</f>
        <v>0.536506915</v>
      </c>
      <c r="T206">
        <f>((G206/100)*$G$386+(I206/100)*$G$387+(K206/100)*$G$388+(M206/100)*$G$389+(O206/100)*$G$390+(Q206)*$G$391+(S206*$G$392)+(E206*(VLOOKUP(D206,Fertilizantes!$A$49:$E$122,3,FALSE))))</f>
        <v>2061.587087737701</v>
      </c>
    </row>
    <row r="207">
      <c r="A207">
        <v>28</v>
      </c>
      <c r="B207">
        <v>190</v>
      </c>
      <c r="C207">
        <f>$I$13+B207</f>
        <v>40116</v>
      </c>
      <c r="E207">
        <f>VLOOKUP(D207,Fertilizantes!$A$49:$E$122,2,FALSE)*$C$14</f>
        <v>0</v>
      </c>
      <c r="F207">
        <f>VLOOKUP(D207,Fertilizantes!$A$49:$E$122,4,FALSE)</f>
        <v>0</v>
      </c>
      <c r="G207">
        <f>IF($C$14*ReDiarioFert!C196&lt;=0,"0",$C$14*ReDiarioFert!C196)</f>
        <v>113.86388252798952</v>
      </c>
      <c r="I207">
        <f>$C$14*ReDiarioFert!E196</f>
        <v>41.26840869565217</v>
      </c>
      <c r="K207">
        <f>$C$14*ReDiarioFert!G196</f>
        <v>111.72116666666665</v>
      </c>
      <c r="M207">
        <f>$C$14*ReDiarioFert!I196</f>
        <v>71.70441692043698</v>
      </c>
      <c r="O207">
        <f>$C$14*ReDiarioFert!K196</f>
        <v>0.0039906376192899995</v>
      </c>
      <c r="Q207">
        <f>$C$14*ReDiarioFert!M196</f>
        <v>0.536506915</v>
      </c>
      <c r="S207">
        <f>$C$14*Main!$D$63</f>
        <v>301</v>
      </c>
      <c r="T207">
        <f>((G207/100)*$G$386+(I207/100)*$G$387+(K207/100)*$G$388+(M207/100)*$G$389+(O207/100)*$G$390+(Q207)*$G$391+(S207*$G$392)+(E207*(VLOOKUP(D207,Fertilizantes!$A$49:$E$122,3,FALSE))))</f>
        <v>2904.387087737701</v>
      </c>
    </row>
    <row r="208">
      <c r="B208">
        <v>191</v>
      </c>
      <c r="C208">
        <f>$I$13+B208</f>
        <v>40117</v>
      </c>
      <c r="E208">
        <f>VLOOKUP(D208,Fertilizantes!$A$49:$E$122,2,FALSE)*$C$14</f>
        <v>0</v>
      </c>
      <c r="F208">
        <f>VLOOKUP(D208,Fertilizantes!$A$49:$E$122,4,FALSE)</f>
        <v>0</v>
      </c>
      <c r="G208">
        <f>IF($C$14*ReDiarioFert!C197&lt;=0,"0",$C$14*ReDiarioFert!C197)</f>
        <v>113.86388252798952</v>
      </c>
      <c r="I208">
        <f>$C$14*ReDiarioFert!E197</f>
        <v>41.26840869565217</v>
      </c>
      <c r="K208">
        <f>$C$14*ReDiarioFert!G197</f>
        <v>111.72116666666665</v>
      </c>
      <c r="M208">
        <f>$C$14*ReDiarioFert!I197</f>
        <v>71.70441692043698</v>
      </c>
      <c r="O208">
        <f>$C$14*ReDiarioFert!K197</f>
        <v>0.0039906376192899995</v>
      </c>
      <c r="Q208">
        <f>$C$14*ReDiarioFert!M197</f>
        <v>0.536506915</v>
      </c>
      <c r="T208">
        <f>((G208/100)*$G$386+(I208/100)*$G$387+(K208/100)*$G$388+(M208/100)*$G$389+(O208/100)*$G$390+(Q208)*$G$391+(S208*$G$392)+(E208*(VLOOKUP(D208,Fertilizantes!$A$49:$E$122,3,FALSE))))</f>
        <v>2061.587087737701</v>
      </c>
    </row>
    <row r="209">
      <c r="B209">
        <v>192</v>
      </c>
      <c r="C209">
        <f>$I$13+B209</f>
        <v>40118</v>
      </c>
      <c r="E209">
        <f>VLOOKUP(D209,Fertilizantes!$A$49:$E$122,2,FALSE)*$C$14</f>
        <v>0</v>
      </c>
      <c r="F209">
        <f>VLOOKUP(D209,Fertilizantes!$A$49:$E$122,4,FALSE)</f>
        <v>0</v>
      </c>
      <c r="G209">
        <f>IF($C$14*ReDiarioFert!C198&lt;=0,"0",$C$14*ReDiarioFert!C198)</f>
        <v>113.86388252798952</v>
      </c>
      <c r="I209">
        <f>$C$14*ReDiarioFert!E198</f>
        <v>41.26840869565217</v>
      </c>
      <c r="K209">
        <f>$C$14*ReDiarioFert!G198</f>
        <v>111.72116666666665</v>
      </c>
      <c r="M209">
        <f>$C$14*ReDiarioFert!I198</f>
        <v>71.70441692043698</v>
      </c>
      <c r="O209">
        <f>$C$14*ReDiarioFert!K198</f>
        <v>0.0039906376192899995</v>
      </c>
      <c r="Q209">
        <f>$C$14*ReDiarioFert!M198</f>
        <v>0.536506915</v>
      </c>
      <c r="T209">
        <f>((G209/100)*$G$386+(I209/100)*$G$387+(K209/100)*$G$388+(M209/100)*$G$389+(O209/100)*$G$390+(Q209)*$G$391+(S209*$G$392)+(E209*(VLOOKUP(D209,Fertilizantes!$A$49:$E$122,3,FALSE))))</f>
        <v>2061.587087737701</v>
      </c>
    </row>
    <row r="210">
      <c r="B210">
        <v>193</v>
      </c>
      <c r="C210">
        <f>$I$13+B210</f>
        <v>40119</v>
      </c>
      <c r="E210">
        <f>VLOOKUP(D210,Fertilizantes!$A$49:$E$122,2,FALSE)*$C$14</f>
        <v>0</v>
      </c>
      <c r="F210">
        <f>VLOOKUP(D210,Fertilizantes!$A$49:$E$122,4,FALSE)</f>
        <v>0</v>
      </c>
      <c r="G210">
        <f>IF($C$14*ReDiarioFert!C199&lt;=0,"0",$C$14*ReDiarioFert!C199)</f>
        <v>113.86388252798952</v>
      </c>
      <c r="I210">
        <f>$C$14*ReDiarioFert!E199</f>
        <v>41.26840869565217</v>
      </c>
      <c r="K210">
        <f>$C$14*ReDiarioFert!G199</f>
        <v>111.72116666666665</v>
      </c>
      <c r="M210">
        <f>$C$14*ReDiarioFert!I199</f>
        <v>71.70441692043698</v>
      </c>
      <c r="O210">
        <f>$C$14*ReDiarioFert!K199</f>
        <v>0.0039906376192899995</v>
      </c>
      <c r="Q210">
        <f>$C$14*ReDiarioFert!M199</f>
        <v>0.536506915</v>
      </c>
      <c r="T210">
        <f>((G210/100)*$G$386+(I210/100)*$G$387+(K210/100)*$G$388+(M210/100)*$G$389+(O210/100)*$G$390+(Q210)*$G$391+(S210*$G$392)+(E210*(VLOOKUP(D210,Fertilizantes!$A$49:$E$122,3,FALSE))))</f>
        <v>2061.587087737701</v>
      </c>
    </row>
    <row r="211">
      <c r="B211">
        <v>194</v>
      </c>
      <c r="C211">
        <f>$I$13+B211</f>
        <v>40120</v>
      </c>
      <c r="E211">
        <f>VLOOKUP(D211,Fertilizantes!$A$49:$E$122,2,FALSE)*$C$14</f>
        <v>0</v>
      </c>
      <c r="F211">
        <f>VLOOKUP(D211,Fertilizantes!$A$49:$E$122,4,FALSE)</f>
        <v>0</v>
      </c>
      <c r="G211">
        <f>IF($C$14*ReDiarioFert!C200&lt;=0,"0",$C$14*ReDiarioFert!C200)</f>
        <v>113.86388252798952</v>
      </c>
      <c r="I211">
        <f>$C$14*ReDiarioFert!E200</f>
        <v>41.26840869565217</v>
      </c>
      <c r="K211">
        <f>$C$14*ReDiarioFert!G200</f>
        <v>111.72116666666665</v>
      </c>
      <c r="M211">
        <f>$C$14*ReDiarioFert!I200</f>
        <v>71.70441692043698</v>
      </c>
      <c r="O211">
        <f>$C$14*ReDiarioFert!K200</f>
        <v>0.0039906376192899995</v>
      </c>
      <c r="Q211">
        <f>$C$14*ReDiarioFert!M200</f>
        <v>0.536506915</v>
      </c>
      <c r="T211">
        <f>((G211/100)*$G$386+(I211/100)*$G$387+(K211/100)*$G$388+(M211/100)*$G$389+(O211/100)*$G$390+(Q211)*$G$391+(S211*$G$392)+(E211*(VLOOKUP(D211,Fertilizantes!$A$49:$E$122,3,FALSE))))</f>
        <v>2061.587087737701</v>
      </c>
    </row>
    <row r="212">
      <c r="B212">
        <v>195</v>
      </c>
      <c r="C212">
        <f>$I$13+B212</f>
        <v>40121</v>
      </c>
      <c r="E212">
        <f>VLOOKUP(D212,Fertilizantes!$A$49:$E$122,2,FALSE)*$C$14</f>
        <v>0</v>
      </c>
      <c r="F212">
        <f>VLOOKUP(D212,Fertilizantes!$A$49:$E$122,4,FALSE)</f>
        <v>0</v>
      </c>
      <c r="G212">
        <f>IF($C$14*ReDiarioFert!C201&lt;=0,"0",$C$14*ReDiarioFert!C201)</f>
        <v>113.86388252798952</v>
      </c>
      <c r="I212">
        <f>$C$14*ReDiarioFert!E201</f>
        <v>41.26840869565217</v>
      </c>
      <c r="K212">
        <f>$C$14*ReDiarioFert!G201</f>
        <v>111.72116666666665</v>
      </c>
      <c r="M212">
        <f>$C$14*ReDiarioFert!I201</f>
        <v>71.70441692043698</v>
      </c>
      <c r="O212">
        <f>$C$14*ReDiarioFert!K201</f>
        <v>0.0039906376192899995</v>
      </c>
      <c r="Q212">
        <f>$C$14*ReDiarioFert!M201</f>
        <v>0.536506915</v>
      </c>
      <c r="T212">
        <f>((G212/100)*$G$386+(I212/100)*$G$387+(K212/100)*$G$388+(M212/100)*$G$389+(O212/100)*$G$390+(Q212)*$G$391+(S212*$G$392)+(E212*(VLOOKUP(D212,Fertilizantes!$A$49:$E$122,3,FALSE))))</f>
        <v>2061.587087737701</v>
      </c>
    </row>
    <row r="213">
      <c r="B213">
        <v>196</v>
      </c>
      <c r="C213">
        <f>$I$13+B213</f>
        <v>40122</v>
      </c>
      <c r="E213">
        <f>VLOOKUP(D213,Fertilizantes!$A$49:$E$122,2,FALSE)*$C$14</f>
        <v>0</v>
      </c>
      <c r="F213">
        <f>VLOOKUP(D213,Fertilizantes!$A$49:$E$122,4,FALSE)</f>
        <v>0</v>
      </c>
      <c r="G213">
        <f>IF($C$14*ReDiarioFert!C202&lt;=0,"0",$C$14*ReDiarioFert!C202)</f>
        <v>113.86388252798952</v>
      </c>
      <c r="I213">
        <f>$C$14*ReDiarioFert!E202</f>
        <v>41.26840869565217</v>
      </c>
      <c r="K213">
        <f>$C$14*ReDiarioFert!G202</f>
        <v>111.72116666666665</v>
      </c>
      <c r="M213">
        <f>$C$14*ReDiarioFert!I202</f>
        <v>71.70441692043698</v>
      </c>
      <c r="O213">
        <f>$C$14*ReDiarioFert!K202</f>
        <v>0.0039906376192899995</v>
      </c>
      <c r="Q213">
        <f>$C$14*ReDiarioFert!M202</f>
        <v>0.536506915</v>
      </c>
      <c r="S213">
        <f>Main!$H$84</f>
        <v>0</v>
      </c>
      <c r="T213">
        <f>((G213/100)*$G$386+(I213/100)*$G$387+(K213/100)*$G$388+(M213/100)*$G$389+(O213/100)*$G$390+(Q213)*$G$391+(S213*$G$392)+(E213*(VLOOKUP(D213,Fertilizantes!$A$49:$E$122,3,FALSE))))</f>
        <v>2061.587087737701</v>
      </c>
    </row>
    <row r="214">
      <c r="A214">
        <v>29</v>
      </c>
      <c r="B214">
        <v>197</v>
      </c>
      <c r="C214">
        <f>$I$13+B214</f>
        <v>40123</v>
      </c>
      <c r="D214">
        <f>Main!$H$87</f>
        <v>0</v>
      </c>
      <c r="E214">
        <f>VLOOKUP(D214,Fertilizantes!$A$49:$E$122,2,FALSE)*$C$14</f>
        <v>0</v>
      </c>
      <c r="F214">
        <f>VLOOKUP(D214,Fertilizantes!$A$49:$E$122,4,FALSE)</f>
        <v>0</v>
      </c>
      <c r="G214">
        <f>IF($C$14*ReDiarioFert!C203&lt;=0,"0",$C$14*ReDiarioFert!C203)</f>
        <v>113.86388252798952</v>
      </c>
      <c r="I214">
        <f>$C$14*ReDiarioFert!E203</f>
        <v>41.26840869565217</v>
      </c>
      <c r="K214">
        <f>$C$14*ReDiarioFert!G203</f>
        <v>111.72116666666665</v>
      </c>
      <c r="M214">
        <f>$C$14*ReDiarioFert!I203</f>
        <v>71.70441692043698</v>
      </c>
      <c r="O214">
        <f>$C$14*ReDiarioFert!K203</f>
        <v>0.0039906376192899995</v>
      </c>
      <c r="Q214">
        <f>$C$14*ReDiarioFert!M203</f>
        <v>0.536506915</v>
      </c>
      <c r="S214">
        <f>$C$14*Main!$D$63</f>
        <v>301</v>
      </c>
      <c r="T214">
        <f>((G214/100)*$G$386+(I214/100)*$G$387+(K214/100)*$G$388+(M214/100)*$G$389+(O214/100)*$G$390+(Q214)*$G$391+(S214*$G$392)+(E214*(VLOOKUP(D214,Fertilizantes!$A$49:$E$122,3,FALSE))))</f>
        <v>2904.387087737701</v>
      </c>
    </row>
    <row r="215">
      <c r="B215">
        <v>198</v>
      </c>
      <c r="C215">
        <f>$I$13+B215</f>
        <v>40124</v>
      </c>
      <c r="E215">
        <f>VLOOKUP(D215,Fertilizantes!$A$49:$E$122,2,FALSE)*$C$14</f>
        <v>0</v>
      </c>
      <c r="F215">
        <f>VLOOKUP(D215,Fertilizantes!$A$49:$E$122,4,FALSE)</f>
        <v>0</v>
      </c>
      <c r="G215">
        <f>IF($C$14*ReDiarioFert!C204&lt;=0,"0",$C$14*ReDiarioFert!C204)</f>
        <v>113.86388252798952</v>
      </c>
      <c r="I215">
        <f>$C$14*ReDiarioFert!E204</f>
        <v>41.26840869565217</v>
      </c>
      <c r="K215">
        <f>$C$14*ReDiarioFert!G204</f>
        <v>111.72116666666665</v>
      </c>
      <c r="M215">
        <f>$C$14*ReDiarioFert!I204</f>
        <v>71.70441692043698</v>
      </c>
      <c r="O215">
        <f>$C$14*ReDiarioFert!K204</f>
        <v>0.0039906376192899995</v>
      </c>
      <c r="Q215">
        <f>$C$14*ReDiarioFert!M204</f>
        <v>0.536506915</v>
      </c>
      <c r="T215">
        <f>((G215/100)*$G$386+(I215/100)*$G$387+(K215/100)*$G$388+(M215/100)*$G$389+(O215/100)*$G$390+(Q215)*$G$391+(S215*$G$392)+(E215*(VLOOKUP(D215,Fertilizantes!$A$49:$E$122,3,FALSE))))</f>
        <v>2061.587087737701</v>
      </c>
    </row>
    <row r="216">
      <c r="B216">
        <v>199</v>
      </c>
      <c r="C216">
        <f>$I$13+B216</f>
        <v>40125</v>
      </c>
      <c r="E216">
        <f>VLOOKUP(D216,Fertilizantes!$A$49:$E$122,2,FALSE)*$C$14</f>
        <v>0</v>
      </c>
      <c r="F216">
        <f>VLOOKUP(D216,Fertilizantes!$A$49:$E$122,4,FALSE)</f>
        <v>0</v>
      </c>
      <c r="G216">
        <f>IF($C$14*ReDiarioFert!C205&lt;=0,"0",$C$14*ReDiarioFert!C205)</f>
        <v>113.86388252798952</v>
      </c>
      <c r="I216">
        <f>$C$14*ReDiarioFert!E205</f>
        <v>41.26840869565217</v>
      </c>
      <c r="K216">
        <f>$C$14*ReDiarioFert!G205</f>
        <v>111.72116666666665</v>
      </c>
      <c r="M216">
        <f>$C$14*ReDiarioFert!I205</f>
        <v>71.70441692043698</v>
      </c>
      <c r="O216">
        <f>$C$14*ReDiarioFert!K205</f>
        <v>0.0039906376192899995</v>
      </c>
      <c r="Q216">
        <f>$C$14*ReDiarioFert!M205</f>
        <v>0.536506915</v>
      </c>
      <c r="T216">
        <f>((G216/100)*$G$386+(I216/100)*$G$387+(K216/100)*$G$388+(M216/100)*$G$389+(O216/100)*$G$390+(Q216)*$G$391+(S216*$G$392)+(E216*(VLOOKUP(D216,Fertilizantes!$A$49:$E$122,3,FALSE))))</f>
        <v>2061.587087737701</v>
      </c>
    </row>
    <row r="217">
      <c r="B217">
        <v>200</v>
      </c>
      <c r="C217">
        <f>$I$13+B217</f>
        <v>40126</v>
      </c>
      <c r="D217" t="str">
        <v>Protector K</v>
      </c>
      <c r="E217">
        <f>VLOOKUP(D217,Fertilizantes!$A$49:$E$122,2,FALSE)*$C$14</f>
        <v>75.25</v>
      </c>
      <c r="F217" t="str">
        <f>VLOOKUP(D217,Fertilizantes!$A$49:$E$122,4,FALSE)</f>
        <v>Lts</v>
      </c>
      <c r="G217">
        <f>IF($C$14*ReDiarioFert!C206&lt;=0,"0",$C$14*ReDiarioFert!C206)</f>
        <v>113.86388252798952</v>
      </c>
      <c r="I217">
        <f>$C$14*ReDiarioFert!E206</f>
        <v>41.26840869565217</v>
      </c>
      <c r="K217">
        <f>$C$14*ReDiarioFert!G206</f>
        <v>111.72116666666665</v>
      </c>
      <c r="M217">
        <f>$C$14*ReDiarioFert!I206</f>
        <v>71.70441692043698</v>
      </c>
      <c r="O217">
        <f>$C$14*ReDiarioFert!K206</f>
        <v>0.0039906376192899995</v>
      </c>
      <c r="Q217">
        <f>$C$14*ReDiarioFert!M206</f>
        <v>0.536506915</v>
      </c>
      <c r="T217">
        <f>((G217/100)*$G$386+(I217/100)*$G$387+(K217/100)*$G$388+(M217/100)*$G$389+(O217/100)*$G$390+(Q217)*$G$391+(S217*$G$392)+(E217*(VLOOKUP(D217,Fertilizantes!$A$49:$E$122,3,FALSE))))</f>
        <v>8081.587087737701</v>
      </c>
    </row>
    <row r="218">
      <c r="B218">
        <v>201</v>
      </c>
      <c r="C218">
        <f>$I$13+B218</f>
        <v>40127</v>
      </c>
      <c r="E218">
        <f>VLOOKUP(D218,Fertilizantes!$A$49:$E$122,2,FALSE)*$C$14</f>
        <v>0</v>
      </c>
      <c r="F218">
        <f>VLOOKUP(D218,Fertilizantes!$A$49:$E$122,4,FALSE)</f>
        <v>0</v>
      </c>
      <c r="G218">
        <f>IF($C$14*ReDiarioFert!C207&lt;=0,"0",$C$14*ReDiarioFert!C207)</f>
        <v>113.86388252798952</v>
      </c>
      <c r="I218">
        <f>$C$14*ReDiarioFert!E207</f>
        <v>41.26840869565217</v>
      </c>
      <c r="K218">
        <f>$C$14*ReDiarioFert!G207</f>
        <v>111.72116666666665</v>
      </c>
      <c r="M218">
        <f>$C$14*ReDiarioFert!I207</f>
        <v>71.70441692043698</v>
      </c>
      <c r="O218">
        <f>$C$14*ReDiarioFert!K207</f>
        <v>0.0039906376192899995</v>
      </c>
      <c r="Q218">
        <f>$C$14*ReDiarioFert!M207</f>
        <v>0.536506915</v>
      </c>
      <c r="T218">
        <f>((G218/100)*$G$386+(I218/100)*$G$387+(K218/100)*$G$388+(M218/100)*$G$389+(O218/100)*$G$390+(Q218)*$G$391+(S218*$G$392)+(E218*(VLOOKUP(D218,Fertilizantes!$A$49:$E$122,3,FALSE))))</f>
        <v>2061.587087737701</v>
      </c>
    </row>
    <row r="219">
      <c r="B219">
        <v>202</v>
      </c>
      <c r="C219">
        <f>$I$13+B219</f>
        <v>40128</v>
      </c>
      <c r="E219">
        <f>VLOOKUP(D219,Fertilizantes!$A$49:$E$122,2,FALSE)*$C$14</f>
        <v>0</v>
      </c>
      <c r="F219">
        <f>VLOOKUP(D219,Fertilizantes!$A$49:$E$122,4,FALSE)</f>
        <v>0</v>
      </c>
      <c r="G219">
        <f>IF($C$14*ReDiarioFert!C208&lt;=0,"0",$C$14*ReDiarioFert!C208)</f>
        <v>113.86388252798952</v>
      </c>
      <c r="I219">
        <f>$C$14*ReDiarioFert!E208</f>
        <v>41.26840869565217</v>
      </c>
      <c r="K219">
        <f>$C$14*ReDiarioFert!G208</f>
        <v>111.72116666666665</v>
      </c>
      <c r="M219">
        <f>$C$14*ReDiarioFert!I208</f>
        <v>71.70441692043698</v>
      </c>
      <c r="O219">
        <f>$C$14*ReDiarioFert!K208</f>
        <v>0.0039906376192899995</v>
      </c>
      <c r="Q219">
        <f>$C$14*ReDiarioFert!M208</f>
        <v>0.536506915</v>
      </c>
      <c r="T219">
        <f>((G219/100)*$G$386+(I219/100)*$G$387+(K219/100)*$G$388+(M219/100)*$G$389+(O219/100)*$G$390+(Q219)*$G$391+(S219*$G$392)+(E219*(VLOOKUP(D219,Fertilizantes!$A$49:$E$122,3,FALSE))))</f>
        <v>2061.587087737701</v>
      </c>
    </row>
    <row r="220">
      <c r="B220">
        <v>203</v>
      </c>
      <c r="C220">
        <f>$I$13+B220</f>
        <v>40129</v>
      </c>
      <c r="E220">
        <f>VLOOKUP(D220,Fertilizantes!$A$49:$E$122,2,FALSE)*$C$14</f>
        <v>0</v>
      </c>
      <c r="F220">
        <f>VLOOKUP(D220,Fertilizantes!$A$49:$E$122,4,FALSE)</f>
        <v>0</v>
      </c>
      <c r="G220">
        <f>IF($C$14*ReDiarioFert!C209&lt;=0,"0",$C$14*ReDiarioFert!C209)</f>
        <v>113.86388252798952</v>
      </c>
      <c r="I220">
        <f>$C$14*ReDiarioFert!E209</f>
        <v>41.26840869565217</v>
      </c>
      <c r="K220">
        <f>$C$14*ReDiarioFert!G209</f>
        <v>111.72116666666665</v>
      </c>
      <c r="M220">
        <f>$C$14*ReDiarioFert!I209</f>
        <v>71.70441692043698</v>
      </c>
      <c r="O220">
        <f>$C$14*ReDiarioFert!K209</f>
        <v>0.0039906376192899995</v>
      </c>
      <c r="Q220">
        <f>$C$14*ReDiarioFert!M209</f>
        <v>0.536506915</v>
      </c>
      <c r="S220">
        <f>Main!$H$85</f>
        <v>0</v>
      </c>
      <c r="T220">
        <f>((G220/100)*$G$386+(I220/100)*$G$387+(K220/100)*$G$388+(M220/100)*$G$389+(O220/100)*$G$390+(Q220)*$G$391+(S220*$G$392)+(E220*(VLOOKUP(D220,Fertilizantes!$A$49:$E$122,3,FALSE))))</f>
        <v>2061.587087737701</v>
      </c>
    </row>
    <row r="221">
      <c r="A221">
        <v>30</v>
      </c>
      <c r="B221">
        <v>204</v>
      </c>
      <c r="C221">
        <f>$I$13+B221</f>
        <v>40130</v>
      </c>
      <c r="E221">
        <f>VLOOKUP(D221,Fertilizantes!$A$49:$E$122,2,FALSE)*$C$14</f>
        <v>0</v>
      </c>
      <c r="F221">
        <f>VLOOKUP(D221,Fertilizantes!$A$49:$E$122,4,FALSE)</f>
        <v>0</v>
      </c>
      <c r="G221">
        <f>IF($C$14*ReDiarioFert!C210&lt;=0,"0",$C$14*ReDiarioFert!C210)</f>
        <v>113.86388252798952</v>
      </c>
      <c r="I221">
        <f>$C$14*ReDiarioFert!E210</f>
        <v>41.26840869565217</v>
      </c>
      <c r="K221">
        <f>$C$14*ReDiarioFert!G210</f>
        <v>111.72116666666665</v>
      </c>
      <c r="M221">
        <f>$C$14*ReDiarioFert!I210</f>
        <v>71.70441692043698</v>
      </c>
      <c r="O221">
        <f>$C$14*ReDiarioFert!K210</f>
        <v>0.0039906376192899995</v>
      </c>
      <c r="Q221">
        <f>$C$14*ReDiarioFert!M210</f>
        <v>0.536506915</v>
      </c>
      <c r="S221">
        <f>$C$14*Main!$D$63</f>
        <v>301</v>
      </c>
      <c r="T221">
        <f>((G221/100)*$G$386+(I221/100)*$G$387+(K221/100)*$G$388+(M221/100)*$G$389+(O221/100)*$G$390+(Q221)*$G$391+(S221*$G$392)+(E221*(VLOOKUP(D221,Fertilizantes!$A$49:$E$122,3,FALSE))))</f>
        <v>2904.387087737701</v>
      </c>
    </row>
    <row r="222">
      <c r="B222">
        <v>205</v>
      </c>
      <c r="C222">
        <f>$I$13+B222</f>
        <v>40131</v>
      </c>
      <c r="E222">
        <f>VLOOKUP(D222,Fertilizantes!$A$49:$E$122,2,FALSE)*$C$14</f>
        <v>0</v>
      </c>
      <c r="F222">
        <f>VLOOKUP(D222,Fertilizantes!$A$49:$E$122,4,FALSE)</f>
        <v>0</v>
      </c>
      <c r="G222">
        <f>IF($C$14*ReDiarioFert!C211&lt;=0,"0",$C$14*ReDiarioFert!C211)</f>
        <v>113.86388252798952</v>
      </c>
      <c r="I222">
        <f>$C$14*ReDiarioFert!E211</f>
        <v>41.26840869565217</v>
      </c>
      <c r="K222">
        <f>$C$14*ReDiarioFert!G211</f>
        <v>111.72116666666665</v>
      </c>
      <c r="M222">
        <f>$C$14*ReDiarioFert!I211</f>
        <v>71.70441692043698</v>
      </c>
      <c r="O222">
        <f>$C$14*ReDiarioFert!K211</f>
        <v>0.0039906376192899995</v>
      </c>
      <c r="Q222">
        <f>$C$14*ReDiarioFert!M211</f>
        <v>0.536506915</v>
      </c>
      <c r="T222">
        <f>((G222/100)*$G$386+(I222/100)*$G$387+(K222/100)*$G$388+(M222/100)*$G$389+(O222/100)*$G$390+(Q222)*$G$391+(S222*$G$392)+(E222*(VLOOKUP(D222,Fertilizantes!$A$49:$E$122,3,FALSE))))</f>
        <v>2061.587087737701</v>
      </c>
    </row>
    <row r="223">
      <c r="B223">
        <v>206</v>
      </c>
      <c r="C223">
        <f>$I$13+B223</f>
        <v>40132</v>
      </c>
      <c r="E223">
        <f>VLOOKUP(D223,Fertilizantes!$A$49:$E$122,2,FALSE)*$C$14</f>
        <v>0</v>
      </c>
      <c r="F223">
        <f>VLOOKUP(D223,Fertilizantes!$A$49:$E$122,4,FALSE)</f>
        <v>0</v>
      </c>
      <c r="G223">
        <f>IF($C$14*ReDiarioFert!C212&lt;=0,"0",$C$14*ReDiarioFert!C212)</f>
        <v>113.86388252798952</v>
      </c>
      <c r="I223">
        <f>$C$14*ReDiarioFert!E212</f>
        <v>41.26840869565217</v>
      </c>
      <c r="K223">
        <f>$C$14*ReDiarioFert!G212</f>
        <v>111.72116666666665</v>
      </c>
      <c r="M223">
        <f>$C$14*ReDiarioFert!I212</f>
        <v>71.70441692043698</v>
      </c>
      <c r="O223">
        <f>$C$14*ReDiarioFert!K212</f>
        <v>0.0039906376192899995</v>
      </c>
      <c r="Q223">
        <f>$C$14*ReDiarioFert!M212</f>
        <v>0.536506915</v>
      </c>
      <c r="T223">
        <f>((G223/100)*$G$386+(I223/100)*$G$387+(K223/100)*$G$388+(M223/100)*$G$389+(O223/100)*$G$390+(Q223)*$G$391+(S223*$G$392)+(E223*(VLOOKUP(D223,Fertilizantes!$A$49:$E$122,3,FALSE))))</f>
        <v>2061.587087737701</v>
      </c>
    </row>
    <row r="224">
      <c r="B224">
        <v>207</v>
      </c>
      <c r="C224">
        <f>$I$13+B224</f>
        <v>40133</v>
      </c>
      <c r="E224">
        <f>VLOOKUP(D224,Fertilizantes!$A$49:$E$122,2,FALSE)*$C$14</f>
        <v>0</v>
      </c>
      <c r="F224">
        <f>VLOOKUP(D224,Fertilizantes!$A$49:$E$122,4,FALSE)</f>
        <v>0</v>
      </c>
      <c r="G224">
        <f>IF($C$14*ReDiarioFert!C213&lt;=0,"0",$C$14*ReDiarioFert!C213)</f>
        <v>113.86388252798952</v>
      </c>
      <c r="I224">
        <f>$C$14*ReDiarioFert!E213</f>
        <v>41.26840869565217</v>
      </c>
      <c r="K224">
        <f>$C$14*ReDiarioFert!G213</f>
        <v>111.72116666666665</v>
      </c>
      <c r="M224">
        <f>$C$14*ReDiarioFert!I213</f>
        <v>71.70441692043698</v>
      </c>
      <c r="O224">
        <f>$C$14*ReDiarioFert!K213</f>
        <v>0.0039906376192899995</v>
      </c>
      <c r="Q224">
        <f>$C$14*ReDiarioFert!M213</f>
        <v>0.536506915</v>
      </c>
      <c r="T224">
        <f>((G224/100)*$G$386+(I224/100)*$G$387+(K224/100)*$G$388+(M224/100)*$G$389+(O224/100)*$G$390+(Q224)*$G$391+(S224*$G$392)+(E224*(VLOOKUP(D224,Fertilizantes!$A$49:$E$122,3,FALSE))))</f>
        <v>2061.587087737701</v>
      </c>
    </row>
    <row r="225">
      <c r="B225">
        <v>208</v>
      </c>
      <c r="C225">
        <f>$I$13+B225</f>
        <v>40134</v>
      </c>
      <c r="E225">
        <f>VLOOKUP(D225,Fertilizantes!$A$49:$E$122,2,FALSE)*$C$14</f>
        <v>0</v>
      </c>
      <c r="F225">
        <f>VLOOKUP(D225,Fertilizantes!$A$49:$E$122,4,FALSE)</f>
        <v>0</v>
      </c>
      <c r="G225">
        <f>IF($C$14*ReDiarioFert!C214&lt;=0,"0",$C$14*ReDiarioFert!C214)</f>
        <v>113.86388252798952</v>
      </c>
      <c r="I225">
        <f>$C$14*ReDiarioFert!E214</f>
        <v>41.26840869565217</v>
      </c>
      <c r="K225">
        <f>$C$14*ReDiarioFert!G214</f>
        <v>111.72116666666665</v>
      </c>
      <c r="M225">
        <f>$C$14*ReDiarioFert!I214</f>
        <v>71.70441692043698</v>
      </c>
      <c r="O225">
        <f>$C$14*ReDiarioFert!K214</f>
        <v>0.0039906376192899995</v>
      </c>
      <c r="Q225">
        <f>$C$14*ReDiarioFert!M214</f>
        <v>0.536506915</v>
      </c>
      <c r="T225">
        <f>((G225/100)*$G$386+(I225/100)*$G$387+(K225/100)*$G$388+(M225/100)*$G$389+(O225/100)*$G$390+(Q225)*$G$391+(S225*$G$392)+(E225*(VLOOKUP(D225,Fertilizantes!$A$49:$E$122,3,FALSE))))</f>
        <v>2061.587087737701</v>
      </c>
    </row>
    <row r="226">
      <c r="B226">
        <v>209</v>
      </c>
      <c r="C226">
        <f>$I$13+B226</f>
        <v>40135</v>
      </c>
      <c r="E226">
        <f>VLOOKUP(D226,Fertilizantes!$A$49:$E$122,2,FALSE)*$C$14</f>
        <v>0</v>
      </c>
      <c r="F226">
        <f>VLOOKUP(D226,Fertilizantes!$A$49:$E$122,4,FALSE)</f>
        <v>0</v>
      </c>
      <c r="G226">
        <f>IF($C$14*ReDiarioFert!C215&lt;=0,"0",$C$14*ReDiarioFert!C215)</f>
        <v>113.86388252798952</v>
      </c>
      <c r="I226">
        <f>$C$14*ReDiarioFert!E215</f>
        <v>41.26840869565217</v>
      </c>
      <c r="K226">
        <f>$C$14*ReDiarioFert!G215</f>
        <v>111.72116666666665</v>
      </c>
      <c r="M226">
        <f>$C$14*ReDiarioFert!I215</f>
        <v>71.70441692043698</v>
      </c>
      <c r="O226">
        <f>$C$14*ReDiarioFert!K215</f>
        <v>0.0039906376192899995</v>
      </c>
      <c r="Q226">
        <f>$C$14*ReDiarioFert!M215</f>
        <v>0.536506915</v>
      </c>
      <c r="T226">
        <f>((G226/100)*$G$386+(I226/100)*$G$387+(K226/100)*$G$388+(M226/100)*$G$389+(O226/100)*$G$390+(Q226)*$G$391+(S226*$G$392)+(E226*(VLOOKUP(D226,Fertilizantes!$A$49:$E$122,3,FALSE))))</f>
        <v>2061.587087737701</v>
      </c>
    </row>
    <row r="227">
      <c r="B227">
        <v>210</v>
      </c>
      <c r="C227">
        <f>$I$13+B227</f>
        <v>40136</v>
      </c>
      <c r="E227">
        <f>VLOOKUP(D227,Fertilizantes!$A$49:$E$122,2,FALSE)*$C$14</f>
        <v>0</v>
      </c>
      <c r="F227">
        <f>VLOOKUP(D227,Fertilizantes!$A$49:$E$122,4,FALSE)</f>
        <v>0</v>
      </c>
      <c r="G227">
        <f>IF($C$14*ReDiarioFert!C216&lt;=0,"0",$C$14*ReDiarioFert!C216)</f>
        <v>113.86388252798952</v>
      </c>
      <c r="I227">
        <f>$C$14*ReDiarioFert!E216</f>
        <v>41.26840869565217</v>
      </c>
      <c r="K227">
        <f>$C$14*ReDiarioFert!G216</f>
        <v>111.72116666666665</v>
      </c>
      <c r="M227">
        <f>$C$14*ReDiarioFert!I216</f>
        <v>71.70441692043698</v>
      </c>
      <c r="O227">
        <f>$C$14*ReDiarioFert!K216</f>
        <v>0.0039906376192899995</v>
      </c>
      <c r="Q227">
        <f>$C$14*ReDiarioFert!M216</f>
        <v>0.536506915</v>
      </c>
      <c r="T227">
        <f>((G227/100)*$G$386+(I227/100)*$G$387+(K227/100)*$G$388+(M227/100)*$G$389+(O227/100)*$G$390+(Q227)*$G$391+(S227*$G$392)+(E227*(VLOOKUP(D227,Fertilizantes!$A$49:$E$122,3,FALSE))))</f>
        <v>2061.587087737701</v>
      </c>
    </row>
    <row r="228">
      <c r="A228">
        <v>31</v>
      </c>
      <c r="B228">
        <v>211</v>
      </c>
      <c r="C228">
        <f>$I$13+B228</f>
        <v>40137</v>
      </c>
      <c r="E228">
        <f>VLOOKUP(D228,Fertilizantes!$A$49:$E$122,2,FALSE)*$C$14</f>
        <v>0</v>
      </c>
      <c r="F228">
        <f>VLOOKUP(D228,Fertilizantes!$A$49:$E$122,4,FALSE)</f>
        <v>0</v>
      </c>
      <c r="G228">
        <f>IF($C$14*ReDiarioFert!C217&lt;=0,"0",$C$14*ReDiarioFert!C217)</f>
        <v>113.86388252798952</v>
      </c>
      <c r="I228">
        <f>$C$14*ReDiarioFert!E217</f>
        <v>41.26840869565217</v>
      </c>
      <c r="K228">
        <f>$C$14*ReDiarioFert!G217</f>
        <v>111.72116666666665</v>
      </c>
      <c r="M228">
        <f>$C$14*ReDiarioFert!I217</f>
        <v>71.70441692043698</v>
      </c>
      <c r="O228">
        <f>$C$14*ReDiarioFert!K217</f>
        <v>0.0039906376192899995</v>
      </c>
      <c r="Q228">
        <f>$C$14*ReDiarioFert!M217</f>
        <v>0.536506915</v>
      </c>
      <c r="S228">
        <f>$C$14*Main!$D$63</f>
        <v>301</v>
      </c>
      <c r="T228">
        <f>((G228/100)*$G$386+(I228/100)*$G$387+(K228/100)*$G$388+(M228/100)*$G$389+(O228/100)*$G$390+(Q228)*$G$391+(S228*$G$392)+(E228*(VLOOKUP(D228,Fertilizantes!$A$49:$E$122,3,FALSE))))</f>
        <v>2904.387087737701</v>
      </c>
    </row>
    <row r="229">
      <c r="B229">
        <v>212</v>
      </c>
      <c r="C229">
        <f>$I$13+B229</f>
        <v>40138</v>
      </c>
      <c r="E229">
        <f>VLOOKUP(D229,Fertilizantes!$A$49:$E$122,2,FALSE)*$C$14</f>
        <v>0</v>
      </c>
      <c r="F229">
        <f>VLOOKUP(D229,Fertilizantes!$A$49:$E$122,4,FALSE)</f>
        <v>0</v>
      </c>
      <c r="G229">
        <f>IF($C$14*ReDiarioFert!C218&lt;=0,"0",$C$14*ReDiarioFert!C218)</f>
        <v>113.86388252798952</v>
      </c>
      <c r="I229">
        <f>$C$14*ReDiarioFert!E218</f>
        <v>41.26840869565217</v>
      </c>
      <c r="K229">
        <f>$C$14*ReDiarioFert!G218</f>
        <v>111.72116666666665</v>
      </c>
      <c r="M229">
        <f>$C$14*ReDiarioFert!I218</f>
        <v>71.70441692043698</v>
      </c>
      <c r="O229">
        <f>$C$14*ReDiarioFert!K218</f>
        <v>0.0039906376192899995</v>
      </c>
      <c r="Q229">
        <f>$C$14*ReDiarioFert!M218</f>
        <v>0.536506915</v>
      </c>
      <c r="T229">
        <f>((G229/100)*$G$386+(I229/100)*$G$387+(K229/100)*$G$388+(M229/100)*$G$389+(O229/100)*$G$390+(Q229)*$G$391+(S229*$G$392)+(E229*(VLOOKUP(D229,Fertilizantes!$A$49:$E$122,3,FALSE))))</f>
        <v>2061.587087737701</v>
      </c>
    </row>
    <row r="230">
      <c r="B230">
        <v>213</v>
      </c>
      <c r="C230">
        <f>$I$13+B230</f>
        <v>40139</v>
      </c>
      <c r="E230">
        <f>VLOOKUP(D230,Fertilizantes!$A$49:$E$122,2,FALSE)*$C$14</f>
        <v>0</v>
      </c>
      <c r="F230">
        <f>VLOOKUP(D230,Fertilizantes!$A$49:$E$122,4,FALSE)</f>
        <v>0</v>
      </c>
      <c r="G230">
        <f>IF($C$14*ReDiarioFert!C219&lt;=0,"0",$C$14*ReDiarioFert!C219)</f>
        <v>113.86388252798952</v>
      </c>
      <c r="I230">
        <f>$C$14*ReDiarioFert!E219</f>
        <v>41.26840869565217</v>
      </c>
      <c r="K230">
        <f>$C$14*ReDiarioFert!G219</f>
        <v>111.72116666666665</v>
      </c>
      <c r="M230">
        <f>$C$14*ReDiarioFert!I219</f>
        <v>71.70441692043698</v>
      </c>
      <c r="O230">
        <f>$C$14*ReDiarioFert!K219</f>
        <v>0.0039906376192899995</v>
      </c>
      <c r="Q230">
        <f>$C$14*ReDiarioFert!M219</f>
        <v>0.536506915</v>
      </c>
      <c r="T230">
        <f>((G230/100)*$G$386+(I230/100)*$G$387+(K230/100)*$G$388+(M230/100)*$G$389+(O230/100)*$G$390+(Q230)*$G$391+(S230*$G$392)+(E230*(VLOOKUP(D230,Fertilizantes!$A$49:$E$122,3,FALSE))))</f>
        <v>2061.587087737701</v>
      </c>
    </row>
    <row r="231">
      <c r="B231">
        <v>214</v>
      </c>
      <c r="C231">
        <f>$I$13+B231</f>
        <v>40140</v>
      </c>
      <c r="E231">
        <f>VLOOKUP(D231,Fertilizantes!$A$49:$E$122,2,FALSE)*$C$14</f>
        <v>0</v>
      </c>
      <c r="F231">
        <f>VLOOKUP(D231,Fertilizantes!$A$49:$E$122,4,FALSE)</f>
        <v>0</v>
      </c>
      <c r="G231">
        <f>IF($C$14*ReDiarioFert!C220&lt;=0,"0",$C$14*ReDiarioFert!C220)</f>
        <v>113.86388252798952</v>
      </c>
      <c r="I231">
        <f>$C$14*ReDiarioFert!E220</f>
        <v>41.26840869565217</v>
      </c>
      <c r="K231">
        <f>$C$14*ReDiarioFert!G220</f>
        <v>111.72116666666665</v>
      </c>
      <c r="M231">
        <f>$C$14*ReDiarioFert!I220</f>
        <v>71.70441692043698</v>
      </c>
      <c r="O231">
        <f>$C$14*ReDiarioFert!K220</f>
        <v>0.0039906376192899995</v>
      </c>
      <c r="Q231">
        <f>$C$14*ReDiarioFert!M220</f>
        <v>0.536506915</v>
      </c>
      <c r="T231">
        <f>((G231/100)*$G$386+(I231/100)*$G$387+(K231/100)*$G$388+(M231/100)*$G$389+(O231/100)*$G$390+(Q231)*$G$391+(S231*$G$392)+(E231*(VLOOKUP(D231,Fertilizantes!$A$49:$E$122,3,FALSE))))</f>
        <v>2061.587087737701</v>
      </c>
    </row>
    <row r="232">
      <c r="B232">
        <v>215</v>
      </c>
      <c r="C232">
        <f>$I$13+B232</f>
        <v>40141</v>
      </c>
      <c r="E232">
        <f>VLOOKUP(D232,Fertilizantes!$A$49:$E$122,2,FALSE)*$C$14</f>
        <v>0</v>
      </c>
      <c r="F232">
        <f>VLOOKUP(D232,Fertilizantes!$A$49:$E$122,4,FALSE)</f>
        <v>0</v>
      </c>
      <c r="G232">
        <f>IF($C$14*ReDiarioFert!C221&lt;=0,"0",$C$14*ReDiarioFert!C221)</f>
        <v>113.86388252798952</v>
      </c>
      <c r="I232">
        <f>$C$14*ReDiarioFert!E221</f>
        <v>41.26840869565217</v>
      </c>
      <c r="K232">
        <f>$C$14*ReDiarioFert!G221</f>
        <v>111.72116666666665</v>
      </c>
      <c r="M232">
        <f>$C$14*ReDiarioFert!I221</f>
        <v>71.70441692043698</v>
      </c>
      <c r="O232">
        <f>$C$14*ReDiarioFert!K221</f>
        <v>0.0039906376192899995</v>
      </c>
      <c r="Q232">
        <f>$C$14*ReDiarioFert!M221</f>
        <v>0.536506915</v>
      </c>
      <c r="T232">
        <f>((G232/100)*$G$386+(I232/100)*$G$387+(K232/100)*$G$388+(M232/100)*$G$389+(O232/100)*$G$390+(Q232)*$G$391+(S232*$G$392)+(E232*(VLOOKUP(D232,Fertilizantes!$A$49:$E$122,3,FALSE))))</f>
        <v>2061.587087737701</v>
      </c>
    </row>
    <row r="233">
      <c r="B233">
        <v>216</v>
      </c>
      <c r="C233">
        <f>$I$13+B233</f>
        <v>40142</v>
      </c>
      <c r="E233">
        <f>VLOOKUP(D233,Fertilizantes!$A$49:$E$122,2,FALSE)*$C$14</f>
        <v>0</v>
      </c>
      <c r="F233">
        <f>VLOOKUP(D233,Fertilizantes!$A$49:$E$122,4,FALSE)</f>
        <v>0</v>
      </c>
      <c r="G233">
        <f>IF($C$14*ReDiarioFert!C222&lt;=0,"0",$C$14*ReDiarioFert!C222)</f>
        <v>113.86388252798952</v>
      </c>
      <c r="I233">
        <f>$C$14*ReDiarioFert!E222</f>
        <v>41.26840869565217</v>
      </c>
      <c r="K233">
        <f>$C$14*ReDiarioFert!G222</f>
        <v>111.72116666666665</v>
      </c>
      <c r="M233">
        <f>$C$14*ReDiarioFert!I222</f>
        <v>71.70441692043698</v>
      </c>
      <c r="O233">
        <f>$C$14*ReDiarioFert!K222</f>
        <v>0.0039906376192899995</v>
      </c>
      <c r="Q233">
        <f>$C$14*ReDiarioFert!M222</f>
        <v>0.536506915</v>
      </c>
      <c r="T233">
        <f>((G233/100)*$G$386+(I233/100)*$G$387+(K233/100)*$G$388+(M233/100)*$G$389+(O233/100)*$G$390+(Q233)*$G$391+(S233*$G$392)+(E233*(VLOOKUP(D233,Fertilizantes!$A$49:$E$122,3,FALSE))))</f>
        <v>2061.587087737701</v>
      </c>
    </row>
    <row r="234">
      <c r="B234">
        <v>217</v>
      </c>
      <c r="C234">
        <f>$I$13+B234</f>
        <v>40143</v>
      </c>
      <c r="E234">
        <f>VLOOKUP(D234,Fertilizantes!$A$49:$E$122,2,FALSE)*$C$14</f>
        <v>0</v>
      </c>
      <c r="F234">
        <f>VLOOKUP(D234,Fertilizantes!$A$49:$E$122,4,FALSE)</f>
        <v>0</v>
      </c>
      <c r="G234">
        <f>IF($C$14*ReDiarioFert!C223&lt;=0,"0",$C$14*ReDiarioFert!C223)</f>
        <v>113.86388252798952</v>
      </c>
      <c r="I234">
        <f>$C$14*ReDiarioFert!E223</f>
        <v>41.26840869565217</v>
      </c>
      <c r="K234">
        <f>$C$14*ReDiarioFert!G223</f>
        <v>111.72116666666665</v>
      </c>
      <c r="M234">
        <f>$C$14*ReDiarioFert!I223</f>
        <v>71.70441692043698</v>
      </c>
      <c r="O234">
        <f>$C$14*ReDiarioFert!K223</f>
        <v>0.0039906376192899995</v>
      </c>
      <c r="Q234">
        <f>$C$14*ReDiarioFert!M223</f>
        <v>0.536506915</v>
      </c>
      <c r="S234">
        <f>Main!$H$84</f>
        <v>0</v>
      </c>
      <c r="T234">
        <f>((G234/100)*$G$386+(I234/100)*$G$387+(K234/100)*$G$388+(M234/100)*$G$389+(O234/100)*$G$390+(Q234)*$G$391+(S234*$G$392)+(E234*(VLOOKUP(D234,Fertilizantes!$A$49:$E$122,3,FALSE))))</f>
        <v>2061.587087737701</v>
      </c>
    </row>
    <row r="235">
      <c r="A235">
        <v>32</v>
      </c>
      <c r="B235">
        <v>218</v>
      </c>
      <c r="C235">
        <f>$I$13+B235</f>
        <v>40144</v>
      </c>
      <c r="E235">
        <f>VLOOKUP(D235,Fertilizantes!$A$49:$E$122,2,FALSE)*$C$14</f>
        <v>0</v>
      </c>
      <c r="F235">
        <f>VLOOKUP(D235,Fertilizantes!$A$49:$E$122,4,FALSE)</f>
        <v>0</v>
      </c>
      <c r="G235">
        <f>IF($C$14*ReDiarioFert!C224&lt;=0,"0",$C$14*ReDiarioFert!C224)</f>
        <v>92.19515081491251</v>
      </c>
      <c r="I235">
        <f>$C$14*ReDiarioFert!E224</f>
        <v>41.26840869565217</v>
      </c>
      <c r="K235">
        <f>$C$14*ReDiarioFert!G224</f>
        <v>111.72116666666665</v>
      </c>
      <c r="M235">
        <f>$C$14*ReDiarioFert!I224</f>
        <v>71.70441692043698</v>
      </c>
      <c r="O235">
        <f>$C$14*ReDiarioFert!K224</f>
        <v>0.0039906376192899995</v>
      </c>
      <c r="Q235">
        <f>$C$14*ReDiarioFert!M224</f>
        <v>0.536506915</v>
      </c>
      <c r="S235">
        <f>$C$14*Main!$D$63</f>
        <v>301</v>
      </c>
      <c r="T235">
        <f>((G235/100)*$G$386+(I235/100)*$G$387+(K235/100)*$G$388+(M235/100)*$G$389+(O235/100)*$G$390+(Q235)*$G$391+(S235*$G$392)+(E235*(VLOOKUP(D235,Fertilizantes!$A$49:$E$122,3,FALSE))))</f>
        <v>2794.9599925866623</v>
      </c>
    </row>
    <row r="236">
      <c r="B236">
        <v>219</v>
      </c>
      <c r="C236">
        <f>$I$13+B236</f>
        <v>40145</v>
      </c>
      <c r="E236">
        <f>VLOOKUP(D236,Fertilizantes!$A$49:$E$122,2,FALSE)*$C$14</f>
        <v>0</v>
      </c>
      <c r="F236">
        <f>VLOOKUP(D236,Fertilizantes!$A$49:$E$122,4,FALSE)</f>
        <v>0</v>
      </c>
      <c r="G236">
        <f>IF($C$14*ReDiarioFert!C225&lt;=0,"0",$C$14*ReDiarioFert!C225)</f>
        <v>92.19515081491251</v>
      </c>
      <c r="I236">
        <f>$C$14*ReDiarioFert!E225</f>
        <v>41.26840869565217</v>
      </c>
      <c r="K236">
        <f>$C$14*ReDiarioFert!G225</f>
        <v>111.72116666666665</v>
      </c>
      <c r="M236">
        <f>$C$14*ReDiarioFert!I225</f>
        <v>71.70441692043698</v>
      </c>
      <c r="O236">
        <f>$C$14*ReDiarioFert!K225</f>
        <v>0.0039906376192899995</v>
      </c>
      <c r="Q236">
        <f>$C$14*ReDiarioFert!M225</f>
        <v>0.536506915</v>
      </c>
      <c r="T236">
        <f>((G236/100)*$G$386+(I236/100)*$G$387+(K236/100)*$G$388+(M236/100)*$G$389+(O236/100)*$G$390+(Q236)*$G$391+(S236*$G$392)+(E236*(VLOOKUP(D236,Fertilizantes!$A$49:$E$122,3,FALSE))))</f>
        <v>1952.1599925866622</v>
      </c>
    </row>
    <row r="237">
      <c r="B237">
        <v>220</v>
      </c>
      <c r="C237">
        <f>$I$13+B237</f>
        <v>40146</v>
      </c>
      <c r="E237">
        <f>VLOOKUP(D237,Fertilizantes!$A$49:$E$122,2,FALSE)*$C$14</f>
        <v>0</v>
      </c>
      <c r="F237">
        <f>VLOOKUP(D237,Fertilizantes!$A$49:$E$122,4,FALSE)</f>
        <v>0</v>
      </c>
      <c r="G237">
        <f>IF($C$14*ReDiarioFert!C226&lt;=0,"0",$C$14*ReDiarioFert!C226)</f>
        <v>92.19515081491251</v>
      </c>
      <c r="I237">
        <f>$C$14*ReDiarioFert!E226</f>
        <v>41.26840869565217</v>
      </c>
      <c r="K237">
        <f>$C$14*ReDiarioFert!G226</f>
        <v>111.72116666666665</v>
      </c>
      <c r="M237">
        <f>$C$14*ReDiarioFert!I226</f>
        <v>71.70441692043698</v>
      </c>
      <c r="O237">
        <f>$C$14*ReDiarioFert!K226</f>
        <v>0.0039906376192899995</v>
      </c>
      <c r="Q237">
        <f>$C$14*ReDiarioFert!M226</f>
        <v>0.536506915</v>
      </c>
      <c r="T237">
        <f>((G237/100)*$G$386+(I237/100)*$G$387+(K237/100)*$G$388+(M237/100)*$G$389+(O237/100)*$G$390+(Q237)*$G$391+(S237*$G$392)+(E237*(VLOOKUP(D237,Fertilizantes!$A$49:$E$122,3,FALSE))))</f>
        <v>1952.1599925866622</v>
      </c>
    </row>
    <row r="238">
      <c r="B238">
        <v>221</v>
      </c>
      <c r="C238">
        <f>$I$13+B238</f>
        <v>40147</v>
      </c>
      <c r="E238">
        <f>VLOOKUP(D238,Fertilizantes!$A$49:$E$122,2,FALSE)*$C$14</f>
        <v>0</v>
      </c>
      <c r="F238">
        <f>VLOOKUP(D238,Fertilizantes!$A$49:$E$122,4,FALSE)</f>
        <v>0</v>
      </c>
      <c r="G238">
        <f>IF($C$14*ReDiarioFert!C227&lt;=0,"0",$C$14*ReDiarioFert!C227)</f>
        <v>92.19515081491251</v>
      </c>
      <c r="I238">
        <f>$C$14*ReDiarioFert!E227</f>
        <v>41.26840869565217</v>
      </c>
      <c r="K238">
        <f>$C$14*ReDiarioFert!G227</f>
        <v>111.72116666666665</v>
      </c>
      <c r="M238">
        <f>$C$14*ReDiarioFert!I227</f>
        <v>71.70441692043698</v>
      </c>
      <c r="O238">
        <f>$C$14*ReDiarioFert!K227</f>
        <v>0.0039906376192899995</v>
      </c>
      <c r="Q238">
        <f>$C$14*ReDiarioFert!M227</f>
        <v>0.536506915</v>
      </c>
      <c r="T238">
        <f>((G238/100)*$G$386+(I238/100)*$G$387+(K238/100)*$G$388+(M238/100)*$G$389+(O238/100)*$G$390+(Q238)*$G$391+(S238*$G$392)+(E238*(VLOOKUP(D238,Fertilizantes!$A$49:$E$122,3,FALSE))))</f>
        <v>1952.1599925866622</v>
      </c>
    </row>
    <row r="239">
      <c r="B239">
        <v>222</v>
      </c>
      <c r="C239">
        <f>$I$13+B239</f>
        <v>40148</v>
      </c>
      <c r="E239">
        <f>VLOOKUP(D239,Fertilizantes!$A$49:$E$122,2,FALSE)*$C$14</f>
        <v>0</v>
      </c>
      <c r="F239">
        <f>VLOOKUP(D239,Fertilizantes!$A$49:$E$122,4,FALSE)</f>
        <v>0</v>
      </c>
      <c r="G239">
        <f>IF($C$14*ReDiarioFert!C228&lt;=0,"0",$C$14*ReDiarioFert!C228)</f>
        <v>92.19515081491251</v>
      </c>
      <c r="I239">
        <f>$C$14*ReDiarioFert!E228</f>
        <v>41.26840869565217</v>
      </c>
      <c r="K239">
        <f>$C$14*ReDiarioFert!G228</f>
        <v>111.72116666666665</v>
      </c>
      <c r="M239">
        <f>$C$14*ReDiarioFert!I228</f>
        <v>71.70441692043698</v>
      </c>
      <c r="O239">
        <f>$C$14*ReDiarioFert!K228</f>
        <v>0.0039906376192899995</v>
      </c>
      <c r="Q239">
        <f>$C$14*ReDiarioFert!M228</f>
        <v>0.536506915</v>
      </c>
      <c r="T239">
        <f>((G239/100)*$G$386+(I239/100)*$G$387+(K239/100)*$G$388+(M239/100)*$G$389+(O239/100)*$G$390+(Q239)*$G$391+(S239*$G$392)+(E239*(VLOOKUP(D239,Fertilizantes!$A$49:$E$122,3,FALSE))))</f>
        <v>1952.1599925866622</v>
      </c>
    </row>
    <row r="240">
      <c r="B240">
        <v>223</v>
      </c>
      <c r="C240">
        <f>$I$13+B240</f>
        <v>40149</v>
      </c>
      <c r="E240">
        <f>VLOOKUP(D240,Fertilizantes!$A$49:$E$122,2,FALSE)*$C$14</f>
        <v>0</v>
      </c>
      <c r="F240">
        <f>VLOOKUP(D240,Fertilizantes!$A$49:$E$122,4,FALSE)</f>
        <v>0</v>
      </c>
      <c r="G240">
        <f>IF($C$14*ReDiarioFert!C229&lt;=0,"0",$C$14*ReDiarioFert!C229)</f>
        <v>92.19515081491251</v>
      </c>
      <c r="I240">
        <f>$C$14*ReDiarioFert!E229</f>
        <v>41.26840869565217</v>
      </c>
      <c r="K240">
        <f>$C$14*ReDiarioFert!G229</f>
        <v>111.72116666666665</v>
      </c>
      <c r="M240">
        <f>$C$14*ReDiarioFert!I229</f>
        <v>71.70441692043698</v>
      </c>
      <c r="O240">
        <f>$C$14*ReDiarioFert!K229</f>
        <v>0.0039906376192899995</v>
      </c>
      <c r="Q240">
        <f>$C$14*ReDiarioFert!M229</f>
        <v>0.536506915</v>
      </c>
      <c r="T240">
        <f>((G240/100)*$G$386+(I240/100)*$G$387+(K240/100)*$G$388+(M240/100)*$G$389+(O240/100)*$G$390+(Q240)*$G$391+(S240*$G$392)+(E240*(VLOOKUP(D240,Fertilizantes!$A$49:$E$122,3,FALSE))))</f>
        <v>1952.1599925866622</v>
      </c>
    </row>
    <row r="241">
      <c r="B241">
        <v>224</v>
      </c>
      <c r="C241">
        <f>$I$13+B241</f>
        <v>40150</v>
      </c>
      <c r="E241">
        <f>VLOOKUP(D241,Fertilizantes!$A$49:$E$122,2,FALSE)*$C$14</f>
        <v>0</v>
      </c>
      <c r="F241">
        <f>VLOOKUP(D241,Fertilizantes!$A$49:$E$122,4,FALSE)</f>
        <v>0</v>
      </c>
      <c r="G241">
        <f>IF($C$14*ReDiarioFert!C230&lt;=0,"0",$C$14*ReDiarioFert!C230)</f>
        <v>92.19515081491251</v>
      </c>
      <c r="I241">
        <f>$C$14*ReDiarioFert!E230</f>
        <v>41.26840869565217</v>
      </c>
      <c r="K241">
        <f>$C$14*ReDiarioFert!G230</f>
        <v>111.72116666666665</v>
      </c>
      <c r="M241">
        <f>$C$14*ReDiarioFert!I230</f>
        <v>71.70441692043698</v>
      </c>
      <c r="O241">
        <f>$C$14*ReDiarioFert!K230</f>
        <v>0.0039906376192899995</v>
      </c>
      <c r="Q241">
        <f>$C$14*ReDiarioFert!M230</f>
        <v>0.536506915</v>
      </c>
      <c r="T241">
        <f>((G241/100)*$G$386+(I241/100)*$G$387+(K241/100)*$G$388+(M241/100)*$G$389+(O241/100)*$G$390+(Q241)*$G$391+(S241*$G$392)+(E241*(VLOOKUP(D241,Fertilizantes!$A$49:$E$122,3,FALSE))))</f>
        <v>1952.1599925866622</v>
      </c>
    </row>
    <row r="242">
      <c r="A242">
        <v>33</v>
      </c>
      <c r="B242">
        <v>225</v>
      </c>
      <c r="C242">
        <f>$I$13+B242</f>
        <v>40151</v>
      </c>
      <c r="D242">
        <f>Main!$H$86</f>
        <v>0</v>
      </c>
      <c r="E242">
        <f>VLOOKUP(D242,Fertilizantes!$A$49:$E$122,2,FALSE)*$C$14</f>
        <v>0</v>
      </c>
      <c r="F242">
        <f>VLOOKUP(D242,Fertilizantes!$A$49:$E$122,4,FALSE)</f>
        <v>0</v>
      </c>
      <c r="G242">
        <f>IF($C$14*ReDiarioFert!C231&lt;=0,"0",$C$14*ReDiarioFert!C231)</f>
        <v>92.19515081491251</v>
      </c>
      <c r="I242">
        <f>$C$14*ReDiarioFert!E231</f>
        <v>41.26840869565217</v>
      </c>
      <c r="K242">
        <f>$C$14*ReDiarioFert!G231</f>
        <v>111.72116666666665</v>
      </c>
      <c r="M242">
        <f>$C$14*ReDiarioFert!I231</f>
        <v>71.70441692043698</v>
      </c>
      <c r="O242">
        <f>$C$14*ReDiarioFert!K231</f>
        <v>0.0039906376192899995</v>
      </c>
      <c r="Q242">
        <f>$C$14*ReDiarioFert!M231</f>
        <v>0.536506915</v>
      </c>
      <c r="S242">
        <f>$C$14*Main!$D$63</f>
        <v>301</v>
      </c>
      <c r="T242">
        <f>((G242/100)*$G$386+(I242/100)*$G$387+(K242/100)*$G$388+(M242/100)*$G$389+(O242/100)*$G$390+(Q242)*$G$391+(S242*$G$392)+(E242*(VLOOKUP(D242,Fertilizantes!$A$49:$E$122,3,FALSE))))</f>
        <v>2794.9599925866623</v>
      </c>
    </row>
    <row r="243">
      <c r="B243">
        <v>226</v>
      </c>
      <c r="C243">
        <f>$I$13+B243</f>
        <v>40152</v>
      </c>
      <c r="E243">
        <f>VLOOKUP(D243,Fertilizantes!$A$49:$E$122,2,FALSE)*$C$14</f>
        <v>0</v>
      </c>
      <c r="F243">
        <f>VLOOKUP(D243,Fertilizantes!$A$49:$E$122,4,FALSE)</f>
        <v>0</v>
      </c>
      <c r="G243">
        <f>IF($C$14*ReDiarioFert!C232&lt;=0,"0",$C$14*ReDiarioFert!C232)</f>
        <v>92.19515081491251</v>
      </c>
      <c r="I243">
        <f>$C$14*ReDiarioFert!E232</f>
        <v>41.26840869565217</v>
      </c>
      <c r="K243">
        <f>$C$14*ReDiarioFert!G232</f>
        <v>111.72116666666665</v>
      </c>
      <c r="M243">
        <f>$C$14*ReDiarioFert!I232</f>
        <v>71.70441692043698</v>
      </c>
      <c r="O243">
        <f>$C$14*ReDiarioFert!K232</f>
        <v>0.0039906376192899995</v>
      </c>
      <c r="Q243">
        <f>$C$14*ReDiarioFert!M232</f>
        <v>0.536506915</v>
      </c>
      <c r="T243">
        <f>((G243/100)*$G$386+(I243/100)*$G$387+(K243/100)*$G$388+(M243/100)*$G$389+(O243/100)*$G$390+(Q243)*$G$391+(S243*$G$392)+(E243*(VLOOKUP(D243,Fertilizantes!$A$49:$E$122,3,FALSE))))</f>
        <v>1952.1599925866622</v>
      </c>
    </row>
    <row r="244">
      <c r="B244">
        <v>227</v>
      </c>
      <c r="C244">
        <f>$I$13+B244</f>
        <v>40153</v>
      </c>
      <c r="E244">
        <f>VLOOKUP(D244,Fertilizantes!$A$49:$E$122,2,FALSE)*$C$14</f>
        <v>0</v>
      </c>
      <c r="F244">
        <f>VLOOKUP(D244,Fertilizantes!$A$49:$E$122,4,FALSE)</f>
        <v>0</v>
      </c>
      <c r="G244">
        <f>IF($C$14*ReDiarioFert!C233&lt;=0,"0",$C$14*ReDiarioFert!C233)</f>
        <v>92.19515081491251</v>
      </c>
      <c r="I244">
        <f>$C$14*ReDiarioFert!E233</f>
        <v>41.26840869565217</v>
      </c>
      <c r="K244">
        <f>$C$14*ReDiarioFert!G233</f>
        <v>111.72116666666665</v>
      </c>
      <c r="M244">
        <f>$C$14*ReDiarioFert!I233</f>
        <v>71.70441692043698</v>
      </c>
      <c r="O244">
        <f>$C$14*ReDiarioFert!K233</f>
        <v>0.0039906376192899995</v>
      </c>
      <c r="Q244">
        <f>$C$14*ReDiarioFert!M233</f>
        <v>0.536506915</v>
      </c>
      <c r="T244">
        <f>((G244/100)*$G$386+(I244/100)*$G$387+(K244/100)*$G$388+(M244/100)*$G$389+(O244/100)*$G$390+(Q244)*$G$391+(S244*$G$392)+(E244*(VLOOKUP(D244,Fertilizantes!$A$49:$E$122,3,FALSE))))</f>
        <v>1952.1599925866622</v>
      </c>
    </row>
    <row r="245">
      <c r="B245">
        <v>228</v>
      </c>
      <c r="C245">
        <f>$I$13+B245</f>
        <v>40154</v>
      </c>
      <c r="E245">
        <f>VLOOKUP(D245,Fertilizantes!$A$49:$E$122,2,FALSE)*$C$14</f>
        <v>0</v>
      </c>
      <c r="F245">
        <f>VLOOKUP(D245,Fertilizantes!$A$49:$E$122,4,FALSE)</f>
        <v>0</v>
      </c>
      <c r="G245">
        <f>IF($C$14*ReDiarioFert!C234&lt;=0,"0",$C$14*ReDiarioFert!C234)</f>
        <v>92.19515081491251</v>
      </c>
      <c r="I245">
        <f>$C$14*ReDiarioFert!E234</f>
        <v>41.26840869565217</v>
      </c>
      <c r="K245">
        <f>$C$14*ReDiarioFert!G234</f>
        <v>111.72116666666665</v>
      </c>
      <c r="M245">
        <f>$C$14*ReDiarioFert!I234</f>
        <v>71.70441692043698</v>
      </c>
      <c r="O245">
        <f>$C$14*ReDiarioFert!K234</f>
        <v>0.0039906376192899995</v>
      </c>
      <c r="Q245">
        <f>$C$14*ReDiarioFert!M234</f>
        <v>0.536506915</v>
      </c>
      <c r="T245">
        <f>((G245/100)*$G$386+(I245/100)*$G$387+(K245/100)*$G$388+(M245/100)*$G$389+(O245/100)*$G$390+(Q245)*$G$391+(S245*$G$392)+(E245*(VLOOKUP(D245,Fertilizantes!$A$49:$E$122,3,FALSE))))</f>
        <v>1952.1599925866622</v>
      </c>
    </row>
    <row r="246">
      <c r="B246">
        <v>229</v>
      </c>
      <c r="C246">
        <f>$I$13+B246</f>
        <v>40155</v>
      </c>
      <c r="E246">
        <f>VLOOKUP(D246,Fertilizantes!$A$49:$E$122,2,FALSE)*$C$14</f>
        <v>0</v>
      </c>
      <c r="F246">
        <f>VLOOKUP(D246,Fertilizantes!$A$49:$E$122,4,FALSE)</f>
        <v>0</v>
      </c>
      <c r="G246">
        <f>IF($C$14*ReDiarioFert!C235&lt;=0,"0",$C$14*ReDiarioFert!C235)</f>
        <v>92.19515081491251</v>
      </c>
      <c r="I246">
        <f>$C$14*ReDiarioFert!E235</f>
        <v>41.26840869565217</v>
      </c>
      <c r="K246">
        <f>$C$14*ReDiarioFert!G235</f>
        <v>111.72116666666665</v>
      </c>
      <c r="M246">
        <f>$C$14*ReDiarioFert!I235</f>
        <v>71.70441692043698</v>
      </c>
      <c r="O246">
        <f>$C$14*ReDiarioFert!K235</f>
        <v>0.0039906376192899995</v>
      </c>
      <c r="Q246">
        <f>$C$14*ReDiarioFert!M235</f>
        <v>0.536506915</v>
      </c>
      <c r="T246">
        <f>((G246/100)*$G$386+(I246/100)*$G$387+(K246/100)*$G$388+(M246/100)*$G$389+(O246/100)*$G$390+(Q246)*$G$391+(S246*$G$392)+(E246*(VLOOKUP(D246,Fertilizantes!$A$49:$E$122,3,FALSE))))</f>
        <v>1952.1599925866622</v>
      </c>
    </row>
    <row r="247">
      <c r="B247">
        <v>230</v>
      </c>
      <c r="C247">
        <f>$I$13+B247</f>
        <v>40156</v>
      </c>
      <c r="E247">
        <f>VLOOKUP(D247,Fertilizantes!$A$49:$E$122,2,FALSE)*$C$14</f>
        <v>0</v>
      </c>
      <c r="F247">
        <f>VLOOKUP(D247,Fertilizantes!$A$49:$E$122,4,FALSE)</f>
        <v>0</v>
      </c>
      <c r="G247">
        <f>IF($C$14*ReDiarioFert!C236&lt;=0,"0",$C$14*ReDiarioFert!C236)</f>
        <v>92.19515081491251</v>
      </c>
      <c r="I247">
        <f>$C$14*ReDiarioFert!E236</f>
        <v>41.26840869565217</v>
      </c>
      <c r="K247">
        <f>$C$14*ReDiarioFert!G236</f>
        <v>111.72116666666665</v>
      </c>
      <c r="M247">
        <f>$C$14*ReDiarioFert!I236</f>
        <v>71.70441692043698</v>
      </c>
      <c r="O247">
        <f>$C$14*ReDiarioFert!K236</f>
        <v>0.0039906376192899995</v>
      </c>
      <c r="Q247">
        <f>$C$14*ReDiarioFert!M236</f>
        <v>0.536506915</v>
      </c>
      <c r="T247">
        <f>((G247/100)*$G$386+(I247/100)*$G$387+(K247/100)*$G$388+(M247/100)*$G$389+(O247/100)*$G$390+(Q247)*$G$391+(S247*$G$392)+(E247*(VLOOKUP(D247,Fertilizantes!$A$49:$E$122,3,FALSE))))</f>
        <v>1952.1599925866622</v>
      </c>
    </row>
    <row r="248">
      <c r="B248">
        <v>231</v>
      </c>
      <c r="C248">
        <f>$I$13+B248</f>
        <v>40157</v>
      </c>
      <c r="E248">
        <f>VLOOKUP(D248,Fertilizantes!$A$49:$E$122,2,FALSE)*$C$14</f>
        <v>0</v>
      </c>
      <c r="F248">
        <f>VLOOKUP(D248,Fertilizantes!$A$49:$E$122,4,FALSE)</f>
        <v>0</v>
      </c>
      <c r="G248">
        <f>IF($C$14*ReDiarioFert!C237&lt;=0,"0",$C$14*ReDiarioFert!C237)</f>
        <v>92.19515081491251</v>
      </c>
      <c r="I248">
        <f>$C$14*ReDiarioFert!E237</f>
        <v>41.26840869565217</v>
      </c>
      <c r="K248">
        <f>$C$14*ReDiarioFert!G237</f>
        <v>111.72116666666665</v>
      </c>
      <c r="M248">
        <f>$C$14*ReDiarioFert!I237</f>
        <v>71.70441692043698</v>
      </c>
      <c r="O248">
        <f>$C$14*ReDiarioFert!K237</f>
        <v>0.0039906376192899995</v>
      </c>
      <c r="Q248">
        <f>$C$14*ReDiarioFert!M237</f>
        <v>0.536506915</v>
      </c>
      <c r="T248">
        <f>((G248/100)*$G$386+(I248/100)*$G$387+(K248/100)*$G$388+(M248/100)*$G$389+(O248/100)*$G$390+(Q248)*$G$391+(S248*$G$392)+(E248*(VLOOKUP(D248,Fertilizantes!$A$49:$E$122,3,FALSE))))</f>
        <v>1952.1599925866622</v>
      </c>
    </row>
    <row r="249">
      <c r="A249">
        <v>34</v>
      </c>
      <c r="B249">
        <v>232</v>
      </c>
      <c r="C249">
        <f>$I$13+B249</f>
        <v>40158</v>
      </c>
      <c r="E249">
        <f>VLOOKUP(D249,Fertilizantes!$A$49:$E$122,2,FALSE)*$C$14</f>
        <v>0</v>
      </c>
      <c r="F249">
        <f>VLOOKUP(D249,Fertilizantes!$A$49:$E$122,4,FALSE)</f>
        <v>0</v>
      </c>
      <c r="G249">
        <f>IF($C$14*ReDiarioFert!C238&lt;=0,"0",$C$14*ReDiarioFert!C238)</f>
        <v>92.19515081491251</v>
      </c>
      <c r="I249">
        <f>$C$14*ReDiarioFert!E238</f>
        <v>41.26840869565217</v>
      </c>
      <c r="K249">
        <f>$C$14*ReDiarioFert!G238</f>
        <v>111.72116666666665</v>
      </c>
      <c r="M249">
        <f>$C$14*ReDiarioFert!I238</f>
        <v>71.70441692043698</v>
      </c>
      <c r="O249">
        <f>$C$14*ReDiarioFert!K238</f>
        <v>0.0039906376192899995</v>
      </c>
      <c r="Q249">
        <f>$C$14*ReDiarioFert!M238</f>
        <v>0.536506915</v>
      </c>
      <c r="S249">
        <f>$C$14*Main!$D$63</f>
        <v>301</v>
      </c>
      <c r="T249">
        <f>((G249/100)*$G$386+(I249/100)*$G$387+(K249/100)*$G$388+(M249/100)*$G$389+(O249/100)*$G$390+(Q249)*$G$391+(S249*$G$392)+(E249*(VLOOKUP(D249,Fertilizantes!$A$49:$E$122,3,FALSE))))</f>
        <v>2794.9599925866623</v>
      </c>
    </row>
    <row r="250">
      <c r="B250">
        <v>233</v>
      </c>
      <c r="C250">
        <f>$I$13+B250</f>
        <v>40159</v>
      </c>
      <c r="E250">
        <f>VLOOKUP(D250,Fertilizantes!$A$49:$E$122,2,FALSE)*$C$14</f>
        <v>0</v>
      </c>
      <c r="F250">
        <f>VLOOKUP(D250,Fertilizantes!$A$49:$E$122,4,FALSE)</f>
        <v>0</v>
      </c>
      <c r="G250">
        <f>IF($C$14*ReDiarioFert!C239&lt;=0,"0",$C$14*ReDiarioFert!C239)</f>
        <v>92.19515081491251</v>
      </c>
      <c r="I250">
        <f>$C$14*ReDiarioFert!E239</f>
        <v>41.26840869565217</v>
      </c>
      <c r="K250">
        <f>$C$14*ReDiarioFert!G239</f>
        <v>111.72116666666665</v>
      </c>
      <c r="M250">
        <f>$C$14*ReDiarioFert!I239</f>
        <v>71.70441692043698</v>
      </c>
      <c r="O250">
        <f>$C$14*ReDiarioFert!K239</f>
        <v>0.0039906376192899995</v>
      </c>
      <c r="Q250">
        <f>$C$14*ReDiarioFert!M239</f>
        <v>0.536506915</v>
      </c>
      <c r="T250">
        <f>((G250/100)*$G$386+(I250/100)*$G$387+(K250/100)*$G$388+(M250/100)*$G$389+(O250/100)*$G$390+(Q250)*$G$391+(S250*$G$392)+(E250*(VLOOKUP(D250,Fertilizantes!$A$49:$E$122,3,FALSE))))</f>
        <v>1952.1599925866622</v>
      </c>
    </row>
    <row r="251">
      <c r="B251">
        <v>234</v>
      </c>
      <c r="C251">
        <f>$I$13+B251</f>
        <v>40160</v>
      </c>
      <c r="E251">
        <f>VLOOKUP(D251,Fertilizantes!$A$49:$E$122,2,FALSE)*$C$14</f>
        <v>0</v>
      </c>
      <c r="F251">
        <f>VLOOKUP(D251,Fertilizantes!$A$49:$E$122,4,FALSE)</f>
        <v>0</v>
      </c>
      <c r="G251">
        <f>IF($C$14*ReDiarioFert!C240&lt;=0,"0",$C$14*ReDiarioFert!C240)</f>
        <v>92.19515081491251</v>
      </c>
      <c r="I251">
        <f>$C$14*ReDiarioFert!E240</f>
        <v>41.26840869565217</v>
      </c>
      <c r="K251">
        <f>$C$14*ReDiarioFert!G240</f>
        <v>111.72116666666665</v>
      </c>
      <c r="M251">
        <f>$C$14*ReDiarioFert!I240</f>
        <v>71.70441692043698</v>
      </c>
      <c r="O251">
        <f>$C$14*ReDiarioFert!K240</f>
        <v>0.0039906376192899995</v>
      </c>
      <c r="Q251">
        <f>$C$14*ReDiarioFert!M240</f>
        <v>0.536506915</v>
      </c>
      <c r="T251">
        <f>((G251/100)*$G$386+(I251/100)*$G$387+(K251/100)*$G$388+(M251/100)*$G$389+(O251/100)*$G$390+(Q251)*$G$391+(S251*$G$392)+(E251*(VLOOKUP(D251,Fertilizantes!$A$49:$E$122,3,FALSE))))</f>
        <v>1952.1599925866622</v>
      </c>
    </row>
    <row r="252">
      <c r="B252">
        <v>235</v>
      </c>
      <c r="C252">
        <f>$I$13+B252</f>
        <v>40161</v>
      </c>
      <c r="E252">
        <f>VLOOKUP(D252,Fertilizantes!$A$49:$E$122,2,FALSE)*$C$14</f>
        <v>0</v>
      </c>
      <c r="F252">
        <f>VLOOKUP(D252,Fertilizantes!$A$49:$E$122,4,FALSE)</f>
        <v>0</v>
      </c>
      <c r="G252">
        <f>IF($C$14*ReDiarioFert!C241&lt;=0,"0",$C$14*ReDiarioFert!C241)</f>
        <v>92.19515081491251</v>
      </c>
      <c r="I252">
        <f>$C$14*ReDiarioFert!E241</f>
        <v>41.26840869565217</v>
      </c>
      <c r="K252">
        <f>$C$14*ReDiarioFert!G241</f>
        <v>111.72116666666665</v>
      </c>
      <c r="M252">
        <f>$C$14*ReDiarioFert!I241</f>
        <v>71.70441692043698</v>
      </c>
      <c r="O252">
        <f>$C$14*ReDiarioFert!K241</f>
        <v>0.0039906376192899995</v>
      </c>
      <c r="Q252">
        <f>$C$14*ReDiarioFert!M241</f>
        <v>0.536506915</v>
      </c>
      <c r="T252">
        <f>((G252/100)*$G$386+(I252/100)*$G$387+(K252/100)*$G$388+(M252/100)*$G$389+(O252/100)*$G$390+(Q252)*$G$391+(S252*$G$392)+(E252*(VLOOKUP(D252,Fertilizantes!$A$49:$E$122,3,FALSE))))</f>
        <v>1952.1599925866622</v>
      </c>
    </row>
    <row r="253">
      <c r="B253">
        <v>236</v>
      </c>
      <c r="C253">
        <f>$I$13+B253</f>
        <v>40162</v>
      </c>
      <c r="E253">
        <f>VLOOKUP(D253,Fertilizantes!$A$49:$E$122,2,FALSE)*$C$14</f>
        <v>0</v>
      </c>
      <c r="F253">
        <f>VLOOKUP(D253,Fertilizantes!$A$49:$E$122,4,FALSE)</f>
        <v>0</v>
      </c>
      <c r="G253">
        <f>IF($C$14*ReDiarioFert!C242&lt;=0,"0",$C$14*ReDiarioFert!C242)</f>
        <v>92.19515081491251</v>
      </c>
      <c r="I253">
        <f>$C$14*ReDiarioFert!E242</f>
        <v>41.26840869565217</v>
      </c>
      <c r="K253">
        <f>$C$14*ReDiarioFert!G242</f>
        <v>111.72116666666665</v>
      </c>
      <c r="M253">
        <f>$C$14*ReDiarioFert!I242</f>
        <v>71.70441692043698</v>
      </c>
      <c r="O253">
        <f>$C$14*ReDiarioFert!K242</f>
        <v>0.0039906376192899995</v>
      </c>
      <c r="Q253">
        <f>$C$14*ReDiarioFert!M242</f>
        <v>0.536506915</v>
      </c>
      <c r="T253">
        <f>((G253/100)*$G$386+(I253/100)*$G$387+(K253/100)*$G$388+(M253/100)*$G$389+(O253/100)*$G$390+(Q253)*$G$391+(S253*$G$392)+(E253*(VLOOKUP(D253,Fertilizantes!$A$49:$E$122,3,FALSE))))</f>
        <v>1952.1599925866622</v>
      </c>
    </row>
    <row r="254">
      <c r="B254">
        <v>237</v>
      </c>
      <c r="C254">
        <f>$I$13+B254</f>
        <v>40163</v>
      </c>
      <c r="E254">
        <f>VLOOKUP(D254,Fertilizantes!$A$49:$E$122,2,FALSE)*$C$14</f>
        <v>0</v>
      </c>
      <c r="F254">
        <f>VLOOKUP(D254,Fertilizantes!$A$49:$E$122,4,FALSE)</f>
        <v>0</v>
      </c>
      <c r="G254">
        <f>IF($C$14*ReDiarioFert!C243&lt;=0,"0",$C$14*ReDiarioFert!C243)</f>
        <v>92.19515081491251</v>
      </c>
      <c r="I254">
        <f>$C$14*ReDiarioFert!E243</f>
        <v>41.26840869565217</v>
      </c>
      <c r="K254">
        <f>$C$14*ReDiarioFert!G243</f>
        <v>111.72116666666665</v>
      </c>
      <c r="M254">
        <f>$C$14*ReDiarioFert!I243</f>
        <v>71.70441692043698</v>
      </c>
      <c r="O254">
        <f>$C$14*ReDiarioFert!K243</f>
        <v>0.0039906376192899995</v>
      </c>
      <c r="Q254">
        <f>$C$14*ReDiarioFert!M243</f>
        <v>0.536506915</v>
      </c>
      <c r="T254">
        <f>((G254/100)*$G$386+(I254/100)*$G$387+(K254/100)*$G$388+(M254/100)*$G$389+(O254/100)*$G$390+(Q254)*$G$391+(S254*$G$392)+(E254*(VLOOKUP(D254,Fertilizantes!$A$49:$E$122,3,FALSE))))</f>
        <v>1952.1599925866622</v>
      </c>
    </row>
    <row r="255">
      <c r="B255">
        <v>238</v>
      </c>
      <c r="C255">
        <f>$I$13+B255</f>
        <v>40164</v>
      </c>
      <c r="E255">
        <f>VLOOKUP(D255,Fertilizantes!$A$49:$E$122,2,FALSE)*$C$14</f>
        <v>0</v>
      </c>
      <c r="F255">
        <f>VLOOKUP(D255,Fertilizantes!$A$49:$E$122,4,FALSE)</f>
        <v>0</v>
      </c>
      <c r="G255">
        <f>IF($C$14*ReDiarioFert!C244&lt;=0,"0",$C$14*ReDiarioFert!C244)</f>
        <v>92.19515081491251</v>
      </c>
      <c r="I255">
        <f>$C$14*ReDiarioFert!E244</f>
        <v>41.26840869565217</v>
      </c>
      <c r="K255">
        <f>$C$14*ReDiarioFert!G244</f>
        <v>111.72116666666665</v>
      </c>
      <c r="M255">
        <f>$C$14*ReDiarioFert!I244</f>
        <v>71.70441692043698</v>
      </c>
      <c r="O255">
        <f>$C$14*ReDiarioFert!K244</f>
        <v>0.0039906376192899995</v>
      </c>
      <c r="Q255">
        <f>$C$14*ReDiarioFert!M244</f>
        <v>0.536506915</v>
      </c>
      <c r="S255">
        <f>Main!$H$85</f>
        <v>0</v>
      </c>
      <c r="T255">
        <f>((G255/100)*$G$386+(I255/100)*$G$387+(K255/100)*$G$388+(M255/100)*$G$389+(O255/100)*$G$390+(Q255)*$G$391+(S255*$G$392)+(E255*(VLOOKUP(D255,Fertilizantes!$A$49:$E$122,3,FALSE))))</f>
        <v>1952.1599925866622</v>
      </c>
    </row>
    <row r="256">
      <c r="A256">
        <v>35</v>
      </c>
      <c r="B256">
        <v>239</v>
      </c>
      <c r="C256">
        <f>$I$13+B256</f>
        <v>40165</v>
      </c>
      <c r="E256">
        <f>VLOOKUP(D256,Fertilizantes!$A$49:$E$122,2,FALSE)*$C$14</f>
        <v>0</v>
      </c>
      <c r="F256">
        <f>VLOOKUP(D256,Fertilizantes!$A$49:$E$122,4,FALSE)</f>
        <v>0</v>
      </c>
      <c r="G256">
        <f>IF($C$14*ReDiarioFert!C245&lt;=0,"0",$C$14*ReDiarioFert!C245)</f>
        <v>92.19515081491251</v>
      </c>
      <c r="I256">
        <f>$C$14*ReDiarioFert!E245</f>
        <v>41.26840869565217</v>
      </c>
      <c r="K256">
        <f>$C$14*ReDiarioFert!G245</f>
        <v>111.72116666666665</v>
      </c>
      <c r="M256">
        <f>$C$14*ReDiarioFert!I245</f>
        <v>71.70441692043698</v>
      </c>
      <c r="O256">
        <f>$C$14*ReDiarioFert!K245</f>
        <v>0.0039906376192899995</v>
      </c>
      <c r="Q256">
        <f>$C$14*ReDiarioFert!M245</f>
        <v>0.536506915</v>
      </c>
      <c r="S256">
        <f>$C$14*Main!$D$63</f>
        <v>301</v>
      </c>
      <c r="T256">
        <f>((G256/100)*$G$386+(I256/100)*$G$387+(K256/100)*$G$388+(M256/100)*$G$389+(O256/100)*$G$390+(Q256)*$G$391+(S256*$G$392)+(E256*(VLOOKUP(D256,Fertilizantes!$A$49:$E$122,3,FALSE))))</f>
        <v>2794.9599925866623</v>
      </c>
    </row>
    <row r="257">
      <c r="B257">
        <v>240</v>
      </c>
      <c r="C257">
        <f>$I$13+B257</f>
        <v>40166</v>
      </c>
      <c r="D257" t="str">
        <v>Acido Salicílico</v>
      </c>
      <c r="E257">
        <f>VLOOKUP(D257,Fertilizantes!$A$49:$E$122,2,FALSE)*$C$14</f>
        <v>3762.4999999999995</v>
      </c>
      <c r="F257" t="str">
        <f>VLOOKUP(D257,Fertilizantes!$A$49:$E$122,4,FALSE)</f>
        <v>g</v>
      </c>
      <c r="G257">
        <f>IF($C$14*ReDiarioFert!C246&lt;=0,"0",$C$14*ReDiarioFert!C246)</f>
        <v>92.19515081491251</v>
      </c>
      <c r="I257">
        <f>$C$14*ReDiarioFert!E246</f>
        <v>41.26840869565217</v>
      </c>
      <c r="K257">
        <f>$C$14*ReDiarioFert!G246</f>
        <v>111.72116666666665</v>
      </c>
      <c r="M257">
        <f>$C$14*ReDiarioFert!I246</f>
        <v>71.70441692043698</v>
      </c>
      <c r="O257">
        <f>$C$14*ReDiarioFert!K246</f>
        <v>0.0039906376192899995</v>
      </c>
      <c r="Q257">
        <f>$C$14*ReDiarioFert!M246</f>
        <v>0.536506915</v>
      </c>
      <c r="T257">
        <f>((G257/100)*$G$386+(I257/100)*$G$387+(K257/100)*$G$388+(M257/100)*$G$389+(O257/100)*$G$390+(Q257)*$G$391+(S257*$G$392)+(E257*(VLOOKUP(D257,Fertilizantes!$A$49:$E$122,3,FALSE))))</f>
        <v>2591.784992586662</v>
      </c>
    </row>
    <row r="258">
      <c r="B258">
        <v>241</v>
      </c>
      <c r="C258">
        <f>$I$13+B258</f>
        <v>40167</v>
      </c>
      <c r="E258">
        <f>VLOOKUP(D258,Fertilizantes!$A$49:$E$122,2,FALSE)*$C$14</f>
        <v>0</v>
      </c>
      <c r="F258">
        <f>VLOOKUP(D258,Fertilizantes!$A$49:$E$122,4,FALSE)</f>
        <v>0</v>
      </c>
      <c r="G258">
        <f>IF($C$14*ReDiarioFert!C247&lt;=0,"0",$C$14*ReDiarioFert!C247)</f>
        <v>92.19515081491251</v>
      </c>
      <c r="I258">
        <f>$C$14*ReDiarioFert!E247</f>
        <v>41.26840869565217</v>
      </c>
      <c r="K258">
        <f>$C$14*ReDiarioFert!G247</f>
        <v>111.72116666666665</v>
      </c>
      <c r="M258">
        <f>$C$14*ReDiarioFert!I247</f>
        <v>71.70441692043698</v>
      </c>
      <c r="O258">
        <f>$C$14*ReDiarioFert!K247</f>
        <v>0.0039906376192899995</v>
      </c>
      <c r="Q258">
        <f>$C$14*ReDiarioFert!M247</f>
        <v>0.536506915</v>
      </c>
      <c r="S258">
        <f>Main!$H$84</f>
        <v>0</v>
      </c>
      <c r="T258">
        <f>((G258/100)*$G$386+(I258/100)*$G$387+(K258/100)*$G$388+(M258/100)*$G$389+(O258/100)*$G$390+(Q258)*$G$391+(S258*$G$392)+(E258*(VLOOKUP(D258,Fertilizantes!$A$49:$E$122,3,FALSE))))</f>
        <v>1952.1599925866622</v>
      </c>
    </row>
    <row r="259">
      <c r="B259">
        <v>242</v>
      </c>
      <c r="C259">
        <f>$I$13+B259</f>
        <v>40168</v>
      </c>
      <c r="E259">
        <f>VLOOKUP(D259,Fertilizantes!$A$49:$E$122,2,FALSE)*$C$14</f>
        <v>0</v>
      </c>
      <c r="F259">
        <f>VLOOKUP(D259,Fertilizantes!$A$49:$E$122,4,FALSE)</f>
        <v>0</v>
      </c>
      <c r="G259">
        <f>IF($C$14*ReDiarioFert!C248&lt;=0,"0",$C$14*ReDiarioFert!C248)</f>
        <v>92.19515081491251</v>
      </c>
      <c r="I259">
        <f>$C$14*ReDiarioFert!E248</f>
        <v>41.26840869565217</v>
      </c>
      <c r="K259">
        <f>$C$14*ReDiarioFert!G248</f>
        <v>111.72116666666665</v>
      </c>
      <c r="M259">
        <f>$C$14*ReDiarioFert!I248</f>
        <v>71.70441692043698</v>
      </c>
      <c r="O259">
        <f>$C$14*ReDiarioFert!K248</f>
        <v>0.0039906376192899995</v>
      </c>
      <c r="Q259">
        <f>$C$14*ReDiarioFert!M248</f>
        <v>0.536506915</v>
      </c>
      <c r="T259">
        <f>((G259/100)*$G$386+(I259/100)*$G$387+(K259/100)*$G$388+(M259/100)*$G$389+(O259/100)*$G$390+(Q259)*$G$391+(S259*$G$392)+(E259*(VLOOKUP(D259,Fertilizantes!$A$49:$E$122,3,FALSE))))</f>
        <v>1952.1599925866622</v>
      </c>
    </row>
    <row r="260">
      <c r="B260">
        <v>243</v>
      </c>
      <c r="C260">
        <f>$I$13+B260</f>
        <v>40169</v>
      </c>
      <c r="E260">
        <f>VLOOKUP(D260,Fertilizantes!$A$49:$E$122,2,FALSE)*$C$14</f>
        <v>0</v>
      </c>
      <c r="F260">
        <f>VLOOKUP(D260,Fertilizantes!$A$49:$E$122,4,FALSE)</f>
        <v>0</v>
      </c>
      <c r="G260">
        <f>IF($C$14*ReDiarioFert!C249&lt;=0,"0",$C$14*ReDiarioFert!C249)</f>
        <v>92.19515081491251</v>
      </c>
      <c r="I260">
        <f>$C$14*ReDiarioFert!E249</f>
        <v>41.26840869565217</v>
      </c>
      <c r="K260">
        <f>$C$14*ReDiarioFert!G249</f>
        <v>111.72116666666665</v>
      </c>
      <c r="M260">
        <f>$C$14*ReDiarioFert!I249</f>
        <v>71.70441692043698</v>
      </c>
      <c r="O260">
        <f>$C$14*ReDiarioFert!K249</f>
        <v>0.0039906376192899995</v>
      </c>
      <c r="Q260">
        <f>$C$14*ReDiarioFert!M249</f>
        <v>0.536506915</v>
      </c>
      <c r="T260">
        <f>((G260/100)*$G$386+(I260/100)*$G$387+(K260/100)*$G$388+(M260/100)*$G$389+(O260/100)*$G$390+(Q260)*$G$391+(S260*$G$392)+(E260*(VLOOKUP(D260,Fertilizantes!$A$49:$E$122,3,FALSE))))</f>
        <v>1952.1599925866622</v>
      </c>
    </row>
    <row r="261">
      <c r="B261">
        <v>244</v>
      </c>
      <c r="C261">
        <f>$I$13+B261</f>
        <v>40170</v>
      </c>
      <c r="E261">
        <f>VLOOKUP(D261,Fertilizantes!$A$49:$E$122,2,FALSE)*$C$14</f>
        <v>0</v>
      </c>
      <c r="F261">
        <f>VLOOKUP(D261,Fertilizantes!$A$49:$E$122,4,FALSE)</f>
        <v>0</v>
      </c>
      <c r="G261">
        <f>IF($C$14*ReDiarioFert!C250&lt;=0,"0",$C$14*ReDiarioFert!C250)</f>
        <v>92.19515081491251</v>
      </c>
      <c r="I261">
        <f>$C$14*ReDiarioFert!E250</f>
        <v>41.26840869565217</v>
      </c>
      <c r="K261">
        <f>$C$14*ReDiarioFert!G250</f>
        <v>111.72116666666665</v>
      </c>
      <c r="M261">
        <f>$C$14*ReDiarioFert!I250</f>
        <v>71.70441692043698</v>
      </c>
      <c r="O261">
        <f>$C$14*ReDiarioFert!K250</f>
        <v>0.0039906376192899995</v>
      </c>
      <c r="Q261">
        <f>$C$14*ReDiarioFert!M250</f>
        <v>0.536506915</v>
      </c>
      <c r="T261">
        <f>((G261/100)*$G$386+(I261/100)*$G$387+(K261/100)*$G$388+(M261/100)*$G$389+(O261/100)*$G$390+(Q261)*$G$391+(S261*$G$392)+(E261*(VLOOKUP(D261,Fertilizantes!$A$49:$E$122,3,FALSE))))</f>
        <v>1952.1599925866622</v>
      </c>
    </row>
    <row r="262">
      <c r="B262">
        <v>245</v>
      </c>
      <c r="C262">
        <f>$I$13+B262</f>
        <v>40171</v>
      </c>
      <c r="E262">
        <f>VLOOKUP(D262,Fertilizantes!$A$49:$E$122,2,FALSE)*$C$14</f>
        <v>0</v>
      </c>
      <c r="F262">
        <f>VLOOKUP(D262,Fertilizantes!$A$49:$E$122,4,FALSE)</f>
        <v>0</v>
      </c>
      <c r="G262">
        <f>IF($C$14*ReDiarioFert!C251&lt;=0,"0",$C$14*ReDiarioFert!C251)</f>
        <v>92.19515081491251</v>
      </c>
      <c r="I262">
        <f>$C$14*ReDiarioFert!E251</f>
        <v>41.26840869565217</v>
      </c>
      <c r="K262">
        <f>$C$14*ReDiarioFert!G251</f>
        <v>111.72116666666665</v>
      </c>
      <c r="M262">
        <f>$C$14*ReDiarioFert!I251</f>
        <v>71.70441692043698</v>
      </c>
      <c r="O262">
        <f>$C$14*ReDiarioFert!K251</f>
        <v>0.0039906376192899995</v>
      </c>
      <c r="Q262">
        <f>$C$14*ReDiarioFert!M251</f>
        <v>0.536506915</v>
      </c>
      <c r="T262">
        <f>((G262/100)*$G$386+(I262/100)*$G$387+(K262/100)*$G$388+(M262/100)*$G$389+(O262/100)*$G$390+(Q262)*$G$391+(S262*$G$392)+(E262*(VLOOKUP(D262,Fertilizantes!$A$49:$E$122,3,FALSE))))</f>
        <v>1952.1599925866622</v>
      </c>
    </row>
    <row r="263">
      <c r="A263">
        <v>36</v>
      </c>
      <c r="B263">
        <v>246</v>
      </c>
      <c r="C263">
        <f>$I$13+B263</f>
        <v>40172</v>
      </c>
      <c r="E263">
        <f>VLOOKUP(D263,Fertilizantes!$A$49:$E$122,2,FALSE)*$C$14</f>
        <v>0</v>
      </c>
      <c r="F263">
        <f>VLOOKUP(D263,Fertilizantes!$A$49:$E$122,4,FALSE)</f>
        <v>0</v>
      </c>
      <c r="G263">
        <f>IF($C$14*ReDiarioFert!C252&lt;=0,"0",$C$14*ReDiarioFert!C252)</f>
        <v>92.19515081491251</v>
      </c>
      <c r="I263">
        <f>$C$14*ReDiarioFert!E252</f>
        <v>41.26840869565217</v>
      </c>
      <c r="K263">
        <f>$C$14*ReDiarioFert!G252</f>
        <v>111.72116666666665</v>
      </c>
      <c r="M263">
        <f>$C$14*ReDiarioFert!I252</f>
        <v>71.70441692043698</v>
      </c>
      <c r="O263">
        <f>$C$14*ReDiarioFert!K252</f>
        <v>0.0039906376192899995</v>
      </c>
      <c r="Q263">
        <f>$C$14*ReDiarioFert!M252</f>
        <v>0.536506915</v>
      </c>
      <c r="S263">
        <f>$C$14*Main!$D$63</f>
        <v>301</v>
      </c>
      <c r="T263">
        <f>((G263/100)*$G$386+(I263/100)*$G$387+(K263/100)*$G$388+(M263/100)*$G$389+(O263/100)*$G$390+(Q263)*$G$391+(S263*$G$392)+(E263*(VLOOKUP(D263,Fertilizantes!$A$49:$E$122,3,FALSE))))</f>
        <v>2794.9599925866623</v>
      </c>
    </row>
    <row r="264">
      <c r="B264">
        <v>247</v>
      </c>
      <c r="C264">
        <f>$I$13+B264</f>
        <v>40173</v>
      </c>
      <c r="E264">
        <f>VLOOKUP(D264,Fertilizantes!$A$49:$E$122,2,FALSE)*$C$14</f>
        <v>0</v>
      </c>
      <c r="F264">
        <f>VLOOKUP(D264,Fertilizantes!$A$49:$E$122,4,FALSE)</f>
        <v>0</v>
      </c>
      <c r="G264">
        <f>IF($C$14*ReDiarioFert!C253&lt;=0,"0",$C$14*ReDiarioFert!C253)</f>
        <v>92.19515081491251</v>
      </c>
      <c r="I264">
        <f>$C$14*ReDiarioFert!E253</f>
        <v>41.26840869565217</v>
      </c>
      <c r="K264">
        <f>$C$14*ReDiarioFert!G253</f>
        <v>111.72116666666665</v>
      </c>
      <c r="M264">
        <f>$C$14*ReDiarioFert!I253</f>
        <v>71.70441692043698</v>
      </c>
      <c r="O264">
        <f>$C$14*ReDiarioFert!K253</f>
        <v>0.0039906376192899995</v>
      </c>
      <c r="Q264">
        <f>$C$14*ReDiarioFert!M253</f>
        <v>0.536506915</v>
      </c>
      <c r="T264">
        <f>((G264/100)*$G$386+(I264/100)*$G$387+(K264/100)*$G$388+(M264/100)*$G$389+(O264/100)*$G$390+(Q264)*$G$391+(S264*$G$392)+(E264*(VLOOKUP(D264,Fertilizantes!$A$49:$E$122,3,FALSE))))</f>
        <v>1952.1599925866622</v>
      </c>
    </row>
    <row r="265">
      <c r="B265">
        <v>248</v>
      </c>
      <c r="C265">
        <f>$I$13+B265</f>
        <v>40174</v>
      </c>
      <c r="E265">
        <f>VLOOKUP(D265,Fertilizantes!$A$49:$E$122,2,FALSE)*$C$14</f>
        <v>0</v>
      </c>
      <c r="F265">
        <f>VLOOKUP(D265,Fertilizantes!$A$49:$E$122,4,FALSE)</f>
        <v>0</v>
      </c>
      <c r="G265">
        <f>IF($C$14*ReDiarioFert!C254&lt;=0,"0",$C$14*ReDiarioFert!C254)</f>
        <v>92.19515081491251</v>
      </c>
      <c r="I265">
        <f>$C$14*ReDiarioFert!E254</f>
        <v>41.26840869565217</v>
      </c>
      <c r="K265">
        <f>$C$14*ReDiarioFert!G254</f>
        <v>111.72116666666665</v>
      </c>
      <c r="M265">
        <f>$C$14*ReDiarioFert!I254</f>
        <v>71.70441692043698</v>
      </c>
      <c r="O265">
        <f>$C$14*ReDiarioFert!K254</f>
        <v>0.0039906376192899995</v>
      </c>
      <c r="Q265">
        <f>$C$14*ReDiarioFert!M254</f>
        <v>0.536506915</v>
      </c>
      <c r="T265">
        <f>((G265/100)*$G$386+(I265/100)*$G$387+(K265/100)*$G$388+(M265/100)*$G$389+(O265/100)*$G$390+(Q265)*$G$391+(S265*$G$392)+(E265*(VLOOKUP(D265,Fertilizantes!$A$49:$E$122,3,FALSE))))</f>
        <v>1952.1599925866622</v>
      </c>
    </row>
    <row r="266">
      <c r="B266">
        <v>249</v>
      </c>
      <c r="C266">
        <f>$I$13+B266</f>
        <v>40175</v>
      </c>
      <c r="E266">
        <f>VLOOKUP(D266,Fertilizantes!$A$49:$E$122,2,FALSE)*$C$14</f>
        <v>0</v>
      </c>
      <c r="F266">
        <f>VLOOKUP(D266,Fertilizantes!$A$49:$E$122,4,FALSE)</f>
        <v>0</v>
      </c>
      <c r="G266">
        <f>IF($C$14*ReDiarioFert!C255&lt;=0,"0",$C$14*ReDiarioFert!C255)</f>
        <v>92.19515081491251</v>
      </c>
      <c r="I266">
        <f>$C$14*ReDiarioFert!E255</f>
        <v>41.26840869565217</v>
      </c>
      <c r="K266">
        <f>$C$14*ReDiarioFert!G255</f>
        <v>111.72116666666665</v>
      </c>
      <c r="M266">
        <f>$C$14*ReDiarioFert!I255</f>
        <v>71.70441692043698</v>
      </c>
      <c r="O266">
        <f>$C$14*ReDiarioFert!K255</f>
        <v>0.0039906376192899995</v>
      </c>
      <c r="Q266">
        <f>$C$14*ReDiarioFert!M255</f>
        <v>0.536506915</v>
      </c>
      <c r="T266">
        <f>((G266/100)*$G$386+(I266/100)*$G$387+(K266/100)*$G$388+(M266/100)*$G$389+(O266/100)*$G$390+(Q266)*$G$391+(S266*$G$392)+(E266*(VLOOKUP(D266,Fertilizantes!$A$49:$E$122,3,FALSE))))</f>
        <v>1952.1599925866622</v>
      </c>
    </row>
    <row r="267">
      <c r="B267">
        <v>250</v>
      </c>
      <c r="C267">
        <f>$I$13+B267</f>
        <v>40176</v>
      </c>
      <c r="E267">
        <f>VLOOKUP(D267,Fertilizantes!$A$49:$E$122,2,FALSE)*$C$14</f>
        <v>0</v>
      </c>
      <c r="F267">
        <f>VLOOKUP(D267,Fertilizantes!$A$49:$E$122,4,FALSE)</f>
        <v>0</v>
      </c>
      <c r="G267">
        <f>IF($C$14*ReDiarioFert!C256&lt;=0,"0",$C$14*ReDiarioFert!C256)</f>
        <v>92.19515081491251</v>
      </c>
      <c r="I267">
        <f>$C$14*ReDiarioFert!E256</f>
        <v>41.26840869565217</v>
      </c>
      <c r="K267">
        <f>$C$14*ReDiarioFert!G256</f>
        <v>111.72116666666665</v>
      </c>
      <c r="M267">
        <f>$C$14*ReDiarioFert!I256</f>
        <v>71.70441692043698</v>
      </c>
      <c r="O267">
        <f>$C$14*ReDiarioFert!K256</f>
        <v>0.0039906376192899995</v>
      </c>
      <c r="Q267">
        <f>$C$14*ReDiarioFert!M256</f>
        <v>0.536506915</v>
      </c>
      <c r="T267">
        <f>((G267/100)*$G$386+(I267/100)*$G$387+(K267/100)*$G$388+(M267/100)*$G$389+(O267/100)*$G$390+(Q267)*$G$391+(S267*$G$392)+(E267*(VLOOKUP(D267,Fertilizantes!$A$49:$E$122,3,FALSE))))</f>
        <v>1952.1599925866622</v>
      </c>
    </row>
    <row r="268">
      <c r="B268">
        <v>251</v>
      </c>
      <c r="C268">
        <f>$I$13+B268</f>
        <v>40177</v>
      </c>
      <c r="E268">
        <f>VLOOKUP(D268,Fertilizantes!$A$49:$E$122,2,FALSE)*$C$14</f>
        <v>0</v>
      </c>
      <c r="F268">
        <f>VLOOKUP(D268,Fertilizantes!$A$49:$E$122,4,FALSE)</f>
        <v>0</v>
      </c>
      <c r="G268">
        <f>IF($C$14*ReDiarioFert!C257&lt;=0,"0",$C$14*ReDiarioFert!C257)</f>
        <v>92.19515081491251</v>
      </c>
      <c r="I268">
        <f>$C$14*ReDiarioFert!E257</f>
        <v>41.26840869565217</v>
      </c>
      <c r="K268">
        <f>$C$14*ReDiarioFert!G257</f>
        <v>111.72116666666665</v>
      </c>
      <c r="M268">
        <f>$C$14*ReDiarioFert!I257</f>
        <v>71.70441692043698</v>
      </c>
      <c r="O268">
        <f>$C$14*ReDiarioFert!K257</f>
        <v>0.0039906376192899995</v>
      </c>
      <c r="Q268">
        <f>$C$14*ReDiarioFert!M257</f>
        <v>0.536506915</v>
      </c>
      <c r="T268">
        <f>((G268/100)*$G$386+(I268/100)*$G$387+(K268/100)*$G$388+(M268/100)*$G$389+(O268/100)*$G$390+(Q268)*$G$391+(S268*$G$392)+(E268*(VLOOKUP(D268,Fertilizantes!$A$49:$E$122,3,FALSE))))</f>
        <v>1952.1599925866622</v>
      </c>
    </row>
    <row r="269">
      <c r="B269">
        <v>252</v>
      </c>
      <c r="C269">
        <f>$I$13+B269</f>
        <v>40178</v>
      </c>
      <c r="E269">
        <f>VLOOKUP(D269,Fertilizantes!$A$49:$E$122,2,FALSE)*$C$14</f>
        <v>0</v>
      </c>
      <c r="F269">
        <f>VLOOKUP(D269,Fertilizantes!$A$49:$E$122,4,FALSE)</f>
        <v>0</v>
      </c>
      <c r="G269">
        <f>IF($C$14*ReDiarioFert!C258&lt;=0,"0",$C$14*ReDiarioFert!C258)</f>
        <v>92.19515081491251</v>
      </c>
      <c r="I269">
        <f>$C$14*ReDiarioFert!E258</f>
        <v>41.26840869565217</v>
      </c>
      <c r="K269">
        <f>$C$14*ReDiarioFert!G258</f>
        <v>111.72116666666665</v>
      </c>
      <c r="M269">
        <f>$C$14*ReDiarioFert!I258</f>
        <v>71.70441692043698</v>
      </c>
      <c r="O269">
        <f>$C$14*ReDiarioFert!K258</f>
        <v>0.0039906376192899995</v>
      </c>
      <c r="Q269">
        <f>$C$14*ReDiarioFert!M258</f>
        <v>0.536506915</v>
      </c>
      <c r="T269">
        <f>((G269/100)*$G$386+(I269/100)*$G$387+(K269/100)*$G$388+(M269/100)*$G$389+(O269/100)*$G$390+(Q269)*$G$391+(S269*$G$392)+(E269*(VLOOKUP(D269,Fertilizantes!$A$49:$E$122,3,FALSE))))</f>
        <v>1952.1599925866622</v>
      </c>
    </row>
    <row r="270">
      <c r="A270">
        <v>37</v>
      </c>
      <c r="B270">
        <v>253</v>
      </c>
      <c r="C270">
        <f>$I$13+B270</f>
        <v>40179</v>
      </c>
      <c r="D270">
        <f>Main!$H$87</f>
        <v>0</v>
      </c>
      <c r="E270">
        <f>VLOOKUP(D270,Fertilizantes!$A$49:$E$122,2,FALSE)*$C$14</f>
        <v>0</v>
      </c>
      <c r="F270">
        <f>VLOOKUP(D270,Fertilizantes!$A$49:$E$122,4,FALSE)</f>
        <v>0</v>
      </c>
      <c r="G270">
        <f>IF($C$14*ReDiarioFert!C259&lt;=0,"0",$C$14*ReDiarioFert!C259)</f>
        <v>92.19515081491251</v>
      </c>
      <c r="I270">
        <f>$C$14*ReDiarioFert!E259</f>
        <v>41.26840869565217</v>
      </c>
      <c r="K270">
        <f>$C$14*ReDiarioFert!G259</f>
        <v>111.72116666666665</v>
      </c>
      <c r="M270">
        <f>$C$14*ReDiarioFert!I259</f>
        <v>71.70441692043698</v>
      </c>
      <c r="O270">
        <f>$C$14*ReDiarioFert!K259</f>
        <v>0.0039906376192899995</v>
      </c>
      <c r="Q270">
        <f>$C$14*ReDiarioFert!M259</f>
        <v>0.536506915</v>
      </c>
      <c r="S270">
        <f>$C$14*Main!$D$63</f>
        <v>301</v>
      </c>
      <c r="T270">
        <f>((G270/100)*$G$386+(I270/100)*$G$387+(K270/100)*$G$388+(M270/100)*$G$389+(O270/100)*$G$390+(Q270)*$G$391+(S270*$G$392)+(E270*(VLOOKUP(D270,Fertilizantes!$A$49:$E$122,3,FALSE))))</f>
        <v>2794.9599925866623</v>
      </c>
    </row>
    <row r="271">
      <c r="B271">
        <v>254</v>
      </c>
      <c r="C271">
        <f>$I$13+B271</f>
        <v>40180</v>
      </c>
      <c r="E271">
        <f>VLOOKUP(D271,Fertilizantes!$A$49:$E$122,2,FALSE)*$C$14</f>
        <v>0</v>
      </c>
      <c r="F271">
        <f>VLOOKUP(D271,Fertilizantes!$A$49:$E$122,4,FALSE)</f>
        <v>0</v>
      </c>
      <c r="G271">
        <f>IF($C$14*ReDiarioFert!C260&lt;=0,"0",$C$14*ReDiarioFert!C260)</f>
        <v>92.19515081491251</v>
      </c>
      <c r="I271">
        <f>$C$14*ReDiarioFert!E260</f>
        <v>41.26840869565217</v>
      </c>
      <c r="K271">
        <f>$C$14*ReDiarioFert!G260</f>
        <v>111.72116666666665</v>
      </c>
      <c r="M271">
        <f>$C$14*ReDiarioFert!I260</f>
        <v>71.70441692043698</v>
      </c>
      <c r="O271">
        <f>$C$14*ReDiarioFert!K260</f>
        <v>0.0039906376192899995</v>
      </c>
      <c r="Q271">
        <f>$C$14*ReDiarioFert!M260</f>
        <v>0.536506915</v>
      </c>
      <c r="T271">
        <f>((G271/100)*$G$386+(I271/100)*$G$387+(K271/100)*$G$388+(M271/100)*$G$389+(O271/100)*$G$390+(Q271)*$G$391+(S271*$G$392)+(E271*(VLOOKUP(D271,Fertilizantes!$A$49:$E$122,3,FALSE))))</f>
        <v>1952.1599925866622</v>
      </c>
    </row>
    <row r="272">
      <c r="B272">
        <v>255</v>
      </c>
      <c r="C272">
        <f>$I$13+B272</f>
        <v>40181</v>
      </c>
      <c r="E272">
        <f>VLOOKUP(D272,Fertilizantes!$A$49:$E$122,2,FALSE)*$C$14</f>
        <v>0</v>
      </c>
      <c r="F272">
        <f>VLOOKUP(D272,Fertilizantes!$A$49:$E$122,4,FALSE)</f>
        <v>0</v>
      </c>
      <c r="G272">
        <f>IF($C$14*ReDiarioFert!C261&lt;=0,"0",$C$14*ReDiarioFert!C261)</f>
        <v>92.19515081491251</v>
      </c>
      <c r="I272">
        <f>$C$14*ReDiarioFert!E261</f>
        <v>41.26840869565217</v>
      </c>
      <c r="K272">
        <f>$C$14*ReDiarioFert!G261</f>
        <v>111.72116666666665</v>
      </c>
      <c r="M272">
        <f>$C$14*ReDiarioFert!I261</f>
        <v>71.70441692043698</v>
      </c>
      <c r="O272">
        <f>$C$14*ReDiarioFert!K261</f>
        <v>0.0039906376192899995</v>
      </c>
      <c r="Q272">
        <f>$C$14*ReDiarioFert!M261</f>
        <v>0.536506915</v>
      </c>
      <c r="T272">
        <f>((G272/100)*$G$386+(I272/100)*$G$387+(K272/100)*$G$388+(M272/100)*$G$389+(O272/100)*$G$390+(Q272)*$G$391+(S272*$G$392)+(E272*(VLOOKUP(D272,Fertilizantes!$A$49:$E$122,3,FALSE))))</f>
        <v>1952.1599925866622</v>
      </c>
    </row>
    <row r="273">
      <c r="B273">
        <v>256</v>
      </c>
      <c r="C273">
        <f>$I$13+B273</f>
        <v>40182</v>
      </c>
      <c r="E273">
        <f>VLOOKUP(D273,Fertilizantes!$A$49:$E$122,2,FALSE)*$C$14</f>
        <v>0</v>
      </c>
      <c r="F273">
        <f>VLOOKUP(D273,Fertilizantes!$A$49:$E$122,4,FALSE)</f>
        <v>0</v>
      </c>
      <c r="G273">
        <f>IF($C$14*ReDiarioFert!C262&lt;=0,"0",$C$14*ReDiarioFert!C262)</f>
        <v>92.19515081491251</v>
      </c>
      <c r="I273">
        <f>$C$14*ReDiarioFert!E262</f>
        <v>41.26840869565217</v>
      </c>
      <c r="K273">
        <f>$C$14*ReDiarioFert!G262</f>
        <v>111.72116666666665</v>
      </c>
      <c r="M273">
        <f>$C$14*ReDiarioFert!I262</f>
        <v>71.70441692043698</v>
      </c>
      <c r="O273">
        <f>$C$14*ReDiarioFert!K262</f>
        <v>0.0039906376192899995</v>
      </c>
      <c r="Q273">
        <f>$C$14*ReDiarioFert!M262</f>
        <v>0.536506915</v>
      </c>
      <c r="T273">
        <f>((G273/100)*$G$386+(I273/100)*$G$387+(K273/100)*$G$388+(M273/100)*$G$389+(O273/100)*$G$390+(Q273)*$G$391+(S273*$G$392)+(E273*(VLOOKUP(D273,Fertilizantes!$A$49:$E$122,3,FALSE))))</f>
        <v>1952.1599925866622</v>
      </c>
    </row>
    <row r="274">
      <c r="B274">
        <v>257</v>
      </c>
      <c r="C274">
        <f>$I$13+B274</f>
        <v>40183</v>
      </c>
      <c r="E274">
        <f>VLOOKUP(D274,Fertilizantes!$A$49:$E$122,2,FALSE)*$C$14</f>
        <v>0</v>
      </c>
      <c r="F274">
        <f>VLOOKUP(D274,Fertilizantes!$A$49:$E$122,4,FALSE)</f>
        <v>0</v>
      </c>
      <c r="G274">
        <f>IF($C$14*ReDiarioFert!C263&lt;=0,"0",$C$14*ReDiarioFert!C263)</f>
        <v>92.19515081491251</v>
      </c>
      <c r="I274">
        <f>$C$14*ReDiarioFert!E263</f>
        <v>41.26840869565217</v>
      </c>
      <c r="K274">
        <f>$C$14*ReDiarioFert!G263</f>
        <v>111.72116666666665</v>
      </c>
      <c r="M274">
        <f>$C$14*ReDiarioFert!I263</f>
        <v>71.70441692043698</v>
      </c>
      <c r="O274">
        <f>$C$14*ReDiarioFert!K263</f>
        <v>0.0039906376192899995</v>
      </c>
      <c r="Q274">
        <f>$C$14*ReDiarioFert!M263</f>
        <v>0.536506915</v>
      </c>
      <c r="T274">
        <f>((G274/100)*$G$386+(I274/100)*$G$387+(K274/100)*$G$388+(M274/100)*$G$389+(O274/100)*$G$390+(Q274)*$G$391+(S274*$G$392)+(E274*(VLOOKUP(D274,Fertilizantes!$A$49:$E$122,3,FALSE))))</f>
        <v>1952.1599925866622</v>
      </c>
    </row>
    <row r="275">
      <c r="B275">
        <v>258</v>
      </c>
      <c r="C275">
        <f>$I$13+B275</f>
        <v>40184</v>
      </c>
      <c r="E275">
        <f>VLOOKUP(D275,Fertilizantes!$A$49:$E$122,2,FALSE)*$C$14</f>
        <v>0</v>
      </c>
      <c r="F275">
        <f>VLOOKUP(D275,Fertilizantes!$A$49:$E$122,4,FALSE)</f>
        <v>0</v>
      </c>
      <c r="G275">
        <f>IF($C$14*ReDiarioFert!C264&lt;=0,"0",$C$14*ReDiarioFert!C264)</f>
        <v>92.19515081491251</v>
      </c>
      <c r="I275">
        <f>$C$14*ReDiarioFert!E264</f>
        <v>41.26840869565217</v>
      </c>
      <c r="K275">
        <f>$C$14*ReDiarioFert!G264</f>
        <v>111.72116666666665</v>
      </c>
      <c r="M275">
        <f>$C$14*ReDiarioFert!I264</f>
        <v>71.70441692043698</v>
      </c>
      <c r="O275">
        <f>$C$14*ReDiarioFert!K264</f>
        <v>0.0039906376192899995</v>
      </c>
      <c r="Q275">
        <f>$C$14*ReDiarioFert!M264</f>
        <v>0.536506915</v>
      </c>
      <c r="T275">
        <f>((G275/100)*$G$386+(I275/100)*$G$387+(K275/100)*$G$388+(M275/100)*$G$389+(O275/100)*$G$390+(Q275)*$G$391+(S275*$G$392)+(E275*(VLOOKUP(D275,Fertilizantes!$A$49:$E$122,3,FALSE))))</f>
        <v>1952.1599925866622</v>
      </c>
    </row>
    <row r="276">
      <c r="B276">
        <v>259</v>
      </c>
      <c r="C276">
        <f>$I$13+B276</f>
        <v>40185</v>
      </c>
      <c r="E276">
        <f>VLOOKUP(D276,Fertilizantes!$A$49:$E$122,2,FALSE)*$C$14</f>
        <v>0</v>
      </c>
      <c r="F276">
        <f>VLOOKUP(D276,Fertilizantes!$A$49:$E$122,4,FALSE)</f>
        <v>0</v>
      </c>
      <c r="G276">
        <f>IF($C$14*ReDiarioFert!C265&lt;=0,"0",$C$14*ReDiarioFert!C265)</f>
        <v>92.19515081491251</v>
      </c>
      <c r="I276">
        <f>$C$14*ReDiarioFert!E265</f>
        <v>41.26840869565217</v>
      </c>
      <c r="K276">
        <f>$C$14*ReDiarioFert!G265</f>
        <v>111.72116666666665</v>
      </c>
      <c r="M276">
        <f>$C$14*ReDiarioFert!I265</f>
        <v>71.70441692043698</v>
      </c>
      <c r="O276">
        <f>$C$14*ReDiarioFert!K265</f>
        <v>0.0039906376192899995</v>
      </c>
      <c r="Q276">
        <f>$C$14*ReDiarioFert!M265</f>
        <v>0.536506915</v>
      </c>
      <c r="S276">
        <f>Main!$H$84</f>
        <v>0</v>
      </c>
      <c r="T276">
        <f>((G276/100)*$G$386+(I276/100)*$G$387+(K276/100)*$G$388+(M276/100)*$G$389+(O276/100)*$G$390+(Q276)*$G$391+(S276*$G$392)+(E276*(VLOOKUP(D276,Fertilizantes!$A$49:$E$122,3,FALSE))))</f>
        <v>1952.1599925866622</v>
      </c>
    </row>
    <row r="277">
      <c r="A277">
        <v>38</v>
      </c>
      <c r="B277">
        <v>260</v>
      </c>
      <c r="C277">
        <f>$I$13+B277</f>
        <v>40186</v>
      </c>
      <c r="E277">
        <f>VLOOKUP(D277,Fertilizantes!$A$49:$E$122,2,FALSE)*$C$14</f>
        <v>0</v>
      </c>
      <c r="F277">
        <f>VLOOKUP(D277,Fertilizantes!$A$49:$E$122,4,FALSE)</f>
        <v>0</v>
      </c>
      <c r="G277">
        <f>IF($C$14*ReDiarioFert!C266&lt;=0,"0",$C$14*ReDiarioFert!C266)</f>
        <v>92.19515081491251</v>
      </c>
      <c r="I277">
        <f>$C$14*ReDiarioFert!E266</f>
        <v>41.26840869565217</v>
      </c>
      <c r="K277">
        <f>$C$14*ReDiarioFert!G266</f>
        <v>111.72116666666665</v>
      </c>
      <c r="M277">
        <f>$C$14*ReDiarioFert!I266</f>
        <v>71.70441692043698</v>
      </c>
      <c r="O277">
        <f>$C$14*ReDiarioFert!K266</f>
        <v>0.0039906376192899995</v>
      </c>
      <c r="Q277">
        <f>$C$14*ReDiarioFert!M266</f>
        <v>0.536506915</v>
      </c>
      <c r="S277">
        <f>$C$14*Main!$D$63</f>
        <v>301</v>
      </c>
      <c r="T277">
        <f>((G277/100)*$G$386+(I277/100)*$G$387+(K277/100)*$G$388+(M277/100)*$G$389+(O277/100)*$G$390+(Q277)*$G$391+(S277*$G$392)+(E277*(VLOOKUP(D277,Fertilizantes!$A$49:$E$122,3,FALSE))))</f>
        <v>2794.9599925866623</v>
      </c>
    </row>
    <row r="278">
      <c r="B278">
        <v>261</v>
      </c>
      <c r="C278">
        <f>$I$13+B278</f>
        <v>40187</v>
      </c>
      <c r="E278">
        <f>VLOOKUP(D278,Fertilizantes!$A$49:$E$122,2,FALSE)*$C$14</f>
        <v>0</v>
      </c>
      <c r="F278">
        <f>VLOOKUP(D278,Fertilizantes!$A$49:$E$122,4,FALSE)</f>
        <v>0</v>
      </c>
      <c r="G278">
        <f>IF($C$14*ReDiarioFert!C267&lt;=0,"0",$C$14*ReDiarioFert!C267)</f>
        <v>92.19515081491251</v>
      </c>
      <c r="I278">
        <f>$C$14*ReDiarioFert!E267</f>
        <v>41.26840869565217</v>
      </c>
      <c r="K278">
        <f>$C$14*ReDiarioFert!G267</f>
        <v>111.72116666666665</v>
      </c>
      <c r="M278">
        <f>$C$14*ReDiarioFert!I267</f>
        <v>71.70441692043698</v>
      </c>
      <c r="O278">
        <f>$C$14*ReDiarioFert!K267</f>
        <v>0.0039906376192899995</v>
      </c>
      <c r="Q278">
        <f>$C$14*ReDiarioFert!M267</f>
        <v>0.536506915</v>
      </c>
      <c r="T278">
        <f>((G278/100)*$G$386+(I278/100)*$G$387+(K278/100)*$G$388+(M278/100)*$G$389+(O278/100)*$G$390+(Q278)*$G$391+(S278*$G$392)+(E278*(VLOOKUP(D278,Fertilizantes!$A$49:$E$122,3,FALSE))))</f>
        <v>1952.1599925866622</v>
      </c>
    </row>
    <row r="279">
      <c r="B279">
        <v>262</v>
      </c>
      <c r="C279">
        <f>$I$13+B279</f>
        <v>40188</v>
      </c>
      <c r="E279">
        <f>VLOOKUP(D279,Fertilizantes!$A$49:$E$122,2,FALSE)*$C$14</f>
        <v>0</v>
      </c>
      <c r="F279">
        <f>VLOOKUP(D279,Fertilizantes!$A$49:$E$122,4,FALSE)</f>
        <v>0</v>
      </c>
      <c r="G279">
        <f>IF($C$14*ReDiarioFert!C268&lt;=0,"0",$C$14*ReDiarioFert!C268)</f>
        <v>92.19515081491251</v>
      </c>
      <c r="I279">
        <f>$C$14*ReDiarioFert!E268</f>
        <v>41.26840869565217</v>
      </c>
      <c r="K279">
        <f>$C$14*ReDiarioFert!G268</f>
        <v>111.72116666666665</v>
      </c>
      <c r="M279">
        <f>$C$14*ReDiarioFert!I268</f>
        <v>71.70441692043698</v>
      </c>
      <c r="O279">
        <f>$C$14*ReDiarioFert!K268</f>
        <v>0.0039906376192899995</v>
      </c>
      <c r="Q279">
        <f>$C$14*ReDiarioFert!M268</f>
        <v>0.536506915</v>
      </c>
      <c r="T279">
        <f>((G279/100)*$G$386+(I279/100)*$G$387+(K279/100)*$G$388+(M279/100)*$G$389+(O279/100)*$G$390+(Q279)*$G$391+(S279*$G$392)+(E279*(VLOOKUP(D279,Fertilizantes!$A$49:$E$122,3,FALSE))))</f>
        <v>1952.1599925866622</v>
      </c>
    </row>
    <row r="280">
      <c r="B280">
        <v>263</v>
      </c>
      <c r="C280">
        <f>$I$13+B280</f>
        <v>40189</v>
      </c>
      <c r="E280">
        <f>VLOOKUP(D280,Fertilizantes!$A$49:$E$122,2,FALSE)*$C$14</f>
        <v>0</v>
      </c>
      <c r="F280">
        <f>VLOOKUP(D280,Fertilizantes!$A$49:$E$122,4,FALSE)</f>
        <v>0</v>
      </c>
      <c r="G280">
        <f>IF($C$14*ReDiarioFert!C269&lt;=0,"0",$C$14*ReDiarioFert!C269)</f>
        <v>92.19515081491251</v>
      </c>
      <c r="I280">
        <f>$C$14*ReDiarioFert!E269</f>
        <v>41.26840869565217</v>
      </c>
      <c r="K280">
        <f>$C$14*ReDiarioFert!G269</f>
        <v>111.72116666666665</v>
      </c>
      <c r="M280">
        <f>$C$14*ReDiarioFert!I269</f>
        <v>71.70441692043698</v>
      </c>
      <c r="O280">
        <f>$C$14*ReDiarioFert!K269</f>
        <v>0.0039906376192899995</v>
      </c>
      <c r="Q280">
        <f>$C$14*ReDiarioFert!M269</f>
        <v>0.536506915</v>
      </c>
      <c r="T280">
        <f>((G280/100)*$G$386+(I280/100)*$G$387+(K280/100)*$G$388+(M280/100)*$G$389+(O280/100)*$G$390+(Q280)*$G$391+(S280*$G$392)+(E280*(VLOOKUP(D280,Fertilizantes!$A$49:$E$122,3,FALSE))))</f>
        <v>1952.1599925866622</v>
      </c>
    </row>
    <row r="281">
      <c r="B281">
        <v>264</v>
      </c>
      <c r="C281">
        <f>$I$13+B281</f>
        <v>40190</v>
      </c>
      <c r="E281">
        <f>VLOOKUP(D281,Fertilizantes!$A$49:$E$122,2,FALSE)*$C$14</f>
        <v>0</v>
      </c>
      <c r="F281">
        <f>VLOOKUP(D281,Fertilizantes!$A$49:$E$122,4,FALSE)</f>
        <v>0</v>
      </c>
      <c r="G281">
        <f>IF($C$14*ReDiarioFert!C270&lt;=0,"0",$C$14*ReDiarioFert!C270)</f>
        <v>92.19515081491251</v>
      </c>
      <c r="I281">
        <f>$C$14*ReDiarioFert!E270</f>
        <v>41.26840869565217</v>
      </c>
      <c r="K281">
        <f>$C$14*ReDiarioFert!G270</f>
        <v>111.72116666666665</v>
      </c>
      <c r="M281">
        <f>$C$14*ReDiarioFert!I270</f>
        <v>71.70441692043698</v>
      </c>
      <c r="O281">
        <f>$C$14*ReDiarioFert!K270</f>
        <v>0.0039906376192899995</v>
      </c>
      <c r="Q281">
        <f>$C$14*ReDiarioFert!M270</f>
        <v>0.536506915</v>
      </c>
      <c r="T281">
        <f>((G281/100)*$G$386+(I281/100)*$G$387+(K281/100)*$G$388+(M281/100)*$G$389+(O281/100)*$G$390+(Q281)*$G$391+(S281*$G$392)+(E281*(VLOOKUP(D281,Fertilizantes!$A$49:$E$122,3,FALSE))))</f>
        <v>1952.1599925866622</v>
      </c>
    </row>
    <row r="282">
      <c r="B282">
        <v>265</v>
      </c>
      <c r="C282">
        <f>$I$13+B282</f>
        <v>40191</v>
      </c>
      <c r="E282">
        <f>VLOOKUP(D282,Fertilizantes!$A$49:$E$122,2,FALSE)*$C$14</f>
        <v>0</v>
      </c>
      <c r="F282">
        <f>VLOOKUP(D282,Fertilizantes!$A$49:$E$122,4,FALSE)</f>
        <v>0</v>
      </c>
      <c r="G282">
        <f>IF($C$14*ReDiarioFert!C271&lt;=0,"0",$C$14*ReDiarioFert!C271)</f>
        <v>92.19515081491251</v>
      </c>
      <c r="I282">
        <f>$C$14*ReDiarioFert!E271</f>
        <v>41.26840869565217</v>
      </c>
      <c r="K282">
        <f>$C$14*ReDiarioFert!G271</f>
        <v>111.72116666666665</v>
      </c>
      <c r="M282">
        <f>$C$14*ReDiarioFert!I271</f>
        <v>71.70441692043698</v>
      </c>
      <c r="O282">
        <f>$C$14*ReDiarioFert!K271</f>
        <v>0.0039906376192899995</v>
      </c>
      <c r="Q282">
        <f>$C$14*ReDiarioFert!M271</f>
        <v>0.536506915</v>
      </c>
      <c r="T282">
        <f>((G282/100)*$G$386+(I282/100)*$G$387+(K282/100)*$G$388+(M282/100)*$G$389+(O282/100)*$G$390+(Q282)*$G$391+(S282*$G$392)+(E282*(VLOOKUP(D282,Fertilizantes!$A$49:$E$122,3,FALSE))))</f>
        <v>1952.1599925866622</v>
      </c>
    </row>
    <row r="283">
      <c r="B283">
        <v>266</v>
      </c>
      <c r="C283">
        <f>$I$13+B283</f>
        <v>40192</v>
      </c>
      <c r="E283">
        <f>VLOOKUP(D283,Fertilizantes!$A$49:$E$122,2,FALSE)*$C$14</f>
        <v>0</v>
      </c>
      <c r="F283">
        <f>VLOOKUP(D283,Fertilizantes!$A$49:$E$122,4,FALSE)</f>
        <v>0</v>
      </c>
      <c r="G283">
        <f>IF($C$14*ReDiarioFert!C272&lt;=0,"0",$C$14*ReDiarioFert!C272)</f>
        <v>92.19515081491251</v>
      </c>
      <c r="I283">
        <f>$C$14*ReDiarioFert!E272</f>
        <v>41.26840869565217</v>
      </c>
      <c r="K283">
        <f>$C$14*ReDiarioFert!G272</f>
        <v>111.72116666666665</v>
      </c>
      <c r="M283">
        <f>$C$14*ReDiarioFert!I272</f>
        <v>71.70441692043698</v>
      </c>
      <c r="O283">
        <f>$C$14*ReDiarioFert!K272</f>
        <v>0.0039906376192899995</v>
      </c>
      <c r="Q283">
        <f>$C$14*ReDiarioFert!M272</f>
        <v>0.536506915</v>
      </c>
      <c r="T283">
        <f>((G283/100)*$G$386+(I283/100)*$G$387+(K283/100)*$G$388+(M283/100)*$G$389+(O283/100)*$G$390+(Q283)*$G$391+(S283*$G$392)+(E283*(VLOOKUP(D283,Fertilizantes!$A$49:$E$122,3,FALSE))))</f>
        <v>1952.1599925866622</v>
      </c>
    </row>
    <row r="284">
      <c r="A284">
        <v>39</v>
      </c>
      <c r="B284">
        <v>267</v>
      </c>
      <c r="C284">
        <f>$I$13+B284</f>
        <v>40193</v>
      </c>
      <c r="E284">
        <f>VLOOKUP(D284,Fertilizantes!$A$49:$E$122,2,FALSE)*$C$14</f>
        <v>0</v>
      </c>
      <c r="F284">
        <f>VLOOKUP(D284,Fertilizantes!$A$49:$E$122,4,FALSE)</f>
        <v>0</v>
      </c>
      <c r="G284">
        <f>IF($C$14*ReDiarioFert!C273&lt;=0,"0",$C$14*ReDiarioFert!C273)</f>
        <v>92.19515081491251</v>
      </c>
      <c r="I284">
        <f>$C$14*ReDiarioFert!E273</f>
        <v>41.26840869565217</v>
      </c>
      <c r="K284">
        <f>$C$14*ReDiarioFert!G273</f>
        <v>111.72116666666665</v>
      </c>
      <c r="M284">
        <f>$C$14*ReDiarioFert!I273</f>
        <v>71.70441692043698</v>
      </c>
      <c r="O284">
        <f>$C$14*ReDiarioFert!K273</f>
        <v>0.0039906376192899995</v>
      </c>
      <c r="Q284">
        <f>$C$14*ReDiarioFert!M273</f>
        <v>0.536506915</v>
      </c>
      <c r="S284">
        <f>$C$14*Main!$D$63</f>
        <v>301</v>
      </c>
      <c r="T284">
        <f>((G284/100)*$G$386+(I284/100)*$G$387+(K284/100)*$G$388+(M284/100)*$G$389+(O284/100)*$G$390+(Q284)*$G$391+(S284*$G$392)+(E284*(VLOOKUP(D284,Fertilizantes!$A$49:$E$122,3,FALSE))))</f>
        <v>2794.9599925866623</v>
      </c>
    </row>
    <row r="285">
      <c r="B285">
        <v>268</v>
      </c>
      <c r="C285">
        <f>$I$13+B285</f>
        <v>40194</v>
      </c>
      <c r="E285">
        <f>VLOOKUP(D285,Fertilizantes!$A$49:$E$122,2,FALSE)*$C$14</f>
        <v>0</v>
      </c>
      <c r="F285">
        <f>VLOOKUP(D285,Fertilizantes!$A$49:$E$122,4,FALSE)</f>
        <v>0</v>
      </c>
      <c r="G285">
        <f>IF($C$14*ReDiarioFert!C274&lt;=0,"0",$C$14*ReDiarioFert!C274)</f>
        <v>92.19515081491251</v>
      </c>
      <c r="I285">
        <f>$C$14*ReDiarioFert!E274</f>
        <v>41.26840869565217</v>
      </c>
      <c r="K285">
        <f>$C$14*ReDiarioFert!G274</f>
        <v>111.72116666666665</v>
      </c>
      <c r="M285">
        <f>$C$14*ReDiarioFert!I274</f>
        <v>71.70441692043698</v>
      </c>
      <c r="O285">
        <f>$C$14*ReDiarioFert!K274</f>
        <v>0.0039906376192899995</v>
      </c>
      <c r="Q285">
        <f>$C$14*ReDiarioFert!M274</f>
        <v>0.536506915</v>
      </c>
      <c r="T285">
        <f>((G285/100)*$G$386+(I285/100)*$G$387+(K285/100)*$G$388+(M285/100)*$G$389+(O285/100)*$G$390+(Q285)*$G$391+(S285*$G$392)+(E285*(VLOOKUP(D285,Fertilizantes!$A$49:$E$122,3,FALSE))))</f>
        <v>1952.1599925866622</v>
      </c>
    </row>
    <row r="286">
      <c r="B286">
        <v>269</v>
      </c>
      <c r="C286">
        <f>$I$13+B286</f>
        <v>40195</v>
      </c>
      <c r="E286">
        <f>VLOOKUP(D286,Fertilizantes!$A$49:$E$122,2,FALSE)*$C$14</f>
        <v>0</v>
      </c>
      <c r="F286">
        <f>VLOOKUP(D286,Fertilizantes!$A$49:$E$122,4,FALSE)</f>
        <v>0</v>
      </c>
      <c r="G286">
        <f>IF($C$14*ReDiarioFert!C275&lt;=0,"0",$C$14*ReDiarioFert!C275)</f>
        <v>92.19515081491251</v>
      </c>
      <c r="I286">
        <f>$C$14*ReDiarioFert!E275</f>
        <v>41.26840869565217</v>
      </c>
      <c r="K286">
        <f>$C$14*ReDiarioFert!G275</f>
        <v>111.72116666666665</v>
      </c>
      <c r="M286">
        <f>$C$14*ReDiarioFert!I275</f>
        <v>71.70441692043698</v>
      </c>
      <c r="O286">
        <f>$C$14*ReDiarioFert!K275</f>
        <v>0.0039906376192899995</v>
      </c>
      <c r="Q286">
        <f>$C$14*ReDiarioFert!M275</f>
        <v>0.536506915</v>
      </c>
      <c r="T286">
        <f>((G286/100)*$G$386+(I286/100)*$G$387+(K286/100)*$G$388+(M286/100)*$G$389+(O286/100)*$G$390+(Q286)*$G$391+(S286*$G$392)+(E286*(VLOOKUP(D286,Fertilizantes!$A$49:$E$122,3,FALSE))))</f>
        <v>1952.1599925866622</v>
      </c>
    </row>
    <row r="287">
      <c r="B287">
        <v>270</v>
      </c>
      <c r="C287">
        <f>$I$13+B287</f>
        <v>40196</v>
      </c>
      <c r="D287" t="str">
        <v>TricoZam</v>
      </c>
      <c r="E287">
        <f>VLOOKUP(D287,Fertilizantes!$A$49:$E$122,2,FALSE)*$C$14</f>
        <v>15.049999999999999</v>
      </c>
      <c r="F287" t="str">
        <f>VLOOKUP(D287,Fertilizantes!$A$49:$E$122,4,FALSE)</f>
        <v>Dosis</v>
      </c>
      <c r="G287">
        <f>IF($C$14*ReDiarioFert!C276&lt;=0,"0",$C$14*ReDiarioFert!C276)</f>
        <v>92.19515081491251</v>
      </c>
      <c r="I287">
        <f>$C$14*ReDiarioFert!E276</f>
        <v>41.26840869565217</v>
      </c>
      <c r="K287">
        <f>$C$14*ReDiarioFert!G276</f>
        <v>111.72116666666665</v>
      </c>
      <c r="M287">
        <f>$C$14*ReDiarioFert!I276</f>
        <v>71.70441692043698</v>
      </c>
      <c r="O287">
        <f>$C$14*ReDiarioFert!K276</f>
        <v>0.0039906376192899995</v>
      </c>
      <c r="Q287">
        <f>$C$14*ReDiarioFert!M276</f>
        <v>0.536506915</v>
      </c>
      <c r="T287">
        <f>((G287/100)*$G$386+(I287/100)*$G$387+(K287/100)*$G$388+(M287/100)*$G$389+(O287/100)*$G$390+(Q287)*$G$391+(S287*$G$392)+(E287*(VLOOKUP(D287,Fertilizantes!$A$49:$E$122,3,FALSE))))</f>
        <v>7671.159992586662</v>
      </c>
    </row>
    <row r="288">
      <c r="B288">
        <v>271</v>
      </c>
      <c r="C288">
        <f>$I$13+B288</f>
        <v>40197</v>
      </c>
      <c r="E288">
        <f>VLOOKUP(D288,Fertilizantes!$A$49:$E$122,2,FALSE)*$C$14</f>
        <v>0</v>
      </c>
      <c r="F288">
        <f>VLOOKUP(D288,Fertilizantes!$A$49:$E$122,4,FALSE)</f>
        <v>0</v>
      </c>
      <c r="G288">
        <f>IF($C$14*ReDiarioFert!C277&lt;=0,"0",$C$14*ReDiarioFert!C277)</f>
        <v>92.19515081491251</v>
      </c>
      <c r="I288">
        <f>$C$14*ReDiarioFert!E277</f>
        <v>41.26840869565217</v>
      </c>
      <c r="K288">
        <f>$C$14*ReDiarioFert!G277</f>
        <v>111.72116666666665</v>
      </c>
      <c r="M288">
        <f>$C$14*ReDiarioFert!I277</f>
        <v>71.70441692043698</v>
      </c>
      <c r="O288">
        <f>$C$14*ReDiarioFert!K277</f>
        <v>0.0039906376192899995</v>
      </c>
      <c r="Q288">
        <f>$C$14*ReDiarioFert!M277</f>
        <v>0.536506915</v>
      </c>
      <c r="T288">
        <f>((G288/100)*$G$386+(I288/100)*$G$387+(K288/100)*$G$388+(M288/100)*$G$389+(O288/100)*$G$390+(Q288)*$G$391+(S288*$G$392)+(E288*(VLOOKUP(D288,Fertilizantes!$A$49:$E$122,3,FALSE))))</f>
        <v>1952.1599925866622</v>
      </c>
    </row>
    <row r="289">
      <c r="B289">
        <v>272</v>
      </c>
      <c r="C289">
        <f>$I$13+B289</f>
        <v>40198</v>
      </c>
      <c r="E289">
        <f>VLOOKUP(D289,Fertilizantes!$A$49:$E$122,2,FALSE)*$C$14</f>
        <v>0</v>
      </c>
      <c r="F289">
        <f>VLOOKUP(D289,Fertilizantes!$A$49:$E$122,4,FALSE)</f>
        <v>0</v>
      </c>
      <c r="G289">
        <f>IF($C$14*ReDiarioFert!C278&lt;=0,"0",$C$14*ReDiarioFert!C278)</f>
        <v>92.19515081491251</v>
      </c>
      <c r="I289">
        <f>$C$14*ReDiarioFert!E278</f>
        <v>41.26840869565217</v>
      </c>
      <c r="K289">
        <f>$C$14*ReDiarioFert!G278</f>
        <v>111.72116666666665</v>
      </c>
      <c r="M289">
        <f>$C$14*ReDiarioFert!I278</f>
        <v>71.70441692043698</v>
      </c>
      <c r="O289">
        <f>$C$14*ReDiarioFert!K278</f>
        <v>0.0039906376192899995</v>
      </c>
      <c r="Q289">
        <f>$C$14*ReDiarioFert!M278</f>
        <v>0.536506915</v>
      </c>
      <c r="T289">
        <f>((G289/100)*$G$386+(I289/100)*$G$387+(K289/100)*$G$388+(M289/100)*$G$389+(O289/100)*$G$390+(Q289)*$G$391+(S289*$G$392)+(E289*(VLOOKUP(D289,Fertilizantes!$A$49:$E$122,3,FALSE))))</f>
        <v>1952.1599925866622</v>
      </c>
    </row>
    <row r="290">
      <c r="B290">
        <v>273</v>
      </c>
      <c r="C290">
        <f>$I$13+B290</f>
        <v>40199</v>
      </c>
      <c r="E290">
        <f>VLOOKUP(D290,Fertilizantes!$A$49:$E$122,2,FALSE)*$C$14</f>
        <v>0</v>
      </c>
      <c r="F290">
        <f>VLOOKUP(D290,Fertilizantes!$A$49:$E$122,4,FALSE)</f>
        <v>0</v>
      </c>
      <c r="G290">
        <f>IF($C$14*ReDiarioFert!C279&lt;=0,"0",$C$14*ReDiarioFert!C279)</f>
        <v>92.19515081491251</v>
      </c>
      <c r="I290">
        <f>$C$14*ReDiarioFert!E279</f>
        <v>41.26840869565217</v>
      </c>
      <c r="K290">
        <f>$C$14*ReDiarioFert!G279</f>
        <v>111.72116666666665</v>
      </c>
      <c r="M290">
        <f>$C$14*ReDiarioFert!I279</f>
        <v>71.70441692043698</v>
      </c>
      <c r="O290">
        <f>$C$14*ReDiarioFert!K279</f>
        <v>0.0039906376192899995</v>
      </c>
      <c r="Q290">
        <f>$C$14*ReDiarioFert!M279</f>
        <v>0.536506915</v>
      </c>
      <c r="S290">
        <f>Main!$H$85</f>
        <v>0</v>
      </c>
      <c r="T290">
        <f>((G290/100)*$G$386+(I290/100)*$G$387+(K290/100)*$G$388+(M290/100)*$G$389+(O290/100)*$G$390+(Q290)*$G$391+(S290*$G$392)+(E290*(VLOOKUP(D290,Fertilizantes!$A$49:$E$122,3,FALSE))))</f>
        <v>1952.1599925866622</v>
      </c>
    </row>
    <row r="291">
      <c r="A291">
        <v>40</v>
      </c>
      <c r="B291">
        <v>274</v>
      </c>
      <c r="C291">
        <f>$I$13+B291</f>
        <v>40200</v>
      </c>
      <c r="E291">
        <f>VLOOKUP(D291,Fertilizantes!$A$49:$E$122,2,FALSE)*$C$14</f>
        <v>0</v>
      </c>
      <c r="F291">
        <f>VLOOKUP(D291,Fertilizantes!$A$49:$E$122,4,FALSE)</f>
        <v>0</v>
      </c>
      <c r="G291">
        <f>IF($C$14*ReDiarioFert!C280&lt;=0,"0",$C$14*ReDiarioFert!C280)</f>
        <v>97.86385449521727</v>
      </c>
      <c r="I291">
        <f>$C$14*ReDiarioFert!E280</f>
        <v>41.26840869565217</v>
      </c>
      <c r="K291">
        <f>$C$14*ReDiarioFert!G280</f>
        <v>117.56658666666665</v>
      </c>
      <c r="M291">
        <f>$C$14*ReDiarioFert!I280</f>
        <v>75.45610019819598</v>
      </c>
      <c r="O291">
        <f>$C$14*ReDiarioFert!K280</f>
        <v>0.0041994338004304</v>
      </c>
      <c r="Q291">
        <f>$C$14*ReDiarioFert!M280</f>
        <v>0.536506915</v>
      </c>
      <c r="S291">
        <f>$C$14*Main!$D$63</f>
        <v>301</v>
      </c>
      <c r="T291">
        <f>((G291/100)*$G$386+(I291/100)*$G$387+(K291/100)*$G$388+(M291/100)*$G$389+(O291/100)*$G$390+(Q291)*$G$391+(S291*$G$392)+(E291*(VLOOKUP(D291,Fertilizantes!$A$49:$E$122,3,FALSE))))</f>
        <v>2883.920224607112</v>
      </c>
    </row>
    <row r="292">
      <c r="B292">
        <v>275</v>
      </c>
      <c r="C292">
        <f>$I$13+B292</f>
        <v>40201</v>
      </c>
      <c r="E292">
        <f>VLOOKUP(D292,Fertilizantes!$A$49:$E$122,2,FALSE)*$C$14</f>
        <v>0</v>
      </c>
      <c r="F292">
        <f>VLOOKUP(D292,Fertilizantes!$A$49:$E$122,4,FALSE)</f>
        <v>0</v>
      </c>
      <c r="G292">
        <f>IF($C$14*ReDiarioFert!C281&lt;=0,"0",$C$14*ReDiarioFert!C281)</f>
        <v>97.86385449521727</v>
      </c>
      <c r="I292">
        <f>$C$14*ReDiarioFert!E281</f>
        <v>41.26840869565217</v>
      </c>
      <c r="K292">
        <f>$C$14*ReDiarioFert!G281</f>
        <v>117.56658666666665</v>
      </c>
      <c r="M292">
        <f>$C$14*ReDiarioFert!I281</f>
        <v>75.45610019819598</v>
      </c>
      <c r="O292">
        <f>$C$14*ReDiarioFert!K281</f>
        <v>0.0041994338004304</v>
      </c>
      <c r="Q292">
        <f>$C$14*ReDiarioFert!M281</f>
        <v>0.536506915</v>
      </c>
      <c r="T292">
        <f>((G292/100)*$G$386+(I292/100)*$G$387+(K292/100)*$G$388+(M292/100)*$G$389+(O292/100)*$G$390+(Q292)*$G$391+(S292*$G$392)+(E292*(VLOOKUP(D292,Fertilizantes!$A$49:$E$122,3,FALSE))))</f>
        <v>2041.1202246071116</v>
      </c>
    </row>
    <row r="293">
      <c r="B293">
        <v>276</v>
      </c>
      <c r="C293">
        <f>$I$13+B293</f>
        <v>40202</v>
      </c>
      <c r="E293">
        <f>VLOOKUP(D293,Fertilizantes!$A$49:$E$122,2,FALSE)*$C$14</f>
        <v>0</v>
      </c>
      <c r="F293">
        <f>VLOOKUP(D293,Fertilizantes!$A$49:$E$122,4,FALSE)</f>
        <v>0</v>
      </c>
      <c r="G293">
        <f>IF($C$14*ReDiarioFert!C282&lt;=0,"0",$C$14*ReDiarioFert!C282)</f>
        <v>97.86385449521727</v>
      </c>
      <c r="I293">
        <f>$C$14*ReDiarioFert!E282</f>
        <v>41.26840869565217</v>
      </c>
      <c r="K293">
        <f>$C$14*ReDiarioFert!G282</f>
        <v>117.56658666666665</v>
      </c>
      <c r="M293">
        <f>$C$14*ReDiarioFert!I282</f>
        <v>75.45610019819598</v>
      </c>
      <c r="O293">
        <f>$C$14*ReDiarioFert!K282</f>
        <v>0.0041994338004304</v>
      </c>
      <c r="Q293">
        <f>$C$14*ReDiarioFert!M282</f>
        <v>0.536506915</v>
      </c>
      <c r="T293">
        <f>((G293/100)*$G$386+(I293/100)*$G$387+(K293/100)*$G$388+(M293/100)*$G$389+(O293/100)*$G$390+(Q293)*$G$391+(S293*$G$392)+(E293*(VLOOKUP(D293,Fertilizantes!$A$49:$E$122,3,FALSE))))</f>
        <v>2041.1202246071116</v>
      </c>
    </row>
    <row r="294">
      <c r="B294">
        <v>277</v>
      </c>
      <c r="C294">
        <f>$I$13+B294</f>
        <v>40203</v>
      </c>
      <c r="E294">
        <f>VLOOKUP(D294,Fertilizantes!$A$49:$E$122,2,FALSE)*$C$14</f>
        <v>0</v>
      </c>
      <c r="F294">
        <f>VLOOKUP(D294,Fertilizantes!$A$49:$E$122,4,FALSE)</f>
        <v>0</v>
      </c>
      <c r="G294">
        <f>IF($C$14*ReDiarioFert!C283&lt;=0,"0",$C$14*ReDiarioFert!C283)</f>
        <v>97.86385449521727</v>
      </c>
      <c r="I294">
        <f>$C$14*ReDiarioFert!E283</f>
        <v>41.26840869565217</v>
      </c>
      <c r="K294">
        <f>$C$14*ReDiarioFert!G283</f>
        <v>117.56658666666665</v>
      </c>
      <c r="M294">
        <f>$C$14*ReDiarioFert!I283</f>
        <v>75.45610019819598</v>
      </c>
      <c r="O294">
        <f>$C$14*ReDiarioFert!K283</f>
        <v>0.0041994338004304</v>
      </c>
      <c r="Q294">
        <f>$C$14*ReDiarioFert!M283</f>
        <v>0.536506915</v>
      </c>
      <c r="T294">
        <f>((G294/100)*$G$386+(I294/100)*$G$387+(K294/100)*$G$388+(M294/100)*$G$389+(O294/100)*$G$390+(Q294)*$G$391+(S294*$G$392)+(E294*(VLOOKUP(D294,Fertilizantes!$A$49:$E$122,3,FALSE))))</f>
        <v>2041.1202246071116</v>
      </c>
    </row>
    <row r="295">
      <c r="B295">
        <v>278</v>
      </c>
      <c r="C295">
        <f>$I$13+B295</f>
        <v>40204</v>
      </c>
      <c r="E295">
        <f>VLOOKUP(D295,Fertilizantes!$A$49:$E$122,2,FALSE)*$C$14</f>
        <v>0</v>
      </c>
      <c r="F295">
        <f>VLOOKUP(D295,Fertilizantes!$A$49:$E$122,4,FALSE)</f>
        <v>0</v>
      </c>
      <c r="G295">
        <f>IF($C$14*ReDiarioFert!C284&lt;=0,"0",$C$14*ReDiarioFert!C284)</f>
        <v>97.86385449521727</v>
      </c>
      <c r="I295">
        <f>$C$14*ReDiarioFert!E284</f>
        <v>41.26840869565217</v>
      </c>
      <c r="K295">
        <f>$C$14*ReDiarioFert!G284</f>
        <v>117.56658666666665</v>
      </c>
      <c r="M295">
        <f>$C$14*ReDiarioFert!I284</f>
        <v>75.45610019819598</v>
      </c>
      <c r="O295">
        <f>$C$14*ReDiarioFert!K284</f>
        <v>0.0041994338004304</v>
      </c>
      <c r="Q295">
        <f>$C$14*ReDiarioFert!M284</f>
        <v>0.536506915</v>
      </c>
      <c r="T295">
        <f>((G295/100)*$G$386+(I295/100)*$G$387+(K295/100)*$G$388+(M295/100)*$G$389+(O295/100)*$G$390+(Q295)*$G$391+(S295*$G$392)+(E295*(VLOOKUP(D295,Fertilizantes!$A$49:$E$122,3,FALSE))))</f>
        <v>2041.1202246071116</v>
      </c>
    </row>
    <row r="296">
      <c r="B296">
        <v>279</v>
      </c>
      <c r="C296">
        <f>$I$13+B296</f>
        <v>40205</v>
      </c>
      <c r="E296">
        <f>VLOOKUP(D296,Fertilizantes!$A$49:$E$122,2,FALSE)*$C$14</f>
        <v>0</v>
      </c>
      <c r="F296">
        <f>VLOOKUP(D296,Fertilizantes!$A$49:$E$122,4,FALSE)</f>
        <v>0</v>
      </c>
      <c r="G296">
        <f>IF($C$14*ReDiarioFert!C285&lt;=0,"0",$C$14*ReDiarioFert!C285)</f>
        <v>97.86385449521727</v>
      </c>
      <c r="I296">
        <f>$C$14*ReDiarioFert!E285</f>
        <v>41.26840869565217</v>
      </c>
      <c r="K296">
        <f>$C$14*ReDiarioFert!G285</f>
        <v>117.56658666666665</v>
      </c>
      <c r="M296">
        <f>$C$14*ReDiarioFert!I285</f>
        <v>75.45610019819598</v>
      </c>
      <c r="O296">
        <f>$C$14*ReDiarioFert!K285</f>
        <v>0.0041994338004304</v>
      </c>
      <c r="Q296">
        <f>$C$14*ReDiarioFert!M285</f>
        <v>0.536506915</v>
      </c>
      <c r="T296">
        <f>((G296/100)*$G$386+(I296/100)*$G$387+(K296/100)*$G$388+(M296/100)*$G$389+(O296/100)*$G$390+(Q296)*$G$391+(S296*$G$392)+(E296*(VLOOKUP(D296,Fertilizantes!$A$49:$E$122,3,FALSE))))</f>
        <v>2041.1202246071116</v>
      </c>
    </row>
    <row r="297">
      <c r="B297">
        <v>280</v>
      </c>
      <c r="C297">
        <f>$I$13+B297</f>
        <v>40206</v>
      </c>
      <c r="E297">
        <f>VLOOKUP(D297,Fertilizantes!$A$49:$E$122,2,FALSE)*$C$14</f>
        <v>0</v>
      </c>
      <c r="F297">
        <f>VLOOKUP(D297,Fertilizantes!$A$49:$E$122,4,FALSE)</f>
        <v>0</v>
      </c>
      <c r="G297">
        <f>IF($C$14*ReDiarioFert!C286&lt;=0,"0",$C$14*ReDiarioFert!C286)</f>
        <v>97.86385449521727</v>
      </c>
      <c r="I297">
        <f>$C$14*ReDiarioFert!E286</f>
        <v>41.26840869565217</v>
      </c>
      <c r="K297">
        <f>$C$14*ReDiarioFert!G286</f>
        <v>117.56658666666665</v>
      </c>
      <c r="M297">
        <f>$C$14*ReDiarioFert!I286</f>
        <v>75.45610019819598</v>
      </c>
      <c r="O297">
        <f>$C$14*ReDiarioFert!K286</f>
        <v>0.0041994338004304</v>
      </c>
      <c r="Q297">
        <f>$C$14*ReDiarioFert!M286</f>
        <v>0.536506915</v>
      </c>
      <c r="S297">
        <f>Main!$H$84</f>
        <v>0</v>
      </c>
      <c r="T297">
        <f>((G297/100)*$G$386+(I297/100)*$G$387+(K297/100)*$G$388+(M297/100)*$G$389+(O297/100)*$G$390+(Q297)*$G$391+(S297*$G$392)+(E297*(VLOOKUP(D297,Fertilizantes!$A$49:$E$122,3,FALSE))))</f>
        <v>2041.1202246071116</v>
      </c>
    </row>
    <row r="298">
      <c r="A298">
        <v>41</v>
      </c>
      <c r="B298">
        <v>281</v>
      </c>
      <c r="C298">
        <f>$I$13+B298</f>
        <v>40207</v>
      </c>
      <c r="D298">
        <f>Main!$H$86</f>
        <v>0</v>
      </c>
      <c r="E298">
        <f>VLOOKUP(D298,Fertilizantes!$A$49:$E$122,2,FALSE)*$C$14</f>
        <v>0</v>
      </c>
      <c r="F298">
        <f>VLOOKUP(D298,Fertilizantes!$A$49:$E$122,4,FALSE)</f>
        <v>0</v>
      </c>
      <c r="G298">
        <f>IF($C$14*ReDiarioFert!C287&lt;=0,"0",$C$14*ReDiarioFert!C287)</f>
        <v>97.86385449521727</v>
      </c>
      <c r="I298">
        <f>$C$14*ReDiarioFert!E287</f>
        <v>41.26840869565217</v>
      </c>
      <c r="K298">
        <f>$C$14*ReDiarioFert!G287</f>
        <v>117.56658666666665</v>
      </c>
      <c r="M298">
        <f>$C$14*ReDiarioFert!I287</f>
        <v>75.45610019819598</v>
      </c>
      <c r="O298">
        <f>$C$14*ReDiarioFert!K287</f>
        <v>0.0041994338004304</v>
      </c>
      <c r="Q298">
        <f>$C$14*ReDiarioFert!M287</f>
        <v>0.536506915</v>
      </c>
      <c r="S298">
        <f>$C$14*Main!$D$63</f>
        <v>301</v>
      </c>
      <c r="T298">
        <f>((G298/100)*$G$386+(I298/100)*$G$387+(K298/100)*$G$388+(M298/100)*$G$389+(O298/100)*$G$390+(Q298)*$G$391+(S298*$G$392)+(E298*(VLOOKUP(D298,Fertilizantes!$A$49:$E$122,3,FALSE))))</f>
        <v>2883.920224607112</v>
      </c>
    </row>
    <row r="299">
      <c r="B299">
        <v>282</v>
      </c>
      <c r="C299">
        <f>$I$13+B299</f>
        <v>40208</v>
      </c>
      <c r="E299">
        <f>VLOOKUP(D299,Fertilizantes!$A$49:$E$122,2,FALSE)*$C$14</f>
        <v>0</v>
      </c>
      <c r="F299">
        <f>VLOOKUP(D299,Fertilizantes!$A$49:$E$122,4,FALSE)</f>
        <v>0</v>
      </c>
      <c r="G299">
        <f>IF($C$14*ReDiarioFert!C288&lt;=0,"0",$C$14*ReDiarioFert!C288)</f>
        <v>97.86385449521727</v>
      </c>
      <c r="I299">
        <f>$C$14*ReDiarioFert!E288</f>
        <v>41.26840869565217</v>
      </c>
      <c r="K299">
        <f>$C$14*ReDiarioFert!G288</f>
        <v>117.56658666666665</v>
      </c>
      <c r="M299">
        <f>$C$14*ReDiarioFert!I288</f>
        <v>75.45610019819598</v>
      </c>
      <c r="O299">
        <f>$C$14*ReDiarioFert!K288</f>
        <v>0.0041994338004304</v>
      </c>
      <c r="Q299">
        <f>$C$14*ReDiarioFert!M288</f>
        <v>0.536506915</v>
      </c>
      <c r="T299">
        <f>((G299/100)*$G$386+(I299/100)*$G$387+(K299/100)*$G$388+(M299/100)*$G$389+(O299/100)*$G$390+(Q299)*$G$391+(S299*$G$392)+(E299*(VLOOKUP(D299,Fertilizantes!$A$49:$E$122,3,FALSE))))</f>
        <v>2041.1202246071116</v>
      </c>
    </row>
    <row r="300">
      <c r="B300">
        <v>283</v>
      </c>
      <c r="C300">
        <f>$I$13+B300</f>
        <v>40209</v>
      </c>
      <c r="E300">
        <f>VLOOKUP(D300,Fertilizantes!$A$49:$E$122,2,FALSE)*$C$14</f>
        <v>0</v>
      </c>
      <c r="F300">
        <f>VLOOKUP(D300,Fertilizantes!$A$49:$E$122,4,FALSE)</f>
        <v>0</v>
      </c>
      <c r="G300">
        <f>IF($C$14*ReDiarioFert!C289&lt;=0,"0",$C$14*ReDiarioFert!C289)</f>
        <v>97.86385449521727</v>
      </c>
      <c r="I300">
        <f>$C$14*ReDiarioFert!E289</f>
        <v>41.26840869565217</v>
      </c>
      <c r="K300">
        <f>$C$14*ReDiarioFert!G289</f>
        <v>117.56658666666665</v>
      </c>
      <c r="M300">
        <f>$C$14*ReDiarioFert!I289</f>
        <v>75.45610019819598</v>
      </c>
      <c r="O300">
        <f>$C$14*ReDiarioFert!K289</f>
        <v>0.0041994338004304</v>
      </c>
      <c r="Q300">
        <f>$C$14*ReDiarioFert!M289</f>
        <v>0.536506915</v>
      </c>
      <c r="T300">
        <f>((G300/100)*$G$386+(I300/100)*$G$387+(K300/100)*$G$388+(M300/100)*$G$389+(O300/100)*$G$390+(Q300)*$G$391+(S300*$G$392)+(E300*(VLOOKUP(D300,Fertilizantes!$A$49:$E$122,3,FALSE))))</f>
        <v>2041.1202246071116</v>
      </c>
    </row>
    <row r="301">
      <c r="B301">
        <v>284</v>
      </c>
      <c r="C301">
        <f>$I$13+B301</f>
        <v>40210</v>
      </c>
      <c r="E301">
        <f>VLOOKUP(D301,Fertilizantes!$A$49:$E$122,2,FALSE)*$C$14</f>
        <v>0</v>
      </c>
      <c r="F301">
        <f>VLOOKUP(D301,Fertilizantes!$A$49:$E$122,4,FALSE)</f>
        <v>0</v>
      </c>
      <c r="G301">
        <f>IF($C$14*ReDiarioFert!C290&lt;=0,"0",$C$14*ReDiarioFert!C290)</f>
        <v>97.86385449521727</v>
      </c>
      <c r="I301">
        <f>$C$14*ReDiarioFert!E290</f>
        <v>41.26840869565217</v>
      </c>
      <c r="K301">
        <f>$C$14*ReDiarioFert!G290</f>
        <v>117.56658666666665</v>
      </c>
      <c r="M301">
        <f>$C$14*ReDiarioFert!I290</f>
        <v>75.45610019819598</v>
      </c>
      <c r="O301">
        <f>$C$14*ReDiarioFert!K290</f>
        <v>0.0041994338004304</v>
      </c>
      <c r="Q301">
        <f>$C$14*ReDiarioFert!M290</f>
        <v>0.536506915</v>
      </c>
      <c r="T301">
        <f>((G301/100)*$G$386+(I301/100)*$G$387+(K301/100)*$G$388+(M301/100)*$G$389+(O301/100)*$G$390+(Q301)*$G$391+(S301*$G$392)+(E301*(VLOOKUP(D301,Fertilizantes!$A$49:$E$122,3,FALSE))))</f>
        <v>2041.1202246071116</v>
      </c>
    </row>
    <row r="302">
      <c r="B302">
        <v>285</v>
      </c>
      <c r="C302">
        <f>$I$13+B302</f>
        <v>40211</v>
      </c>
      <c r="E302">
        <f>VLOOKUP(D302,Fertilizantes!$A$49:$E$122,2,FALSE)*$C$14</f>
        <v>0</v>
      </c>
      <c r="F302">
        <f>VLOOKUP(D302,Fertilizantes!$A$49:$E$122,4,FALSE)</f>
        <v>0</v>
      </c>
      <c r="G302">
        <f>IF($C$14*ReDiarioFert!C291&lt;=0,"0",$C$14*ReDiarioFert!C291)</f>
        <v>97.86385449521727</v>
      </c>
      <c r="I302">
        <f>$C$14*ReDiarioFert!E291</f>
        <v>41.26840869565217</v>
      </c>
      <c r="K302">
        <f>$C$14*ReDiarioFert!G291</f>
        <v>117.56658666666665</v>
      </c>
      <c r="M302">
        <f>$C$14*ReDiarioFert!I291</f>
        <v>75.45610019819598</v>
      </c>
      <c r="O302">
        <f>$C$14*ReDiarioFert!K291</f>
        <v>0.0041994338004304</v>
      </c>
      <c r="Q302">
        <f>$C$14*ReDiarioFert!M291</f>
        <v>0.536506915</v>
      </c>
      <c r="T302">
        <f>((G302/100)*$G$386+(I302/100)*$G$387+(K302/100)*$G$388+(M302/100)*$G$389+(O302/100)*$G$390+(Q302)*$G$391+(S302*$G$392)+(E302*(VLOOKUP(D302,Fertilizantes!$A$49:$E$122,3,FALSE))))</f>
        <v>2041.1202246071116</v>
      </c>
    </row>
    <row r="303">
      <c r="B303">
        <v>286</v>
      </c>
      <c r="C303">
        <f>$I$13+B303</f>
        <v>40212</v>
      </c>
      <c r="E303">
        <f>VLOOKUP(D303,Fertilizantes!$A$49:$E$122,2,FALSE)*$C$14</f>
        <v>0</v>
      </c>
      <c r="F303">
        <f>VLOOKUP(D303,Fertilizantes!$A$49:$E$122,4,FALSE)</f>
        <v>0</v>
      </c>
      <c r="G303">
        <f>IF($C$14*ReDiarioFert!C292&lt;=0,"0",$C$14*ReDiarioFert!C292)</f>
        <v>97.86385449521727</v>
      </c>
      <c r="I303">
        <f>$C$14*ReDiarioFert!E292</f>
        <v>41.26840869565217</v>
      </c>
      <c r="K303">
        <f>$C$14*ReDiarioFert!G292</f>
        <v>117.56658666666665</v>
      </c>
      <c r="M303">
        <f>$C$14*ReDiarioFert!I292</f>
        <v>75.45610019819598</v>
      </c>
      <c r="O303">
        <f>$C$14*ReDiarioFert!K292</f>
        <v>0.0041994338004304</v>
      </c>
      <c r="Q303">
        <f>$C$14*ReDiarioFert!M292</f>
        <v>0.536506915</v>
      </c>
      <c r="T303">
        <f>((G303/100)*$G$386+(I303/100)*$G$387+(K303/100)*$G$388+(M303/100)*$G$389+(O303/100)*$G$390+(Q303)*$G$391+(S303*$G$392)+(E303*(VLOOKUP(D303,Fertilizantes!$A$49:$E$122,3,FALSE))))</f>
        <v>2041.1202246071116</v>
      </c>
    </row>
    <row r="304">
      <c r="B304">
        <v>287</v>
      </c>
      <c r="C304">
        <f>$I$13+B304</f>
        <v>40213</v>
      </c>
      <c r="E304">
        <f>VLOOKUP(D304,Fertilizantes!$A$49:$E$122,2,FALSE)*$C$14</f>
        <v>0</v>
      </c>
      <c r="F304">
        <f>VLOOKUP(D304,Fertilizantes!$A$49:$E$122,4,FALSE)</f>
        <v>0</v>
      </c>
      <c r="G304">
        <f>IF($C$14*ReDiarioFert!C293&lt;=0,"0",$C$14*ReDiarioFert!C293)</f>
        <v>97.86385449521727</v>
      </c>
      <c r="I304">
        <f>$C$14*ReDiarioFert!E293</f>
        <v>41.26840869565217</v>
      </c>
      <c r="K304">
        <f>$C$14*ReDiarioFert!G293</f>
        <v>117.56658666666665</v>
      </c>
      <c r="M304">
        <f>$C$14*ReDiarioFert!I293</f>
        <v>75.45610019819598</v>
      </c>
      <c r="O304">
        <f>$C$14*ReDiarioFert!K293</f>
        <v>0.0041994338004304</v>
      </c>
      <c r="Q304">
        <f>$C$14*ReDiarioFert!M293</f>
        <v>0.536506915</v>
      </c>
      <c r="T304">
        <f>((G304/100)*$G$386+(I304/100)*$G$387+(K304/100)*$G$388+(M304/100)*$G$389+(O304/100)*$G$390+(Q304)*$G$391+(S304*$G$392)+(E304*(VLOOKUP(D304,Fertilizantes!$A$49:$E$122,3,FALSE))))</f>
        <v>2041.1202246071116</v>
      </c>
    </row>
    <row r="305">
      <c r="A305">
        <v>42</v>
      </c>
      <c r="B305">
        <v>288</v>
      </c>
      <c r="C305">
        <f>$I$13+B305</f>
        <v>40214</v>
      </c>
      <c r="E305">
        <f>VLOOKUP(D305,Fertilizantes!$A$49:$E$122,2,FALSE)*$C$14</f>
        <v>0</v>
      </c>
      <c r="F305">
        <f>VLOOKUP(D305,Fertilizantes!$A$49:$E$122,4,FALSE)</f>
        <v>0</v>
      </c>
      <c r="G305">
        <f>IF($C$14*ReDiarioFert!C294&lt;=0,"0",$C$14*ReDiarioFert!C294)</f>
        <v>97.86385449521727</v>
      </c>
      <c r="I305">
        <f>$C$14*ReDiarioFert!E294</f>
        <v>41.26840869565217</v>
      </c>
      <c r="K305">
        <f>$C$14*ReDiarioFert!G294</f>
        <v>117.56658666666665</v>
      </c>
      <c r="M305">
        <f>$C$14*ReDiarioFert!I294</f>
        <v>75.45610019819598</v>
      </c>
      <c r="O305">
        <f>$C$14*ReDiarioFert!K294</f>
        <v>0.0041994338004304</v>
      </c>
      <c r="Q305">
        <f>$C$14*ReDiarioFert!M294</f>
        <v>0.536506915</v>
      </c>
      <c r="S305">
        <f>$C$14*Main!$D$63</f>
        <v>301</v>
      </c>
      <c r="T305">
        <f>((G305/100)*$G$386+(I305/100)*$G$387+(K305/100)*$G$388+(M305/100)*$G$389+(O305/100)*$G$390+(Q305)*$G$391+(S305*$G$392)+(E305*(VLOOKUP(D305,Fertilizantes!$A$49:$E$122,3,FALSE))))</f>
        <v>2883.920224607112</v>
      </c>
    </row>
    <row r="306">
      <c r="B306">
        <v>289</v>
      </c>
      <c r="C306">
        <f>$I$13+B306</f>
        <v>40215</v>
      </c>
      <c r="E306">
        <f>VLOOKUP(D306,Fertilizantes!$A$49:$E$122,2,FALSE)*$C$14</f>
        <v>0</v>
      </c>
      <c r="F306">
        <f>VLOOKUP(D306,Fertilizantes!$A$49:$E$122,4,FALSE)</f>
        <v>0</v>
      </c>
      <c r="G306">
        <f>IF($C$14*ReDiarioFert!C295&lt;=0,"0",$C$14*ReDiarioFert!C295)</f>
        <v>97.86385449521727</v>
      </c>
      <c r="I306">
        <f>$C$14*ReDiarioFert!E295</f>
        <v>41.26840869565217</v>
      </c>
      <c r="K306">
        <f>$C$14*ReDiarioFert!G295</f>
        <v>117.56658666666665</v>
      </c>
      <c r="M306">
        <f>$C$14*ReDiarioFert!I295</f>
        <v>75.45610019819598</v>
      </c>
      <c r="O306">
        <f>$C$14*ReDiarioFert!K295</f>
        <v>0.0041994338004304</v>
      </c>
      <c r="Q306">
        <f>$C$14*ReDiarioFert!M295</f>
        <v>0.536506915</v>
      </c>
      <c r="T306">
        <f>((G306/100)*$G$386+(I306/100)*$G$387+(K306/100)*$G$388+(M306/100)*$G$389+(O306/100)*$G$390+(Q306)*$G$391+(S306*$G$392)+(E306*(VLOOKUP(D306,Fertilizantes!$A$49:$E$122,3,FALSE))))</f>
        <v>2041.1202246071116</v>
      </c>
    </row>
    <row r="307">
      <c r="B307">
        <v>290</v>
      </c>
      <c r="C307">
        <f>$I$13+B307</f>
        <v>40216</v>
      </c>
      <c r="E307">
        <f>VLOOKUP(D307,Fertilizantes!$A$49:$E$122,2,FALSE)*$C$14</f>
        <v>0</v>
      </c>
      <c r="F307">
        <f>VLOOKUP(D307,Fertilizantes!$A$49:$E$122,4,FALSE)</f>
        <v>0</v>
      </c>
      <c r="G307">
        <f>IF($C$14*ReDiarioFert!C296&lt;=0,"0",$C$14*ReDiarioFert!C296)</f>
        <v>97.86385449521727</v>
      </c>
      <c r="I307">
        <f>$C$14*ReDiarioFert!E296</f>
        <v>41.26840869565217</v>
      </c>
      <c r="K307">
        <f>$C$14*ReDiarioFert!G296</f>
        <v>117.56658666666665</v>
      </c>
      <c r="M307">
        <f>$C$14*ReDiarioFert!I296</f>
        <v>75.45610019819598</v>
      </c>
      <c r="O307">
        <f>$C$14*ReDiarioFert!K296</f>
        <v>0.0041994338004304</v>
      </c>
      <c r="Q307">
        <f>$C$14*ReDiarioFert!M296</f>
        <v>0.536506915</v>
      </c>
      <c r="T307">
        <f>((G307/100)*$G$386+(I307/100)*$G$387+(K307/100)*$G$388+(M307/100)*$G$389+(O307/100)*$G$390+(Q307)*$G$391+(S307*$G$392)+(E307*(VLOOKUP(D307,Fertilizantes!$A$49:$E$122,3,FALSE))))</f>
        <v>2041.1202246071116</v>
      </c>
    </row>
    <row r="308">
      <c r="B308">
        <v>291</v>
      </c>
      <c r="C308">
        <f>$I$13+B308</f>
        <v>40217</v>
      </c>
      <c r="E308">
        <f>VLOOKUP(D308,Fertilizantes!$A$49:$E$122,2,FALSE)*$C$14</f>
        <v>0</v>
      </c>
      <c r="F308">
        <f>VLOOKUP(D308,Fertilizantes!$A$49:$E$122,4,FALSE)</f>
        <v>0</v>
      </c>
      <c r="G308">
        <f>IF($C$14*ReDiarioFert!C297&lt;=0,"0",$C$14*ReDiarioFert!C297)</f>
        <v>97.86385449521727</v>
      </c>
      <c r="I308">
        <f>$C$14*ReDiarioFert!E297</f>
        <v>41.26840869565217</v>
      </c>
      <c r="K308">
        <f>$C$14*ReDiarioFert!G297</f>
        <v>117.56658666666665</v>
      </c>
      <c r="M308">
        <f>$C$14*ReDiarioFert!I297</f>
        <v>75.45610019819598</v>
      </c>
      <c r="O308">
        <f>$C$14*ReDiarioFert!K297</f>
        <v>0.0041994338004304</v>
      </c>
      <c r="Q308">
        <f>$C$14*ReDiarioFert!M297</f>
        <v>0.536506915</v>
      </c>
      <c r="T308">
        <f>((G308/100)*$G$386+(I308/100)*$G$387+(K308/100)*$G$388+(M308/100)*$G$389+(O308/100)*$G$390+(Q308)*$G$391+(S308*$G$392)+(E308*(VLOOKUP(D308,Fertilizantes!$A$49:$E$122,3,FALSE))))</f>
        <v>2041.1202246071116</v>
      </c>
    </row>
    <row r="309">
      <c r="B309">
        <v>292</v>
      </c>
      <c r="C309">
        <f>$I$13+B309</f>
        <v>40218</v>
      </c>
      <c r="E309">
        <f>VLOOKUP(D309,Fertilizantes!$A$49:$E$122,2,FALSE)*$C$14</f>
        <v>0</v>
      </c>
      <c r="F309">
        <f>VLOOKUP(D309,Fertilizantes!$A$49:$E$122,4,FALSE)</f>
        <v>0</v>
      </c>
      <c r="G309">
        <f>IF($C$14*ReDiarioFert!C298&lt;=0,"0",$C$14*ReDiarioFert!C298)</f>
        <v>97.86385449521727</v>
      </c>
      <c r="I309">
        <f>$C$14*ReDiarioFert!E298</f>
        <v>41.26840869565217</v>
      </c>
      <c r="K309">
        <f>$C$14*ReDiarioFert!G298</f>
        <v>117.56658666666665</v>
      </c>
      <c r="M309">
        <f>$C$14*ReDiarioFert!I298</f>
        <v>75.45610019819598</v>
      </c>
      <c r="O309">
        <f>$C$14*ReDiarioFert!K298</f>
        <v>0.0041994338004304</v>
      </c>
      <c r="Q309">
        <f>$C$14*ReDiarioFert!M298</f>
        <v>0.536506915</v>
      </c>
      <c r="T309">
        <f>((G309/100)*$G$386+(I309/100)*$G$387+(K309/100)*$G$388+(M309/100)*$G$389+(O309/100)*$G$390+(Q309)*$G$391+(S309*$G$392)+(E309*(VLOOKUP(D309,Fertilizantes!$A$49:$E$122,3,FALSE))))</f>
        <v>2041.1202246071116</v>
      </c>
    </row>
    <row r="310">
      <c r="B310">
        <v>293</v>
      </c>
      <c r="C310">
        <f>$I$13+B310</f>
        <v>40219</v>
      </c>
      <c r="E310">
        <f>VLOOKUP(D310,Fertilizantes!$A$49:$E$122,2,FALSE)*$C$14</f>
        <v>0</v>
      </c>
      <c r="F310">
        <f>VLOOKUP(D310,Fertilizantes!$A$49:$E$122,4,FALSE)</f>
        <v>0</v>
      </c>
      <c r="G310">
        <f>IF($C$14*ReDiarioFert!C299&lt;=0,"0",$C$14*ReDiarioFert!C299)</f>
        <v>97.86385449521727</v>
      </c>
      <c r="I310">
        <f>$C$14*ReDiarioFert!E299</f>
        <v>41.26840869565217</v>
      </c>
      <c r="K310">
        <f>$C$14*ReDiarioFert!G299</f>
        <v>117.56658666666665</v>
      </c>
      <c r="M310">
        <f>$C$14*ReDiarioFert!I299</f>
        <v>75.45610019819598</v>
      </c>
      <c r="O310">
        <f>$C$14*ReDiarioFert!K299</f>
        <v>0.0041994338004304</v>
      </c>
      <c r="Q310">
        <f>$C$14*ReDiarioFert!M299</f>
        <v>0.536506915</v>
      </c>
      <c r="T310">
        <f>((G310/100)*$G$386+(I310/100)*$G$387+(K310/100)*$G$388+(M310/100)*$G$389+(O310/100)*$G$390+(Q310)*$G$391+(S310*$G$392)+(E310*(VLOOKUP(D310,Fertilizantes!$A$49:$E$122,3,FALSE))))</f>
        <v>2041.1202246071116</v>
      </c>
    </row>
    <row r="311">
      <c r="B311">
        <v>294</v>
      </c>
      <c r="C311">
        <f>$I$13+B311</f>
        <v>40220</v>
      </c>
      <c r="E311">
        <f>VLOOKUP(D311,Fertilizantes!$A$49:$E$122,2,FALSE)*$C$14</f>
        <v>0</v>
      </c>
      <c r="F311">
        <f>VLOOKUP(D311,Fertilizantes!$A$49:$E$122,4,FALSE)</f>
        <v>0</v>
      </c>
      <c r="G311">
        <f>IF($C$14*ReDiarioFert!C300&lt;=0,"0",$C$14*ReDiarioFert!C300)</f>
        <v>97.86385449521727</v>
      </c>
      <c r="I311">
        <f>$C$14*ReDiarioFert!E300</f>
        <v>41.26840869565217</v>
      </c>
      <c r="K311">
        <f>$C$14*ReDiarioFert!G300</f>
        <v>117.56658666666665</v>
      </c>
      <c r="M311">
        <f>$C$14*ReDiarioFert!I300</f>
        <v>75.45610019819598</v>
      </c>
      <c r="O311">
        <f>$C$14*ReDiarioFert!K300</f>
        <v>0.0041994338004304</v>
      </c>
      <c r="Q311">
        <f>$C$14*ReDiarioFert!M300</f>
        <v>0.536506915</v>
      </c>
      <c r="T311">
        <f>((G311/100)*$G$386+(I311/100)*$G$387+(K311/100)*$G$388+(M311/100)*$G$389+(O311/100)*$G$390+(Q311)*$G$391+(S311*$G$392)+(E311*(VLOOKUP(D311,Fertilizantes!$A$49:$E$122,3,FALSE))))</f>
        <v>2041.1202246071116</v>
      </c>
    </row>
    <row r="312">
      <c r="A312">
        <v>43</v>
      </c>
      <c r="B312">
        <v>295</v>
      </c>
      <c r="C312">
        <f>$I$13+B312</f>
        <v>40221</v>
      </c>
      <c r="E312">
        <f>VLOOKUP(D312,Fertilizantes!$A$49:$E$122,2,FALSE)*$C$14</f>
        <v>0</v>
      </c>
      <c r="F312">
        <f>VLOOKUP(D312,Fertilizantes!$A$49:$E$122,4,FALSE)</f>
        <v>0</v>
      </c>
      <c r="G312">
        <f>IF($C$14*ReDiarioFert!C301&lt;=0,"0",$C$14*ReDiarioFert!C301)</f>
        <v>97.86385449521727</v>
      </c>
      <c r="I312">
        <f>$C$14*ReDiarioFert!E301</f>
        <v>41.26840869565217</v>
      </c>
      <c r="K312">
        <f>$C$14*ReDiarioFert!G301</f>
        <v>117.56658666666665</v>
      </c>
      <c r="M312">
        <f>$C$14*ReDiarioFert!I301</f>
        <v>75.45610019819598</v>
      </c>
      <c r="O312">
        <f>$C$14*ReDiarioFert!K301</f>
        <v>0.0041994338004304</v>
      </c>
      <c r="Q312">
        <f>$C$14*ReDiarioFert!M301</f>
        <v>0.536506915</v>
      </c>
      <c r="S312">
        <f>$C$14*Main!$D$63</f>
        <v>301</v>
      </c>
      <c r="T312">
        <f>((G312/100)*$G$386+(I312/100)*$G$387+(K312/100)*$G$388+(M312/100)*$G$389+(O312/100)*$G$390+(Q312)*$G$391+(S312*$G$392)+(E312*(VLOOKUP(D312,Fertilizantes!$A$49:$E$122,3,FALSE))))</f>
        <v>2883.920224607112</v>
      </c>
    </row>
    <row r="313">
      <c r="B313">
        <v>296</v>
      </c>
      <c r="C313">
        <f>$I$13+B313</f>
        <v>40222</v>
      </c>
      <c r="E313">
        <f>VLOOKUP(D313,Fertilizantes!$A$49:$E$122,2,FALSE)*$C$14</f>
        <v>0</v>
      </c>
      <c r="F313">
        <f>VLOOKUP(D313,Fertilizantes!$A$49:$E$122,4,FALSE)</f>
        <v>0</v>
      </c>
      <c r="G313">
        <f>IF($C$14*ReDiarioFert!C302&lt;=0,"0",$C$14*ReDiarioFert!C302)</f>
        <v>97.86385449521727</v>
      </c>
      <c r="I313">
        <f>$C$14*ReDiarioFert!E302</f>
        <v>41.26840869565217</v>
      </c>
      <c r="K313">
        <f>$C$14*ReDiarioFert!G302</f>
        <v>117.56658666666665</v>
      </c>
      <c r="M313">
        <f>$C$14*ReDiarioFert!I302</f>
        <v>75.45610019819598</v>
      </c>
      <c r="O313">
        <f>$C$14*ReDiarioFert!K302</f>
        <v>0.0041994338004304</v>
      </c>
      <c r="Q313">
        <f>$C$14*ReDiarioFert!M302</f>
        <v>0.536506915</v>
      </c>
      <c r="T313">
        <f>((G313/100)*$G$386+(I313/100)*$G$387+(K313/100)*$G$388+(M313/100)*$G$389+(O313/100)*$G$390+(Q313)*$G$391+(S313*$G$392)+(E313*(VLOOKUP(D313,Fertilizantes!$A$49:$E$122,3,FALSE))))</f>
        <v>2041.1202246071116</v>
      </c>
    </row>
    <row r="314">
      <c r="B314">
        <v>297</v>
      </c>
      <c r="C314">
        <f>$I$13+B314</f>
        <v>40223</v>
      </c>
      <c r="E314">
        <f>VLOOKUP(D314,Fertilizantes!$A$49:$E$122,2,FALSE)*$C$14</f>
        <v>0</v>
      </c>
      <c r="F314">
        <f>VLOOKUP(D314,Fertilizantes!$A$49:$E$122,4,FALSE)</f>
        <v>0</v>
      </c>
      <c r="G314">
        <f>IF($C$14*ReDiarioFert!C303&lt;=0,"0",$C$14*ReDiarioFert!C303)</f>
        <v>97.86385449521727</v>
      </c>
      <c r="I314">
        <f>$C$14*ReDiarioFert!E303</f>
        <v>41.26840869565217</v>
      </c>
      <c r="K314">
        <f>$C$14*ReDiarioFert!G303</f>
        <v>117.56658666666665</v>
      </c>
      <c r="M314">
        <f>$C$14*ReDiarioFert!I303</f>
        <v>75.45610019819598</v>
      </c>
      <c r="O314">
        <f>$C$14*ReDiarioFert!K303</f>
        <v>0.0041994338004304</v>
      </c>
      <c r="Q314">
        <f>$C$14*ReDiarioFert!M303</f>
        <v>0.536506915</v>
      </c>
      <c r="T314">
        <f>((G314/100)*$G$386+(I314/100)*$G$387+(K314/100)*$G$388+(M314/100)*$G$389+(O314/100)*$G$390+(Q314)*$G$391+(S314*$G$392)+(E314*(VLOOKUP(D314,Fertilizantes!$A$49:$E$122,3,FALSE))))</f>
        <v>2041.1202246071116</v>
      </c>
    </row>
    <row r="315">
      <c r="B315">
        <v>298</v>
      </c>
      <c r="C315">
        <f>$I$13+B315</f>
        <v>40224</v>
      </c>
      <c r="E315">
        <f>VLOOKUP(D315,Fertilizantes!$A$49:$E$122,2,FALSE)*$C$14</f>
        <v>0</v>
      </c>
      <c r="F315">
        <f>VLOOKUP(D315,Fertilizantes!$A$49:$E$122,4,FALSE)</f>
        <v>0</v>
      </c>
      <c r="G315">
        <f>IF($C$14*ReDiarioFert!C304&lt;=0,"0",$C$14*ReDiarioFert!C304)</f>
        <v>97.86385449521727</v>
      </c>
      <c r="I315">
        <f>$C$14*ReDiarioFert!E304</f>
        <v>41.26840869565217</v>
      </c>
      <c r="K315">
        <f>$C$14*ReDiarioFert!G304</f>
        <v>117.56658666666665</v>
      </c>
      <c r="M315">
        <f>$C$14*ReDiarioFert!I304</f>
        <v>75.45610019819598</v>
      </c>
      <c r="O315">
        <f>$C$14*ReDiarioFert!K304</f>
        <v>0.0041994338004304</v>
      </c>
      <c r="Q315">
        <f>$C$14*ReDiarioFert!M304</f>
        <v>0.536506915</v>
      </c>
      <c r="T315">
        <f>((G315/100)*$G$386+(I315/100)*$G$387+(K315/100)*$G$388+(M315/100)*$G$389+(O315/100)*$G$390+(Q315)*$G$391+(S315*$G$392)+(E315*(VLOOKUP(D315,Fertilizantes!$A$49:$E$122,3,FALSE))))</f>
        <v>2041.1202246071116</v>
      </c>
    </row>
    <row r="316">
      <c r="B316">
        <v>299</v>
      </c>
      <c r="C316">
        <f>$I$13+B316</f>
        <v>40225</v>
      </c>
      <c r="E316">
        <f>VLOOKUP(D316,Fertilizantes!$A$49:$E$122,2,FALSE)*$C$14</f>
        <v>0</v>
      </c>
      <c r="F316">
        <f>VLOOKUP(D316,Fertilizantes!$A$49:$E$122,4,FALSE)</f>
        <v>0</v>
      </c>
      <c r="G316">
        <f>IF($C$14*ReDiarioFert!C305&lt;=0,"0",$C$14*ReDiarioFert!C305)</f>
        <v>97.86385449521727</v>
      </c>
      <c r="I316">
        <f>$C$14*ReDiarioFert!E305</f>
        <v>41.26840869565217</v>
      </c>
      <c r="K316">
        <f>$C$14*ReDiarioFert!G305</f>
        <v>117.56658666666665</v>
      </c>
      <c r="M316">
        <f>$C$14*ReDiarioFert!I305</f>
        <v>75.45610019819598</v>
      </c>
      <c r="O316">
        <f>$C$14*ReDiarioFert!K305</f>
        <v>0.0041994338004304</v>
      </c>
      <c r="Q316">
        <f>$C$14*ReDiarioFert!M305</f>
        <v>0.536506915</v>
      </c>
      <c r="T316">
        <f>((G316/100)*$G$386+(I316/100)*$G$387+(K316/100)*$G$388+(M316/100)*$G$389+(O316/100)*$G$390+(Q316)*$G$391+(S316*$G$392)+(E316*(VLOOKUP(D316,Fertilizantes!$A$49:$E$122,3,FALSE))))</f>
        <v>2041.1202246071116</v>
      </c>
    </row>
    <row r="317">
      <c r="B317">
        <v>300</v>
      </c>
      <c r="C317">
        <f>$I$13+B317</f>
        <v>40226</v>
      </c>
      <c r="D317" t="str">
        <v>Acido Salicílico</v>
      </c>
      <c r="E317">
        <f>VLOOKUP(D317,Fertilizantes!$A$49:$E$122,2,FALSE)*$C$14</f>
        <v>3762.4999999999995</v>
      </c>
      <c r="F317" t="str">
        <f>VLOOKUP(D317,Fertilizantes!$A$49:$E$122,4,FALSE)</f>
        <v>g</v>
      </c>
      <c r="G317">
        <f>IF($C$14*ReDiarioFert!C306&lt;=0,"0",$C$14*ReDiarioFert!C306)</f>
        <v>97.86385449521727</v>
      </c>
      <c r="I317">
        <f>$C$14*ReDiarioFert!E306</f>
        <v>41.26840869565217</v>
      </c>
      <c r="K317">
        <f>$C$14*ReDiarioFert!G306</f>
        <v>117.56658666666665</v>
      </c>
      <c r="M317">
        <f>$C$14*ReDiarioFert!I306</f>
        <v>75.45610019819598</v>
      </c>
      <c r="O317">
        <f>$C$14*ReDiarioFert!K306</f>
        <v>0.0041994338004304</v>
      </c>
      <c r="Q317">
        <f>$C$14*ReDiarioFert!M306</f>
        <v>0.536506915</v>
      </c>
      <c r="T317">
        <f>((G317/100)*$G$386+(I317/100)*$G$387+(K317/100)*$G$388+(M317/100)*$G$389+(O317/100)*$G$390+(Q317)*$G$391+(S317*$G$392)+(E317*(VLOOKUP(D317,Fertilizantes!$A$49:$E$122,3,FALSE))))</f>
        <v>2680.7452246071116</v>
      </c>
    </row>
    <row r="318">
      <c r="B318">
        <v>301</v>
      </c>
      <c r="C318">
        <f>$I$13+B318</f>
        <v>40227</v>
      </c>
      <c r="E318">
        <f>VLOOKUP(D318,Fertilizantes!$A$49:$E$122,2,FALSE)*$C$14</f>
        <v>0</v>
      </c>
      <c r="F318">
        <f>VLOOKUP(D318,Fertilizantes!$A$49:$E$122,4,FALSE)</f>
        <v>0</v>
      </c>
      <c r="G318">
        <f>IF($C$14*ReDiarioFert!C307&lt;=0,"0",$C$14*ReDiarioFert!C307)</f>
        <v>97.86385449521727</v>
      </c>
      <c r="I318">
        <f>$C$14*ReDiarioFert!E307</f>
        <v>41.26840869565217</v>
      </c>
      <c r="K318">
        <f>$C$14*ReDiarioFert!G307</f>
        <v>117.56658666666665</v>
      </c>
      <c r="M318">
        <f>$C$14*ReDiarioFert!I307</f>
        <v>75.45610019819598</v>
      </c>
      <c r="O318">
        <f>$C$14*ReDiarioFert!K307</f>
        <v>0.0041994338004304</v>
      </c>
      <c r="Q318">
        <f>$C$14*ReDiarioFert!M307</f>
        <v>0.536506915</v>
      </c>
      <c r="S318">
        <f>Main!$H$84</f>
        <v>0</v>
      </c>
      <c r="T318">
        <f>((G318/100)*$G$386+(I318/100)*$G$387+(K318/100)*$G$388+(M318/100)*$G$389+(O318/100)*$G$390+(Q318)*$G$391+(S318*$G$392)+(E318*(VLOOKUP(D318,Fertilizantes!$A$49:$E$122,3,FALSE))))</f>
        <v>2041.1202246071116</v>
      </c>
    </row>
    <row r="319">
      <c r="A319">
        <v>44</v>
      </c>
      <c r="B319">
        <v>302</v>
      </c>
      <c r="C319">
        <f>$I$13+B319</f>
        <v>40228</v>
      </c>
      <c r="E319">
        <f>VLOOKUP(D319,Fertilizantes!$A$49:$E$122,2,FALSE)*$C$14</f>
        <v>0</v>
      </c>
      <c r="F319">
        <f>VLOOKUP(D319,Fertilizantes!$A$49:$E$122,4,FALSE)</f>
        <v>0</v>
      </c>
      <c r="G319">
        <f>IF($C$14*ReDiarioFert!C308&lt;=0,"0",$C$14*ReDiarioFert!C308)</f>
        <v>97.86385449521727</v>
      </c>
      <c r="I319">
        <f>$C$14*ReDiarioFert!E308</f>
        <v>41.26840869565217</v>
      </c>
      <c r="K319">
        <f>$C$14*ReDiarioFert!G308</f>
        <v>117.56658666666665</v>
      </c>
      <c r="M319">
        <f>$C$14*ReDiarioFert!I308</f>
        <v>75.45610019819598</v>
      </c>
      <c r="O319">
        <f>$C$14*ReDiarioFert!K308</f>
        <v>0.0041994338004304</v>
      </c>
      <c r="Q319">
        <f>$C$14*ReDiarioFert!M308</f>
        <v>0.536506915</v>
      </c>
      <c r="S319">
        <f>$C$14*Main!$D$63</f>
        <v>301</v>
      </c>
      <c r="T319">
        <f>((G319/100)*$G$386+(I319/100)*$G$387+(K319/100)*$G$388+(M319/100)*$G$389+(O319/100)*$G$390+(Q319)*$G$391+(S319*$G$392)+(E319*(VLOOKUP(D319,Fertilizantes!$A$49:$E$122,3,FALSE))))</f>
        <v>2883.920224607112</v>
      </c>
    </row>
    <row r="320">
      <c r="B320">
        <v>303</v>
      </c>
      <c r="C320">
        <f>$I$13+B320</f>
        <v>40229</v>
      </c>
      <c r="E320">
        <f>VLOOKUP(D320,Fertilizantes!$A$49:$E$122,2,FALSE)*$C$14</f>
        <v>0</v>
      </c>
      <c r="F320">
        <f>VLOOKUP(D320,Fertilizantes!$A$49:$E$122,4,FALSE)</f>
        <v>0</v>
      </c>
      <c r="G320">
        <f>IF($C$14*ReDiarioFert!C309&lt;=0,"0",$C$14*ReDiarioFert!C309)</f>
        <v>97.86385449521727</v>
      </c>
      <c r="I320">
        <f>$C$14*ReDiarioFert!E309</f>
        <v>41.26840869565217</v>
      </c>
      <c r="K320">
        <f>$C$14*ReDiarioFert!G309</f>
        <v>117.56658666666665</v>
      </c>
      <c r="M320">
        <f>$C$14*ReDiarioFert!I309</f>
        <v>75.45610019819598</v>
      </c>
      <c r="O320">
        <f>$C$14*ReDiarioFert!K309</f>
        <v>0.0041994338004304</v>
      </c>
      <c r="Q320">
        <f>$C$14*ReDiarioFert!M309</f>
        <v>0.536506915</v>
      </c>
      <c r="T320">
        <f>((G320/100)*$G$386+(I320/100)*$G$387+(K320/100)*$G$388+(M320/100)*$G$389+(O320/100)*$G$390+(Q320)*$G$391+(S320*$G$392)+(E320*(VLOOKUP(D320,Fertilizantes!$A$49:$E$122,3,FALSE))))</f>
        <v>2041.1202246071116</v>
      </c>
    </row>
    <row r="321">
      <c r="B321">
        <v>304</v>
      </c>
      <c r="C321">
        <f>$I$13+B321</f>
        <v>40230</v>
      </c>
      <c r="E321">
        <f>VLOOKUP(D321,Fertilizantes!$A$49:$E$122,2,FALSE)*$C$14</f>
        <v>0</v>
      </c>
      <c r="F321">
        <f>VLOOKUP(D321,Fertilizantes!$A$49:$E$122,4,FALSE)</f>
        <v>0</v>
      </c>
      <c r="G321">
        <f>IF($C$14*ReDiarioFert!C310&lt;=0,"0",$C$14*ReDiarioFert!C310)</f>
        <v>97.86385449521727</v>
      </c>
      <c r="I321">
        <f>$C$14*ReDiarioFert!E310</f>
        <v>41.26840869565217</v>
      </c>
      <c r="K321">
        <f>$C$14*ReDiarioFert!G310</f>
        <v>117.56658666666665</v>
      </c>
      <c r="M321">
        <f>$C$14*ReDiarioFert!I310</f>
        <v>75.45610019819598</v>
      </c>
      <c r="O321">
        <f>$C$14*ReDiarioFert!K310</f>
        <v>0.0041994338004304</v>
      </c>
      <c r="Q321">
        <f>$C$14*ReDiarioFert!M310</f>
        <v>0.536506915</v>
      </c>
      <c r="T321">
        <f>((G321/100)*$G$386+(I321/100)*$G$387+(K321/100)*$G$388+(M321/100)*$G$389+(O321/100)*$G$390+(Q321)*$G$391+(S321*$G$392)+(E321*(VLOOKUP(D321,Fertilizantes!$A$49:$E$122,3,FALSE))))</f>
        <v>2041.1202246071116</v>
      </c>
    </row>
    <row r="322">
      <c r="B322">
        <v>305</v>
      </c>
      <c r="C322">
        <f>$I$13+B322</f>
        <v>40231</v>
      </c>
      <c r="E322">
        <f>VLOOKUP(D322,Fertilizantes!$A$49:$E$122,2,FALSE)*$C$14</f>
        <v>0</v>
      </c>
      <c r="F322">
        <f>VLOOKUP(D322,Fertilizantes!$A$49:$E$122,4,FALSE)</f>
        <v>0</v>
      </c>
      <c r="G322">
        <f>IF($C$14*ReDiarioFert!C311&lt;=0,"0",$C$14*ReDiarioFert!C311)</f>
        <v>97.86385449521727</v>
      </c>
      <c r="I322">
        <f>$C$14*ReDiarioFert!E311</f>
        <v>41.26840869565217</v>
      </c>
      <c r="K322">
        <f>$C$14*ReDiarioFert!G311</f>
        <v>117.56658666666665</v>
      </c>
      <c r="M322">
        <f>$C$14*ReDiarioFert!I311</f>
        <v>75.45610019819598</v>
      </c>
      <c r="O322">
        <f>$C$14*ReDiarioFert!K311</f>
        <v>0.0041994338004304</v>
      </c>
      <c r="Q322">
        <f>$C$14*ReDiarioFert!M311</f>
        <v>0.536506915</v>
      </c>
      <c r="T322">
        <f>((G322/100)*$G$386+(I322/100)*$G$387+(K322/100)*$G$388+(M322/100)*$G$389+(O322/100)*$G$390+(Q322)*$G$391+(S322*$G$392)+(E322*(VLOOKUP(D322,Fertilizantes!$A$49:$E$122,3,FALSE))))</f>
        <v>2041.1202246071116</v>
      </c>
    </row>
    <row r="323">
      <c r="B323">
        <v>306</v>
      </c>
      <c r="C323">
        <f>$I$13+B323</f>
        <v>40232</v>
      </c>
      <c r="E323">
        <f>VLOOKUP(D323,Fertilizantes!$A$49:$E$122,2,FALSE)*$C$14</f>
        <v>0</v>
      </c>
      <c r="F323">
        <f>VLOOKUP(D323,Fertilizantes!$A$49:$E$122,4,FALSE)</f>
        <v>0</v>
      </c>
      <c r="G323">
        <f>IF($C$14*ReDiarioFert!C312&lt;=0,"0",$C$14*ReDiarioFert!C312)</f>
        <v>97.86385449521727</v>
      </c>
      <c r="I323">
        <f>$C$14*ReDiarioFert!E312</f>
        <v>41.26840869565217</v>
      </c>
      <c r="K323">
        <f>$C$14*ReDiarioFert!G312</f>
        <v>117.56658666666665</v>
      </c>
      <c r="M323">
        <f>$C$14*ReDiarioFert!I312</f>
        <v>75.45610019819598</v>
      </c>
      <c r="O323">
        <f>$C$14*ReDiarioFert!K312</f>
        <v>0.0041994338004304</v>
      </c>
      <c r="Q323">
        <f>$C$14*ReDiarioFert!M312</f>
        <v>0.536506915</v>
      </c>
      <c r="T323">
        <f>((G323/100)*$G$386+(I323/100)*$G$387+(K323/100)*$G$388+(M323/100)*$G$389+(O323/100)*$G$390+(Q323)*$G$391+(S323*$G$392)+(E323*(VLOOKUP(D323,Fertilizantes!$A$49:$E$122,3,FALSE))))</f>
        <v>2041.1202246071116</v>
      </c>
    </row>
    <row r="324">
      <c r="B324">
        <v>307</v>
      </c>
      <c r="C324">
        <f>$I$13+B324</f>
        <v>40233</v>
      </c>
      <c r="E324">
        <f>VLOOKUP(D324,Fertilizantes!$A$49:$E$122,2,FALSE)*$C$14</f>
        <v>0</v>
      </c>
      <c r="F324">
        <f>VLOOKUP(D324,Fertilizantes!$A$49:$E$122,4,FALSE)</f>
        <v>0</v>
      </c>
      <c r="G324">
        <f>IF($C$14*ReDiarioFert!C313&lt;=0,"0",$C$14*ReDiarioFert!C313)</f>
        <v>97.86385449521727</v>
      </c>
      <c r="I324">
        <f>$C$14*ReDiarioFert!E313</f>
        <v>41.26840869565217</v>
      </c>
      <c r="K324">
        <f>$C$14*ReDiarioFert!G313</f>
        <v>117.56658666666665</v>
      </c>
      <c r="M324">
        <f>$C$14*ReDiarioFert!I313</f>
        <v>75.45610019819598</v>
      </c>
      <c r="O324">
        <f>$C$14*ReDiarioFert!K313</f>
        <v>0.0041994338004304</v>
      </c>
      <c r="Q324">
        <f>$C$14*ReDiarioFert!M313</f>
        <v>0.536506915</v>
      </c>
      <c r="T324">
        <f>((G324/100)*$G$386+(I324/100)*$G$387+(K324/100)*$G$388+(M324/100)*$G$389+(O324/100)*$G$390+(Q324)*$G$391+(S324*$G$392)+(E324*(VLOOKUP(D324,Fertilizantes!$A$49:$E$122,3,FALSE))))</f>
        <v>2041.1202246071116</v>
      </c>
    </row>
    <row r="325">
      <c r="B325">
        <v>308</v>
      </c>
      <c r="C325">
        <f>$I$13+B325</f>
        <v>40234</v>
      </c>
      <c r="E325">
        <f>VLOOKUP(D325,Fertilizantes!$A$49:$E$122,2,FALSE)*$C$14</f>
        <v>0</v>
      </c>
      <c r="F325">
        <f>VLOOKUP(D325,Fertilizantes!$A$49:$E$122,4,FALSE)</f>
        <v>0</v>
      </c>
      <c r="G325">
        <f>IF($C$14*ReDiarioFert!C314&lt;=0,"0",$C$14*ReDiarioFert!C314)</f>
        <v>97.86385449521727</v>
      </c>
      <c r="I325">
        <f>$C$14*ReDiarioFert!E314</f>
        <v>41.26840869565217</v>
      </c>
      <c r="K325">
        <f>$C$14*ReDiarioFert!G314</f>
        <v>117.56658666666665</v>
      </c>
      <c r="M325">
        <f>$C$14*ReDiarioFert!I314</f>
        <v>75.45610019819598</v>
      </c>
      <c r="O325">
        <f>$C$14*ReDiarioFert!K314</f>
        <v>0.0041994338004304</v>
      </c>
      <c r="Q325">
        <f>$C$14*ReDiarioFert!M314</f>
        <v>0.536506915</v>
      </c>
      <c r="S325">
        <f>Main!$H$85</f>
        <v>0</v>
      </c>
      <c r="T325">
        <f>((G325/100)*$G$386+(I325/100)*$G$387+(K325/100)*$G$388+(M325/100)*$G$389+(O325/100)*$G$390+(Q325)*$G$391+(S325*$G$392)+(E325*(VLOOKUP(D325,Fertilizantes!$A$49:$E$122,3,FALSE))))</f>
        <v>2041.1202246071116</v>
      </c>
    </row>
    <row r="326">
      <c r="A326">
        <v>45</v>
      </c>
      <c r="B326">
        <v>309</v>
      </c>
      <c r="C326">
        <f>$I$13+B326</f>
        <v>40235</v>
      </c>
      <c r="D326">
        <f>Main!$H$87</f>
        <v>0</v>
      </c>
      <c r="E326">
        <f>VLOOKUP(D326,Fertilizantes!$A$49:$E$122,2,FALSE)*$C$14</f>
        <v>0</v>
      </c>
      <c r="F326">
        <f>VLOOKUP(D326,Fertilizantes!$A$49:$E$122,4,FALSE)</f>
        <v>0</v>
      </c>
      <c r="G326">
        <f>IF($C$14*ReDiarioFert!C315&lt;=0,"0",$C$14*ReDiarioFert!C315)</f>
        <v>97.86385449521727</v>
      </c>
      <c r="I326">
        <f>$C$14*ReDiarioFert!E315</f>
        <v>41.26840869565217</v>
      </c>
      <c r="K326">
        <f>$C$14*ReDiarioFert!G315</f>
        <v>117.56658666666665</v>
      </c>
      <c r="M326">
        <f>$C$14*ReDiarioFert!I315</f>
        <v>75.45610019819598</v>
      </c>
      <c r="O326">
        <f>$C$14*ReDiarioFert!K315</f>
        <v>0.0041994338004304</v>
      </c>
      <c r="Q326">
        <f>$C$14*ReDiarioFert!M315</f>
        <v>0.536506915</v>
      </c>
      <c r="S326">
        <f>$C$14*Main!$D$63</f>
        <v>301</v>
      </c>
      <c r="T326">
        <f>((G326/100)*$G$386+(I326/100)*$G$387+(K326/100)*$G$388+(M326/100)*$G$389+(O326/100)*$G$390+(Q326)*$G$391+(S326*$G$392)+(E326*(VLOOKUP(D326,Fertilizantes!$A$49:$E$122,3,FALSE))))</f>
        <v>2883.920224607112</v>
      </c>
    </row>
    <row r="327">
      <c r="B327">
        <v>310</v>
      </c>
      <c r="C327">
        <f>$I$13+B327</f>
        <v>40236</v>
      </c>
      <c r="E327">
        <f>VLOOKUP(D327,Fertilizantes!$A$49:$E$122,2,FALSE)*$C$14</f>
        <v>0</v>
      </c>
      <c r="F327">
        <f>VLOOKUP(D327,Fertilizantes!$A$49:$E$122,4,FALSE)</f>
        <v>0</v>
      </c>
      <c r="G327">
        <f>IF($C$14*ReDiarioFert!C316&lt;=0,"0",$C$14*ReDiarioFert!C316)</f>
        <v>97.86385449521727</v>
      </c>
      <c r="I327">
        <f>$C$14*ReDiarioFert!E316</f>
        <v>41.26840869565217</v>
      </c>
      <c r="K327">
        <f>$C$14*ReDiarioFert!G316</f>
        <v>117.56658666666665</v>
      </c>
      <c r="M327">
        <f>$C$14*ReDiarioFert!I316</f>
        <v>75.45610019819598</v>
      </c>
      <c r="O327">
        <f>$C$14*ReDiarioFert!K316</f>
        <v>0.0041994338004304</v>
      </c>
      <c r="Q327">
        <f>$C$14*ReDiarioFert!M316</f>
        <v>0.536506915</v>
      </c>
      <c r="T327">
        <f>((G327/100)*$G$386+(I327/100)*$G$387+(K327/100)*$G$388+(M327/100)*$G$389+(O327/100)*$G$390+(Q327)*$G$391+(S327*$G$392)+(E327*(VLOOKUP(D327,Fertilizantes!$A$49:$E$122,3,FALSE))))</f>
        <v>2041.1202246071116</v>
      </c>
    </row>
    <row r="328">
      <c r="B328">
        <v>311</v>
      </c>
      <c r="C328">
        <f>$I$13+B328</f>
        <v>40237</v>
      </c>
      <c r="E328">
        <f>VLOOKUP(D328,Fertilizantes!$A$49:$E$122,2,FALSE)*$C$14</f>
        <v>0</v>
      </c>
      <c r="F328">
        <f>VLOOKUP(D328,Fertilizantes!$A$49:$E$122,4,FALSE)</f>
        <v>0</v>
      </c>
      <c r="G328">
        <f>IF($C$14*ReDiarioFert!C317&lt;=0,"0",$C$14*ReDiarioFert!C317)</f>
        <v>97.86385449521727</v>
      </c>
      <c r="I328">
        <f>$C$14*ReDiarioFert!E317</f>
        <v>41.26840869565217</v>
      </c>
      <c r="K328">
        <f>$C$14*ReDiarioFert!G317</f>
        <v>117.56658666666665</v>
      </c>
      <c r="M328">
        <f>$C$14*ReDiarioFert!I317</f>
        <v>75.45610019819598</v>
      </c>
      <c r="O328">
        <f>$C$14*ReDiarioFert!K317</f>
        <v>0.0041994338004304</v>
      </c>
      <c r="Q328">
        <f>$C$14*ReDiarioFert!M317</f>
        <v>0.536506915</v>
      </c>
      <c r="T328">
        <f>((G328/100)*$G$386+(I328/100)*$G$387+(K328/100)*$G$388+(M328/100)*$G$389+(O328/100)*$G$390+(Q328)*$G$391+(S328*$G$392)+(E328*(VLOOKUP(D328,Fertilizantes!$A$49:$E$122,3,FALSE))))</f>
        <v>2041.1202246071116</v>
      </c>
    </row>
    <row r="329">
      <c r="B329">
        <v>312</v>
      </c>
      <c r="C329">
        <f>$I$13+B329</f>
        <v>40238</v>
      </c>
      <c r="E329">
        <f>VLOOKUP(D329,Fertilizantes!$A$49:$E$122,2,FALSE)*$C$14</f>
        <v>0</v>
      </c>
      <c r="F329">
        <f>VLOOKUP(D329,Fertilizantes!$A$49:$E$122,4,FALSE)</f>
        <v>0</v>
      </c>
      <c r="G329">
        <f>IF($C$14*ReDiarioFert!C318&lt;=0,"0",$C$14*ReDiarioFert!C318)</f>
        <v>97.86385449521727</v>
      </c>
      <c r="I329">
        <f>$C$14*ReDiarioFert!E318</f>
        <v>41.26840869565217</v>
      </c>
      <c r="K329">
        <f>$C$14*ReDiarioFert!G318</f>
        <v>117.56658666666665</v>
      </c>
      <c r="M329">
        <f>$C$14*ReDiarioFert!I318</f>
        <v>75.45610019819598</v>
      </c>
      <c r="O329">
        <f>$C$14*ReDiarioFert!K318</f>
        <v>0.0041994338004304</v>
      </c>
      <c r="Q329">
        <f>$C$14*ReDiarioFert!M318</f>
        <v>0.536506915</v>
      </c>
      <c r="T329">
        <f>((G329/100)*$G$386+(I329/100)*$G$387+(K329/100)*$G$388+(M329/100)*$G$389+(O329/100)*$G$390+(Q329)*$G$391+(S329*$G$392)+(E329*(VLOOKUP(D329,Fertilizantes!$A$49:$E$122,3,FALSE))))</f>
        <v>2041.1202246071116</v>
      </c>
    </row>
    <row r="330">
      <c r="B330">
        <v>313</v>
      </c>
      <c r="C330">
        <f>$I$13+B330</f>
        <v>40239</v>
      </c>
      <c r="E330">
        <f>VLOOKUP(D330,Fertilizantes!$A$49:$E$122,2,FALSE)*$C$14</f>
        <v>0</v>
      </c>
      <c r="F330">
        <f>VLOOKUP(D330,Fertilizantes!$A$49:$E$122,4,FALSE)</f>
        <v>0</v>
      </c>
      <c r="G330">
        <f>IF($C$14*ReDiarioFert!C319&lt;=0,"0",$C$14*ReDiarioFert!C319)</f>
        <v>97.86385449521727</v>
      </c>
      <c r="I330">
        <f>$C$14*ReDiarioFert!E319</f>
        <v>41.26840869565217</v>
      </c>
      <c r="K330">
        <f>$C$14*ReDiarioFert!G319</f>
        <v>117.56658666666665</v>
      </c>
      <c r="M330">
        <f>$C$14*ReDiarioFert!I319</f>
        <v>75.45610019819598</v>
      </c>
      <c r="O330">
        <f>$C$14*ReDiarioFert!K319</f>
        <v>0.0041994338004304</v>
      </c>
      <c r="Q330">
        <f>$C$14*ReDiarioFert!M319</f>
        <v>0.536506915</v>
      </c>
      <c r="T330">
        <f>((G330/100)*$G$386+(I330/100)*$G$387+(K330/100)*$G$388+(M330/100)*$G$389+(O330/100)*$G$390+(Q330)*$G$391+(S330*$G$392)+(E330*(VLOOKUP(D330,Fertilizantes!$A$49:$E$122,3,FALSE))))</f>
        <v>2041.1202246071116</v>
      </c>
    </row>
    <row r="331">
      <c r="B331">
        <v>314</v>
      </c>
      <c r="C331">
        <f>$I$13+B331</f>
        <v>40240</v>
      </c>
      <c r="E331">
        <f>VLOOKUP(D331,Fertilizantes!$A$49:$E$122,2,FALSE)*$C$14</f>
        <v>0</v>
      </c>
      <c r="F331">
        <f>VLOOKUP(D331,Fertilizantes!$A$49:$E$122,4,FALSE)</f>
        <v>0</v>
      </c>
      <c r="G331">
        <f>IF($C$14*ReDiarioFert!C320&lt;=0,"0",$C$14*ReDiarioFert!C320)</f>
        <v>97.86385449521727</v>
      </c>
      <c r="I331">
        <f>$C$14*ReDiarioFert!E320</f>
        <v>41.26840869565217</v>
      </c>
      <c r="K331">
        <f>$C$14*ReDiarioFert!G320</f>
        <v>117.56658666666665</v>
      </c>
      <c r="M331">
        <f>$C$14*ReDiarioFert!I320</f>
        <v>75.45610019819598</v>
      </c>
      <c r="O331">
        <f>$C$14*ReDiarioFert!K320</f>
        <v>0.0041994338004304</v>
      </c>
      <c r="Q331">
        <f>$C$14*ReDiarioFert!M320</f>
        <v>0.536506915</v>
      </c>
      <c r="T331">
        <f>((G331/100)*$G$386+(I331/100)*$G$387+(K331/100)*$G$388+(M331/100)*$G$389+(O331/100)*$G$390+(Q331)*$G$391+(S331*$G$392)+(E331*(VLOOKUP(D331,Fertilizantes!$A$49:$E$122,3,FALSE))))</f>
        <v>2041.1202246071116</v>
      </c>
    </row>
    <row r="332">
      <c r="B332">
        <v>315</v>
      </c>
      <c r="C332">
        <f>$I$13+B332</f>
        <v>40241</v>
      </c>
      <c r="E332">
        <f>VLOOKUP(D332,Fertilizantes!$A$49:$E$122,2,FALSE)*$C$14</f>
        <v>0</v>
      </c>
      <c r="F332">
        <f>VLOOKUP(D332,Fertilizantes!$A$49:$E$122,4,FALSE)</f>
        <v>0</v>
      </c>
      <c r="G332">
        <f>IF($C$14*ReDiarioFert!C321&lt;=0,"0",$C$14*ReDiarioFert!C321)</f>
        <v>97.86385449521727</v>
      </c>
      <c r="I332">
        <f>$C$14*ReDiarioFert!E321</f>
        <v>41.26840869565217</v>
      </c>
      <c r="K332">
        <f>$C$14*ReDiarioFert!G321</f>
        <v>117.56658666666665</v>
      </c>
      <c r="M332">
        <f>$C$14*ReDiarioFert!I321</f>
        <v>75.45610019819598</v>
      </c>
      <c r="O332">
        <f>$C$14*ReDiarioFert!K321</f>
        <v>0.0041994338004304</v>
      </c>
      <c r="Q332">
        <f>$C$14*ReDiarioFert!M321</f>
        <v>0.536506915</v>
      </c>
      <c r="T332">
        <f>((G332/100)*$G$386+(I332/100)*$G$387+(K332/100)*$G$388+(M332/100)*$G$389+(O332/100)*$G$390+(Q332)*$G$391+(S332*$G$392)+(E332*(VLOOKUP(D332,Fertilizantes!$A$49:$E$122,3,FALSE))))</f>
        <v>2041.1202246071116</v>
      </c>
    </row>
    <row r="333">
      <c r="A333">
        <v>46</v>
      </c>
      <c r="B333">
        <v>316</v>
      </c>
      <c r="C333">
        <f>$I$13+B333</f>
        <v>40242</v>
      </c>
      <c r="E333">
        <f>VLOOKUP(D333,Fertilizantes!$A$49:$E$122,2,FALSE)*$C$14</f>
        <v>0</v>
      </c>
      <c r="F333">
        <f>VLOOKUP(D333,Fertilizantes!$A$49:$E$122,4,FALSE)</f>
        <v>0</v>
      </c>
      <c r="G333">
        <f>IF($C$14*ReDiarioFert!C322&lt;=0,"0",$C$14*ReDiarioFert!C322)</f>
        <v>97.86385449521727</v>
      </c>
      <c r="I333">
        <f>$C$14*ReDiarioFert!E322</f>
        <v>41.26840869565217</v>
      </c>
      <c r="K333">
        <f>$C$14*ReDiarioFert!G322</f>
        <v>117.56658666666665</v>
      </c>
      <c r="M333">
        <f>$C$14*ReDiarioFert!I322</f>
        <v>75.45610019819598</v>
      </c>
      <c r="O333">
        <f>$C$14*ReDiarioFert!K322</f>
        <v>0.0041994338004304</v>
      </c>
      <c r="Q333">
        <f>$C$14*ReDiarioFert!M322</f>
        <v>0.536506915</v>
      </c>
      <c r="S333">
        <f>$C$14*Main!$D$63</f>
        <v>301</v>
      </c>
      <c r="T333">
        <f>((G333/100)*$G$386+(I333/100)*$G$387+(K333/100)*$G$388+(M333/100)*$G$389+(O333/100)*$G$390+(Q333)*$G$391+(S333*$G$392)+(E333*(VLOOKUP(D333,Fertilizantes!$A$49:$E$122,3,FALSE))))</f>
        <v>2883.920224607112</v>
      </c>
    </row>
    <row r="334">
      <c r="B334">
        <v>317</v>
      </c>
      <c r="C334">
        <f>$I$13+B334</f>
        <v>40243</v>
      </c>
      <c r="E334">
        <f>VLOOKUP(D334,Fertilizantes!$A$49:$E$122,2,FALSE)*$C$14</f>
        <v>0</v>
      </c>
      <c r="F334">
        <f>VLOOKUP(D334,Fertilizantes!$A$49:$E$122,4,FALSE)</f>
        <v>0</v>
      </c>
      <c r="G334">
        <f>IF($C$14*ReDiarioFert!C323&lt;=0,"0",$C$14*ReDiarioFert!C323)</f>
        <v>97.86385449521727</v>
      </c>
      <c r="I334">
        <f>$C$14*ReDiarioFert!E323</f>
        <v>41.26840869565217</v>
      </c>
      <c r="K334">
        <f>$C$14*ReDiarioFert!G323</f>
        <v>117.56658666666665</v>
      </c>
      <c r="M334">
        <f>$C$14*ReDiarioFert!I323</f>
        <v>75.45610019819598</v>
      </c>
      <c r="O334">
        <f>$C$14*ReDiarioFert!K323</f>
        <v>0.0041994338004304</v>
      </c>
      <c r="Q334">
        <f>$C$14*ReDiarioFert!M323</f>
        <v>0.536506915</v>
      </c>
      <c r="T334">
        <f>((G334/100)*$G$386+(I334/100)*$G$387+(K334/100)*$G$388+(M334/100)*$G$389+(O334/100)*$G$390+(Q334)*$G$391+(S334*$G$392)+(E334*(VLOOKUP(D334,Fertilizantes!$A$49:$E$122,3,FALSE))))</f>
        <v>2041.1202246071116</v>
      </c>
    </row>
    <row r="335">
      <c r="B335">
        <v>318</v>
      </c>
      <c r="C335">
        <f>$I$13+B335</f>
        <v>40244</v>
      </c>
      <c r="E335">
        <f>VLOOKUP(D335,Fertilizantes!$A$49:$E$122,2,FALSE)*$C$14</f>
        <v>0</v>
      </c>
      <c r="F335">
        <f>VLOOKUP(D335,Fertilizantes!$A$49:$E$122,4,FALSE)</f>
        <v>0</v>
      </c>
      <c r="G335">
        <f>IF($C$14*ReDiarioFert!C324&lt;=0,"0",$C$14*ReDiarioFert!C324)</f>
        <v>97.86385449521727</v>
      </c>
      <c r="I335">
        <f>$C$14*ReDiarioFert!E324</f>
        <v>41.26840869565217</v>
      </c>
      <c r="K335">
        <f>$C$14*ReDiarioFert!G324</f>
        <v>117.56658666666665</v>
      </c>
      <c r="M335">
        <f>$C$14*ReDiarioFert!I324</f>
        <v>75.45610019819598</v>
      </c>
      <c r="O335">
        <f>$C$14*ReDiarioFert!K324</f>
        <v>0.0041994338004304</v>
      </c>
      <c r="Q335">
        <f>$C$14*ReDiarioFert!M324</f>
        <v>0.536506915</v>
      </c>
      <c r="T335">
        <f>((G335/100)*$G$386+(I335/100)*$G$387+(K335/100)*$G$388+(M335/100)*$G$389+(O335/100)*$G$390+(Q335)*$G$391+(S335*$G$392)+(E335*(VLOOKUP(D335,Fertilizantes!$A$49:$E$122,3,FALSE))))</f>
        <v>2041.1202246071116</v>
      </c>
    </row>
    <row r="336">
      <c r="B336">
        <v>319</v>
      </c>
      <c r="C336">
        <f>$I$13+B336</f>
        <v>40245</v>
      </c>
      <c r="E336">
        <f>VLOOKUP(D336,Fertilizantes!$A$49:$E$122,2,FALSE)*$C$14</f>
        <v>0</v>
      </c>
      <c r="F336">
        <f>VLOOKUP(D336,Fertilizantes!$A$49:$E$122,4,FALSE)</f>
        <v>0</v>
      </c>
      <c r="G336">
        <f>IF($C$14*ReDiarioFert!C325&lt;=0,"0",$C$14*ReDiarioFert!C325)</f>
        <v>97.86385449521727</v>
      </c>
      <c r="I336">
        <f>$C$14*ReDiarioFert!E325</f>
        <v>41.26840869565217</v>
      </c>
      <c r="K336">
        <f>$C$14*ReDiarioFert!G325</f>
        <v>117.56658666666665</v>
      </c>
      <c r="M336">
        <f>$C$14*ReDiarioFert!I325</f>
        <v>75.45610019819598</v>
      </c>
      <c r="O336">
        <f>$C$14*ReDiarioFert!K325</f>
        <v>0.0041994338004304</v>
      </c>
      <c r="Q336">
        <f>$C$14*ReDiarioFert!M325</f>
        <v>0.536506915</v>
      </c>
      <c r="T336">
        <f>((G336/100)*$G$386+(I336/100)*$G$387+(K336/100)*$G$388+(M336/100)*$G$389+(O336/100)*$G$390+(Q336)*$G$391+(S336*$G$392)+(E336*(VLOOKUP(D336,Fertilizantes!$A$49:$E$122,3,FALSE))))</f>
        <v>2041.1202246071116</v>
      </c>
    </row>
    <row r="337">
      <c r="B337">
        <v>320</v>
      </c>
      <c r="C337">
        <f>$I$13+B337</f>
        <v>40246</v>
      </c>
      <c r="E337">
        <f>VLOOKUP(D337,Fertilizantes!$A$49:$E$122,2,FALSE)*$C$14</f>
        <v>0</v>
      </c>
      <c r="F337">
        <f>VLOOKUP(D337,Fertilizantes!$A$49:$E$122,4,FALSE)</f>
        <v>0</v>
      </c>
      <c r="G337">
        <f>IF($C$14*ReDiarioFert!C326&lt;=0,"0",$C$14*ReDiarioFert!C326)</f>
        <v>97.86385449521727</v>
      </c>
      <c r="I337">
        <f>$C$14*ReDiarioFert!E326</f>
        <v>41.26840869565217</v>
      </c>
      <c r="K337">
        <f>$C$14*ReDiarioFert!G326</f>
        <v>117.56658666666665</v>
      </c>
      <c r="M337">
        <f>$C$14*ReDiarioFert!I326</f>
        <v>75.45610019819598</v>
      </c>
      <c r="O337">
        <f>$C$14*ReDiarioFert!K326</f>
        <v>0.0041994338004304</v>
      </c>
      <c r="Q337">
        <f>$C$14*ReDiarioFert!M326</f>
        <v>0.536506915</v>
      </c>
      <c r="T337">
        <f>((G337/100)*$G$386+(I337/100)*$G$387+(K337/100)*$G$388+(M337/100)*$G$389+(O337/100)*$G$390+(Q337)*$G$391+(S337*$G$392)+(E337*(VLOOKUP(D337,Fertilizantes!$A$49:$E$122,3,FALSE))))</f>
        <v>2041.1202246071116</v>
      </c>
    </row>
    <row r="338">
      <c r="B338">
        <v>321</v>
      </c>
      <c r="C338">
        <f>$I$13+B338</f>
        <v>40247</v>
      </c>
      <c r="E338">
        <f>VLOOKUP(D338,Fertilizantes!$A$49:$E$122,2,FALSE)*$C$14</f>
        <v>0</v>
      </c>
      <c r="F338">
        <f>VLOOKUP(D338,Fertilizantes!$A$49:$E$122,4,FALSE)</f>
        <v>0</v>
      </c>
      <c r="G338">
        <f>IF($C$14*ReDiarioFert!C327&lt;=0,"0",$C$14*ReDiarioFert!C327)</f>
        <v>97.86385449521727</v>
      </c>
      <c r="I338">
        <f>$C$14*ReDiarioFert!E327</f>
        <v>41.26840869565217</v>
      </c>
      <c r="K338">
        <f>$C$14*ReDiarioFert!G327</f>
        <v>117.56658666666665</v>
      </c>
      <c r="M338">
        <f>$C$14*ReDiarioFert!I327</f>
        <v>75.45610019819598</v>
      </c>
      <c r="O338">
        <f>$C$14*ReDiarioFert!K327</f>
        <v>0.0041994338004304</v>
      </c>
      <c r="Q338">
        <f>$C$14*ReDiarioFert!M327</f>
        <v>0.536506915</v>
      </c>
      <c r="T338">
        <f>((G338/100)*$G$386+(I338/100)*$G$387+(K338/100)*$G$388+(M338/100)*$G$389+(O338/100)*$G$390+(Q338)*$G$391+(S338*$G$392)+(E338*(VLOOKUP(D338,Fertilizantes!$A$49:$E$122,3,FALSE))))</f>
        <v>2041.1202246071116</v>
      </c>
    </row>
    <row r="339">
      <c r="B339">
        <v>322</v>
      </c>
      <c r="C339">
        <f>$I$13+B339</f>
        <v>40248</v>
      </c>
      <c r="E339">
        <f>VLOOKUP(D339,Fertilizantes!$A$49:$E$122,2,FALSE)*$C$14</f>
        <v>0</v>
      </c>
      <c r="F339">
        <f>VLOOKUP(D339,Fertilizantes!$A$49:$E$122,4,FALSE)</f>
        <v>0</v>
      </c>
      <c r="G339">
        <f>IF($C$14*ReDiarioFert!C328&lt;=0,"0",$C$14*ReDiarioFert!C328)</f>
        <v>97.86385449521727</v>
      </c>
      <c r="I339">
        <f>$C$14*ReDiarioFert!E328</f>
        <v>41.26840869565217</v>
      </c>
      <c r="K339">
        <f>$C$14*ReDiarioFert!G328</f>
        <v>117.56658666666665</v>
      </c>
      <c r="M339">
        <f>$C$14*ReDiarioFert!I328</f>
        <v>75.45610019819598</v>
      </c>
      <c r="O339">
        <f>$C$14*ReDiarioFert!K328</f>
        <v>0.0041994338004304</v>
      </c>
      <c r="Q339">
        <f>$C$14*ReDiarioFert!M328</f>
        <v>0.536506915</v>
      </c>
      <c r="S339">
        <f>Main!$H$84</f>
        <v>0</v>
      </c>
      <c r="T339">
        <f>((G339/100)*$G$386+(I339/100)*$G$387+(K339/100)*$G$388+(M339/100)*$G$389+(O339/100)*$G$390+(Q339)*$G$391+(S339*$G$392)+(E339*(VLOOKUP(D339,Fertilizantes!$A$49:$E$122,3,FALSE))))</f>
        <v>2041.1202246071116</v>
      </c>
    </row>
    <row r="340">
      <c r="A340">
        <v>47</v>
      </c>
      <c r="B340">
        <v>323</v>
      </c>
      <c r="C340">
        <f>$I$13+B340</f>
        <v>40249</v>
      </c>
      <c r="E340">
        <f>VLOOKUP(D340,Fertilizantes!$A$49:$E$122,2,FALSE)*$C$14</f>
        <v>0</v>
      </c>
      <c r="F340">
        <f>VLOOKUP(D340,Fertilizantes!$A$49:$E$122,4,FALSE)</f>
        <v>0</v>
      </c>
      <c r="G340">
        <f>IF($C$14*ReDiarioFert!C329&lt;=0,"0",$C$14*ReDiarioFert!C329)</f>
        <v>52.258909596941315</v>
      </c>
      <c r="I340">
        <f>$C$14*ReDiarioFert!E329</f>
        <v>41.26840869565217</v>
      </c>
      <c r="K340">
        <f>$C$14*ReDiarioFert!G329</f>
        <v>117.56658666666665</v>
      </c>
      <c r="M340">
        <f>$C$14*ReDiarioFert!I329</f>
        <v>75.45610019819598</v>
      </c>
      <c r="O340">
        <f>$C$14*ReDiarioFert!K329</f>
        <v>0.0041994338004304</v>
      </c>
      <c r="Q340">
        <f>$C$14*ReDiarioFert!M329</f>
        <v>0.536506915</v>
      </c>
      <c r="S340">
        <f>$C$14*Main!$D$63</f>
        <v>301</v>
      </c>
      <c r="T340">
        <f>((G340/100)*$G$386+(I340/100)*$G$387+(K340/100)*$G$388+(M340/100)*$G$389+(O340/100)*$G$390+(Q340)*$G$391+(S340*$G$392)+(E340*(VLOOKUP(D340,Fertilizantes!$A$49:$E$122,3,FALSE))))</f>
        <v>2653.615252870818</v>
      </c>
    </row>
    <row r="341">
      <c r="B341">
        <v>324</v>
      </c>
      <c r="C341">
        <f>$I$13+B341</f>
        <v>40250</v>
      </c>
      <c r="E341">
        <f>VLOOKUP(D341,Fertilizantes!$A$49:$E$122,2,FALSE)*$C$14</f>
        <v>0</v>
      </c>
      <c r="F341">
        <f>VLOOKUP(D341,Fertilizantes!$A$49:$E$122,4,FALSE)</f>
        <v>0</v>
      </c>
      <c r="G341">
        <f>IF($C$14*ReDiarioFert!C330&lt;=0,"0",$C$14*ReDiarioFert!C330)</f>
        <v>52.258909596941315</v>
      </c>
      <c r="I341">
        <f>$C$14*ReDiarioFert!E330</f>
        <v>41.26840869565217</v>
      </c>
      <c r="K341">
        <f>$C$14*ReDiarioFert!G330</f>
        <v>117.56658666666665</v>
      </c>
      <c r="M341">
        <f>$C$14*ReDiarioFert!I330</f>
        <v>75.45610019819598</v>
      </c>
      <c r="O341">
        <f>$C$14*ReDiarioFert!K330</f>
        <v>0.0041994338004304</v>
      </c>
      <c r="Q341">
        <f>$C$14*ReDiarioFert!M330</f>
        <v>0.536506915</v>
      </c>
      <c r="T341">
        <f>((G341/100)*$G$386+(I341/100)*$G$387+(K341/100)*$G$388+(M341/100)*$G$389+(O341/100)*$G$390+(Q341)*$G$391+(S341*$G$392)+(E341*(VLOOKUP(D341,Fertilizantes!$A$49:$E$122,3,FALSE))))</f>
        <v>1810.815252870818</v>
      </c>
    </row>
    <row r="342">
      <c r="B342">
        <v>325</v>
      </c>
      <c r="C342">
        <f>$I$13+B342</f>
        <v>40251</v>
      </c>
      <c r="E342">
        <f>VLOOKUP(D342,Fertilizantes!$A$49:$E$122,2,FALSE)*$C$14</f>
        <v>0</v>
      </c>
      <c r="F342">
        <f>VLOOKUP(D342,Fertilizantes!$A$49:$E$122,4,FALSE)</f>
        <v>0</v>
      </c>
      <c r="G342">
        <f>IF($C$14*ReDiarioFert!C331&lt;=0,"0",$C$14*ReDiarioFert!C331)</f>
        <v>52.258909596941315</v>
      </c>
      <c r="I342">
        <f>$C$14*ReDiarioFert!E331</f>
        <v>41.26840869565217</v>
      </c>
      <c r="K342">
        <f>$C$14*ReDiarioFert!G331</f>
        <v>117.56658666666665</v>
      </c>
      <c r="M342">
        <f>$C$14*ReDiarioFert!I331</f>
        <v>75.45610019819598</v>
      </c>
      <c r="O342">
        <f>$C$14*ReDiarioFert!K331</f>
        <v>0.0041994338004304</v>
      </c>
      <c r="Q342">
        <f>$C$14*ReDiarioFert!M331</f>
        <v>0.536506915</v>
      </c>
      <c r="T342">
        <f>((G342/100)*$G$386+(I342/100)*$G$387+(K342/100)*$G$388+(M342/100)*$G$389+(O342/100)*$G$390+(Q342)*$G$391+(S342*$G$392)+(E342*(VLOOKUP(D342,Fertilizantes!$A$49:$E$122,3,FALSE))))</f>
        <v>1810.815252870818</v>
      </c>
    </row>
    <row r="343">
      <c r="B343">
        <v>326</v>
      </c>
      <c r="C343">
        <f>$I$13+B343</f>
        <v>40252</v>
      </c>
      <c r="E343">
        <f>VLOOKUP(D343,Fertilizantes!$A$49:$E$122,2,FALSE)*$C$14</f>
        <v>0</v>
      </c>
      <c r="F343">
        <f>VLOOKUP(D343,Fertilizantes!$A$49:$E$122,4,FALSE)</f>
        <v>0</v>
      </c>
      <c r="G343">
        <f>IF($C$14*ReDiarioFert!C332&lt;=0,"0",$C$14*ReDiarioFert!C332)</f>
        <v>52.258909596941315</v>
      </c>
      <c r="I343">
        <f>$C$14*ReDiarioFert!E332</f>
        <v>41.26840869565217</v>
      </c>
      <c r="K343">
        <f>$C$14*ReDiarioFert!G332</f>
        <v>117.56658666666665</v>
      </c>
      <c r="M343">
        <f>$C$14*ReDiarioFert!I332</f>
        <v>75.45610019819598</v>
      </c>
      <c r="O343">
        <f>$C$14*ReDiarioFert!K332</f>
        <v>0.0041994338004304</v>
      </c>
      <c r="Q343">
        <f>$C$14*ReDiarioFert!M332</f>
        <v>0.536506915</v>
      </c>
      <c r="T343">
        <f>((G343/100)*$G$386+(I343/100)*$G$387+(K343/100)*$G$388+(M343/100)*$G$389+(O343/100)*$G$390+(Q343)*$G$391+(S343*$G$392)+(E343*(VLOOKUP(D343,Fertilizantes!$A$49:$E$122,3,FALSE))))</f>
        <v>1810.815252870818</v>
      </c>
    </row>
    <row r="344">
      <c r="B344">
        <v>327</v>
      </c>
      <c r="C344">
        <f>$I$13+B344</f>
        <v>40253</v>
      </c>
      <c r="E344">
        <f>VLOOKUP(D344,Fertilizantes!$A$49:$E$122,2,FALSE)*$C$14</f>
        <v>0</v>
      </c>
      <c r="F344">
        <f>VLOOKUP(D344,Fertilizantes!$A$49:$E$122,4,FALSE)</f>
        <v>0</v>
      </c>
      <c r="G344">
        <f>IF($C$14*ReDiarioFert!C333&lt;=0,"0",$C$14*ReDiarioFert!C333)</f>
        <v>52.258909596941315</v>
      </c>
      <c r="I344">
        <f>$C$14*ReDiarioFert!E333</f>
        <v>41.26840869565217</v>
      </c>
      <c r="K344">
        <f>$C$14*ReDiarioFert!G333</f>
        <v>117.56658666666665</v>
      </c>
      <c r="M344">
        <f>$C$14*ReDiarioFert!I333</f>
        <v>75.45610019819598</v>
      </c>
      <c r="O344">
        <f>$C$14*ReDiarioFert!K333</f>
        <v>0.0041994338004304</v>
      </c>
      <c r="Q344">
        <f>$C$14*ReDiarioFert!M333</f>
        <v>0.536506915</v>
      </c>
      <c r="T344">
        <f>((G344/100)*$G$386+(I344/100)*$G$387+(K344/100)*$G$388+(M344/100)*$G$389+(O344/100)*$G$390+(Q344)*$G$391+(S344*$G$392)+(E344*(VLOOKUP(D344,Fertilizantes!$A$49:$E$122,3,FALSE))))</f>
        <v>1810.815252870818</v>
      </c>
    </row>
    <row r="345">
      <c r="B345">
        <v>328</v>
      </c>
      <c r="C345">
        <f>$I$13+B345</f>
        <v>40254</v>
      </c>
      <c r="E345">
        <f>VLOOKUP(D345,Fertilizantes!$A$49:$E$122,2,FALSE)*$C$14</f>
        <v>0</v>
      </c>
      <c r="F345">
        <f>VLOOKUP(D345,Fertilizantes!$A$49:$E$122,4,FALSE)</f>
        <v>0</v>
      </c>
      <c r="G345">
        <f>IF($C$14*ReDiarioFert!C334&lt;=0,"0",$C$14*ReDiarioFert!C334)</f>
        <v>52.258909596941315</v>
      </c>
      <c r="I345">
        <f>$C$14*ReDiarioFert!E334</f>
        <v>41.26840869565217</v>
      </c>
      <c r="K345">
        <f>$C$14*ReDiarioFert!G334</f>
        <v>117.56658666666665</v>
      </c>
      <c r="M345">
        <f>$C$14*ReDiarioFert!I334</f>
        <v>75.45610019819598</v>
      </c>
      <c r="O345">
        <f>$C$14*ReDiarioFert!K334</f>
        <v>0.0041994338004304</v>
      </c>
      <c r="Q345">
        <f>$C$14*ReDiarioFert!M334</f>
        <v>0.536506915</v>
      </c>
      <c r="T345">
        <f>((G345/100)*$G$386+(I345/100)*$G$387+(K345/100)*$G$388+(M345/100)*$G$389+(O345/100)*$G$390+(Q345)*$G$391+(S345*$G$392)+(E345*(VLOOKUP(D345,Fertilizantes!$A$49:$E$122,3,FALSE))))</f>
        <v>1810.815252870818</v>
      </c>
    </row>
    <row r="346">
      <c r="B346">
        <v>329</v>
      </c>
      <c r="C346">
        <f>$I$13+B346</f>
        <v>40255</v>
      </c>
      <c r="E346">
        <f>VLOOKUP(D346,Fertilizantes!$A$49:$E$122,2,FALSE)*$C$14</f>
        <v>0</v>
      </c>
      <c r="F346">
        <f>VLOOKUP(D346,Fertilizantes!$A$49:$E$122,4,FALSE)</f>
        <v>0</v>
      </c>
      <c r="G346">
        <f>IF($C$14*ReDiarioFert!C335&lt;=0,"0",$C$14*ReDiarioFert!C335)</f>
        <v>52.258909596941315</v>
      </c>
      <c r="I346">
        <f>$C$14*ReDiarioFert!E335</f>
        <v>41.26840869565217</v>
      </c>
      <c r="K346">
        <f>$C$14*ReDiarioFert!G335</f>
        <v>117.56658666666665</v>
      </c>
      <c r="M346">
        <f>$C$14*ReDiarioFert!I335</f>
        <v>75.45610019819598</v>
      </c>
      <c r="O346">
        <f>$C$14*ReDiarioFert!K335</f>
        <v>0.0041994338004304</v>
      </c>
      <c r="Q346">
        <f>$C$14*ReDiarioFert!M335</f>
        <v>0.536506915</v>
      </c>
      <c r="T346">
        <f>((G346/100)*$G$386+(I346/100)*$G$387+(K346/100)*$G$388+(M346/100)*$G$389+(O346/100)*$G$390+(Q346)*$G$391+(S346*$G$392)+(E346*(VLOOKUP(D346,Fertilizantes!$A$49:$E$122,3,FALSE))))</f>
        <v>1810.815252870818</v>
      </c>
    </row>
    <row r="347">
      <c r="A347">
        <v>48</v>
      </c>
      <c r="B347">
        <v>330</v>
      </c>
      <c r="C347">
        <f>$I$13+B347</f>
        <v>40256</v>
      </c>
      <c r="E347">
        <f>VLOOKUP(D347,Fertilizantes!$A$49:$E$122,2,FALSE)*$C$14</f>
        <v>0</v>
      </c>
      <c r="F347">
        <f>VLOOKUP(D347,Fertilizantes!$A$49:$E$122,4,FALSE)</f>
        <v>0</v>
      </c>
      <c r="G347">
        <f>IF($C$14*ReDiarioFert!C336&lt;=0,"0",$C$14*ReDiarioFert!C336)</f>
        <v>52.258909596941315</v>
      </c>
      <c r="I347">
        <f>$C$14*ReDiarioFert!E336</f>
        <v>41.26840869565217</v>
      </c>
      <c r="K347">
        <f>$C$14*ReDiarioFert!G336</f>
        <v>117.56658666666665</v>
      </c>
      <c r="M347">
        <f>$C$14*ReDiarioFert!I336</f>
        <v>75.45610019819598</v>
      </c>
      <c r="O347">
        <f>$C$14*ReDiarioFert!K336</f>
        <v>0.0041994338004304</v>
      </c>
      <c r="Q347">
        <f>$C$14*ReDiarioFert!M336</f>
        <v>0.536506915</v>
      </c>
      <c r="S347">
        <f>$C$14*Main!$D$63</f>
        <v>301</v>
      </c>
      <c r="T347">
        <f>((G347/100)*$G$386+(I347/100)*$G$387+(K347/100)*$G$388+(M347/100)*$G$389+(O347/100)*$G$390+(Q347)*$G$391+(S347*$G$392)+(E347*(VLOOKUP(D347,Fertilizantes!$A$49:$E$122,3,FALSE))))</f>
        <v>2653.615252870818</v>
      </c>
    </row>
    <row r="348">
      <c r="B348">
        <v>331</v>
      </c>
      <c r="C348">
        <f>$I$13+B348</f>
        <v>40257</v>
      </c>
      <c r="E348">
        <f>VLOOKUP(D348,Fertilizantes!$A$49:$E$122,2,FALSE)*$C$14</f>
        <v>0</v>
      </c>
      <c r="F348">
        <f>VLOOKUP(D348,Fertilizantes!$A$49:$E$122,4,FALSE)</f>
        <v>0</v>
      </c>
      <c r="G348">
        <f>IF($C$14*ReDiarioFert!C337&lt;=0,"0",$C$14*ReDiarioFert!C337)</f>
        <v>62.500875570476296</v>
      </c>
      <c r="I348">
        <f>$C$14*ReDiarioFert!E337</f>
        <v>15.09449565217391</v>
      </c>
      <c r="K348">
        <f>$C$14*ReDiarioFert!G337</f>
        <v>117.56658666666665</v>
      </c>
      <c r="M348">
        <f>$C$14*ReDiarioFert!I337</f>
        <v>75.45610019819598</v>
      </c>
      <c r="O348">
        <f>$C$14*ReDiarioFert!K337</f>
        <v>0.0041994338004304</v>
      </c>
      <c r="Q348">
        <f>$C$14*ReDiarioFert!M337</f>
        <v>0.536506915</v>
      </c>
      <c r="T348">
        <f>((G348/100)*$G$386+(I348/100)*$G$387+(K348/100)*$G$388+(M348/100)*$G$389+(O348/100)*$G$390+(Q348)*$G$391+(S348*$G$392)+(E348*(VLOOKUP(D348,Fertilizantes!$A$49:$E$122,3,FALSE))))</f>
        <v>1651.0519636458653</v>
      </c>
    </row>
    <row r="349">
      <c r="B349">
        <v>332</v>
      </c>
      <c r="C349">
        <f>$I$13+B349</f>
        <v>40258</v>
      </c>
      <c r="E349">
        <f>VLOOKUP(D349,Fertilizantes!$A$49:$E$122,2,FALSE)*$C$14</f>
        <v>0</v>
      </c>
      <c r="F349">
        <f>VLOOKUP(D349,Fertilizantes!$A$49:$E$122,4,FALSE)</f>
        <v>0</v>
      </c>
      <c r="G349">
        <f>IF($C$14*ReDiarioFert!C338&lt;=0,"0",$C$14*ReDiarioFert!C338)</f>
        <v>62.500875570476296</v>
      </c>
      <c r="I349">
        <f>$C$14*ReDiarioFert!E338</f>
        <v>15.09449565217391</v>
      </c>
      <c r="K349">
        <f>$C$14*ReDiarioFert!G338</f>
        <v>117.56658666666665</v>
      </c>
      <c r="M349">
        <f>$C$14*ReDiarioFert!I338</f>
        <v>75.45610019819598</v>
      </c>
      <c r="O349">
        <f>$C$14*ReDiarioFert!K338</f>
        <v>0.0041994338004304</v>
      </c>
      <c r="Q349">
        <f>$C$14*ReDiarioFert!M338</f>
        <v>0.536506915</v>
      </c>
      <c r="T349">
        <f>((G349/100)*$G$386+(I349/100)*$G$387+(K349/100)*$G$388+(M349/100)*$G$389+(O349/100)*$G$390+(Q349)*$G$391+(S349*$G$392)+(E349*(VLOOKUP(D349,Fertilizantes!$A$49:$E$122,3,FALSE))))</f>
        <v>1651.0519636458653</v>
      </c>
    </row>
    <row r="350">
      <c r="B350">
        <v>333</v>
      </c>
      <c r="C350">
        <f>$I$13+B350</f>
        <v>40259</v>
      </c>
      <c r="E350">
        <f>VLOOKUP(D350,Fertilizantes!$A$49:$E$122,2,FALSE)*$C$14</f>
        <v>0</v>
      </c>
      <c r="F350">
        <f>VLOOKUP(D350,Fertilizantes!$A$49:$E$122,4,FALSE)</f>
        <v>0</v>
      </c>
      <c r="G350">
        <f>IF($C$14*ReDiarioFert!C339&lt;=0,"0",$C$14*ReDiarioFert!C339)</f>
        <v>62.500875570476296</v>
      </c>
      <c r="I350">
        <f>$C$14*ReDiarioFert!E339</f>
        <v>15.09449565217391</v>
      </c>
      <c r="K350">
        <f>$C$14*ReDiarioFert!G339</f>
        <v>117.56658666666665</v>
      </c>
      <c r="M350">
        <f>$C$14*ReDiarioFert!I339</f>
        <v>75.45610019819598</v>
      </c>
      <c r="O350">
        <f>$C$14*ReDiarioFert!K339</f>
        <v>0.0041994338004304</v>
      </c>
      <c r="Q350">
        <f>$C$14*ReDiarioFert!M339</f>
        <v>0.536506915</v>
      </c>
      <c r="T350">
        <f>((G350/100)*$G$386+(I350/100)*$G$387+(K350/100)*$G$388+(M350/100)*$G$389+(O350/100)*$G$390+(Q350)*$G$391+(S350*$G$392)+(E350*(VLOOKUP(D350,Fertilizantes!$A$49:$E$122,3,FALSE))))</f>
        <v>1651.0519636458653</v>
      </c>
    </row>
    <row r="351">
      <c r="B351">
        <v>334</v>
      </c>
      <c r="C351">
        <f>$I$13+B351</f>
        <v>40260</v>
      </c>
      <c r="E351">
        <f>VLOOKUP(D351,Fertilizantes!$A$49:$E$122,2,FALSE)*$C$14</f>
        <v>0</v>
      </c>
      <c r="F351">
        <f>VLOOKUP(D351,Fertilizantes!$A$49:$E$122,4,FALSE)</f>
        <v>0</v>
      </c>
      <c r="G351">
        <f>IF($C$14*ReDiarioFert!C340&lt;=0,"0",$C$14*ReDiarioFert!C340)</f>
        <v>62.500875570476296</v>
      </c>
      <c r="I351">
        <f>$C$14*ReDiarioFert!E340</f>
        <v>15.09449565217391</v>
      </c>
      <c r="K351">
        <f>$C$14*ReDiarioFert!G340</f>
        <v>117.56658666666665</v>
      </c>
      <c r="M351">
        <f>$C$14*ReDiarioFert!I340</f>
        <v>75.45610019819598</v>
      </c>
      <c r="O351">
        <f>$C$14*ReDiarioFert!K340</f>
        <v>0.0041994338004304</v>
      </c>
      <c r="Q351">
        <f>$C$14*ReDiarioFert!M340</f>
        <v>0.536506915</v>
      </c>
      <c r="T351">
        <f>((G351/100)*$G$386+(I351/100)*$G$387+(K351/100)*$G$388+(M351/100)*$G$389+(O351/100)*$G$390+(Q351)*$G$391+(S351*$G$392)+(E351*(VLOOKUP(D351,Fertilizantes!$A$49:$E$122,3,FALSE))))</f>
        <v>1651.0519636458653</v>
      </c>
    </row>
    <row r="352">
      <c r="B352">
        <v>335</v>
      </c>
      <c r="C352">
        <f>$I$13+B352</f>
        <v>40261</v>
      </c>
      <c r="E352">
        <f>VLOOKUP(D352,Fertilizantes!$A$49:$E$122,2,FALSE)*$C$14</f>
        <v>0</v>
      </c>
      <c r="F352">
        <f>VLOOKUP(D352,Fertilizantes!$A$49:$E$122,4,FALSE)</f>
        <v>0</v>
      </c>
      <c r="G352">
        <f>IF($C$14*ReDiarioFert!C341&lt;=0,"0",$C$14*ReDiarioFert!C341)</f>
        <v>62.500875570476296</v>
      </c>
      <c r="I352">
        <f>$C$14*ReDiarioFert!E341</f>
        <v>15.09449565217391</v>
      </c>
      <c r="K352">
        <f>$C$14*ReDiarioFert!G341</f>
        <v>117.56658666666665</v>
      </c>
      <c r="M352">
        <f>$C$14*ReDiarioFert!I341</f>
        <v>75.45610019819598</v>
      </c>
      <c r="O352">
        <f>$C$14*ReDiarioFert!K341</f>
        <v>0.0041994338004304</v>
      </c>
      <c r="Q352">
        <f>$C$14*ReDiarioFert!M341</f>
        <v>0.536506915</v>
      </c>
      <c r="T352">
        <f>((G352/100)*$G$386+(I352/100)*$G$387+(K352/100)*$G$388+(M352/100)*$G$389+(O352/100)*$G$390+(Q352)*$G$391+(S352*$G$392)+(E352*(VLOOKUP(D352,Fertilizantes!$A$49:$E$122,3,FALSE))))</f>
        <v>1651.0519636458653</v>
      </c>
    </row>
    <row r="353">
      <c r="B353">
        <v>336</v>
      </c>
      <c r="C353">
        <f>$I$13+B353</f>
        <v>40262</v>
      </c>
      <c r="E353">
        <f>VLOOKUP(D353,Fertilizantes!$A$49:$E$122,2,FALSE)*$C$14</f>
        <v>0</v>
      </c>
      <c r="F353">
        <f>VLOOKUP(D353,Fertilizantes!$A$49:$E$122,4,FALSE)</f>
        <v>0</v>
      </c>
      <c r="G353">
        <f>IF($C$14*ReDiarioFert!C342&lt;=0,"0",$C$14*ReDiarioFert!C342)</f>
        <v>62.500875570476296</v>
      </c>
      <c r="I353">
        <f>$C$14*ReDiarioFert!E342</f>
        <v>15.09449565217391</v>
      </c>
      <c r="K353">
        <f>$C$14*ReDiarioFert!G342</f>
        <v>117.56658666666665</v>
      </c>
      <c r="M353">
        <f>$C$14*ReDiarioFert!I342</f>
        <v>75.45610019819598</v>
      </c>
      <c r="O353">
        <f>$C$14*ReDiarioFert!K342</f>
        <v>0.0041994338004304</v>
      </c>
      <c r="Q353">
        <f>$C$14*ReDiarioFert!M342</f>
        <v>0.536506915</v>
      </c>
      <c r="T353">
        <f>((G353/100)*$G$386+(I353/100)*$G$387+(K353/100)*$G$388+(M353/100)*$G$389+(O353/100)*$G$390+(Q353)*$G$391+(S353*$G$392)+(E353*(VLOOKUP(D353,Fertilizantes!$A$49:$E$122,3,FALSE))))</f>
        <v>1651.0519636458653</v>
      </c>
    </row>
    <row r="354">
      <c r="A354">
        <v>49</v>
      </c>
      <c r="B354">
        <v>337</v>
      </c>
      <c r="C354">
        <f>$I$13+B354</f>
        <v>40263</v>
      </c>
      <c r="D354">
        <f>Main!$H$86</f>
        <v>0</v>
      </c>
      <c r="E354">
        <f>VLOOKUP(D354,Fertilizantes!$A$49:$E$122,2,FALSE)*$C$14</f>
        <v>0</v>
      </c>
      <c r="F354">
        <f>VLOOKUP(D354,Fertilizantes!$A$49:$E$122,4,FALSE)</f>
        <v>0</v>
      </c>
      <c r="G354">
        <f>IF($C$14*ReDiarioFert!C343&lt;=0,"0",$C$14*ReDiarioFert!C343)</f>
        <v>62.500875570476296</v>
      </c>
      <c r="I354">
        <f>$C$14*ReDiarioFert!E343</f>
        <v>15.09449565217391</v>
      </c>
      <c r="K354">
        <f>$C$14*ReDiarioFert!G343</f>
        <v>117.56658666666665</v>
      </c>
      <c r="M354">
        <f>$C$14*ReDiarioFert!I343</f>
        <v>75.45610019819598</v>
      </c>
      <c r="O354">
        <f>$C$14*ReDiarioFert!K343</f>
        <v>0.0041994338004304</v>
      </c>
      <c r="Q354">
        <f>$C$14*ReDiarioFert!M343</f>
        <v>0.536506915</v>
      </c>
      <c r="S354">
        <f>$C$14*Main!$D$63</f>
        <v>301</v>
      </c>
      <c r="T354">
        <f>((G354/100)*$G$386+(I354/100)*$G$387+(K354/100)*$G$388+(M354/100)*$G$389+(O354/100)*$G$390+(Q354)*$G$391+(S354*$G$392)+(E354*(VLOOKUP(D354,Fertilizantes!$A$49:$E$122,3,FALSE))))</f>
        <v>2493.851963645865</v>
      </c>
    </row>
    <row r="355">
      <c r="B355">
        <v>338</v>
      </c>
      <c r="C355">
        <f>$I$13+B355</f>
        <v>40264</v>
      </c>
      <c r="E355">
        <f>VLOOKUP(D355,Fertilizantes!$A$49:$E$122,2,FALSE)*$C$14</f>
        <v>0</v>
      </c>
      <c r="F355">
        <f>VLOOKUP(D355,Fertilizantes!$A$49:$E$122,4,FALSE)</f>
        <v>0</v>
      </c>
      <c r="G355">
        <f>IF($C$14*ReDiarioFert!C344&lt;=0,"0",$C$14*ReDiarioFert!C344)</f>
        <v>62.500875570476296</v>
      </c>
      <c r="I355">
        <f>$C$14*ReDiarioFert!E344</f>
        <v>15.09449565217391</v>
      </c>
      <c r="K355">
        <f>$C$14*ReDiarioFert!G344</f>
        <v>117.56658666666665</v>
      </c>
      <c r="M355">
        <f>$C$14*ReDiarioFert!I344</f>
        <v>75.45610019819598</v>
      </c>
      <c r="O355">
        <f>$C$14*ReDiarioFert!K344</f>
        <v>0.0041994338004304</v>
      </c>
      <c r="Q355">
        <f>$C$14*ReDiarioFert!M344</f>
        <v>0.536506915</v>
      </c>
      <c r="T355">
        <f>((G355/100)*$G$386+(I355/100)*$G$387+(K355/100)*$G$388+(M355/100)*$G$389+(O355/100)*$G$390+(Q355)*$G$391+(S355*$G$392)+(E355*(VLOOKUP(D355,Fertilizantes!$A$49:$E$122,3,FALSE))))</f>
        <v>1651.0519636458653</v>
      </c>
    </row>
    <row r="356">
      <c r="B356">
        <v>339</v>
      </c>
      <c r="C356">
        <f>$I$13+B356</f>
        <v>40265</v>
      </c>
      <c r="E356">
        <f>VLOOKUP(D356,Fertilizantes!$A$49:$E$122,2,FALSE)*$C$14</f>
        <v>0</v>
      </c>
      <c r="F356">
        <f>VLOOKUP(D356,Fertilizantes!$A$49:$E$122,4,FALSE)</f>
        <v>0</v>
      </c>
      <c r="G356">
        <f>IF($C$14*ReDiarioFert!C345&lt;=0,"0",$C$14*ReDiarioFert!C345)</f>
        <v>62.500875570476296</v>
      </c>
      <c r="I356">
        <f>$C$14*ReDiarioFert!E345</f>
        <v>15.09449565217391</v>
      </c>
      <c r="K356">
        <f>$C$14*ReDiarioFert!G345</f>
        <v>117.56658666666665</v>
      </c>
      <c r="M356">
        <f>$C$14*ReDiarioFert!I345</f>
        <v>75.45610019819598</v>
      </c>
      <c r="O356">
        <f>$C$14*ReDiarioFert!K345</f>
        <v>0.0041994338004304</v>
      </c>
      <c r="Q356">
        <f>$C$14*ReDiarioFert!M345</f>
        <v>0.536506915</v>
      </c>
      <c r="T356">
        <f>((G356/100)*$G$386+(I356/100)*$G$387+(K356/100)*$G$388+(M356/100)*$G$389+(O356/100)*$G$390+(Q356)*$G$391+(S356*$G$392)+(E356*(VLOOKUP(D356,Fertilizantes!$A$49:$E$122,3,FALSE))))</f>
        <v>1651.0519636458653</v>
      </c>
    </row>
    <row r="357">
      <c r="B357">
        <v>340</v>
      </c>
      <c r="C357">
        <f>$I$13+B357</f>
        <v>40266</v>
      </c>
      <c r="E357">
        <f>VLOOKUP(D357,Fertilizantes!$A$49:$E$122,2,FALSE)*$C$14</f>
        <v>0</v>
      </c>
      <c r="F357">
        <f>VLOOKUP(D357,Fertilizantes!$A$49:$E$122,4,FALSE)</f>
        <v>0</v>
      </c>
      <c r="G357">
        <f>IF($C$14*ReDiarioFert!C346&lt;=0,"0",$C$14*ReDiarioFert!C346)</f>
        <v>62.500875570476296</v>
      </c>
      <c r="I357">
        <f>$C$14*ReDiarioFert!E346</f>
        <v>15.09449565217391</v>
      </c>
      <c r="K357">
        <f>$C$14*ReDiarioFert!G346</f>
        <v>117.56658666666665</v>
      </c>
      <c r="M357">
        <f>$C$14*ReDiarioFert!I346</f>
        <v>75.45610019819598</v>
      </c>
      <c r="O357">
        <f>$C$14*ReDiarioFert!K346</f>
        <v>0.0041994338004304</v>
      </c>
      <c r="Q357">
        <f>$C$14*ReDiarioFert!M346</f>
        <v>0.536506915</v>
      </c>
      <c r="T357">
        <f>((G357/100)*$G$386+(I357/100)*$G$387+(K357/100)*$G$388+(M357/100)*$G$389+(O357/100)*$G$390+(Q357)*$G$391+(S357*$G$392)+(E357*(VLOOKUP(D357,Fertilizantes!$A$49:$E$122,3,FALSE))))</f>
        <v>1651.0519636458653</v>
      </c>
    </row>
    <row r="358">
      <c r="B358">
        <v>341</v>
      </c>
      <c r="C358">
        <f>$I$13+B358</f>
        <v>40267</v>
      </c>
      <c r="E358">
        <f>VLOOKUP(D358,Fertilizantes!$A$49:$E$122,2,FALSE)*$C$14</f>
        <v>0</v>
      </c>
      <c r="F358">
        <f>VLOOKUP(D358,Fertilizantes!$A$49:$E$122,4,FALSE)</f>
        <v>0</v>
      </c>
      <c r="G358">
        <f>IF($C$14*ReDiarioFert!C347&lt;=0,"0",$C$14*ReDiarioFert!C347)</f>
        <v>62.500875570476296</v>
      </c>
      <c r="I358">
        <f>$C$14*ReDiarioFert!E347</f>
        <v>15.09449565217391</v>
      </c>
      <c r="K358">
        <f>$C$14*ReDiarioFert!G347</f>
        <v>117.56658666666665</v>
      </c>
      <c r="M358">
        <f>$C$14*ReDiarioFert!I347</f>
        <v>75.45610019819598</v>
      </c>
      <c r="O358">
        <f>$C$14*ReDiarioFert!K347</f>
        <v>0.0041994338004304</v>
      </c>
      <c r="Q358">
        <f>$C$14*ReDiarioFert!M347</f>
        <v>0.536506915</v>
      </c>
      <c r="T358">
        <f>((G358/100)*$G$386+(I358/100)*$G$387+(K358/100)*$G$388+(M358/100)*$G$389+(O358/100)*$G$390+(Q358)*$G$391+(S358*$G$392)+(E358*(VLOOKUP(D358,Fertilizantes!$A$49:$E$122,3,FALSE))))</f>
        <v>1651.0519636458653</v>
      </c>
    </row>
    <row r="359">
      <c r="B359">
        <v>342</v>
      </c>
      <c r="C359">
        <f>$I$13+B359</f>
        <v>40268</v>
      </c>
      <c r="E359">
        <f>VLOOKUP(D359,Fertilizantes!$A$49:$E$122,2,FALSE)*$C$14</f>
        <v>0</v>
      </c>
      <c r="F359">
        <f>VLOOKUP(D359,Fertilizantes!$A$49:$E$122,4,FALSE)</f>
        <v>0</v>
      </c>
      <c r="G359">
        <f>IF($C$14*ReDiarioFert!C348&lt;=0,"0",$C$14*ReDiarioFert!C348)</f>
        <v>62.500875570476296</v>
      </c>
      <c r="I359">
        <f>$C$14*ReDiarioFert!E348</f>
        <v>15.09449565217391</v>
      </c>
      <c r="K359">
        <f>$C$14*ReDiarioFert!G348</f>
        <v>117.56658666666665</v>
      </c>
      <c r="M359">
        <f>$C$14*ReDiarioFert!I348</f>
        <v>75.45610019819598</v>
      </c>
      <c r="O359">
        <f>$C$14*ReDiarioFert!K348</f>
        <v>0.0041994338004304</v>
      </c>
      <c r="Q359">
        <f>$C$14*ReDiarioFert!M348</f>
        <v>0.536506915</v>
      </c>
      <c r="T359">
        <f>((G359/100)*$G$386+(I359/100)*$G$387+(K359/100)*$G$388+(M359/100)*$G$389+(O359/100)*$G$390+(Q359)*$G$391+(S359*$G$392)+(E359*(VLOOKUP(D359,Fertilizantes!$A$49:$E$122,3,FALSE))))</f>
        <v>1651.0519636458653</v>
      </c>
    </row>
    <row r="360">
      <c r="B360">
        <v>343</v>
      </c>
      <c r="C360">
        <f>$I$13+B360</f>
        <v>40269</v>
      </c>
      <c r="E360">
        <f>VLOOKUP(D360,Fertilizantes!$A$49:$E$122,2,FALSE)*$C$14</f>
        <v>0</v>
      </c>
      <c r="F360">
        <f>VLOOKUP(D360,Fertilizantes!$A$49:$E$122,4,FALSE)</f>
        <v>0</v>
      </c>
      <c r="G360">
        <f>IF($C$14*ReDiarioFert!C349&lt;=0,"0",$C$14*ReDiarioFert!C349)</f>
        <v>62.500875570476296</v>
      </c>
      <c r="I360">
        <f>$C$14*ReDiarioFert!E349</f>
        <v>15.09449565217391</v>
      </c>
      <c r="K360">
        <f>$C$14*ReDiarioFert!G349</f>
        <v>117.56658666666665</v>
      </c>
      <c r="M360">
        <f>$C$14*ReDiarioFert!I349</f>
        <v>75.45610019819598</v>
      </c>
      <c r="O360">
        <f>$C$14*ReDiarioFert!K349</f>
        <v>0.0041994338004304</v>
      </c>
      <c r="Q360">
        <f>$C$14*ReDiarioFert!M349</f>
        <v>0.536506915</v>
      </c>
      <c r="S360">
        <f>Main!$H$85</f>
        <v>0</v>
      </c>
      <c r="T360">
        <f>((G360/100)*$G$386+(I360/100)*$G$387+(K360/100)*$G$388+(M360/100)*$G$389+(O360/100)*$G$390+(Q360)*$G$391+(S360*$G$392)+(E360*(VLOOKUP(D360,Fertilizantes!$A$49:$E$122,3,FALSE))))</f>
        <v>1651.0519636458653</v>
      </c>
    </row>
    <row r="361" ht="16.95" customHeight="1">
      <c r="A361">
        <v>50</v>
      </c>
      <c r="B361">
        <v>344</v>
      </c>
      <c r="C361">
        <f>$I$13+B361</f>
        <v>40270</v>
      </c>
      <c r="E361">
        <f>VLOOKUP(D361,Fertilizantes!$A$49:$E$122,2,FALSE)*$C$14</f>
        <v>0</v>
      </c>
      <c r="F361">
        <f>VLOOKUP(D361,Fertilizantes!$A$49:$E$122,4,FALSE)</f>
        <v>0</v>
      </c>
      <c r="G361">
        <f>IF($C$14*ReDiarioFert!C350&lt;=0,"0",$C$14*ReDiarioFert!C350)</f>
        <v>62.500875570476296</v>
      </c>
      <c r="I361">
        <f>$C$14*ReDiarioFert!E350</f>
        <v>15.09449565217391</v>
      </c>
      <c r="K361">
        <f>$C$14*ReDiarioFert!G350</f>
        <v>117.56658666666665</v>
      </c>
      <c r="M361">
        <f>$C$14*ReDiarioFert!I350</f>
        <v>75.45610019819598</v>
      </c>
      <c r="O361">
        <f>$C$14*ReDiarioFert!K350</f>
        <v>0.0041994338004304</v>
      </c>
      <c r="Q361">
        <f>$C$14*ReDiarioFert!M350</f>
        <v>0.536506915</v>
      </c>
      <c r="S361">
        <f>$C$14*Main!$D$63</f>
        <v>301</v>
      </c>
      <c r="T361">
        <f>((G361/100)*$G$386+(I361/100)*$G$387+(K361/100)*$G$388+(M361/100)*$G$389+(O361/100)*$G$390+(Q361)*$G$391+(S361*$G$392)+(E361*(VLOOKUP(D361,Fertilizantes!$A$49:$E$122,3,FALSE))))</f>
        <v>2493.851963645865</v>
      </c>
    </row>
    <row r="362">
      <c r="B362">
        <v>345</v>
      </c>
      <c r="C362">
        <f>$I$13+B362</f>
        <v>40271</v>
      </c>
      <c r="E362">
        <f>VLOOKUP(D362,Fertilizantes!$A$49:$E$122,2,FALSE)*$C$14</f>
        <v>0</v>
      </c>
      <c r="F362">
        <f>VLOOKUP(D362,Fertilizantes!$A$49:$E$122,4,FALSE)</f>
        <v>0</v>
      </c>
      <c r="G362">
        <f>IF($C$14*ReDiarioFert!C351&lt;=0,"0",$C$14*ReDiarioFert!C351)</f>
        <v>62.500875570476296</v>
      </c>
      <c r="I362">
        <f>$C$14*ReDiarioFert!E351</f>
        <v>15.09449565217391</v>
      </c>
      <c r="K362">
        <f>$C$14*ReDiarioFert!G351</f>
        <v>117.56658666666665</v>
      </c>
      <c r="M362">
        <f>$C$14*ReDiarioFert!I351</f>
        <v>75.45610019819598</v>
      </c>
      <c r="O362">
        <f>$C$14*ReDiarioFert!K351</f>
        <v>0.0041994338004304</v>
      </c>
      <c r="Q362">
        <f>$C$14*ReDiarioFert!M351</f>
        <v>0.536506915</v>
      </c>
      <c r="T362">
        <f>((G362/100)*$G$386+(I362/100)*$G$387+(K362/100)*$G$388+(M362/100)*$G$389+(O362/100)*$G$390+(Q362)*$G$391+(S362*$G$392)+(E362*(VLOOKUP(D362,Fertilizantes!$A$49:$E$122,3,FALSE))))</f>
        <v>1651.0519636458653</v>
      </c>
    </row>
    <row r="363">
      <c r="B363">
        <v>346</v>
      </c>
      <c r="C363">
        <f>$I$13+B363</f>
        <v>40272</v>
      </c>
      <c r="E363">
        <f>VLOOKUP(D363,Fertilizantes!$A$49:$E$122,2,FALSE)*$C$14</f>
        <v>0</v>
      </c>
      <c r="F363">
        <f>VLOOKUP(D363,Fertilizantes!$A$49:$E$122,4,FALSE)</f>
        <v>0</v>
      </c>
      <c r="G363">
        <f>IF($C$14*ReDiarioFert!C352&lt;=0,"0",$C$14*ReDiarioFert!C352)</f>
        <v>62.500875570476296</v>
      </c>
      <c r="I363">
        <f>$C$14*ReDiarioFert!E352</f>
        <v>15.09449565217391</v>
      </c>
      <c r="K363">
        <f>$C$14*ReDiarioFert!G352</f>
        <v>117.56658666666665</v>
      </c>
      <c r="M363">
        <f>$C$14*ReDiarioFert!I352</f>
        <v>75.45610019819598</v>
      </c>
      <c r="O363">
        <f>$C$14*ReDiarioFert!K352</f>
        <v>0.0041994338004304</v>
      </c>
      <c r="Q363">
        <f>$C$14*ReDiarioFert!M352</f>
        <v>0.536506915</v>
      </c>
      <c r="S363">
        <f>Main!$H$84</f>
        <v>0</v>
      </c>
      <c r="T363">
        <f>((G363/100)*$G$386+(I363/100)*$G$387+(K363/100)*$G$388+(M363/100)*$G$389+(O363/100)*$G$390+(Q363)*$G$391+(S363*$G$392)+(E363*(VLOOKUP(D363,Fertilizantes!$A$49:$E$122,3,FALSE))))</f>
        <v>1651.0519636458653</v>
      </c>
    </row>
    <row r="364">
      <c r="B364">
        <v>347</v>
      </c>
      <c r="C364">
        <f>$I$13+B364</f>
        <v>40273</v>
      </c>
      <c r="E364">
        <f>VLOOKUP(D364,Fertilizantes!$A$49:$E$122,2,FALSE)*$C$14</f>
        <v>0</v>
      </c>
      <c r="F364">
        <f>VLOOKUP(D364,Fertilizantes!$A$49:$E$122,4,FALSE)</f>
        <v>0</v>
      </c>
      <c r="G364">
        <f>IF($C$14*ReDiarioFert!C353&lt;=0,"0",$C$14*ReDiarioFert!C353)</f>
        <v>62.500875570476296</v>
      </c>
      <c r="I364">
        <f>$C$14*ReDiarioFert!E353</f>
        <v>15.09449565217391</v>
      </c>
      <c r="K364">
        <f>$C$14*ReDiarioFert!G353</f>
        <v>117.56658666666665</v>
      </c>
      <c r="M364">
        <f>$C$14*ReDiarioFert!I353</f>
        <v>75.45610019819598</v>
      </c>
      <c r="O364">
        <f>$C$14*ReDiarioFert!K353</f>
        <v>0.0041994338004304</v>
      </c>
      <c r="Q364">
        <f>$C$14*ReDiarioFert!M353</f>
        <v>0.536506915</v>
      </c>
      <c r="T364">
        <f>((G364/100)*$G$386+(I364/100)*$G$387+(K364/100)*$G$388+(M364/100)*$G$389+(O364/100)*$G$390+(Q364)*$G$391+(S364*$G$392)+(E364*(VLOOKUP(D364,Fertilizantes!$A$49:$E$122,3,FALSE))))</f>
        <v>1651.0519636458653</v>
      </c>
    </row>
    <row r="365">
      <c r="B365">
        <v>348</v>
      </c>
      <c r="C365">
        <f>$I$13+B365</f>
        <v>40274</v>
      </c>
      <c r="E365">
        <f>VLOOKUP(D365,Fertilizantes!$A$49:$E$122,2,FALSE)*$C$14</f>
        <v>0</v>
      </c>
      <c r="F365">
        <f>VLOOKUP(D365,Fertilizantes!$A$49:$E$122,4,FALSE)</f>
        <v>0</v>
      </c>
      <c r="G365">
        <f>IF($C$14*ReDiarioFert!C354&lt;=0,"0",$C$14*ReDiarioFert!C354)</f>
        <v>62.500875570476296</v>
      </c>
      <c r="I365">
        <f>$C$14*ReDiarioFert!E354</f>
        <v>15.09449565217391</v>
      </c>
      <c r="K365">
        <f>$C$14*ReDiarioFert!G354</f>
        <v>117.56658666666665</v>
      </c>
      <c r="M365">
        <f>$C$14*ReDiarioFert!I354</f>
        <v>75.45610019819598</v>
      </c>
      <c r="O365">
        <f>$C$14*ReDiarioFert!K354</f>
        <v>0.0041994338004304</v>
      </c>
      <c r="Q365">
        <f>$C$14*ReDiarioFert!M354</f>
        <v>0.536506915</v>
      </c>
      <c r="T365">
        <f>((G365/100)*$G$386+(I365/100)*$G$387+(K365/100)*$G$388+(M365/100)*$G$389+(O365/100)*$G$390+(Q365)*$G$391+(S365*$G$392)+(E365*(VLOOKUP(D365,Fertilizantes!$A$49:$E$122,3,FALSE))))</f>
        <v>1651.0519636458653</v>
      </c>
    </row>
    <row r="366">
      <c r="B366">
        <v>349</v>
      </c>
      <c r="C366">
        <f>$I$13+B366</f>
        <v>40275</v>
      </c>
      <c r="E366">
        <f>VLOOKUP(D366,Fertilizantes!$A$49:$E$122,2,FALSE)*$C$14</f>
        <v>0</v>
      </c>
      <c r="F366">
        <f>VLOOKUP(D366,Fertilizantes!$A$49:$E$122,4,FALSE)</f>
        <v>0</v>
      </c>
      <c r="G366">
        <f>IF($C$14*ReDiarioFert!C355&lt;=0,"0",$C$14*ReDiarioFert!C355)</f>
        <v>62.500875570476296</v>
      </c>
      <c r="I366">
        <f>$C$14*ReDiarioFert!E355</f>
        <v>15.09449565217391</v>
      </c>
      <c r="K366">
        <f>$C$14*ReDiarioFert!G355</f>
        <v>117.56658666666665</v>
      </c>
      <c r="M366">
        <f>$C$14*ReDiarioFert!I355</f>
        <v>75.45610019819598</v>
      </c>
      <c r="O366">
        <f>$C$14*ReDiarioFert!K355</f>
        <v>0.0041994338004304</v>
      </c>
      <c r="Q366">
        <f>$C$14*ReDiarioFert!M355</f>
        <v>0.536506915</v>
      </c>
      <c r="T366">
        <f>((G366/100)*$G$386+(I366/100)*$G$387+(K366/100)*$G$388+(M366/100)*$G$389+(O366/100)*$G$390+(Q366)*$G$391+(S366*$G$392)+(E366*(VLOOKUP(D366,Fertilizantes!$A$49:$E$122,3,FALSE))))</f>
        <v>1651.0519636458653</v>
      </c>
    </row>
    <row r="367">
      <c r="B367">
        <v>350</v>
      </c>
      <c r="C367">
        <f>$I$13+B367</f>
        <v>40276</v>
      </c>
      <c r="E367">
        <f>VLOOKUP(D367,Fertilizantes!$A$49:$E$122,2,FALSE)*$C$14</f>
        <v>0</v>
      </c>
      <c r="F367">
        <f>VLOOKUP(D367,Fertilizantes!$A$49:$E$122,4,FALSE)</f>
        <v>0</v>
      </c>
      <c r="G367">
        <f>IF($C$14*ReDiarioFert!C356&lt;=0,"0",$C$14*ReDiarioFert!C356)</f>
        <v>62.500875570476296</v>
      </c>
      <c r="I367">
        <f>$C$14*ReDiarioFert!E356</f>
        <v>15.09449565217391</v>
      </c>
      <c r="K367">
        <f>$C$14*ReDiarioFert!G356</f>
        <v>117.56658666666665</v>
      </c>
      <c r="M367">
        <f>$C$14*ReDiarioFert!I356</f>
        <v>75.45610019819598</v>
      </c>
      <c r="O367">
        <f>$C$14*ReDiarioFert!K356</f>
        <v>0.0041994338004304</v>
      </c>
      <c r="Q367">
        <f>$C$14*ReDiarioFert!M356</f>
        <v>0.536506915</v>
      </c>
      <c r="T367">
        <f>((G367/100)*$G$386+(I367/100)*$G$387+(K367/100)*$G$388+(M367/100)*$G$389+(O367/100)*$G$390+(Q367)*$G$391+(S367*$G$392)+(E367*(VLOOKUP(D367,Fertilizantes!$A$49:$E$122,3,FALSE))))</f>
        <v>1651.0519636458653</v>
      </c>
    </row>
    <row r="368">
      <c r="A368">
        <v>51</v>
      </c>
      <c r="B368">
        <v>351</v>
      </c>
      <c r="C368">
        <f>$I$13+B368</f>
        <v>40277</v>
      </c>
      <c r="E368">
        <f>VLOOKUP(D368,Fertilizantes!$A$49:$E$122,2,FALSE)*$C$14</f>
        <v>0</v>
      </c>
      <c r="F368">
        <f>VLOOKUP(D368,Fertilizantes!$A$49:$E$122,4,FALSE)</f>
        <v>0</v>
      </c>
      <c r="G368">
        <f>IF($C$14*ReDiarioFert!C357&lt;=0,"0",$C$14*ReDiarioFert!C357)</f>
        <v>62.500875570476296</v>
      </c>
      <c r="I368">
        <f>$C$14*ReDiarioFert!E357</f>
        <v>15.09449565217391</v>
      </c>
      <c r="K368">
        <f>$C$14*ReDiarioFert!G357</f>
        <v>117.56658666666665</v>
      </c>
      <c r="M368">
        <f>$C$14*ReDiarioFert!I357</f>
        <v>75.45610019819598</v>
      </c>
      <c r="O368">
        <f>$C$14*ReDiarioFert!K357</f>
        <v>0.0041994338004304</v>
      </c>
      <c r="Q368">
        <f>$C$14*ReDiarioFert!M357</f>
        <v>0.536506915</v>
      </c>
      <c r="S368">
        <f>$C$14*Main!$D$63</f>
        <v>301</v>
      </c>
      <c r="T368">
        <f>((G368/100)*$G$386+(I368/100)*$G$387+(K368/100)*$G$388+(M368/100)*$G$389+(O368/100)*$G$390+(Q368)*$G$391+(S368*$G$392)+(E368*(VLOOKUP(D368,Fertilizantes!$A$49:$E$122,3,FALSE))))</f>
        <v>2493.851963645865</v>
      </c>
    </row>
    <row r="369">
      <c r="B369">
        <v>352</v>
      </c>
      <c r="C369">
        <f>$I$13+B369</f>
        <v>40278</v>
      </c>
      <c r="E369">
        <f>VLOOKUP(D369,Fertilizantes!$A$49:$E$122,2,FALSE)*$C$14</f>
        <v>0</v>
      </c>
      <c r="F369">
        <f>VLOOKUP(D369,Fertilizantes!$A$49:$E$122,4,FALSE)</f>
        <v>0</v>
      </c>
      <c r="G369">
        <f>IF($C$14*ReDiarioFert!C358&lt;=0,"0",$C$14*ReDiarioFert!C358)</f>
        <v>62.500875570476296</v>
      </c>
      <c r="I369">
        <f>$C$14*ReDiarioFert!E358</f>
        <v>15.09449565217391</v>
      </c>
      <c r="K369">
        <f>$C$14*ReDiarioFert!G358</f>
        <v>117.56658666666665</v>
      </c>
      <c r="M369">
        <f>$C$14*ReDiarioFert!I358</f>
        <v>75.45610019819598</v>
      </c>
      <c r="O369">
        <f>$C$14*ReDiarioFert!K358</f>
        <v>0.0041994338004304</v>
      </c>
      <c r="Q369">
        <f>$C$14*ReDiarioFert!M358</f>
        <v>0.536506915</v>
      </c>
      <c r="T369">
        <f>((G369/100)*$G$386+(I369/100)*$G$387+(K369/100)*$G$388+(M369/100)*$G$389+(O369/100)*$G$390+(Q369)*$G$391+(S369*$G$392)+(E369*(VLOOKUP(D369,Fertilizantes!$A$49:$E$122,3,FALSE))))</f>
        <v>1651.0519636458653</v>
      </c>
    </row>
    <row r="370">
      <c r="B370">
        <v>353</v>
      </c>
      <c r="C370">
        <f>$I$13+B370</f>
        <v>40279</v>
      </c>
      <c r="E370">
        <f>VLOOKUP(D370,Fertilizantes!$A$49:$E$122,2,FALSE)*$C$14</f>
        <v>0</v>
      </c>
      <c r="F370">
        <f>VLOOKUP(D370,Fertilizantes!$A$49:$E$122,4,FALSE)</f>
        <v>0</v>
      </c>
      <c r="G370">
        <f>IF($C$14*ReDiarioFert!C359&lt;=0,"0",$C$14*ReDiarioFert!C359)</f>
        <v>62.500875570476296</v>
      </c>
      <c r="I370">
        <f>$C$14*ReDiarioFert!E359</f>
        <v>15.09449565217391</v>
      </c>
      <c r="K370">
        <f>$C$14*ReDiarioFert!G359</f>
        <v>117.56658666666665</v>
      </c>
      <c r="M370">
        <f>$C$14*ReDiarioFert!I359</f>
        <v>75.45610019819598</v>
      </c>
      <c r="O370">
        <f>$C$14*ReDiarioFert!K359</f>
        <v>0.0041994338004304</v>
      </c>
      <c r="Q370">
        <f>$C$14*ReDiarioFert!M359</f>
        <v>0.536506915</v>
      </c>
      <c r="T370">
        <f>((G370/100)*$G$386+(I370/100)*$G$387+(K370/100)*$G$388+(M370/100)*$G$389+(O370/100)*$G$390+(Q370)*$G$391+(S370*$G$392)+(E370*(VLOOKUP(D370,Fertilizantes!$A$49:$E$122,3,FALSE))))</f>
        <v>1651.0519636458653</v>
      </c>
    </row>
    <row r="371">
      <c r="B371">
        <v>354</v>
      </c>
      <c r="C371">
        <f>$I$13+B371</f>
        <v>40280</v>
      </c>
      <c r="E371">
        <f>VLOOKUP(D371,Fertilizantes!$A$49:$E$122,2,FALSE)*$C$14</f>
        <v>0</v>
      </c>
      <c r="F371">
        <f>VLOOKUP(D371,Fertilizantes!$A$49:$E$122,4,FALSE)</f>
        <v>0</v>
      </c>
      <c r="G371">
        <f>IF($C$14*ReDiarioFert!C360&lt;=0,"0",$C$14*ReDiarioFert!C360)</f>
        <v>62.500875570476296</v>
      </c>
      <c r="I371">
        <f>$C$14*ReDiarioFert!E360</f>
        <v>15.09449565217391</v>
      </c>
      <c r="K371">
        <f>$C$14*ReDiarioFert!G360</f>
        <v>117.56658666666665</v>
      </c>
      <c r="M371">
        <f>$C$14*ReDiarioFert!I360</f>
        <v>75.45610019819598</v>
      </c>
      <c r="O371">
        <f>$C$14*ReDiarioFert!K360</f>
        <v>0.0041994338004304</v>
      </c>
      <c r="Q371">
        <f>$C$14*ReDiarioFert!M360</f>
        <v>0.536506915</v>
      </c>
      <c r="T371">
        <f>((G371/100)*$G$386+(I371/100)*$G$387+(K371/100)*$G$388+(M371/100)*$G$389+(O371/100)*$G$390+(Q371)*$G$391+(S371*$G$392)+(E371*(VLOOKUP(D371,Fertilizantes!$A$49:$E$122,3,FALSE))))</f>
        <v>1651.0519636458653</v>
      </c>
    </row>
    <row r="372">
      <c r="B372">
        <v>355</v>
      </c>
      <c r="C372">
        <f>$I$13+B372</f>
        <v>40281</v>
      </c>
      <c r="E372">
        <f>VLOOKUP(D372,Fertilizantes!$A$49:$E$122,2,FALSE)*$C$14</f>
        <v>0</v>
      </c>
      <c r="F372">
        <f>VLOOKUP(D372,Fertilizantes!$A$49:$E$122,4,FALSE)</f>
        <v>0</v>
      </c>
      <c r="G372">
        <f>IF($C$14*ReDiarioFert!C361&lt;=0,"0",$C$14*ReDiarioFert!C361)</f>
        <v>62.500875570476296</v>
      </c>
      <c r="I372">
        <f>$C$14*ReDiarioFert!E361</f>
        <v>15.09449565217391</v>
      </c>
      <c r="K372">
        <f>$C$14*ReDiarioFert!G361</f>
        <v>117.56658666666665</v>
      </c>
      <c r="M372">
        <f>$C$14*ReDiarioFert!I361</f>
        <v>75.45610019819598</v>
      </c>
      <c r="O372">
        <f>$C$14*ReDiarioFert!K361</f>
        <v>0.0041994338004304</v>
      </c>
      <c r="Q372">
        <f>$C$14*ReDiarioFert!M361</f>
        <v>0.536506915</v>
      </c>
      <c r="T372">
        <f>((G372/100)*$G$386+(I372/100)*$G$387+(K372/100)*$G$388+(M372/100)*$G$389+(O372/100)*$G$390+(Q372)*$G$391+(S372*$G$392)+(E372*(VLOOKUP(D372,Fertilizantes!$A$49:$E$122,3,FALSE))))</f>
        <v>1651.0519636458653</v>
      </c>
    </row>
    <row r="373">
      <c r="B373">
        <v>356</v>
      </c>
      <c r="C373">
        <f>$I$13+B373</f>
        <v>40282</v>
      </c>
      <c r="E373">
        <f>VLOOKUP(D373,Fertilizantes!$A$49:$E$122,2,FALSE)*$C$14</f>
        <v>0</v>
      </c>
      <c r="F373">
        <f>VLOOKUP(D373,Fertilizantes!$A$49:$E$122,4,FALSE)</f>
        <v>0</v>
      </c>
      <c r="G373">
        <f>IF($C$14*ReDiarioFert!C362&lt;=0,"0",$C$14*ReDiarioFert!C362)</f>
        <v>62.500875570476296</v>
      </c>
      <c r="I373">
        <f>$C$14*ReDiarioFert!E362</f>
        <v>15.09449565217391</v>
      </c>
      <c r="K373">
        <f>$C$14*ReDiarioFert!G362</f>
        <v>117.56658666666665</v>
      </c>
      <c r="M373">
        <f>$C$14*ReDiarioFert!I362</f>
        <v>75.45610019819598</v>
      </c>
      <c r="O373">
        <f>$C$14*ReDiarioFert!K362</f>
        <v>0.0041994338004304</v>
      </c>
      <c r="Q373">
        <f>$C$14*ReDiarioFert!M362</f>
        <v>0.536506915</v>
      </c>
      <c r="T373">
        <f>((G373/100)*$G$386+(I373/100)*$G$387+(K373/100)*$G$388+(M373/100)*$G$389+(O373/100)*$G$390+(Q373)*$G$391+(S373*$G$392)+(E373*(VLOOKUP(D373,Fertilizantes!$A$49:$E$122,3,FALSE))))</f>
        <v>1651.0519636458653</v>
      </c>
    </row>
    <row r="374">
      <c r="B374">
        <v>357</v>
      </c>
      <c r="C374">
        <f>$I$13+B374</f>
        <v>40283</v>
      </c>
      <c r="E374">
        <f>VLOOKUP(D374,Fertilizantes!$A$49:$E$122,2,FALSE)*$C$14</f>
        <v>0</v>
      </c>
      <c r="F374">
        <f>VLOOKUP(D374,Fertilizantes!$A$49:$E$122,4,FALSE)</f>
        <v>0</v>
      </c>
      <c r="G374">
        <f>IF($C$14*ReDiarioFert!C363&lt;=0,"0",$C$14*ReDiarioFert!C363)</f>
        <v>62.500875570476296</v>
      </c>
      <c r="I374">
        <f>$C$14*ReDiarioFert!E363</f>
        <v>15.09449565217391</v>
      </c>
      <c r="K374">
        <f>$C$14*ReDiarioFert!G363</f>
        <v>117.56658666666665</v>
      </c>
      <c r="M374">
        <f>$C$14*ReDiarioFert!I363</f>
        <v>75.45610019819598</v>
      </c>
      <c r="O374">
        <f>$C$14*ReDiarioFert!K363</f>
        <v>0.0041994338004304</v>
      </c>
      <c r="Q374">
        <f>$C$14*ReDiarioFert!M363</f>
        <v>0.536506915</v>
      </c>
      <c r="T374">
        <f>((G374/100)*$G$386+(I374/100)*$G$387+(K374/100)*$G$388+(M374/100)*$G$389+(O374/100)*$G$390+(Q374)*$G$391+(S374*$G$392)+(E374*(VLOOKUP(D374,Fertilizantes!$A$49:$E$122,3,FALSE))))</f>
        <v>1651.0519636458653</v>
      </c>
    </row>
    <row r="375">
      <c r="A375">
        <v>52</v>
      </c>
      <c r="B375">
        <v>358</v>
      </c>
      <c r="C375">
        <f>$I$13+B375</f>
        <v>40284</v>
      </c>
      <c r="E375">
        <f>VLOOKUP(D375,Fertilizantes!$A$49:$E$122,2,FALSE)*$C$14</f>
        <v>0</v>
      </c>
      <c r="F375">
        <f>VLOOKUP(D375,Fertilizantes!$A$49:$E$122,4,FALSE)</f>
        <v>0</v>
      </c>
      <c r="G375">
        <f>IF($C$14*ReDiarioFert!C364&lt;=0,"0",$C$14*ReDiarioFert!C364)</f>
        <v>62.500875570476296</v>
      </c>
      <c r="I375">
        <f>$C$14*ReDiarioFert!E364</f>
        <v>15.09449565217391</v>
      </c>
      <c r="K375">
        <f>$C$14*ReDiarioFert!G364</f>
        <v>117.56658666666665</v>
      </c>
      <c r="M375">
        <f>$C$14*ReDiarioFert!I364</f>
        <v>75.45610019819598</v>
      </c>
      <c r="O375">
        <f>$C$14*ReDiarioFert!K364</f>
        <v>0.0041994338004304</v>
      </c>
      <c r="Q375">
        <f>$C$14*ReDiarioFert!M364</f>
        <v>0.536506915</v>
      </c>
      <c r="T375">
        <f>((G375/100)*$G$386+(I375/100)*$G$387+(K375/100)*$G$388+(M375/100)*$G$389+(O375/100)*$G$390+(Q375)*$G$391+(S375*$G$392)+(E375*(VLOOKUP(D375,Fertilizantes!$A$49:$E$122,3,FALSE))))</f>
        <v>1651.0519636458653</v>
      </c>
    </row>
    <row r="376">
      <c r="B376">
        <v>359</v>
      </c>
      <c r="C376">
        <f>$I$13+B376</f>
        <v>40285</v>
      </c>
      <c r="E376">
        <f>VLOOKUP(D376,Fertilizantes!$A$49:$E$122,2,FALSE)*$C$14</f>
        <v>0</v>
      </c>
      <c r="F376">
        <f>VLOOKUP(D376,Fertilizantes!$A$49:$E$122,4,FALSE)</f>
        <v>0</v>
      </c>
      <c r="G376">
        <f>IF($C$14*ReDiarioFert!C365&lt;=0,"0",$C$14*ReDiarioFert!C365)</f>
        <v>62.500875570476296</v>
      </c>
      <c r="I376">
        <f>$C$14*ReDiarioFert!E365</f>
        <v>15.09449565217391</v>
      </c>
      <c r="K376">
        <f>$C$14*ReDiarioFert!G365</f>
        <v>117.56658666666665</v>
      </c>
      <c r="M376">
        <f>$C$14*ReDiarioFert!I365</f>
        <v>75.45610019819598</v>
      </c>
      <c r="O376">
        <f>$C$14*ReDiarioFert!K365</f>
        <v>0.0041994338004304</v>
      </c>
      <c r="Q376">
        <f>$C$14*ReDiarioFert!M365</f>
        <v>0.536506915</v>
      </c>
      <c r="S376">
        <f>$C$14*Main!$D$63</f>
        <v>301</v>
      </c>
      <c r="T376">
        <f>((G376/100)*$G$386+(I376/100)*$G$387+(K376/100)*$G$388+(M376/100)*$G$389+(O376/100)*$G$390+(Q376)*$G$391+(S376*$G$392)+(E376*(VLOOKUP(D376,Fertilizantes!$A$49:$E$122,3,FALSE))))</f>
        <v>2493.851963645865</v>
      </c>
    </row>
    <row r="377">
      <c r="B377">
        <v>360</v>
      </c>
      <c r="C377">
        <f>$I$13+B377</f>
        <v>40286</v>
      </c>
      <c r="E377">
        <f>VLOOKUP(D377,Fertilizantes!$A$49:$E$122,2,FALSE)*$C$14</f>
        <v>0</v>
      </c>
      <c r="F377">
        <f>VLOOKUP(D377,Fertilizantes!$A$49:$E$122,4,FALSE)</f>
        <v>0</v>
      </c>
      <c r="G377">
        <f>IF($C$14*ReDiarioFert!C366&lt;=0,"0",$C$14*ReDiarioFert!C366)</f>
        <v>62.500875570476296</v>
      </c>
      <c r="I377">
        <f>$C$14*ReDiarioFert!E366</f>
        <v>15.09449565217391</v>
      </c>
      <c r="K377">
        <f>$C$14*ReDiarioFert!G366</f>
        <v>117.56658666666665</v>
      </c>
      <c r="M377">
        <f>$C$14*ReDiarioFert!I366</f>
        <v>75.45610019819598</v>
      </c>
      <c r="O377">
        <f>$C$14*ReDiarioFert!K366</f>
        <v>0.0041994338004304</v>
      </c>
      <c r="Q377">
        <f>$C$14*ReDiarioFert!M366</f>
        <v>0.536506915</v>
      </c>
      <c r="T377">
        <f>((G377/100)*$G$386+(I377/100)*$G$387+(K377/100)*$G$388+(M377/100)*$G$389+(O377/100)*$G$390+(Q377)*$G$391+(S377*$G$392)+(E377*(VLOOKUP(D377,Fertilizantes!$A$49:$E$122,3,FALSE))))</f>
        <v>1651.0519636458653</v>
      </c>
    </row>
    <row r="378">
      <c r="B378">
        <v>361</v>
      </c>
      <c r="C378">
        <f>$I$13+B378</f>
        <v>40287</v>
      </c>
      <c r="E378">
        <f>VLOOKUP(D378,Fertilizantes!$A$49:$E$122,2,FALSE)*$C$14</f>
        <v>0</v>
      </c>
      <c r="F378">
        <f>VLOOKUP(D378,Fertilizantes!$A$49:$E$122,4,FALSE)</f>
        <v>0</v>
      </c>
      <c r="G378">
        <f>IF($C$14*ReDiarioFert!C367&lt;=0,"0",$C$14*ReDiarioFert!C367)</f>
        <v>62.500875570476296</v>
      </c>
      <c r="I378">
        <f>$C$14*ReDiarioFert!E367</f>
        <v>15.09449565217391</v>
      </c>
      <c r="K378">
        <f>$C$14*ReDiarioFert!G367</f>
        <v>117.56658666666665</v>
      </c>
      <c r="M378">
        <f>$C$14*ReDiarioFert!I367</f>
        <v>75.45610019819598</v>
      </c>
      <c r="O378">
        <f>$C$14*ReDiarioFert!K367</f>
        <v>0.0041994338004304</v>
      </c>
      <c r="Q378">
        <f>$C$14*ReDiarioFert!M367</f>
        <v>0.536506915</v>
      </c>
      <c r="T378">
        <f>((G378/100)*$G$386+(I378/100)*$G$387+(K378/100)*$G$388+(M378/100)*$G$389+(O378/100)*$G$390+(Q378)*$G$391+(S378*$G$392)+(E378*(VLOOKUP(D378,Fertilizantes!$A$49:$E$122,3,FALSE))))</f>
        <v>1651.0519636458653</v>
      </c>
    </row>
    <row r="379">
      <c r="B379">
        <v>362</v>
      </c>
      <c r="C379">
        <f>$I$13+B379</f>
        <v>40288</v>
      </c>
      <c r="E379">
        <f>VLOOKUP(D379,Fertilizantes!$A$49:$E$122,2,FALSE)*$C$14</f>
        <v>0</v>
      </c>
      <c r="F379">
        <f>VLOOKUP(D379,Fertilizantes!$A$49:$E$122,4,FALSE)</f>
        <v>0</v>
      </c>
      <c r="G379">
        <f>IF($C$14*ReDiarioFert!C368&lt;=0,"0",$C$14*ReDiarioFert!C368)</f>
        <v>62.500875570476296</v>
      </c>
      <c r="I379">
        <f>$C$14*ReDiarioFert!E368</f>
        <v>15.09449565217391</v>
      </c>
      <c r="K379">
        <f>$C$14*ReDiarioFert!G368</f>
        <v>117.56658666666665</v>
      </c>
      <c r="M379">
        <f>$C$14*ReDiarioFert!I368</f>
        <v>75.45610019819598</v>
      </c>
      <c r="O379">
        <f>$C$14*ReDiarioFert!K368</f>
        <v>0.0041994338004304</v>
      </c>
      <c r="Q379">
        <f>$C$14*ReDiarioFert!M368</f>
        <v>0.536506915</v>
      </c>
      <c r="T379">
        <f>((G379/100)*$G$386+(I379/100)*$G$387+(K379/100)*$G$388+(M379/100)*$G$389+(O379/100)*$G$390+(Q379)*$G$391+(S379*$G$392)+(E379*(VLOOKUP(D379,Fertilizantes!$A$49:$E$122,3,FALSE))))</f>
        <v>1651.0519636458653</v>
      </c>
    </row>
    <row r="380">
      <c r="B380">
        <v>363</v>
      </c>
      <c r="C380">
        <f>$I$13+B380</f>
        <v>40289</v>
      </c>
      <c r="E380">
        <f>VLOOKUP(D380,Fertilizantes!$A$49:$E$122,2,FALSE)*$C$14</f>
        <v>0</v>
      </c>
      <c r="F380">
        <f>VLOOKUP(D380,Fertilizantes!$A$49:$E$122,4,FALSE)</f>
        <v>0</v>
      </c>
      <c r="G380">
        <f>IF($C$14*ReDiarioFert!C369&lt;=0,"0",$C$14*ReDiarioFert!C369)</f>
        <v>62.500875570476296</v>
      </c>
      <c r="I380">
        <f>$C$14*ReDiarioFert!E369</f>
        <v>15.09449565217391</v>
      </c>
      <c r="K380">
        <f>$C$14*ReDiarioFert!G369</f>
        <v>117.56658666666665</v>
      </c>
      <c r="M380">
        <f>$C$14*ReDiarioFert!I369</f>
        <v>75.45610019819598</v>
      </c>
      <c r="O380">
        <f>$C$14*ReDiarioFert!K369</f>
        <v>0.0041994338004304</v>
      </c>
      <c r="Q380">
        <f>$C$14*ReDiarioFert!M369</f>
        <v>0.536506915</v>
      </c>
      <c r="T380">
        <f>((G380/100)*$G$386+(I380/100)*$G$387+(K380/100)*$G$388+(M380/100)*$G$389+(O380/100)*$G$390+(Q380)*$G$391+(S380*$G$392)+(E380*(VLOOKUP(D380,Fertilizantes!$A$49:$E$122,3,FALSE))))</f>
        <v>1651.0519636458653</v>
      </c>
    </row>
    <row r="381">
      <c r="B381">
        <v>364</v>
      </c>
      <c r="C381">
        <f>$I$13+B381</f>
        <v>40290</v>
      </c>
      <c r="E381">
        <f>VLOOKUP(D381,Fertilizantes!$A$49:$E$122,2,FALSE)*$C$14</f>
        <v>0</v>
      </c>
      <c r="F381">
        <f>VLOOKUP(D381,Fertilizantes!$A$49:$E$122,4,FALSE)</f>
        <v>0</v>
      </c>
      <c r="G381">
        <f>IF($C$14*ReDiarioFert!C370&lt;=0,"0",$C$14*ReDiarioFert!C370)</f>
        <v>62.500875570476296</v>
      </c>
      <c r="I381">
        <f>$C$14*ReDiarioFert!E370</f>
        <v>15.09449565217391</v>
      </c>
      <c r="K381">
        <f>$C$14*ReDiarioFert!G370</f>
        <v>117.56658666666665</v>
      </c>
      <c r="M381">
        <f>$C$14*ReDiarioFert!I370</f>
        <v>75.45610019819598</v>
      </c>
      <c r="O381">
        <f>$C$14*ReDiarioFert!K370</f>
        <v>0.0041994338004304</v>
      </c>
      <c r="Q381">
        <f>$C$14*ReDiarioFert!M370</f>
        <v>0.536506915</v>
      </c>
      <c r="T381">
        <f>((G381/100)*$G$386+(I381/100)*$G$387+(K381/100)*$G$388+(M381/100)*$G$389+(O381/100)*$G$390+(Q381)*$G$391+(S381*$G$392)+(E381*(VLOOKUP(D381,Fertilizantes!$A$49:$E$122,3,FALSE))))</f>
        <v>1651.0519636458653</v>
      </c>
    </row>
    <row r="382">
      <c r="C382" t="str">
        <v>Total</v>
      </c>
      <c r="G382">
        <f>SUM(G18:G381)</f>
        <v>30090.713409193613</v>
      </c>
      <c r="I382">
        <f>SUM(I18:I381)</f>
        <v>12257.767872608756</v>
      </c>
      <c r="K382">
        <f>SUM(K18:K381)</f>
        <v>34450.761958666684</v>
      </c>
      <c r="M382">
        <f>SUM(M18:M381)</f>
        <v>22111.045493118687</v>
      </c>
      <c r="O382">
        <f>SUM(O18:O381)</f>
        <v>1.230568125874023</v>
      </c>
      <c r="Q382">
        <f>SUM(Q18:Q381)</f>
        <v>174.0581593099994</v>
      </c>
      <c r="S382">
        <f>SUM(S18:S381)</f>
        <v>15652</v>
      </c>
      <c r="T382">
        <f>SUM(T18:T381)</f>
        <v>704621.118699199</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G382/C14</f>
        <v>1999.3829507769844</v>
      </c>
      <c r="G386">
        <f>Main!D43</f>
        <v>505</v>
      </c>
    </row>
    <row r="387">
      <c r="B387" t="str">
        <f>Main!D32</f>
        <v>DAP 18-46-0</v>
      </c>
      <c r="F387">
        <f>I382/C14</f>
        <v>814.4696260869606</v>
      </c>
      <c r="G387">
        <f>Main!D33</f>
        <v>808</v>
      </c>
    </row>
    <row r="388">
      <c r="B388" t="str">
        <f>Main!D37</f>
        <v>Kcl</v>
      </c>
      <c r="F388">
        <f>K382/C14</f>
        <v>2289.0871733333347</v>
      </c>
      <c r="G388">
        <f>Main!D38</f>
        <v>726</v>
      </c>
    </row>
    <row r="389">
      <c r="B389" t="str">
        <f>Main!D47</f>
        <v>Sulfato de Magnesio</v>
      </c>
      <c r="F389">
        <f>M382/C14</f>
        <v>1469.1724580145308</v>
      </c>
      <c r="G389">
        <f>Main!D48</f>
        <v>477</v>
      </c>
    </row>
    <row r="390">
      <c r="B390" t="str">
        <f>Main!D52</f>
        <v>Sin Calcio</v>
      </c>
      <c r="F390">
        <f>O382/C14</f>
        <v>0.08176532397834041</v>
      </c>
      <c r="G390">
        <f>Main!D53</f>
        <v>0</v>
      </c>
    </row>
    <row r="391">
      <c r="B391" t="str">
        <f>Main!D57</f>
        <v>Sin Boro</v>
      </c>
      <c r="F391">
        <f>Q382/C14</f>
        <v>11.565326199999962</v>
      </c>
      <c r="G391">
        <f>Main!D58</f>
        <v>0</v>
      </c>
      <c r="I391" t="str">
        <v xml:space="preserve">Preparado y Autorizado Por </v>
      </c>
    </row>
    <row r="392" ht="18" customHeight="1">
      <c r="B392" t="str">
        <f>Main!D61</f>
        <v>Melaza</v>
      </c>
      <c r="F392">
        <f>S382/C14</f>
        <v>1040</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2">
    <mergeCell ref="B396:S396"/>
    <mergeCell ref="A13:B13"/>
    <mergeCell ref="A14:B14"/>
    <mergeCell ref="I13:M13"/>
    <mergeCell ref="I14:M14"/>
    <mergeCell ref="K16:L16"/>
    <mergeCell ref="I391:Q391"/>
    <mergeCell ref="C14:E14"/>
    <mergeCell ref="A16:A17"/>
    <mergeCell ref="B16:B17"/>
    <mergeCell ref="C13:E13"/>
    <mergeCell ref="T16:T17"/>
    <mergeCell ref="M16:N16"/>
    <mergeCell ref="Q16:R16"/>
    <mergeCell ref="O16:P16"/>
    <mergeCell ref="E16:F16"/>
    <mergeCell ref="G392:H392"/>
    <mergeCell ref="B390:E390"/>
    <mergeCell ref="B392:E392"/>
    <mergeCell ref="G390:H390"/>
    <mergeCell ref="G391:H391"/>
    <mergeCell ref="B384:E384"/>
    <mergeCell ref="B393:I394"/>
    <mergeCell ref="I392:Q392"/>
    <mergeCell ref="B395:D395"/>
    <mergeCell ref="G387:H387"/>
    <mergeCell ref="G385:H385"/>
    <mergeCell ref="G386:H386"/>
    <mergeCell ref="B388:E388"/>
    <mergeCell ref="B387:E387"/>
    <mergeCell ref="B386:E386"/>
    <mergeCell ref="B391:E391"/>
    <mergeCell ref="P1:S4"/>
    <mergeCell ref="B389:E389"/>
    <mergeCell ref="F13:H13"/>
    <mergeCell ref="F14:H14"/>
    <mergeCell ref="G16:H16"/>
    <mergeCell ref="I16:J16"/>
    <mergeCell ref="G388:H388"/>
    <mergeCell ref="G389:H389"/>
    <mergeCell ref="G384:H384"/>
    <mergeCell ref="A9:K9"/>
    <mergeCell ref="P5:S7"/>
    <mergeCell ref="I11:M11"/>
    <mergeCell ref="I12:M12"/>
    <mergeCell ref="F11:H11"/>
    <mergeCell ref="C11:E11"/>
    <mergeCell ref="A11:B11"/>
    <mergeCell ref="A12:B12"/>
    <mergeCell ref="C12:E12"/>
    <mergeCell ref="F12:H12"/>
    <mergeCell ref="P9:S12"/>
  </mergeCells>
  <pageMargins left="0.08" right="0.46" top="0.25" bottom="0.54" header="0" footer="0.25"/>
  <ignoredErrors>
    <ignoredError numberStoredAsText="1" sqref="A1:Z397"/>
  </ignoredErrors>
  <legacyDrawing r:id="rId1"/>
</worksheet>
</file>

<file path=xl/worksheets/sheet3.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Platano</v>
      </c>
    </row>
    <row r="6" ht="26.25" customHeight="1"/>
    <row r="7" ht="26.25" customHeight="1"/>
    <row r="8" ht="8.4" customHeight="1"/>
    <row r="9" ht="26.25" customHeight="1">
      <c r="A9" t="str">
        <f>Main!$C$13</f>
        <v>"Sin Fertilización Base"</v>
      </c>
      <c r="P9" t="str">
        <f>Main!$G$21</f>
        <v>Curare Enano</v>
      </c>
    </row>
    <row r="10" ht="4.2" customHeight="1"/>
    <row r="11" ht="20.1" customHeight="1">
      <c r="A11" t="str">
        <v>Productor</v>
      </c>
      <c r="C11" t="str">
        <f>Main!E17</f>
        <v>Manuel Venancio Bueso</v>
      </c>
      <c r="F11" t="str">
        <v>Parcela</v>
      </c>
      <c r="I11" t="str">
        <f>Main!E19</f>
        <v>Lote 15 (3,284 Plantas) Den de 3,100/Ha</v>
      </c>
    </row>
    <row r="12" ht="20.1" customHeight="1">
      <c r="A12" t="str">
        <v>Zona</v>
      </c>
      <c r="C12" t="str">
        <f>Main!E18</f>
        <v>Mata Platano</v>
      </c>
      <c r="F12" t="str">
        <v>Técnico</v>
      </c>
      <c r="I12" t="str">
        <f>Main!E20</f>
        <v>Alfren Ucles</v>
      </c>
    </row>
    <row r="13" ht="20.1" customHeight="1">
      <c r="A13" t="str">
        <v>Área Mz.</v>
      </c>
      <c r="C13">
        <f>Main!E22</f>
        <v>21.5</v>
      </c>
      <c r="F13" t="str">
        <v>Fecha:</v>
      </c>
      <c r="I13">
        <f>Main!E23</f>
        <v>39926</v>
      </c>
    </row>
    <row r="14" ht="20.1" customHeight="1">
      <c r="A14" t="str">
        <v>Área Ha.</v>
      </c>
      <c r="C14">
        <f>Main!I22</f>
        <v>15.049999999999999</v>
      </c>
      <c r="F14" t="str">
        <v>Fecha de Cosecha:</v>
      </c>
      <c r="I14">
        <f>I13+Main!E24</f>
        <v>40231</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Sin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f>Main!E57</f>
        <v>0</v>
      </c>
      <c r="P17" t="str">
        <v>Cambios</v>
      </c>
      <c r="Q17" t="str">
        <f>Main!$E$61</f>
        <v>Lts</v>
      </c>
      <c r="R17" t="str">
        <v>Cambios</v>
      </c>
    </row>
    <row r="18" ht="18.75" customHeight="1">
      <c r="A18">
        <v>1</v>
      </c>
      <c r="B18">
        <v>1</v>
      </c>
      <c r="C18">
        <f>$I$13+B18</f>
        <v>39927</v>
      </c>
      <c r="E18">
        <f>IF($C$14*ReDiarioFert!C7&lt;=0,"0",$C$14*ReDiarioFert!C7)</f>
        <v>33.23447551541711</v>
      </c>
      <c r="G18">
        <f>$C$14*ReDiarioFert!E7</f>
        <v>8.021257391304347</v>
      </c>
      <c r="I18">
        <f>$C$14*ReDiarioFert!G7</f>
        <v>31.25594033333333</v>
      </c>
      <c r="K18">
        <f>$C$14*ReDiarioFert!I7</f>
        <v>20.060558296786215</v>
      </c>
      <c r="M18">
        <f>$C$14*ReDiarioFert!K7</f>
        <v>0.00111645031144934</v>
      </c>
      <c r="O18">
        <f>$C$14*ReDiarioFert!M7</f>
        <v>0.07664362999999999</v>
      </c>
      <c r="Q18">
        <f>$C$14*Main!$D$63</f>
        <v>301</v>
      </c>
      <c r="S18">
        <f>((E18/100)*$G$386+(G18/100)*$G$387+(I18/100)*$G$388+(K18/100)*$G$389+(M18/100)*$G$390+(O18)*$G$391+(Q18*$G$392))</f>
        <v>1398.0528509702658</v>
      </c>
    </row>
    <row r="19" ht="18.75" customHeight="1">
      <c r="B19">
        <v>2</v>
      </c>
      <c r="C19">
        <f>$I$13+B19</f>
        <v>39928</v>
      </c>
      <c r="E19">
        <f>IF($C$14*ReDiarioFert!C8&lt;=0,"0",$C$14*ReDiarioFert!C8)</f>
        <v>33.23447551541711</v>
      </c>
      <c r="G19">
        <f>$C$14*ReDiarioFert!E8</f>
        <v>8.021257391304347</v>
      </c>
      <c r="I19">
        <f>$C$14*ReDiarioFert!G8</f>
        <v>31.25594033333333</v>
      </c>
      <c r="K19">
        <f>$C$14*ReDiarioFert!I8</f>
        <v>20.060558296786215</v>
      </c>
      <c r="M19">
        <f>$C$14*ReDiarioFert!K8</f>
        <v>0.00111645031144934</v>
      </c>
      <c r="O19">
        <f>$C$14*ReDiarioFert!M8</f>
        <v>0.07664362999999999</v>
      </c>
      <c r="S19">
        <f>((E19/100)*$G$386+(G19/100)*$G$387+(I19/100)*$G$388+(K19/100)*$G$389+(M19/100)*$G$390+(O19)*$G$391+(Q19*$G$392))</f>
        <v>555.2528509702657</v>
      </c>
    </row>
    <row r="20" ht="18.75" customHeight="1">
      <c r="B20">
        <v>3</v>
      </c>
      <c r="C20">
        <f>$I$13+B20</f>
        <v>39929</v>
      </c>
      <c r="E20">
        <f>IF($C$14*ReDiarioFert!C9&lt;=0,"0",$C$14*ReDiarioFert!C9)</f>
        <v>33.23447551541711</v>
      </c>
      <c r="G20">
        <f>$C$14*ReDiarioFert!E9</f>
        <v>8.021257391304347</v>
      </c>
      <c r="I20">
        <f>$C$14*ReDiarioFert!G9</f>
        <v>31.25594033333333</v>
      </c>
      <c r="K20">
        <f>$C$14*ReDiarioFert!I9</f>
        <v>20.060558296786215</v>
      </c>
      <c r="M20">
        <f>$C$14*ReDiarioFert!K9</f>
        <v>0.00111645031144934</v>
      </c>
      <c r="O20">
        <f>$C$14*ReDiarioFert!M9</f>
        <v>0.07664362999999999</v>
      </c>
      <c r="S20">
        <f>((E20/100)*$G$386+(G20/100)*$G$387+(I20/100)*$G$388+(K20/100)*$G$389+(M20/100)*$G$390+(O20)*$G$391+(Q20*$G$392))</f>
        <v>555.2528509702657</v>
      </c>
    </row>
    <row r="21" ht="18.75" customHeight="1">
      <c r="B21">
        <v>4</v>
      </c>
      <c r="C21">
        <f>$I$13+B21</f>
        <v>39930</v>
      </c>
      <c r="E21">
        <f>IF($C$14*ReDiarioFert!C10&lt;=0,"0",$C$14*ReDiarioFert!C10)</f>
        <v>33.23447551541711</v>
      </c>
      <c r="G21">
        <f>$C$14*ReDiarioFert!E10</f>
        <v>8.021257391304347</v>
      </c>
      <c r="I21">
        <f>$C$14*ReDiarioFert!G10</f>
        <v>31.25594033333333</v>
      </c>
      <c r="K21">
        <f>$C$14*ReDiarioFert!I10</f>
        <v>20.060558296786215</v>
      </c>
      <c r="M21">
        <f>$C$14*ReDiarioFert!K10</f>
        <v>0.00111645031144934</v>
      </c>
      <c r="O21">
        <f>$C$14*ReDiarioFert!M10</f>
        <v>0.07664362999999999</v>
      </c>
      <c r="S21">
        <f>((E21/100)*$G$386+(G21/100)*$G$387+(I21/100)*$G$388+(K21/100)*$G$389+(M21/100)*$G$390+(O21)*$G$391+(Q21*$G$392))</f>
        <v>555.2528509702657</v>
      </c>
    </row>
    <row r="22" ht="18.75" customHeight="1">
      <c r="B22">
        <v>5</v>
      </c>
      <c r="C22">
        <f>$I$13+B22</f>
        <v>39931</v>
      </c>
      <c r="E22">
        <f>IF($C$14*ReDiarioFert!C11&lt;=0,"0",$C$14*ReDiarioFert!C11)</f>
        <v>33.23447551541711</v>
      </c>
      <c r="G22">
        <f>$C$14*ReDiarioFert!E11</f>
        <v>8.021257391304347</v>
      </c>
      <c r="I22">
        <f>$C$14*ReDiarioFert!G11</f>
        <v>31.25594033333333</v>
      </c>
      <c r="K22">
        <f>$C$14*ReDiarioFert!I11</f>
        <v>20.060558296786215</v>
      </c>
      <c r="M22">
        <f>$C$14*ReDiarioFert!K11</f>
        <v>0.00111645031144934</v>
      </c>
      <c r="O22">
        <f>$C$14*ReDiarioFert!M11</f>
        <v>0.07664362999999999</v>
      </c>
      <c r="S22">
        <f>((E22/100)*$G$386+(G22/100)*$G$387+(I22/100)*$G$388+(K22/100)*$G$389+(M22/100)*$G$390+(O22)*$G$391+(Q22*$G$392))</f>
        <v>555.2528509702657</v>
      </c>
    </row>
    <row r="23" ht="18.75" customHeight="1">
      <c r="B23">
        <v>6</v>
      </c>
      <c r="C23">
        <f>$I$13+B23</f>
        <v>39932</v>
      </c>
      <c r="E23">
        <f>IF($C$14*ReDiarioFert!C12&lt;=0,"0",$C$14*ReDiarioFert!C12)</f>
        <v>33.23447551541711</v>
      </c>
      <c r="G23">
        <f>$C$14*ReDiarioFert!E12</f>
        <v>8.021257391304347</v>
      </c>
      <c r="I23">
        <f>$C$14*ReDiarioFert!G12</f>
        <v>31.25594033333333</v>
      </c>
      <c r="K23">
        <f>$C$14*ReDiarioFert!I12</f>
        <v>20.060558296786215</v>
      </c>
      <c r="M23">
        <f>$C$14*ReDiarioFert!K12</f>
        <v>0.00111645031144934</v>
      </c>
      <c r="O23">
        <f>$C$14*ReDiarioFert!M12</f>
        <v>0.07664362999999999</v>
      </c>
      <c r="S23">
        <f>((E23/100)*$G$386+(G23/100)*$G$387+(I23/100)*$G$388+(K23/100)*$G$389+(M23/100)*$G$390+(O23)*$G$391+(Q23*$G$392))</f>
        <v>555.2528509702657</v>
      </c>
    </row>
    <row r="24" ht="18.75" customHeight="1">
      <c r="B24">
        <v>7</v>
      </c>
      <c r="C24">
        <f>$I$13+B24</f>
        <v>39933</v>
      </c>
      <c r="E24">
        <f>IF($C$14*ReDiarioFert!C13&lt;=0,"0",$C$14*ReDiarioFert!C13)</f>
        <v>33.23447551541711</v>
      </c>
      <c r="G24">
        <f>$C$14*ReDiarioFert!E13</f>
        <v>8.021257391304347</v>
      </c>
      <c r="I24">
        <f>$C$14*ReDiarioFert!G13</f>
        <v>31.25594033333333</v>
      </c>
      <c r="K24">
        <f>$C$14*ReDiarioFert!I13</f>
        <v>20.060558296786215</v>
      </c>
      <c r="M24">
        <f>$C$14*ReDiarioFert!K13</f>
        <v>0.00111645031144934</v>
      </c>
      <c r="O24">
        <f>$C$14*ReDiarioFert!M13</f>
        <v>0.07664362999999999</v>
      </c>
      <c r="S24">
        <f>((E24/100)*$G$386+(G24/100)*$G$387+(I24/100)*$G$388+(K24/100)*$G$389+(M24/100)*$G$390+(O24)*$G$391+(Q24*$G$392))</f>
        <v>555.2528509702657</v>
      </c>
    </row>
    <row r="25">
      <c r="A25">
        <v>2</v>
      </c>
      <c r="B25">
        <v>8</v>
      </c>
      <c r="C25">
        <f>$I$13+B25</f>
        <v>39934</v>
      </c>
      <c r="E25">
        <f>IF($C$14*ReDiarioFert!C14&lt;=0,"0",$C$14*ReDiarioFert!C14)</f>
        <v>33.23447551541711</v>
      </c>
      <c r="G25">
        <f>$C$14*ReDiarioFert!E14</f>
        <v>8.021257391304347</v>
      </c>
      <c r="I25">
        <f>$C$14*ReDiarioFert!G14</f>
        <v>31.25594033333333</v>
      </c>
      <c r="K25">
        <f>$C$14*ReDiarioFert!I14</f>
        <v>20.060558296786215</v>
      </c>
      <c r="M25">
        <f>$C$14*ReDiarioFert!K14</f>
        <v>0.00111645031144934</v>
      </c>
      <c r="O25">
        <f>$C$14*ReDiarioFert!M14</f>
        <v>0.07664362999999999</v>
      </c>
      <c r="Q25">
        <f>$C$14*Main!$D$63</f>
        <v>301</v>
      </c>
      <c r="S25">
        <f>((E25/100)*$G$386+(G25/100)*$G$387+(I25/100)*$G$388+(K25/100)*$G$389+(M25/100)*$G$390+(O25)*$G$391+(Q25*$G$392))</f>
        <v>1398.0528509702658</v>
      </c>
    </row>
    <row r="26">
      <c r="B26">
        <v>9</v>
      </c>
      <c r="C26">
        <f>$I$13+B26</f>
        <v>39935</v>
      </c>
      <c r="E26">
        <f>IF($C$14*ReDiarioFert!C15&lt;=0,"0",$C$14*ReDiarioFert!C15)</f>
        <v>33.23447551541711</v>
      </c>
      <c r="G26">
        <f>$C$14*ReDiarioFert!E15</f>
        <v>8.021257391304347</v>
      </c>
      <c r="I26">
        <f>$C$14*ReDiarioFert!G15</f>
        <v>31.25594033333333</v>
      </c>
      <c r="K26">
        <f>$C$14*ReDiarioFert!I15</f>
        <v>20.060558296786215</v>
      </c>
      <c r="M26">
        <f>$C$14*ReDiarioFert!K15</f>
        <v>0.00111645031144934</v>
      </c>
      <c r="O26">
        <f>$C$14*ReDiarioFert!M15</f>
        <v>0.07664362999999999</v>
      </c>
      <c r="S26">
        <f>((E26/100)*$G$386+(G26/100)*$G$387+(I26/100)*$G$388+(K26/100)*$G$389+(M26/100)*$G$390+(O26)*$G$391+(Q26*$G$392))</f>
        <v>555.2528509702657</v>
      </c>
    </row>
    <row r="27">
      <c r="B27">
        <v>10</v>
      </c>
      <c r="C27">
        <f>$I$13+B27</f>
        <v>39936</v>
      </c>
      <c r="E27">
        <f>IF($C$14*ReDiarioFert!C16&lt;=0,"0",$C$14*ReDiarioFert!C16)</f>
        <v>33.23447551541711</v>
      </c>
      <c r="G27">
        <f>$C$14*ReDiarioFert!E16</f>
        <v>8.021257391304347</v>
      </c>
      <c r="I27">
        <f>$C$14*ReDiarioFert!G16</f>
        <v>31.25594033333333</v>
      </c>
      <c r="K27">
        <f>$C$14*ReDiarioFert!I16</f>
        <v>20.060558296786215</v>
      </c>
      <c r="M27">
        <f>$C$14*ReDiarioFert!K16</f>
        <v>0.00111645031144934</v>
      </c>
      <c r="O27">
        <f>$C$14*ReDiarioFert!M16</f>
        <v>0.07664362999999999</v>
      </c>
      <c r="S27">
        <f>((E27/100)*$G$386+(G27/100)*$G$387+(I27/100)*$G$388+(K27/100)*$G$389+(M27/100)*$G$390+(O27)*$G$391+(Q27*$G$392))</f>
        <v>555.2528509702657</v>
      </c>
    </row>
    <row r="28">
      <c r="B28">
        <v>11</v>
      </c>
      <c r="C28">
        <f>$I$13+B28</f>
        <v>39937</v>
      </c>
      <c r="E28">
        <f>IF($C$14*ReDiarioFert!C17&lt;=0,"0",$C$14*ReDiarioFert!C17)</f>
        <v>33.23447551541711</v>
      </c>
      <c r="G28">
        <f>$C$14*ReDiarioFert!E17</f>
        <v>8.021257391304347</v>
      </c>
      <c r="I28">
        <f>$C$14*ReDiarioFert!G17</f>
        <v>31.25594033333333</v>
      </c>
      <c r="K28">
        <f>$C$14*ReDiarioFert!I17</f>
        <v>20.060558296786215</v>
      </c>
      <c r="M28">
        <f>$C$14*ReDiarioFert!K17</f>
        <v>0.00111645031144934</v>
      </c>
      <c r="O28">
        <f>$C$14*ReDiarioFert!M17</f>
        <v>0.13795883499999997</v>
      </c>
      <c r="S28">
        <f>((E28/100)*$G$386+(G28/100)*$G$387+(I28/100)*$G$388+(K28/100)*$G$389+(M28/100)*$G$390+(O28)*$G$391+(Q28*$G$392))</f>
        <v>555.2528509702657</v>
      </c>
    </row>
    <row r="29">
      <c r="B29">
        <v>12</v>
      </c>
      <c r="C29">
        <f>$I$13+B29</f>
        <v>39938</v>
      </c>
      <c r="E29">
        <f>IF($C$14*ReDiarioFert!C18&lt;=0,"0",$C$14*ReDiarioFert!C18)</f>
        <v>33.23447551541711</v>
      </c>
      <c r="G29">
        <f>$C$14*ReDiarioFert!E18</f>
        <v>8.021257391304347</v>
      </c>
      <c r="I29">
        <f>$C$14*ReDiarioFert!G18</f>
        <v>31.25594033333333</v>
      </c>
      <c r="K29">
        <f>$C$14*ReDiarioFert!I18</f>
        <v>20.060558296786215</v>
      </c>
      <c r="M29">
        <f>$C$14*ReDiarioFert!K18</f>
        <v>0.00111645031144934</v>
      </c>
      <c r="O29">
        <f>$C$14*ReDiarioFert!M18</f>
        <v>0.13795883499999997</v>
      </c>
      <c r="S29">
        <f>((E29/100)*$G$386+(G29/100)*$G$387+(I29/100)*$G$388+(K29/100)*$G$389+(M29/100)*$G$390+(O29)*$G$391+(Q29*$G$392))</f>
        <v>555.2528509702657</v>
      </c>
    </row>
    <row r="30">
      <c r="B30">
        <v>13</v>
      </c>
      <c r="C30">
        <f>$I$13+B30</f>
        <v>39939</v>
      </c>
      <c r="E30">
        <f>IF($C$14*ReDiarioFert!C19&lt;=0,"0",$C$14*ReDiarioFert!C19)</f>
        <v>33.23447551541711</v>
      </c>
      <c r="G30">
        <f>$C$14*ReDiarioFert!E19</f>
        <v>8.021257391304347</v>
      </c>
      <c r="I30">
        <f>$C$14*ReDiarioFert!G19</f>
        <v>31.25594033333333</v>
      </c>
      <c r="K30">
        <f>$C$14*ReDiarioFert!I19</f>
        <v>20.060558296786215</v>
      </c>
      <c r="M30">
        <f>$C$14*ReDiarioFert!K19</f>
        <v>0.00111645031144934</v>
      </c>
      <c r="O30">
        <f>$C$14*ReDiarioFert!M19</f>
        <v>0.13795883499999997</v>
      </c>
      <c r="S30">
        <f>((E30/100)*$G$386+(G30/100)*$G$387+(I30/100)*$G$388+(K30/100)*$G$389+(M30/100)*$G$390+(O30)*$G$391+(Q30*$G$392))</f>
        <v>555.2528509702657</v>
      </c>
    </row>
    <row r="31">
      <c r="B31">
        <v>14</v>
      </c>
      <c r="C31">
        <f>$I$13+B31</f>
        <v>39940</v>
      </c>
      <c r="E31">
        <f>IF($C$14*ReDiarioFert!C20&lt;=0,"0",$C$14*ReDiarioFert!C20)</f>
        <v>33.23447551541711</v>
      </c>
      <c r="G31">
        <f>$C$14*ReDiarioFert!E20</f>
        <v>8.021257391304347</v>
      </c>
      <c r="I31">
        <f>$C$14*ReDiarioFert!G20</f>
        <v>31.25594033333333</v>
      </c>
      <c r="K31">
        <f>$C$14*ReDiarioFert!I20</f>
        <v>20.060558296786215</v>
      </c>
      <c r="M31">
        <f>$C$14*ReDiarioFert!K20</f>
        <v>0.00111645031144934</v>
      </c>
      <c r="O31">
        <f>$C$14*ReDiarioFert!M20</f>
        <v>0.13795883499999997</v>
      </c>
      <c r="S31">
        <f>((E31/100)*$G$386+(G31/100)*$G$387+(I31/100)*$G$388+(K31/100)*$G$389+(M31/100)*$G$390+(O31)*$G$391+(Q31*$G$392))</f>
        <v>555.2528509702657</v>
      </c>
    </row>
    <row r="32">
      <c r="A32">
        <v>3</v>
      </c>
      <c r="B32">
        <v>15</v>
      </c>
      <c r="C32">
        <f>$I$13+B32</f>
        <v>39941</v>
      </c>
      <c r="E32">
        <f>IF($C$14*ReDiarioFert!C21&lt;=0,"0",$C$14*ReDiarioFert!C21)</f>
        <v>33.23447551541711</v>
      </c>
      <c r="G32">
        <f>$C$14*ReDiarioFert!E21</f>
        <v>8.021257391304347</v>
      </c>
      <c r="I32">
        <f>$C$14*ReDiarioFert!G21</f>
        <v>31.25594033333333</v>
      </c>
      <c r="K32">
        <f>$C$14*ReDiarioFert!I21</f>
        <v>20.060558296786215</v>
      </c>
      <c r="M32">
        <f>$C$14*ReDiarioFert!K21</f>
        <v>0.00111645031144934</v>
      </c>
      <c r="O32">
        <f>$C$14*ReDiarioFert!M21</f>
        <v>0.13795883499999997</v>
      </c>
      <c r="Q32">
        <f>$C$14*Main!$D$63</f>
        <v>301</v>
      </c>
      <c r="S32">
        <f>((E32/100)*$G$386+(G32/100)*$G$387+(I32/100)*$G$388+(K32/100)*$G$389+(M32/100)*$G$390+(O32)*$G$391+(Q32*$G$392))</f>
        <v>1398.0528509702658</v>
      </c>
    </row>
    <row r="33">
      <c r="B33">
        <v>16</v>
      </c>
      <c r="C33">
        <f>$I$13+B33</f>
        <v>39942</v>
      </c>
      <c r="E33">
        <f>IF($C$14*ReDiarioFert!C22&lt;=0,"0",$C$14*ReDiarioFert!C22)</f>
        <v>33.23447551541711</v>
      </c>
      <c r="G33">
        <f>$C$14*ReDiarioFert!E22</f>
        <v>8.021257391304347</v>
      </c>
      <c r="I33">
        <f>$C$14*ReDiarioFert!G22</f>
        <v>31.25594033333333</v>
      </c>
      <c r="K33">
        <f>$C$14*ReDiarioFert!I22</f>
        <v>20.060558296786215</v>
      </c>
      <c r="M33">
        <f>$C$14*ReDiarioFert!K22</f>
        <v>0.00111645031144934</v>
      </c>
      <c r="O33">
        <f>$C$14*ReDiarioFert!M22</f>
        <v>0.13795883499999997</v>
      </c>
      <c r="S33">
        <f>((E33/100)*$G$386+(G33/100)*$G$387+(I33/100)*$G$388+(K33/100)*$G$389+(M33/100)*$G$390+(O33)*$G$391+(Q33*$G$392))</f>
        <v>555.2528509702657</v>
      </c>
    </row>
    <row r="34">
      <c r="B34">
        <v>17</v>
      </c>
      <c r="C34">
        <f>$I$13+B34</f>
        <v>39943</v>
      </c>
      <c r="E34">
        <f>IF($C$14*ReDiarioFert!C23&lt;=0,"0",$C$14*ReDiarioFert!C23)</f>
        <v>33.23447551541711</v>
      </c>
      <c r="G34">
        <f>$C$14*ReDiarioFert!E23</f>
        <v>8.021257391304347</v>
      </c>
      <c r="I34">
        <f>$C$14*ReDiarioFert!G23</f>
        <v>31.25594033333333</v>
      </c>
      <c r="K34">
        <f>$C$14*ReDiarioFert!I23</f>
        <v>20.060558296786215</v>
      </c>
      <c r="M34">
        <f>$C$14*ReDiarioFert!K23</f>
        <v>0.00111645031144934</v>
      </c>
      <c r="O34">
        <f>$C$14*ReDiarioFert!M23</f>
        <v>0.13795883499999997</v>
      </c>
      <c r="S34">
        <f>((E34/100)*$G$386+(G34/100)*$G$387+(I34/100)*$G$388+(K34/100)*$G$389+(M34/100)*$G$390+(O34)*$G$391+(Q34*$G$392))</f>
        <v>555.2528509702657</v>
      </c>
    </row>
    <row r="35">
      <c r="B35">
        <v>18</v>
      </c>
      <c r="C35">
        <f>$I$13+B35</f>
        <v>39944</v>
      </c>
      <c r="E35">
        <f>IF($C$14*ReDiarioFert!C24&lt;=0,"0",$C$14*ReDiarioFert!C24)</f>
        <v>33.23447551541711</v>
      </c>
      <c r="G35">
        <f>$C$14*ReDiarioFert!E24</f>
        <v>8.021257391304347</v>
      </c>
      <c r="I35">
        <f>$C$14*ReDiarioFert!G24</f>
        <v>31.25594033333333</v>
      </c>
      <c r="K35">
        <f>$C$14*ReDiarioFert!I24</f>
        <v>20.060558296786215</v>
      </c>
      <c r="M35">
        <f>$C$14*ReDiarioFert!K24</f>
        <v>0.00111645031144934</v>
      </c>
      <c r="O35">
        <f>$C$14*ReDiarioFert!M24</f>
        <v>0.18394411</v>
      </c>
      <c r="S35">
        <f>((E35/100)*$G$386+(G35/100)*$G$387+(I35/100)*$G$388+(K35/100)*$G$389+(M35/100)*$G$390+(O35)*$G$391+(Q35*$G$392))</f>
        <v>555.2528509702657</v>
      </c>
    </row>
    <row r="36">
      <c r="B36">
        <v>19</v>
      </c>
      <c r="C36">
        <f>$I$13+B36</f>
        <v>39945</v>
      </c>
      <c r="E36">
        <f>IF($C$14*ReDiarioFert!C25&lt;=0,"0",$C$14*ReDiarioFert!C25)</f>
        <v>33.23447551541711</v>
      </c>
      <c r="G36">
        <f>$C$14*ReDiarioFert!E25</f>
        <v>8.021257391304347</v>
      </c>
      <c r="I36">
        <f>$C$14*ReDiarioFert!G25</f>
        <v>31.25594033333333</v>
      </c>
      <c r="K36">
        <f>$C$14*ReDiarioFert!I25</f>
        <v>20.060558296786215</v>
      </c>
      <c r="M36">
        <f>$C$14*ReDiarioFert!K25</f>
        <v>0.00111645031144934</v>
      </c>
      <c r="O36">
        <f>$C$14*ReDiarioFert!M25</f>
        <v>0.18394411</v>
      </c>
      <c r="S36">
        <f>((E36/100)*$G$386+(G36/100)*$G$387+(I36/100)*$G$388+(K36/100)*$G$389+(M36/100)*$G$390+(O36)*$G$391+(Q36*$G$392))</f>
        <v>555.2528509702657</v>
      </c>
    </row>
    <row r="37">
      <c r="B37">
        <v>20</v>
      </c>
      <c r="C37">
        <f>$I$13+B37</f>
        <v>39946</v>
      </c>
      <c r="E37">
        <f>IF($C$14*ReDiarioFert!C26&lt;=0,"0",$C$14*ReDiarioFert!C26)</f>
        <v>33.23447551541711</v>
      </c>
      <c r="G37">
        <f>$C$14*ReDiarioFert!E26</f>
        <v>8.021257391304347</v>
      </c>
      <c r="I37">
        <f>$C$14*ReDiarioFert!G26</f>
        <v>31.25594033333333</v>
      </c>
      <c r="K37">
        <f>$C$14*ReDiarioFert!I26</f>
        <v>20.060558296786215</v>
      </c>
      <c r="M37">
        <f>$C$14*ReDiarioFert!K26</f>
        <v>0.00111645031144934</v>
      </c>
      <c r="O37">
        <f>$C$14*ReDiarioFert!M26</f>
        <v>0.18394411</v>
      </c>
      <c r="S37">
        <f>((E37/100)*$G$386+(G37/100)*$G$387+(I37/100)*$G$388+(K37/100)*$G$389+(M37/100)*$G$390+(O37)*$G$391+(Q37*$G$392))</f>
        <v>555.2528509702657</v>
      </c>
    </row>
    <row r="38">
      <c r="B38">
        <v>21</v>
      </c>
      <c r="C38">
        <f>$I$13+B38</f>
        <v>39947</v>
      </c>
      <c r="E38">
        <f>IF($C$14*ReDiarioFert!C27&lt;=0,"0",$C$14*ReDiarioFert!C27)</f>
        <v>33.23447551541711</v>
      </c>
      <c r="G38">
        <f>$C$14*ReDiarioFert!E27</f>
        <v>8.021257391304347</v>
      </c>
      <c r="I38">
        <f>$C$14*ReDiarioFert!G27</f>
        <v>31.25594033333333</v>
      </c>
      <c r="K38">
        <f>$C$14*ReDiarioFert!I27</f>
        <v>20.060558296786215</v>
      </c>
      <c r="M38">
        <f>$C$14*ReDiarioFert!K27</f>
        <v>0.00111645031144934</v>
      </c>
      <c r="O38">
        <f>$C$14*ReDiarioFert!M27</f>
        <v>0.18394411</v>
      </c>
      <c r="S38">
        <f>((E38/100)*$G$386+(G38/100)*$G$387+(I38/100)*$G$388+(K38/100)*$G$389+(M38/100)*$G$390+(O38)*$G$391+(Q38*$G$392))</f>
        <v>555.2528509702657</v>
      </c>
    </row>
    <row r="39">
      <c r="A39">
        <v>4</v>
      </c>
      <c r="B39">
        <v>22</v>
      </c>
      <c r="C39">
        <f>$I$13+B39</f>
        <v>39948</v>
      </c>
      <c r="E39">
        <f>IF($C$14*ReDiarioFert!C28&lt;=0,"0",$C$14*ReDiarioFert!C28)</f>
        <v>31.56150158347004</v>
      </c>
      <c r="G39">
        <f>$C$14*ReDiarioFert!E28</f>
        <v>12.296635217391303</v>
      </c>
      <c r="I39">
        <f>$C$14*ReDiarioFert!G28</f>
        <v>31.25594033333333</v>
      </c>
      <c r="K39">
        <f>$C$14*ReDiarioFert!I28</f>
        <v>20.060558296786215</v>
      </c>
      <c r="M39">
        <f>$C$14*ReDiarioFert!K28</f>
        <v>0.00111645031144934</v>
      </c>
      <c r="O39">
        <f>$C$14*ReDiarioFert!M28</f>
        <v>0.18394411</v>
      </c>
      <c r="Q39">
        <f>$C$14*Main!$D$63</f>
        <v>301</v>
      </c>
      <c r="S39">
        <f>((E39/100)*$G$386+(G39/100)*$G$387+(I39/100)*$G$388+(K39/100)*$G$389+(M39/100)*$G$390+(O39)*$G$391+(Q39*$G$392))</f>
        <v>1424.1493854487157</v>
      </c>
    </row>
    <row r="40">
      <c r="B40">
        <v>23</v>
      </c>
      <c r="C40">
        <f>$I$13+B40</f>
        <v>39949</v>
      </c>
      <c r="E40">
        <f>IF($C$14*ReDiarioFert!C29&lt;=0,"0",$C$14*ReDiarioFert!C29)</f>
        <v>31.56150158347004</v>
      </c>
      <c r="G40">
        <f>$C$14*ReDiarioFert!E29</f>
        <v>12.296635217391303</v>
      </c>
      <c r="I40">
        <f>$C$14*ReDiarioFert!G29</f>
        <v>31.25594033333333</v>
      </c>
      <c r="K40">
        <f>$C$14*ReDiarioFert!I29</f>
        <v>20.060558296786215</v>
      </c>
      <c r="M40">
        <f>$C$14*ReDiarioFert!K29</f>
        <v>0.00111645031144934</v>
      </c>
      <c r="O40">
        <f>$C$14*ReDiarioFert!M29</f>
        <v>0.18394411</v>
      </c>
      <c r="S40">
        <f>((E40/100)*$G$386+(G40/100)*$G$387+(I40/100)*$G$388+(K40/100)*$G$389+(M40/100)*$G$390+(O40)*$G$391+(Q40*$G$392))</f>
        <v>581.3493854487157</v>
      </c>
    </row>
    <row r="41">
      <c r="B41">
        <v>24</v>
      </c>
      <c r="C41">
        <f>$I$13+B41</f>
        <v>39950</v>
      </c>
      <c r="E41">
        <f>IF($C$14*ReDiarioFert!C30&lt;=0,"0",$C$14*ReDiarioFert!C30)</f>
        <v>31.56150158347004</v>
      </c>
      <c r="G41">
        <f>$C$14*ReDiarioFert!E30</f>
        <v>12.296635217391303</v>
      </c>
      <c r="I41">
        <f>$C$14*ReDiarioFert!G30</f>
        <v>31.25594033333333</v>
      </c>
      <c r="K41">
        <f>$C$14*ReDiarioFert!I30</f>
        <v>20.060558296786215</v>
      </c>
      <c r="M41">
        <f>$C$14*ReDiarioFert!K30</f>
        <v>0.00111645031144934</v>
      </c>
      <c r="O41">
        <f>$C$14*ReDiarioFert!M30</f>
        <v>0.18394411</v>
      </c>
      <c r="S41">
        <f>((E41/100)*$G$386+(G41/100)*$G$387+(I41/100)*$G$388+(K41/100)*$G$389+(M41/100)*$G$390+(O41)*$G$391+(Q41*$G$392))</f>
        <v>581.3493854487157</v>
      </c>
    </row>
    <row r="42">
      <c r="B42">
        <v>25</v>
      </c>
      <c r="C42">
        <f>$I$13+B42</f>
        <v>39951</v>
      </c>
      <c r="E42">
        <f>IF($C$14*ReDiarioFert!C31&lt;=0,"0",$C$14*ReDiarioFert!C31)</f>
        <v>31.56150158347004</v>
      </c>
      <c r="G42">
        <f>$C$14*ReDiarioFert!E31</f>
        <v>12.296635217391303</v>
      </c>
      <c r="I42">
        <f>$C$14*ReDiarioFert!G31</f>
        <v>31.25594033333333</v>
      </c>
      <c r="K42">
        <f>$C$14*ReDiarioFert!I31</f>
        <v>20.060558296786215</v>
      </c>
      <c r="M42">
        <f>$C$14*ReDiarioFert!K31</f>
        <v>0.00111645031144934</v>
      </c>
      <c r="O42">
        <f>$C$14*ReDiarioFert!M31</f>
        <v>0.18394411</v>
      </c>
      <c r="S42">
        <f>((E42/100)*$G$386+(G42/100)*$G$387+(I42/100)*$G$388+(K42/100)*$G$389+(M42/100)*$G$390+(O42)*$G$391+(Q42*$G$392))</f>
        <v>581.3493854487157</v>
      </c>
    </row>
    <row r="43">
      <c r="B43">
        <v>26</v>
      </c>
      <c r="C43">
        <f>$I$13+B43</f>
        <v>39952</v>
      </c>
      <c r="E43">
        <f>IF($C$14*ReDiarioFert!C32&lt;=0,"0",$C$14*ReDiarioFert!C32)</f>
        <v>31.56150158347004</v>
      </c>
      <c r="G43">
        <f>$C$14*ReDiarioFert!E32</f>
        <v>12.296635217391303</v>
      </c>
      <c r="I43">
        <f>$C$14*ReDiarioFert!G32</f>
        <v>31.25594033333333</v>
      </c>
      <c r="K43">
        <f>$C$14*ReDiarioFert!I32</f>
        <v>20.060558296786215</v>
      </c>
      <c r="M43">
        <f>$C$14*ReDiarioFert!K32</f>
        <v>0.00111645031144934</v>
      </c>
      <c r="O43">
        <f>$C$14*ReDiarioFert!M32</f>
        <v>0.18394411</v>
      </c>
      <c r="S43">
        <f>((E43/100)*$G$386+(G43/100)*$G$387+(I43/100)*$G$388+(K43/100)*$G$389+(M43/100)*$G$390+(O43)*$G$391+(Q43*$G$392))</f>
        <v>581.3493854487157</v>
      </c>
    </row>
    <row r="44">
      <c r="B44">
        <v>27</v>
      </c>
      <c r="C44">
        <f>$I$13+B44</f>
        <v>39953</v>
      </c>
      <c r="E44">
        <f>IF($C$14*ReDiarioFert!C33&lt;=0,"0",$C$14*ReDiarioFert!C33)</f>
        <v>31.56150158347004</v>
      </c>
      <c r="G44">
        <f>$C$14*ReDiarioFert!E33</f>
        <v>12.296635217391303</v>
      </c>
      <c r="I44">
        <f>$C$14*ReDiarioFert!G33</f>
        <v>31.25594033333333</v>
      </c>
      <c r="K44">
        <f>$C$14*ReDiarioFert!I33</f>
        <v>20.060558296786215</v>
      </c>
      <c r="M44">
        <f>$C$14*ReDiarioFert!K33</f>
        <v>0.00111645031144934</v>
      </c>
      <c r="O44">
        <f>$C$14*ReDiarioFert!M33</f>
        <v>0.18394411</v>
      </c>
      <c r="S44">
        <f>((E44/100)*$G$386+(G44/100)*$G$387+(I44/100)*$G$388+(K44/100)*$G$389+(M44/100)*$G$390+(O44)*$G$391+(Q44*$G$392))</f>
        <v>581.3493854487157</v>
      </c>
    </row>
    <row r="45">
      <c r="B45">
        <v>28</v>
      </c>
      <c r="C45">
        <f>$I$13+B45</f>
        <v>39954</v>
      </c>
      <c r="E45">
        <f>IF($C$14*ReDiarioFert!C34&lt;=0,"0",$C$14*ReDiarioFert!C34)</f>
        <v>31.56150158347004</v>
      </c>
      <c r="G45">
        <f>$C$14*ReDiarioFert!E34</f>
        <v>12.296635217391303</v>
      </c>
      <c r="I45">
        <f>$C$14*ReDiarioFert!G34</f>
        <v>31.25594033333333</v>
      </c>
      <c r="K45">
        <f>$C$14*ReDiarioFert!I34</f>
        <v>20.060558296786215</v>
      </c>
      <c r="M45">
        <f>$C$14*ReDiarioFert!K34</f>
        <v>0.00111645031144934</v>
      </c>
      <c r="O45">
        <f>$C$14*ReDiarioFert!M34</f>
        <v>0.18394411</v>
      </c>
      <c r="S45">
        <f>((E45/100)*$G$386+(G45/100)*$G$387+(I45/100)*$G$388+(K45/100)*$G$389+(M45/100)*$G$390+(O45)*$G$391+(Q45*$G$392))</f>
        <v>581.3493854487157</v>
      </c>
    </row>
    <row r="46">
      <c r="A46">
        <v>5</v>
      </c>
      <c r="B46">
        <v>29</v>
      </c>
      <c r="C46">
        <f>$I$13+B46</f>
        <v>39955</v>
      </c>
      <c r="E46">
        <f>IF($C$14*ReDiarioFert!C35&lt;=0,"0",$C$14*ReDiarioFert!C35)</f>
        <v>45.08785940495721</v>
      </c>
      <c r="G46">
        <f>$C$14*ReDiarioFert!E35</f>
        <v>17.566621739130436</v>
      </c>
      <c r="I46">
        <f>$C$14*ReDiarioFert!G35</f>
        <v>44.65134333333334</v>
      </c>
      <c r="K46">
        <f>$C$14*ReDiarioFert!I35</f>
        <v>28.657940423980307</v>
      </c>
      <c r="M46">
        <f>$C$14*ReDiarioFert!K35</f>
        <v>0.0015949290163562002</v>
      </c>
      <c r="O46">
        <f>$C$14*ReDiarioFert!M35</f>
        <v>0.18394411</v>
      </c>
      <c r="Q46">
        <f>$C$14*Main!$D$63</f>
        <v>301</v>
      </c>
      <c r="S46">
        <f>((E46/100)*$G$386+(G46/100)*$G$387+(I46/100)*$G$388+(K46/100)*$G$389+(M46/100)*$G$390+(O46)*$G$391+(Q46*$G$392))</f>
        <v>1673.299122069594</v>
      </c>
    </row>
    <row r="47">
      <c r="B47">
        <v>30</v>
      </c>
      <c r="C47">
        <f>$I$13+B47</f>
        <v>39956</v>
      </c>
      <c r="E47">
        <f>IF($C$14*ReDiarioFert!C36&lt;=0,"0",$C$14*ReDiarioFert!C36)</f>
        <v>45.08785940495721</v>
      </c>
      <c r="G47">
        <f>$C$14*ReDiarioFert!E36</f>
        <v>17.566621739130436</v>
      </c>
      <c r="I47">
        <f>$C$14*ReDiarioFert!G36</f>
        <v>44.65134333333334</v>
      </c>
      <c r="K47">
        <f>$C$14*ReDiarioFert!I36</f>
        <v>28.657940423980307</v>
      </c>
      <c r="M47">
        <f>$C$14*ReDiarioFert!K36</f>
        <v>0.0015949290163562002</v>
      </c>
      <c r="O47">
        <f>$C$14*ReDiarioFert!M36</f>
        <v>0.18394411</v>
      </c>
      <c r="S47">
        <f>((E47/100)*$G$386+(G47/100)*$G$387+(I47/100)*$G$388+(K47/100)*$G$389+(M47/100)*$G$390+(O47)*$G$391+(Q47*$G$392))</f>
        <v>830.4991220695939</v>
      </c>
    </row>
    <row r="48">
      <c r="B48">
        <v>31</v>
      </c>
      <c r="C48">
        <f>$I$13+B48</f>
        <v>39957</v>
      </c>
      <c r="E48">
        <f>IF($C$14*ReDiarioFert!C37&lt;=0,"0",$C$14*ReDiarioFert!C37)</f>
        <v>45.08785940495721</v>
      </c>
      <c r="G48">
        <f>$C$14*ReDiarioFert!E37</f>
        <v>17.566621739130436</v>
      </c>
      <c r="I48">
        <f>$C$14*ReDiarioFert!G37</f>
        <v>44.65134333333334</v>
      </c>
      <c r="K48">
        <f>$C$14*ReDiarioFert!I37</f>
        <v>28.657940423980307</v>
      </c>
      <c r="M48">
        <f>$C$14*ReDiarioFert!K37</f>
        <v>0.0015949290163562002</v>
      </c>
      <c r="O48">
        <f>$C$14*ReDiarioFert!M37</f>
        <v>0.18394411</v>
      </c>
      <c r="S48">
        <f>((E48/100)*$G$386+(G48/100)*$G$387+(I48/100)*$G$388+(K48/100)*$G$389+(M48/100)*$G$390+(O48)*$G$391+(Q48*$G$392))</f>
        <v>830.4991220695939</v>
      </c>
    </row>
    <row r="49">
      <c r="B49">
        <v>32</v>
      </c>
      <c r="C49">
        <f>$I$13+B49</f>
        <v>39958</v>
      </c>
      <c r="E49">
        <f>IF($C$14*ReDiarioFert!C38&lt;=0,"0",$C$14*ReDiarioFert!C38)</f>
        <v>45.08785940495721</v>
      </c>
      <c r="G49">
        <f>$C$14*ReDiarioFert!E38</f>
        <v>17.566621739130436</v>
      </c>
      <c r="I49">
        <f>$C$14*ReDiarioFert!G38</f>
        <v>44.65134333333334</v>
      </c>
      <c r="K49">
        <f>$C$14*ReDiarioFert!I38</f>
        <v>28.657940423980307</v>
      </c>
      <c r="M49">
        <f>$C$14*ReDiarioFert!K38</f>
        <v>0.0015949290163562002</v>
      </c>
      <c r="O49">
        <f>$C$14*ReDiarioFert!M38</f>
        <v>0.18394411</v>
      </c>
      <c r="S49">
        <f>((E49/100)*$G$386+(G49/100)*$G$387+(I49/100)*$G$388+(K49/100)*$G$389+(M49/100)*$G$390+(O49)*$G$391+(Q49*$G$392))</f>
        <v>830.4991220695939</v>
      </c>
    </row>
    <row r="50">
      <c r="B50">
        <v>33</v>
      </c>
      <c r="C50">
        <f>$I$13+B50</f>
        <v>39959</v>
      </c>
      <c r="E50">
        <f>IF($C$14*ReDiarioFert!C39&lt;=0,"0",$C$14*ReDiarioFert!C39)</f>
        <v>45.08785940495721</v>
      </c>
      <c r="G50">
        <f>$C$14*ReDiarioFert!E39</f>
        <v>17.566621739130436</v>
      </c>
      <c r="I50">
        <f>$C$14*ReDiarioFert!G39</f>
        <v>44.65134333333334</v>
      </c>
      <c r="K50">
        <f>$C$14*ReDiarioFert!I39</f>
        <v>28.657940423980307</v>
      </c>
      <c r="M50">
        <f>$C$14*ReDiarioFert!K39</f>
        <v>0.0015949290163562002</v>
      </c>
      <c r="O50">
        <f>$C$14*ReDiarioFert!M39</f>
        <v>0.260589245</v>
      </c>
      <c r="S50">
        <f>((E50/100)*$G$386+(G50/100)*$G$387+(I50/100)*$G$388+(K50/100)*$G$389+(M50/100)*$G$390+(O50)*$G$391+(Q50*$G$392))</f>
        <v>830.4991220695939</v>
      </c>
    </row>
    <row r="51">
      <c r="B51">
        <v>34</v>
      </c>
      <c r="C51">
        <f>$I$13+B51</f>
        <v>39960</v>
      </c>
      <c r="E51">
        <f>IF($C$14*ReDiarioFert!C40&lt;=0,"0",$C$14*ReDiarioFert!C40)</f>
        <v>45.08785940495721</v>
      </c>
      <c r="G51">
        <f>$C$14*ReDiarioFert!E40</f>
        <v>17.566621739130436</v>
      </c>
      <c r="I51">
        <f>$C$14*ReDiarioFert!G40</f>
        <v>44.65134333333334</v>
      </c>
      <c r="K51">
        <f>$C$14*ReDiarioFert!I40</f>
        <v>28.657940423980307</v>
      </c>
      <c r="M51">
        <f>$C$14*ReDiarioFert!K40</f>
        <v>0.0015949290163562002</v>
      </c>
      <c r="O51">
        <f>$C$14*ReDiarioFert!M40</f>
        <v>0.260589245</v>
      </c>
      <c r="S51">
        <f>((E51/100)*$G$386+(G51/100)*$G$387+(I51/100)*$G$388+(K51/100)*$G$389+(M51/100)*$G$390+(O51)*$G$391+(Q51*$G$392))</f>
        <v>830.4991220695939</v>
      </c>
    </row>
    <row r="52">
      <c r="B52">
        <v>35</v>
      </c>
      <c r="C52">
        <f>$I$13+B52</f>
        <v>39961</v>
      </c>
      <c r="E52">
        <f>IF($C$14*ReDiarioFert!C41&lt;=0,"0",$C$14*ReDiarioFert!C41)</f>
        <v>45.08785940495721</v>
      </c>
      <c r="G52">
        <f>$C$14*ReDiarioFert!E41</f>
        <v>17.566621739130436</v>
      </c>
      <c r="I52">
        <f>$C$14*ReDiarioFert!G41</f>
        <v>44.65134333333334</v>
      </c>
      <c r="K52">
        <f>$C$14*ReDiarioFert!I41</f>
        <v>28.657940423980307</v>
      </c>
      <c r="M52">
        <f>$C$14*ReDiarioFert!K41</f>
        <v>0.0015949290163562002</v>
      </c>
      <c r="O52">
        <f>$C$14*ReDiarioFert!M41</f>
        <v>0.260589245</v>
      </c>
      <c r="S52">
        <f>((E52/100)*$G$386+(G52/100)*$G$387+(I52/100)*$G$388+(K52/100)*$G$389+(M52/100)*$G$390+(O52)*$G$391+(Q52*$G$392))</f>
        <v>830.4991220695939</v>
      </c>
    </row>
    <row r="53">
      <c r="A53">
        <v>6</v>
      </c>
      <c r="B53">
        <v>36</v>
      </c>
      <c r="C53">
        <f>$I$13+B53</f>
        <v>39962</v>
      </c>
      <c r="E53">
        <f>IF($C$14*ReDiarioFert!C42&lt;=0,"0",$C$14*ReDiarioFert!C42)</f>
        <v>45.08785940495721</v>
      </c>
      <c r="G53">
        <f>$C$14*ReDiarioFert!E42</f>
        <v>17.566621739130436</v>
      </c>
      <c r="I53">
        <f>$C$14*ReDiarioFert!G42</f>
        <v>44.65134333333334</v>
      </c>
      <c r="K53">
        <f>$C$14*ReDiarioFert!I42</f>
        <v>28.657940423980307</v>
      </c>
      <c r="M53">
        <f>$C$14*ReDiarioFert!K42</f>
        <v>0.0015949290163562002</v>
      </c>
      <c r="O53">
        <f>$C$14*ReDiarioFert!M42</f>
        <v>0.260589245</v>
      </c>
      <c r="Q53">
        <f>$C$14*Main!$D$63</f>
        <v>301</v>
      </c>
      <c r="S53">
        <f>((E53/100)*$G$386+(G53/100)*$G$387+(I53/100)*$G$388+(K53/100)*$G$389+(M53/100)*$G$390+(O53)*$G$391+(Q53*$G$392))</f>
        <v>1673.299122069594</v>
      </c>
    </row>
    <row r="54">
      <c r="B54">
        <v>37</v>
      </c>
      <c r="C54">
        <f>$I$13+B54</f>
        <v>39963</v>
      </c>
      <c r="E54">
        <f>IF($C$14*ReDiarioFert!C43&lt;=0,"0",$C$14*ReDiarioFert!C43)</f>
        <v>45.08785940495721</v>
      </c>
      <c r="G54">
        <f>$C$14*ReDiarioFert!E43</f>
        <v>17.566621739130436</v>
      </c>
      <c r="I54">
        <f>$C$14*ReDiarioFert!G43</f>
        <v>44.65134333333334</v>
      </c>
      <c r="K54">
        <f>$C$14*ReDiarioFert!I43</f>
        <v>28.657940423980307</v>
      </c>
      <c r="M54">
        <f>$C$14*ReDiarioFert!K43</f>
        <v>0.0015949290163562002</v>
      </c>
      <c r="O54">
        <f>$C$14*ReDiarioFert!M43</f>
        <v>0.260589245</v>
      </c>
      <c r="S54">
        <f>((E54/100)*$G$386+(G54/100)*$G$387+(I54/100)*$G$388+(K54/100)*$G$389+(M54/100)*$G$390+(O54)*$G$391+(Q54*$G$392))</f>
        <v>830.4991220695939</v>
      </c>
    </row>
    <row r="55">
      <c r="B55">
        <v>38</v>
      </c>
      <c r="C55">
        <f>$I$13+B55</f>
        <v>39964</v>
      </c>
      <c r="E55">
        <f>IF($C$14*ReDiarioFert!C44&lt;=0,"0",$C$14*ReDiarioFert!C44)</f>
        <v>45.08785940495721</v>
      </c>
      <c r="G55">
        <f>$C$14*ReDiarioFert!E44</f>
        <v>17.566621739130436</v>
      </c>
      <c r="I55">
        <f>$C$14*ReDiarioFert!G44</f>
        <v>44.65134333333334</v>
      </c>
      <c r="K55">
        <f>$C$14*ReDiarioFert!I44</f>
        <v>28.657940423980307</v>
      </c>
      <c r="M55">
        <f>$C$14*ReDiarioFert!K44</f>
        <v>0.0015949290163562002</v>
      </c>
      <c r="O55">
        <f>$C$14*ReDiarioFert!M44</f>
        <v>0.260589245</v>
      </c>
      <c r="S55">
        <f>((E55/100)*$G$386+(G55/100)*$G$387+(I55/100)*$G$388+(K55/100)*$G$389+(M55/100)*$G$390+(O55)*$G$391+(Q55*$G$392))</f>
        <v>830.4991220695939</v>
      </c>
    </row>
    <row r="56">
      <c r="B56">
        <v>39</v>
      </c>
      <c r="C56">
        <f>$I$13+B56</f>
        <v>39965</v>
      </c>
      <c r="E56">
        <f>IF($C$14*ReDiarioFert!C45&lt;=0,"0",$C$14*ReDiarioFert!C45)</f>
        <v>45.08785940495721</v>
      </c>
      <c r="G56">
        <f>$C$14*ReDiarioFert!E45</f>
        <v>17.566621739130436</v>
      </c>
      <c r="I56">
        <f>$C$14*ReDiarioFert!G45</f>
        <v>44.65134333333334</v>
      </c>
      <c r="K56">
        <f>$C$14*ReDiarioFert!I45</f>
        <v>28.657940423980307</v>
      </c>
      <c r="M56">
        <f>$C$14*ReDiarioFert!K45</f>
        <v>0.0015949290163562002</v>
      </c>
      <c r="O56">
        <f>$C$14*ReDiarioFert!M45</f>
        <v>0.260589245</v>
      </c>
      <c r="S56">
        <f>((E56/100)*$G$386+(G56/100)*$G$387+(I56/100)*$G$388+(K56/100)*$G$389+(M56/100)*$G$390+(O56)*$G$391+(Q56*$G$392))</f>
        <v>830.4991220695939</v>
      </c>
    </row>
    <row r="57">
      <c r="B57">
        <v>40</v>
      </c>
      <c r="C57">
        <f>$I$13+B57</f>
        <v>39966</v>
      </c>
      <c r="E57">
        <f>IF($C$14*ReDiarioFert!C46&lt;=0,"0",$C$14*ReDiarioFert!C46)</f>
        <v>45.08785940495721</v>
      </c>
      <c r="G57">
        <f>$C$14*ReDiarioFert!E46</f>
        <v>17.566621739130436</v>
      </c>
      <c r="I57">
        <f>$C$14*ReDiarioFert!G46</f>
        <v>44.65134333333334</v>
      </c>
      <c r="K57">
        <f>$C$14*ReDiarioFert!I46</f>
        <v>28.657940423980307</v>
      </c>
      <c r="M57">
        <f>$C$14*ReDiarioFert!K46</f>
        <v>0.0015949290163562002</v>
      </c>
      <c r="O57">
        <f>$C$14*ReDiarioFert!M46</f>
        <v>0.260589245</v>
      </c>
      <c r="S57">
        <f>((E57/100)*$G$386+(G57/100)*$G$387+(I57/100)*$G$388+(K57/100)*$G$389+(M57/100)*$G$390+(O57)*$G$391+(Q57*$G$392))</f>
        <v>830.4991220695939</v>
      </c>
    </row>
    <row r="58">
      <c r="B58">
        <v>41</v>
      </c>
      <c r="C58">
        <f>$I$13+B58</f>
        <v>39967</v>
      </c>
      <c r="E58">
        <f>IF($C$14*ReDiarioFert!C47&lt;=0,"0",$C$14*ReDiarioFert!C47)</f>
        <v>45.08785940495721</v>
      </c>
      <c r="G58">
        <f>$C$14*ReDiarioFert!E47</f>
        <v>17.566621739130436</v>
      </c>
      <c r="I58">
        <f>$C$14*ReDiarioFert!G47</f>
        <v>44.65134333333334</v>
      </c>
      <c r="K58">
        <f>$C$14*ReDiarioFert!I47</f>
        <v>28.657940423980307</v>
      </c>
      <c r="M58">
        <f>$C$14*ReDiarioFert!K47</f>
        <v>0.0015949290163562002</v>
      </c>
      <c r="O58">
        <f>$C$14*ReDiarioFert!M47</f>
        <v>0.260589245</v>
      </c>
      <c r="S58">
        <f>((E58/100)*$G$386+(G58/100)*$G$387+(I58/100)*$G$388+(K58/100)*$G$389+(M58/100)*$G$390+(O58)*$G$391+(Q58*$G$392))</f>
        <v>830.4991220695939</v>
      </c>
    </row>
    <row r="59">
      <c r="B59">
        <v>42</v>
      </c>
      <c r="C59">
        <f>$I$13+B59</f>
        <v>39968</v>
      </c>
      <c r="E59">
        <f>IF($C$14*ReDiarioFert!C48&lt;=0,"0",$C$14*ReDiarioFert!C48)</f>
        <v>45.08785940495721</v>
      </c>
      <c r="G59">
        <f>$C$14*ReDiarioFert!E48</f>
        <v>17.566621739130436</v>
      </c>
      <c r="I59">
        <f>$C$14*ReDiarioFert!G48</f>
        <v>44.65134333333334</v>
      </c>
      <c r="K59">
        <f>$C$14*ReDiarioFert!I48</f>
        <v>28.657940423980307</v>
      </c>
      <c r="M59">
        <f>$C$14*ReDiarioFert!K48</f>
        <v>0.0015949290163562002</v>
      </c>
      <c r="O59">
        <f>$C$14*ReDiarioFert!M48</f>
        <v>0.260589245</v>
      </c>
      <c r="S59">
        <f>((E59/100)*$G$386+(G59/100)*$G$387+(I59/100)*$G$388+(K59/100)*$G$389+(M59/100)*$G$390+(O59)*$G$391+(Q59*$G$392))</f>
        <v>830.4991220695939</v>
      </c>
    </row>
    <row r="60">
      <c r="A60">
        <v>7</v>
      </c>
      <c r="B60">
        <v>43</v>
      </c>
      <c r="C60">
        <f>$I$13+B60</f>
        <v>39969</v>
      </c>
      <c r="E60">
        <f>IF($C$14*ReDiarioFert!C49&lt;=0,"0",$C$14*ReDiarioFert!C49)</f>
        <v>45.08785940495721</v>
      </c>
      <c r="G60">
        <f>$C$14*ReDiarioFert!E49</f>
        <v>17.566621739130436</v>
      </c>
      <c r="I60">
        <f>$C$14*ReDiarioFert!G49</f>
        <v>44.65134333333334</v>
      </c>
      <c r="K60">
        <f>$C$14*ReDiarioFert!I49</f>
        <v>28.657940423980307</v>
      </c>
      <c r="M60">
        <f>$C$14*ReDiarioFert!K49</f>
        <v>0.0015949290163562002</v>
      </c>
      <c r="O60">
        <f>$C$14*ReDiarioFert!M49</f>
        <v>0.260589245</v>
      </c>
      <c r="Q60">
        <f>$C$14*Main!$D$63</f>
        <v>301</v>
      </c>
      <c r="S60">
        <f>((E60/100)*$G$386+(G60/100)*$G$387+(I60/100)*$G$388+(K60/100)*$G$389+(M60/100)*$G$390+(O60)*$G$391+(Q60*$G$392))</f>
        <v>1673.299122069594</v>
      </c>
    </row>
    <row r="61">
      <c r="B61">
        <v>44</v>
      </c>
      <c r="C61">
        <f>$I$13+B61</f>
        <v>39970</v>
      </c>
      <c r="E61">
        <f>IF($C$14*ReDiarioFert!C50&lt;=0,"0",$C$14*ReDiarioFert!C50)</f>
        <v>45.08785940495721</v>
      </c>
      <c r="G61">
        <f>$C$14*ReDiarioFert!E50</f>
        <v>17.566621739130436</v>
      </c>
      <c r="I61">
        <f>$C$14*ReDiarioFert!G50</f>
        <v>44.65134333333334</v>
      </c>
      <c r="K61">
        <f>$C$14*ReDiarioFert!I50</f>
        <v>28.657940423980307</v>
      </c>
      <c r="M61">
        <f>$C$14*ReDiarioFert!K50</f>
        <v>0.0015949290163562002</v>
      </c>
      <c r="O61">
        <f>$C$14*ReDiarioFert!M50</f>
        <v>0.260589245</v>
      </c>
      <c r="S61">
        <f>((E61/100)*$G$386+(G61/100)*$G$387+(I61/100)*$G$388+(K61/100)*$G$389+(M61/100)*$G$390+(O61)*$G$391+(Q61*$G$392))</f>
        <v>830.4991220695939</v>
      </c>
    </row>
    <row r="62">
      <c r="B62">
        <v>45</v>
      </c>
      <c r="C62">
        <f>$I$13+B62</f>
        <v>39971</v>
      </c>
      <c r="E62">
        <f>IF($C$14*ReDiarioFert!C51&lt;=0,"0",$C$14*ReDiarioFert!C51)</f>
        <v>45.08785940495721</v>
      </c>
      <c r="G62">
        <f>$C$14*ReDiarioFert!E51</f>
        <v>17.566621739130436</v>
      </c>
      <c r="I62">
        <f>$C$14*ReDiarioFert!G51</f>
        <v>44.65134333333334</v>
      </c>
      <c r="K62">
        <f>$C$14*ReDiarioFert!I51</f>
        <v>28.657940423980307</v>
      </c>
      <c r="M62">
        <f>$C$14*ReDiarioFert!K51</f>
        <v>0.0015949290163562002</v>
      </c>
      <c r="O62">
        <f>$C$14*ReDiarioFert!M51</f>
        <v>0.260589245</v>
      </c>
      <c r="S62">
        <f>((E62/100)*$G$386+(G62/100)*$G$387+(I62/100)*$G$388+(K62/100)*$G$389+(M62/100)*$G$390+(O62)*$G$391+(Q62*$G$392))</f>
        <v>830.4991220695939</v>
      </c>
    </row>
    <row r="63">
      <c r="B63">
        <v>46</v>
      </c>
      <c r="C63">
        <f>$I$13+B63</f>
        <v>39972</v>
      </c>
      <c r="E63">
        <f>IF($C$14*ReDiarioFert!C52&lt;=0,"0",$C$14*ReDiarioFert!C52)</f>
        <v>45.08785940495721</v>
      </c>
      <c r="G63">
        <f>$C$14*ReDiarioFert!E52</f>
        <v>17.566621739130436</v>
      </c>
      <c r="I63">
        <f>$C$14*ReDiarioFert!G52</f>
        <v>44.65134333333334</v>
      </c>
      <c r="K63">
        <f>$C$14*ReDiarioFert!I52</f>
        <v>28.657940423980307</v>
      </c>
      <c r="M63">
        <f>$C$14*ReDiarioFert!K52</f>
        <v>0.0015949290163562002</v>
      </c>
      <c r="O63">
        <f>$C$14*ReDiarioFert!M52</f>
        <v>0.260589245</v>
      </c>
      <c r="S63">
        <f>((E63/100)*$G$386+(G63/100)*$G$387+(I63/100)*$G$388+(K63/100)*$G$389+(M63/100)*$G$390+(O63)*$G$391+(Q63*$G$392))</f>
        <v>830.4991220695939</v>
      </c>
    </row>
    <row r="64">
      <c r="B64">
        <v>47</v>
      </c>
      <c r="C64">
        <f>$I$13+B64</f>
        <v>39973</v>
      </c>
      <c r="E64">
        <f>IF($C$14*ReDiarioFert!C53&lt;=0,"0",$C$14*ReDiarioFert!C53)</f>
        <v>45.08785940495721</v>
      </c>
      <c r="G64">
        <f>$C$14*ReDiarioFert!E53</f>
        <v>17.566621739130436</v>
      </c>
      <c r="I64">
        <f>$C$14*ReDiarioFert!G53</f>
        <v>44.65134333333334</v>
      </c>
      <c r="K64">
        <f>$C$14*ReDiarioFert!I53</f>
        <v>28.657940423980307</v>
      </c>
      <c r="M64">
        <f>$C$14*ReDiarioFert!K53</f>
        <v>0.0015949290163562002</v>
      </c>
      <c r="O64">
        <f>$C$14*ReDiarioFert!M53</f>
        <v>0.260589245</v>
      </c>
      <c r="S64">
        <f>((E64/100)*$G$386+(G64/100)*$G$387+(I64/100)*$G$388+(K64/100)*$G$389+(M64/100)*$G$390+(O64)*$G$391+(Q64*$G$392))</f>
        <v>830.4991220695939</v>
      </c>
    </row>
    <row r="65">
      <c r="B65">
        <v>48</v>
      </c>
      <c r="C65">
        <f>$I$13+B65</f>
        <v>39974</v>
      </c>
      <c r="E65">
        <f>IF($C$14*ReDiarioFert!C54&lt;=0,"0",$C$14*ReDiarioFert!C54)</f>
        <v>45.08785940495721</v>
      </c>
      <c r="G65">
        <f>$C$14*ReDiarioFert!E54</f>
        <v>17.566621739130436</v>
      </c>
      <c r="I65">
        <f>$C$14*ReDiarioFert!G54</f>
        <v>44.65134333333334</v>
      </c>
      <c r="K65">
        <f>$C$14*ReDiarioFert!I54</f>
        <v>28.657940423980307</v>
      </c>
      <c r="M65">
        <f>$C$14*ReDiarioFert!K54</f>
        <v>0.0015949290163562002</v>
      </c>
      <c r="O65">
        <f>$C$14*ReDiarioFert!M54</f>
        <v>0.35256129999999997</v>
      </c>
      <c r="S65">
        <f>((E65/100)*$G$386+(G65/100)*$G$387+(I65/100)*$G$388+(K65/100)*$G$389+(M65/100)*$G$390+(O65)*$G$391+(Q65*$G$392))</f>
        <v>830.4991220695939</v>
      </c>
    </row>
    <row r="66">
      <c r="B66">
        <v>49</v>
      </c>
      <c r="C66">
        <f>$I$13+B66</f>
        <v>39975</v>
      </c>
      <c r="E66">
        <f>IF($C$14*ReDiarioFert!C55&lt;=0,"0",$C$14*ReDiarioFert!C55)</f>
        <v>45.08785940495721</v>
      </c>
      <c r="G66">
        <f>$C$14*ReDiarioFert!E55</f>
        <v>17.566621739130436</v>
      </c>
      <c r="I66">
        <f>$C$14*ReDiarioFert!G55</f>
        <v>44.65134333333334</v>
      </c>
      <c r="K66">
        <f>$C$14*ReDiarioFert!I55</f>
        <v>28.657940423980307</v>
      </c>
      <c r="M66">
        <f>$C$14*ReDiarioFert!K55</f>
        <v>0.0015949290163562002</v>
      </c>
      <c r="O66">
        <f>$C$14*ReDiarioFert!M55</f>
        <v>0.35256129999999997</v>
      </c>
      <c r="S66">
        <f>((E66/100)*$G$386+(G66/100)*$G$387+(I66/100)*$G$388+(K66/100)*$G$389+(M66/100)*$G$390+(O66)*$G$391+(Q66*$G$392))</f>
        <v>830.4991220695939</v>
      </c>
    </row>
    <row r="67">
      <c r="A67">
        <v>8</v>
      </c>
      <c r="B67">
        <v>50</v>
      </c>
      <c r="C67">
        <f>$I$13+B67</f>
        <v>39976</v>
      </c>
      <c r="E67">
        <f>IF($C$14*ReDiarioFert!C56&lt;=0,"0",$C$14*ReDiarioFert!C56)</f>
        <v>42.859207609116</v>
      </c>
      <c r="G67">
        <f>$C$14*ReDiarioFert!E56</f>
        <v>23.2620652173913</v>
      </c>
      <c r="I67">
        <f>$C$14*ReDiarioFert!G56</f>
        <v>44.65134333333334</v>
      </c>
      <c r="K67">
        <f>$C$14*ReDiarioFert!I56</f>
        <v>28.657940423980307</v>
      </c>
      <c r="M67">
        <f>$C$14*ReDiarioFert!K56</f>
        <v>0.0015949290163562002</v>
      </c>
      <c r="O67">
        <f>$C$14*ReDiarioFert!M56</f>
        <v>0.35256129999999997</v>
      </c>
      <c r="Q67">
        <f>$C$14*Main!$D$63</f>
        <v>301</v>
      </c>
      <c r="S67">
        <f>((E67/100)*$G$386+(G67/100)*$G$387+(I67/100)*$G$388+(K67/100)*$G$389+(M67/100)*$G$390+(O67)*$G$391+(Q67*$G$392))</f>
        <v>1708.0636138049435</v>
      </c>
    </row>
    <row r="68">
      <c r="B68">
        <v>51</v>
      </c>
      <c r="C68">
        <f>$I$13+B68</f>
        <v>39977</v>
      </c>
      <c r="E68">
        <f>IF($C$14*ReDiarioFert!C57&lt;=0,"0",$C$14*ReDiarioFert!C57)</f>
        <v>42.859207609116</v>
      </c>
      <c r="G68">
        <f>$C$14*ReDiarioFert!E57</f>
        <v>23.2620652173913</v>
      </c>
      <c r="I68">
        <f>$C$14*ReDiarioFert!G57</f>
        <v>44.65134333333334</v>
      </c>
      <c r="K68">
        <f>$C$14*ReDiarioFert!I57</f>
        <v>28.657940423980307</v>
      </c>
      <c r="M68">
        <f>$C$14*ReDiarioFert!K57</f>
        <v>0.0015949290163562002</v>
      </c>
      <c r="O68">
        <f>$C$14*ReDiarioFert!M57</f>
        <v>0.35256129999999997</v>
      </c>
      <c r="S68">
        <f>((E68/100)*$G$386+(G68/100)*$G$387+(I68/100)*$G$388+(K68/100)*$G$389+(M68/100)*$G$390+(O68)*$G$391+(Q68*$G$392))</f>
        <v>865.2636138049435</v>
      </c>
    </row>
    <row r="69">
      <c r="B69">
        <v>52</v>
      </c>
      <c r="C69">
        <f>$I$13+B69</f>
        <v>39978</v>
      </c>
      <c r="E69">
        <f>IF($C$14*ReDiarioFert!C58&lt;=0,"0",$C$14*ReDiarioFert!C58)</f>
        <v>42.859207609116</v>
      </c>
      <c r="G69">
        <f>$C$14*ReDiarioFert!E58</f>
        <v>23.2620652173913</v>
      </c>
      <c r="I69">
        <f>$C$14*ReDiarioFert!G58</f>
        <v>44.65134333333334</v>
      </c>
      <c r="K69">
        <f>$C$14*ReDiarioFert!I58</f>
        <v>28.657940423980307</v>
      </c>
      <c r="M69">
        <f>$C$14*ReDiarioFert!K58</f>
        <v>0.0015949290163562002</v>
      </c>
      <c r="O69">
        <f>$C$14*ReDiarioFert!M58</f>
        <v>0.35256129999999997</v>
      </c>
      <c r="S69">
        <f>((E69/100)*$G$386+(G69/100)*$G$387+(I69/100)*$G$388+(K69/100)*$G$389+(M69/100)*$G$390+(O69)*$G$391+(Q69*$G$392))</f>
        <v>865.2636138049435</v>
      </c>
    </row>
    <row r="70">
      <c r="B70">
        <v>53</v>
      </c>
      <c r="C70">
        <f>$I$13+B70</f>
        <v>39979</v>
      </c>
      <c r="E70">
        <f>IF($C$14*ReDiarioFert!C59&lt;=0,"0",$C$14*ReDiarioFert!C59)</f>
        <v>42.859207609116</v>
      </c>
      <c r="G70">
        <f>$C$14*ReDiarioFert!E59</f>
        <v>23.2620652173913</v>
      </c>
      <c r="I70">
        <f>$C$14*ReDiarioFert!G59</f>
        <v>44.65134333333334</v>
      </c>
      <c r="K70">
        <f>$C$14*ReDiarioFert!I59</f>
        <v>28.657940423980307</v>
      </c>
      <c r="M70">
        <f>$C$14*ReDiarioFert!K59</f>
        <v>0.0015949290163562002</v>
      </c>
      <c r="O70">
        <f>$C$14*ReDiarioFert!M59</f>
        <v>0.35256129999999997</v>
      </c>
      <c r="S70">
        <f>((E70/100)*$G$386+(G70/100)*$G$387+(I70/100)*$G$388+(K70/100)*$G$389+(M70/100)*$G$390+(O70)*$G$391+(Q70*$G$392))</f>
        <v>865.2636138049435</v>
      </c>
    </row>
    <row r="71">
      <c r="B71">
        <v>54</v>
      </c>
      <c r="C71">
        <f>$I$13+B71</f>
        <v>39980</v>
      </c>
      <c r="E71">
        <f>IF($C$14*ReDiarioFert!C60&lt;=0,"0",$C$14*ReDiarioFert!C60)</f>
        <v>42.859207609116</v>
      </c>
      <c r="G71">
        <f>$C$14*ReDiarioFert!E60</f>
        <v>23.2620652173913</v>
      </c>
      <c r="I71">
        <f>$C$14*ReDiarioFert!G60</f>
        <v>44.65134333333334</v>
      </c>
      <c r="K71">
        <f>$C$14*ReDiarioFert!I60</f>
        <v>28.657940423980307</v>
      </c>
      <c r="M71">
        <f>$C$14*ReDiarioFert!K60</f>
        <v>0.0015949290163562002</v>
      </c>
      <c r="O71">
        <f>$C$14*ReDiarioFert!M60</f>
        <v>0.35256129999999997</v>
      </c>
      <c r="S71">
        <f>((E71/100)*$G$386+(G71/100)*$G$387+(I71/100)*$G$388+(K71/100)*$G$389+(M71/100)*$G$390+(O71)*$G$391+(Q71*$G$392))</f>
        <v>865.2636138049435</v>
      </c>
    </row>
    <row r="72">
      <c r="B72">
        <v>55</v>
      </c>
      <c r="C72">
        <f>$I$13+B72</f>
        <v>39981</v>
      </c>
      <c r="E72">
        <f>IF($C$14*ReDiarioFert!C61&lt;=0,"0",$C$14*ReDiarioFert!C61)</f>
        <v>42.859207609116</v>
      </c>
      <c r="G72">
        <f>$C$14*ReDiarioFert!E61</f>
        <v>23.2620652173913</v>
      </c>
      <c r="I72">
        <f>$C$14*ReDiarioFert!G61</f>
        <v>44.65134333333334</v>
      </c>
      <c r="K72">
        <f>$C$14*ReDiarioFert!I61</f>
        <v>28.657940423980307</v>
      </c>
      <c r="M72">
        <f>$C$14*ReDiarioFert!K61</f>
        <v>0.0015949290163562002</v>
      </c>
      <c r="O72">
        <f>$C$14*ReDiarioFert!M61</f>
        <v>0.35256129999999997</v>
      </c>
      <c r="S72">
        <f>((E72/100)*$G$386+(G72/100)*$G$387+(I72/100)*$G$388+(K72/100)*$G$389+(M72/100)*$G$390+(O72)*$G$391+(Q72*$G$392))</f>
        <v>865.2636138049435</v>
      </c>
    </row>
    <row r="73">
      <c r="B73">
        <v>56</v>
      </c>
      <c r="C73">
        <f>$I$13+B73</f>
        <v>39982</v>
      </c>
      <c r="E73">
        <f>IF($C$14*ReDiarioFert!C62&lt;=0,"0",$C$14*ReDiarioFert!C62)</f>
        <v>42.859207609116</v>
      </c>
      <c r="G73">
        <f>$C$14*ReDiarioFert!E62</f>
        <v>23.2620652173913</v>
      </c>
      <c r="I73">
        <f>$C$14*ReDiarioFert!G62</f>
        <v>44.65134333333334</v>
      </c>
      <c r="K73">
        <f>$C$14*ReDiarioFert!I62</f>
        <v>28.657940423980307</v>
      </c>
      <c r="M73">
        <f>$C$14*ReDiarioFert!K62</f>
        <v>0.0015949290163562002</v>
      </c>
      <c r="O73">
        <f>$C$14*ReDiarioFert!M62</f>
        <v>0.35256129999999997</v>
      </c>
      <c r="S73">
        <f>((E73/100)*$G$386+(G73/100)*$G$387+(I73/100)*$G$388+(K73/100)*$G$389+(M73/100)*$G$390+(O73)*$G$391+(Q73*$G$392))</f>
        <v>865.2636138049435</v>
      </c>
    </row>
    <row r="74">
      <c r="A74">
        <v>9</v>
      </c>
      <c r="B74">
        <v>57</v>
      </c>
      <c r="C74">
        <f>$I$13+B74</f>
        <v>39983</v>
      </c>
      <c r="E74">
        <f>IF($C$14*ReDiarioFert!C63&lt;=0,"0",$C$14*ReDiarioFert!C63)</f>
        <v>64.288811413674</v>
      </c>
      <c r="G74">
        <f>$C$14*ReDiarioFert!E63</f>
        <v>34.89309782608696</v>
      </c>
      <c r="I74">
        <f>$C$14*ReDiarioFert!G63</f>
        <v>66.977015</v>
      </c>
      <c r="K74">
        <f>$C$14*ReDiarioFert!I63</f>
        <v>42.98691063597045</v>
      </c>
      <c r="M74">
        <f>$C$14*ReDiarioFert!K63</f>
        <v>0.0023923935245343</v>
      </c>
      <c r="O74">
        <f>$C$14*ReDiarioFert!M63</f>
        <v>0.35256129999999997</v>
      </c>
      <c r="Q74">
        <f>$C$14*Main!$D$63</f>
        <v>301</v>
      </c>
      <c r="S74">
        <f>((E74/100)*$G$386+(G74/100)*$G$387+(I74/100)*$G$388+(K74/100)*$G$389+(M74/100)*$G$390+(O74)*$G$391+(Q74*$G$392))</f>
        <v>2140.695420707415</v>
      </c>
    </row>
    <row r="75">
      <c r="B75">
        <v>58</v>
      </c>
      <c r="C75">
        <f>$I$13+B75</f>
        <v>39984</v>
      </c>
      <c r="E75">
        <f>IF($C$14*ReDiarioFert!C64&lt;=0,"0",$C$14*ReDiarioFert!C64)</f>
        <v>64.288811413674</v>
      </c>
      <c r="G75">
        <f>$C$14*ReDiarioFert!E64</f>
        <v>34.89309782608696</v>
      </c>
      <c r="I75">
        <f>$C$14*ReDiarioFert!G64</f>
        <v>66.977015</v>
      </c>
      <c r="K75">
        <f>$C$14*ReDiarioFert!I64</f>
        <v>42.98691063597045</v>
      </c>
      <c r="M75">
        <f>$C$14*ReDiarioFert!K64</f>
        <v>0.0023923935245343</v>
      </c>
      <c r="O75">
        <f>$C$14*ReDiarioFert!M64</f>
        <v>0.35256129999999997</v>
      </c>
      <c r="S75">
        <f>((E75/100)*$G$386+(G75/100)*$G$387+(I75/100)*$G$388+(K75/100)*$G$389+(M75/100)*$G$390+(O75)*$G$391+(Q75*$G$392))</f>
        <v>1297.8954207074153</v>
      </c>
    </row>
    <row r="76">
      <c r="B76">
        <v>59</v>
      </c>
      <c r="C76">
        <f>$I$13+B76</f>
        <v>39985</v>
      </c>
      <c r="E76">
        <f>IF($C$14*ReDiarioFert!C65&lt;=0,"0",$C$14*ReDiarioFert!C65)</f>
        <v>64.288811413674</v>
      </c>
      <c r="G76">
        <f>$C$14*ReDiarioFert!E65</f>
        <v>34.89309782608696</v>
      </c>
      <c r="I76">
        <f>$C$14*ReDiarioFert!G65</f>
        <v>66.977015</v>
      </c>
      <c r="K76">
        <f>$C$14*ReDiarioFert!I65</f>
        <v>42.98691063597045</v>
      </c>
      <c r="M76">
        <f>$C$14*ReDiarioFert!K65</f>
        <v>0.0023923935245343</v>
      </c>
      <c r="O76">
        <f>$C$14*ReDiarioFert!M65</f>
        <v>0.35256129999999997</v>
      </c>
      <c r="S76">
        <f>((E76/100)*$G$386+(G76/100)*$G$387+(I76/100)*$G$388+(K76/100)*$G$389+(M76/100)*$G$390+(O76)*$G$391+(Q76*$G$392))</f>
        <v>1297.8954207074153</v>
      </c>
    </row>
    <row r="77">
      <c r="B77">
        <v>60</v>
      </c>
      <c r="C77">
        <f>$I$13+B77</f>
        <v>39986</v>
      </c>
      <c r="E77">
        <f>IF($C$14*ReDiarioFert!C66&lt;=0,"0",$C$14*ReDiarioFert!C66)</f>
        <v>64.288811413674</v>
      </c>
      <c r="G77">
        <f>$C$14*ReDiarioFert!E66</f>
        <v>34.89309782608696</v>
      </c>
      <c r="I77">
        <f>$C$14*ReDiarioFert!G66</f>
        <v>66.977015</v>
      </c>
      <c r="K77">
        <f>$C$14*ReDiarioFert!I66</f>
        <v>42.98691063597045</v>
      </c>
      <c r="M77">
        <f>$C$14*ReDiarioFert!K66</f>
        <v>0.0023923935245343</v>
      </c>
      <c r="O77">
        <f>$C$14*ReDiarioFert!M66</f>
        <v>0.35256129999999997</v>
      </c>
      <c r="S77">
        <f>((E77/100)*$G$386+(G77/100)*$G$387+(I77/100)*$G$388+(K77/100)*$G$389+(M77/100)*$G$390+(O77)*$G$391+(Q77*$G$392))</f>
        <v>1297.8954207074153</v>
      </c>
    </row>
    <row r="78">
      <c r="B78">
        <v>61</v>
      </c>
      <c r="C78">
        <f>$I$13+B78</f>
        <v>39987</v>
      </c>
      <c r="E78">
        <f>IF($C$14*ReDiarioFert!C67&lt;=0,"0",$C$14*ReDiarioFert!C67)</f>
        <v>64.288811413674</v>
      </c>
      <c r="G78">
        <f>$C$14*ReDiarioFert!E67</f>
        <v>34.89309782608696</v>
      </c>
      <c r="I78">
        <f>$C$14*ReDiarioFert!G67</f>
        <v>66.977015</v>
      </c>
      <c r="K78">
        <f>$C$14*ReDiarioFert!I67</f>
        <v>42.98691063597045</v>
      </c>
      <c r="M78">
        <f>$C$14*ReDiarioFert!K67</f>
        <v>0.0023923935245343</v>
      </c>
      <c r="O78">
        <f>$C$14*ReDiarioFert!M67</f>
        <v>0.35256129999999997</v>
      </c>
      <c r="S78">
        <f>((E78/100)*$G$386+(G78/100)*$G$387+(I78/100)*$G$388+(K78/100)*$G$389+(M78/100)*$G$390+(O78)*$G$391+(Q78*$G$392))</f>
        <v>1297.8954207074153</v>
      </c>
    </row>
    <row r="79">
      <c r="B79">
        <v>62</v>
      </c>
      <c r="C79">
        <f>$I$13+B79</f>
        <v>39988</v>
      </c>
      <c r="E79">
        <f>IF($C$14*ReDiarioFert!C68&lt;=0,"0",$C$14*ReDiarioFert!C68)</f>
        <v>64.288811413674</v>
      </c>
      <c r="G79">
        <f>$C$14*ReDiarioFert!E68</f>
        <v>34.89309782608696</v>
      </c>
      <c r="I79">
        <f>$C$14*ReDiarioFert!G68</f>
        <v>66.977015</v>
      </c>
      <c r="K79">
        <f>$C$14*ReDiarioFert!I68</f>
        <v>42.98691063597045</v>
      </c>
      <c r="M79">
        <f>$C$14*ReDiarioFert!K68</f>
        <v>0.0023923935245343</v>
      </c>
      <c r="O79">
        <f>$C$14*ReDiarioFert!M68</f>
        <v>0.35256129999999997</v>
      </c>
      <c r="S79">
        <f>((E79/100)*$G$386+(G79/100)*$G$387+(I79/100)*$G$388+(K79/100)*$G$389+(M79/100)*$G$390+(O79)*$G$391+(Q79*$G$392))</f>
        <v>1297.8954207074153</v>
      </c>
    </row>
    <row r="80">
      <c r="B80">
        <v>63</v>
      </c>
      <c r="C80">
        <f>$I$13+B80</f>
        <v>39989</v>
      </c>
      <c r="E80">
        <f>IF($C$14*ReDiarioFert!C69&lt;=0,"0",$C$14*ReDiarioFert!C69)</f>
        <v>64.288811413674</v>
      </c>
      <c r="G80">
        <f>$C$14*ReDiarioFert!E69</f>
        <v>34.89309782608696</v>
      </c>
      <c r="I80">
        <f>$C$14*ReDiarioFert!G69</f>
        <v>66.977015</v>
      </c>
      <c r="K80">
        <f>$C$14*ReDiarioFert!I69</f>
        <v>42.98691063597045</v>
      </c>
      <c r="M80">
        <f>$C$14*ReDiarioFert!K69</f>
        <v>0.0023923935245343</v>
      </c>
      <c r="O80">
        <f>$C$14*ReDiarioFert!M69</f>
        <v>0.44453486</v>
      </c>
      <c r="S80">
        <f>((E80/100)*$G$386+(G80/100)*$G$387+(I80/100)*$G$388+(K80/100)*$G$389+(M80/100)*$G$390+(O80)*$G$391+(Q80*$G$392))</f>
        <v>1297.8954207074153</v>
      </c>
    </row>
    <row r="81">
      <c r="A81">
        <v>10</v>
      </c>
      <c r="B81">
        <v>64</v>
      </c>
      <c r="C81">
        <f>$I$13+B81</f>
        <v>39990</v>
      </c>
      <c r="E81">
        <f>IF($C$14*ReDiarioFert!C70&lt;=0,"0",$C$14*ReDiarioFert!C70)</f>
        <v>64.288811413674</v>
      </c>
      <c r="G81">
        <f>$C$14*ReDiarioFert!E70</f>
        <v>34.89309782608696</v>
      </c>
      <c r="I81">
        <f>$C$14*ReDiarioFert!G70</f>
        <v>66.977015</v>
      </c>
      <c r="K81">
        <f>$C$14*ReDiarioFert!I70</f>
        <v>42.98691063597045</v>
      </c>
      <c r="M81">
        <f>$C$14*ReDiarioFert!K70</f>
        <v>0.0023923935245343</v>
      </c>
      <c r="O81">
        <f>$C$14*ReDiarioFert!M70</f>
        <v>0.44453486</v>
      </c>
      <c r="Q81">
        <f>$C$14*Main!$D$63</f>
        <v>301</v>
      </c>
      <c r="S81">
        <f>((E81/100)*$G$386+(G81/100)*$G$387+(I81/100)*$G$388+(K81/100)*$G$389+(M81/100)*$G$390+(O81)*$G$391+(Q81*$G$392))</f>
        <v>2140.695420707415</v>
      </c>
    </row>
    <row r="82">
      <c r="B82">
        <v>65</v>
      </c>
      <c r="C82">
        <f>$I$13+B82</f>
        <v>39991</v>
      </c>
      <c r="E82">
        <f>IF($C$14*ReDiarioFert!C71&lt;=0,"0",$C$14*ReDiarioFert!C71)</f>
        <v>64.288811413674</v>
      </c>
      <c r="G82">
        <f>$C$14*ReDiarioFert!E71</f>
        <v>34.89309782608696</v>
      </c>
      <c r="I82">
        <f>$C$14*ReDiarioFert!G71</f>
        <v>66.977015</v>
      </c>
      <c r="K82">
        <f>$C$14*ReDiarioFert!I71</f>
        <v>42.98691063597045</v>
      </c>
      <c r="M82">
        <f>$C$14*ReDiarioFert!K71</f>
        <v>0.0023923935245343</v>
      </c>
      <c r="O82">
        <f>$C$14*ReDiarioFert!M71</f>
        <v>0.44453486</v>
      </c>
      <c r="S82">
        <f>((E82/100)*$G$386+(G82/100)*$G$387+(I82/100)*$G$388+(K82/100)*$G$389+(M82/100)*$G$390+(O82)*$G$391+(Q82*$G$392))</f>
        <v>1297.8954207074153</v>
      </c>
    </row>
    <row r="83">
      <c r="B83">
        <v>66</v>
      </c>
      <c r="C83">
        <f>$I$13+B83</f>
        <v>39992</v>
      </c>
      <c r="E83">
        <f>IF($C$14*ReDiarioFert!C72&lt;=0,"0",$C$14*ReDiarioFert!C72)</f>
        <v>64.288811413674</v>
      </c>
      <c r="G83">
        <f>$C$14*ReDiarioFert!E72</f>
        <v>34.89309782608696</v>
      </c>
      <c r="I83">
        <f>$C$14*ReDiarioFert!G72</f>
        <v>66.977015</v>
      </c>
      <c r="K83">
        <f>$C$14*ReDiarioFert!I72</f>
        <v>42.98691063597045</v>
      </c>
      <c r="M83">
        <f>$C$14*ReDiarioFert!K72</f>
        <v>0.0023923935245343</v>
      </c>
      <c r="O83">
        <f>$C$14*ReDiarioFert!M72</f>
        <v>0.44453486</v>
      </c>
      <c r="S83">
        <f>((E83/100)*$G$386+(G83/100)*$G$387+(I83/100)*$G$388+(K83/100)*$G$389+(M83/100)*$G$390+(O83)*$G$391+(Q83*$G$392))</f>
        <v>1297.8954207074153</v>
      </c>
    </row>
    <row r="84">
      <c r="B84">
        <v>67</v>
      </c>
      <c r="C84">
        <f>$I$13+B84</f>
        <v>39993</v>
      </c>
      <c r="E84">
        <f>IF($C$14*ReDiarioFert!C73&lt;=0,"0",$C$14*ReDiarioFert!C73)</f>
        <v>64.288811413674</v>
      </c>
      <c r="G84">
        <f>$C$14*ReDiarioFert!E73</f>
        <v>34.89309782608696</v>
      </c>
      <c r="I84">
        <f>$C$14*ReDiarioFert!G73</f>
        <v>66.977015</v>
      </c>
      <c r="K84">
        <f>$C$14*ReDiarioFert!I73</f>
        <v>42.98691063597045</v>
      </c>
      <c r="M84">
        <f>$C$14*ReDiarioFert!K73</f>
        <v>0.0023923935245343</v>
      </c>
      <c r="O84">
        <f>$C$14*ReDiarioFert!M73</f>
        <v>0.44453486</v>
      </c>
      <c r="S84">
        <f>((E84/100)*$G$386+(G84/100)*$G$387+(I84/100)*$G$388+(K84/100)*$G$389+(M84/100)*$G$390+(O84)*$G$391+(Q84*$G$392))</f>
        <v>1297.8954207074153</v>
      </c>
    </row>
    <row r="85">
      <c r="B85">
        <v>68</v>
      </c>
      <c r="C85">
        <f>$I$13+B85</f>
        <v>39994</v>
      </c>
      <c r="E85">
        <f>IF($C$14*ReDiarioFert!C74&lt;=0,"0",$C$14*ReDiarioFert!C74)</f>
        <v>64.288811413674</v>
      </c>
      <c r="G85">
        <f>$C$14*ReDiarioFert!E74</f>
        <v>34.89309782608696</v>
      </c>
      <c r="I85">
        <f>$C$14*ReDiarioFert!G74</f>
        <v>66.977015</v>
      </c>
      <c r="K85">
        <f>$C$14*ReDiarioFert!I74</f>
        <v>42.98691063597045</v>
      </c>
      <c r="M85">
        <f>$C$14*ReDiarioFert!K74</f>
        <v>0.0023923935245343</v>
      </c>
      <c r="O85">
        <f>$C$14*ReDiarioFert!M74</f>
        <v>0.44453486</v>
      </c>
      <c r="S85">
        <f>((E85/100)*$G$386+(G85/100)*$G$387+(I85/100)*$G$388+(K85/100)*$G$389+(M85/100)*$G$390+(O85)*$G$391+(Q85*$G$392))</f>
        <v>1297.8954207074153</v>
      </c>
    </row>
    <row r="86">
      <c r="B86">
        <v>69</v>
      </c>
      <c r="C86">
        <f>$I$13+B86</f>
        <v>39995</v>
      </c>
      <c r="E86">
        <f>IF($C$14*ReDiarioFert!C75&lt;=0,"0",$C$14*ReDiarioFert!C75)</f>
        <v>64.288811413674</v>
      </c>
      <c r="G86">
        <f>$C$14*ReDiarioFert!E75</f>
        <v>34.89309782608696</v>
      </c>
      <c r="I86">
        <f>$C$14*ReDiarioFert!G75</f>
        <v>66.977015</v>
      </c>
      <c r="K86">
        <f>$C$14*ReDiarioFert!I75</f>
        <v>42.98691063597045</v>
      </c>
      <c r="M86">
        <f>$C$14*ReDiarioFert!K75</f>
        <v>0.0023923935245343</v>
      </c>
      <c r="O86">
        <f>$C$14*ReDiarioFert!M75</f>
        <v>0.44453486</v>
      </c>
      <c r="S86">
        <f>((E86/100)*$G$386+(G86/100)*$G$387+(I86/100)*$G$388+(K86/100)*$G$389+(M86/100)*$G$390+(O86)*$G$391+(Q86*$G$392))</f>
        <v>1297.8954207074153</v>
      </c>
    </row>
    <row r="87">
      <c r="B87">
        <v>70</v>
      </c>
      <c r="C87">
        <f>$I$13+B87</f>
        <v>39996</v>
      </c>
      <c r="E87">
        <f>IF($C$14*ReDiarioFert!C76&lt;=0,"0",$C$14*ReDiarioFert!C76)</f>
        <v>64.288811413674</v>
      </c>
      <c r="G87">
        <f>$C$14*ReDiarioFert!E76</f>
        <v>34.89309782608696</v>
      </c>
      <c r="I87">
        <f>$C$14*ReDiarioFert!G76</f>
        <v>66.977015</v>
      </c>
      <c r="K87">
        <f>$C$14*ReDiarioFert!I76</f>
        <v>42.98691063597045</v>
      </c>
      <c r="M87">
        <f>$C$14*ReDiarioFert!K76</f>
        <v>0.0023923935245343</v>
      </c>
      <c r="O87">
        <f>$C$14*ReDiarioFert!M76</f>
        <v>0.44453486</v>
      </c>
      <c r="S87">
        <f>((E87/100)*$G$386+(G87/100)*$G$387+(I87/100)*$G$388+(K87/100)*$G$389+(M87/100)*$G$390+(O87)*$G$391+(Q87*$G$392))</f>
        <v>1297.8954207074153</v>
      </c>
    </row>
    <row r="88">
      <c r="A88">
        <v>11</v>
      </c>
      <c r="B88">
        <v>71</v>
      </c>
      <c r="C88">
        <f>$I$13+B88</f>
        <v>39997</v>
      </c>
      <c r="E88">
        <f>IF($C$14*ReDiarioFert!C77&lt;=0,"0",$C$14*ReDiarioFert!C77)</f>
        <v>65.83125148928836</v>
      </c>
      <c r="G88">
        <f>$C$14*ReDiarioFert!E77</f>
        <v>30.95130652173913</v>
      </c>
      <c r="I88">
        <f>$C$14*ReDiarioFert!G77</f>
        <v>66.977015</v>
      </c>
      <c r="K88">
        <f>$C$14*ReDiarioFert!I77</f>
        <v>42.98691063597045</v>
      </c>
      <c r="M88">
        <f>$C$14*ReDiarioFert!K77</f>
        <v>0.0023923935245343</v>
      </c>
      <c r="O88">
        <f>$C$14*ReDiarioFert!M77</f>
        <v>0.44453486</v>
      </c>
      <c r="Q88">
        <f>$C$14*Main!$D$63</f>
        <v>301</v>
      </c>
      <c r="S88">
        <f>((E88/100)*$G$386+(G88/100)*$G$387+(I88/100)*$G$388+(K88/100)*$G$389+(M88/100)*$G$390+(O88)*$G$391+(Q88*$G$392))</f>
        <v>2116.635069350137</v>
      </c>
    </row>
    <row r="89">
      <c r="B89">
        <v>72</v>
      </c>
      <c r="C89">
        <f>$I$13+B89</f>
        <v>39998</v>
      </c>
      <c r="E89">
        <f>IF($C$14*ReDiarioFert!C78&lt;=0,"0",$C$14*ReDiarioFert!C78)</f>
        <v>65.83125148928836</v>
      </c>
      <c r="G89">
        <f>$C$14*ReDiarioFert!E78</f>
        <v>30.95130652173913</v>
      </c>
      <c r="I89">
        <f>$C$14*ReDiarioFert!G78</f>
        <v>66.977015</v>
      </c>
      <c r="K89">
        <f>$C$14*ReDiarioFert!I78</f>
        <v>42.98691063597045</v>
      </c>
      <c r="M89">
        <f>$C$14*ReDiarioFert!K78</f>
        <v>0.0023923935245343</v>
      </c>
      <c r="O89">
        <f>$C$14*ReDiarioFert!M78</f>
        <v>0.44453486</v>
      </c>
      <c r="S89">
        <f>((E89/100)*$G$386+(G89/100)*$G$387+(I89/100)*$G$388+(K89/100)*$G$389+(M89/100)*$G$390+(O89)*$G$391+(Q89*$G$392))</f>
        <v>1273.8350693501375</v>
      </c>
    </row>
    <row r="90">
      <c r="B90">
        <v>73</v>
      </c>
      <c r="C90">
        <f>$I$13+B90</f>
        <v>39999</v>
      </c>
      <c r="E90">
        <f>IF($C$14*ReDiarioFert!C79&lt;=0,"0",$C$14*ReDiarioFert!C79)</f>
        <v>65.83125148928836</v>
      </c>
      <c r="G90">
        <f>$C$14*ReDiarioFert!E79</f>
        <v>30.95130652173913</v>
      </c>
      <c r="I90">
        <f>$C$14*ReDiarioFert!G79</f>
        <v>66.977015</v>
      </c>
      <c r="K90">
        <f>$C$14*ReDiarioFert!I79</f>
        <v>42.98691063597045</v>
      </c>
      <c r="M90">
        <f>$C$14*ReDiarioFert!K79</f>
        <v>0.0023923935245343</v>
      </c>
      <c r="O90">
        <f>$C$14*ReDiarioFert!M79</f>
        <v>0.44453486</v>
      </c>
      <c r="S90">
        <f>((E90/100)*$G$386+(G90/100)*$G$387+(I90/100)*$G$388+(K90/100)*$G$389+(M90/100)*$G$390+(O90)*$G$391+(Q90*$G$392))</f>
        <v>1273.8350693501375</v>
      </c>
    </row>
    <row r="91">
      <c r="B91">
        <v>74</v>
      </c>
      <c r="C91">
        <f>$I$13+B91</f>
        <v>40000</v>
      </c>
      <c r="E91">
        <f>IF($C$14*ReDiarioFert!C80&lt;=0,"0",$C$14*ReDiarioFert!C80)</f>
        <v>65.83125148928836</v>
      </c>
      <c r="G91">
        <f>$C$14*ReDiarioFert!E80</f>
        <v>30.95130652173913</v>
      </c>
      <c r="I91">
        <f>$C$14*ReDiarioFert!G80</f>
        <v>66.977015</v>
      </c>
      <c r="K91">
        <f>$C$14*ReDiarioFert!I80</f>
        <v>42.98691063597045</v>
      </c>
      <c r="M91">
        <f>$C$14*ReDiarioFert!K80</f>
        <v>0.0023923935245343</v>
      </c>
      <c r="O91">
        <f>$C$14*ReDiarioFert!M80</f>
        <v>0.44453486</v>
      </c>
      <c r="S91">
        <f>((E91/100)*$G$386+(G91/100)*$G$387+(I91/100)*$G$388+(K91/100)*$G$389+(M91/100)*$G$390+(O91)*$G$391+(Q91*$G$392))</f>
        <v>1273.8350693501375</v>
      </c>
    </row>
    <row r="92">
      <c r="B92">
        <v>75</v>
      </c>
      <c r="C92">
        <f>$I$13+B92</f>
        <v>40001</v>
      </c>
      <c r="E92">
        <f>IF($C$14*ReDiarioFert!C81&lt;=0,"0",$C$14*ReDiarioFert!C81)</f>
        <v>65.83125148928836</v>
      </c>
      <c r="G92">
        <f>$C$14*ReDiarioFert!E81</f>
        <v>30.95130652173913</v>
      </c>
      <c r="I92">
        <f>$C$14*ReDiarioFert!G81</f>
        <v>66.977015</v>
      </c>
      <c r="K92">
        <f>$C$14*ReDiarioFert!I81</f>
        <v>42.98691063597045</v>
      </c>
      <c r="M92">
        <f>$C$14*ReDiarioFert!K81</f>
        <v>0.0023923935245343</v>
      </c>
      <c r="O92">
        <f>$C$14*ReDiarioFert!M81</f>
        <v>0.44453486</v>
      </c>
      <c r="S92">
        <f>((E92/100)*$G$386+(G92/100)*$G$387+(I92/100)*$G$388+(K92/100)*$G$389+(M92/100)*$G$390+(O92)*$G$391+(Q92*$G$392))</f>
        <v>1273.8350693501375</v>
      </c>
    </row>
    <row r="93">
      <c r="B93">
        <v>76</v>
      </c>
      <c r="C93">
        <f>$I$13+B93</f>
        <v>40002</v>
      </c>
      <c r="E93">
        <f>IF($C$14*ReDiarioFert!C82&lt;=0,"0",$C$14*ReDiarioFert!C82)</f>
        <v>65.83125148928836</v>
      </c>
      <c r="G93">
        <f>$C$14*ReDiarioFert!E82</f>
        <v>30.95130652173913</v>
      </c>
      <c r="I93">
        <f>$C$14*ReDiarioFert!G82</f>
        <v>66.977015</v>
      </c>
      <c r="K93">
        <f>$C$14*ReDiarioFert!I82</f>
        <v>42.98691063597045</v>
      </c>
      <c r="M93">
        <f>$C$14*ReDiarioFert!K82</f>
        <v>0.0023923935245343</v>
      </c>
      <c r="O93">
        <f>$C$14*ReDiarioFert!M82</f>
        <v>0.44453486</v>
      </c>
      <c r="S93">
        <f>((E93/100)*$G$386+(G93/100)*$G$387+(I93/100)*$G$388+(K93/100)*$G$389+(M93/100)*$G$390+(O93)*$G$391+(Q93*$G$392))</f>
        <v>1273.8350693501375</v>
      </c>
    </row>
    <row r="94">
      <c r="B94">
        <v>77</v>
      </c>
      <c r="C94">
        <f>$I$13+B94</f>
        <v>40003</v>
      </c>
      <c r="E94">
        <f>IF($C$14*ReDiarioFert!C83&lt;=0,"0",$C$14*ReDiarioFert!C83)</f>
        <v>65.83125148928836</v>
      </c>
      <c r="G94">
        <f>$C$14*ReDiarioFert!E83</f>
        <v>30.95130652173913</v>
      </c>
      <c r="I94">
        <f>$C$14*ReDiarioFert!G83</f>
        <v>66.977015</v>
      </c>
      <c r="K94">
        <f>$C$14*ReDiarioFert!I83</f>
        <v>42.98691063597045</v>
      </c>
      <c r="M94">
        <f>$C$14*ReDiarioFert!K83</f>
        <v>0.0023923935245343</v>
      </c>
      <c r="O94">
        <f>$C$14*ReDiarioFert!M83</f>
        <v>0.44453486</v>
      </c>
      <c r="S94">
        <f>((E94/100)*$G$386+(G94/100)*$G$387+(I94/100)*$G$388+(K94/100)*$G$389+(M94/100)*$G$390+(O94)*$G$391+(Q94*$G$392))</f>
        <v>1273.8350693501375</v>
      </c>
    </row>
    <row r="95">
      <c r="A95">
        <v>12</v>
      </c>
      <c r="B95">
        <v>78</v>
      </c>
      <c r="C95">
        <f>$I$13+B95</f>
        <v>40004</v>
      </c>
      <c r="E95">
        <f>IF($C$14*ReDiarioFert!C84&lt;=0,"0",$C$14*ReDiarioFert!C84)</f>
        <v>65.83125148928836</v>
      </c>
      <c r="G95">
        <f>$C$14*ReDiarioFert!E84</f>
        <v>30.95130652173913</v>
      </c>
      <c r="I95">
        <f>$C$14*ReDiarioFert!G84</f>
        <v>66.977015</v>
      </c>
      <c r="K95">
        <f>$C$14*ReDiarioFert!I84</f>
        <v>42.98691063597045</v>
      </c>
      <c r="M95">
        <f>$C$14*ReDiarioFert!K84</f>
        <v>0.0023923935245343</v>
      </c>
      <c r="O95">
        <f>$C$14*ReDiarioFert!M84</f>
        <v>0.44453486</v>
      </c>
      <c r="Q95">
        <f>$C$14*Main!$D$63</f>
        <v>301</v>
      </c>
      <c r="S95">
        <f>((E95/100)*$G$386+(G95/100)*$G$387+(I95/100)*$G$388+(K95/100)*$G$389+(M95/100)*$G$390+(O95)*$G$391+(Q95*$G$392))</f>
        <v>2116.635069350137</v>
      </c>
    </row>
    <row r="96">
      <c r="B96">
        <v>79</v>
      </c>
      <c r="C96">
        <f>$I$13+B96</f>
        <v>40005</v>
      </c>
      <c r="E96">
        <f>IF($C$14*ReDiarioFert!C85&lt;=0,"0",$C$14*ReDiarioFert!C85)</f>
        <v>65.83125148928836</v>
      </c>
      <c r="G96">
        <f>$C$14*ReDiarioFert!E85</f>
        <v>30.95130652173913</v>
      </c>
      <c r="I96">
        <f>$C$14*ReDiarioFert!G85</f>
        <v>66.977015</v>
      </c>
      <c r="K96">
        <f>$C$14*ReDiarioFert!I85</f>
        <v>42.98691063597045</v>
      </c>
      <c r="M96">
        <f>$C$14*ReDiarioFert!K85</f>
        <v>0.0023923935245343</v>
      </c>
      <c r="O96">
        <f>$C$14*ReDiarioFert!M85</f>
        <v>0.44453486</v>
      </c>
      <c r="S96">
        <f>((E96/100)*$G$386+(G96/100)*$G$387+(I96/100)*$G$388+(K96/100)*$G$389+(M96/100)*$G$390+(O96)*$G$391+(Q96*$G$392))</f>
        <v>1273.8350693501375</v>
      </c>
    </row>
    <row r="97">
      <c r="B97">
        <v>80</v>
      </c>
      <c r="C97">
        <f>$I$13+B97</f>
        <v>40006</v>
      </c>
      <c r="E97">
        <f>IF($C$14*ReDiarioFert!C86&lt;=0,"0",$C$14*ReDiarioFert!C86)</f>
        <v>65.83125148928836</v>
      </c>
      <c r="G97">
        <f>$C$14*ReDiarioFert!E86</f>
        <v>30.95130652173913</v>
      </c>
      <c r="I97">
        <f>$C$14*ReDiarioFert!G86</f>
        <v>66.977015</v>
      </c>
      <c r="K97">
        <f>$C$14*ReDiarioFert!I86</f>
        <v>42.98691063597045</v>
      </c>
      <c r="M97">
        <f>$C$14*ReDiarioFert!K86</f>
        <v>0.0023923935245343</v>
      </c>
      <c r="O97">
        <f>$C$14*ReDiarioFert!M86</f>
        <v>0.44453486</v>
      </c>
      <c r="S97">
        <f>((E97/100)*$G$386+(G97/100)*$G$387+(I97/100)*$G$388+(K97/100)*$G$389+(M97/100)*$G$390+(O97)*$G$391+(Q97*$G$392))</f>
        <v>1273.8350693501375</v>
      </c>
    </row>
    <row r="98">
      <c r="B98">
        <v>81</v>
      </c>
      <c r="C98">
        <f>$I$13+B98</f>
        <v>40007</v>
      </c>
      <c r="E98">
        <f>IF($C$14*ReDiarioFert!C87&lt;=0,"0",$C$14*ReDiarioFert!C87)</f>
        <v>65.83125148928836</v>
      </c>
      <c r="G98">
        <f>$C$14*ReDiarioFert!E87</f>
        <v>30.95130652173913</v>
      </c>
      <c r="I98">
        <f>$C$14*ReDiarioFert!G87</f>
        <v>66.977015</v>
      </c>
      <c r="K98">
        <f>$C$14*ReDiarioFert!I87</f>
        <v>42.98691063597045</v>
      </c>
      <c r="M98">
        <f>$C$14*ReDiarioFert!K87</f>
        <v>0.0023923935245343</v>
      </c>
      <c r="O98">
        <f>$C$14*ReDiarioFert!M87</f>
        <v>0.536506915</v>
      </c>
      <c r="S98">
        <f>((E98/100)*$G$386+(G98/100)*$G$387+(I98/100)*$G$388+(K98/100)*$G$389+(M98/100)*$G$390+(O98)*$G$391+(Q98*$G$392))</f>
        <v>1273.8350693501375</v>
      </c>
    </row>
    <row r="99">
      <c r="B99">
        <v>82</v>
      </c>
      <c r="C99">
        <f>$I$13+B99</f>
        <v>40008</v>
      </c>
      <c r="E99">
        <f>IF($C$14*ReDiarioFert!C88&lt;=0,"0",$C$14*ReDiarioFert!C88)</f>
        <v>65.83125148928836</v>
      </c>
      <c r="G99">
        <f>$C$14*ReDiarioFert!E88</f>
        <v>30.95130652173913</v>
      </c>
      <c r="I99">
        <f>$C$14*ReDiarioFert!G88</f>
        <v>66.977015</v>
      </c>
      <c r="K99">
        <f>$C$14*ReDiarioFert!I88</f>
        <v>42.98691063597045</v>
      </c>
      <c r="M99">
        <f>$C$14*ReDiarioFert!K88</f>
        <v>0.0023923935245343</v>
      </c>
      <c r="O99">
        <f>$C$14*ReDiarioFert!M88</f>
        <v>0.536506915</v>
      </c>
      <c r="S99">
        <f>((E99/100)*$G$386+(G99/100)*$G$387+(I99/100)*$G$388+(K99/100)*$G$389+(M99/100)*$G$390+(O99)*$G$391+(Q99*$G$392))</f>
        <v>1273.8350693501375</v>
      </c>
    </row>
    <row r="100">
      <c r="B100">
        <v>83</v>
      </c>
      <c r="C100">
        <f>$I$13+B100</f>
        <v>40009</v>
      </c>
      <c r="E100">
        <f>IF($C$14*ReDiarioFert!C89&lt;=0,"0",$C$14*ReDiarioFert!C89)</f>
        <v>65.83125148928836</v>
      </c>
      <c r="G100">
        <f>$C$14*ReDiarioFert!E89</f>
        <v>30.95130652173913</v>
      </c>
      <c r="I100">
        <f>$C$14*ReDiarioFert!G89</f>
        <v>66.977015</v>
      </c>
      <c r="K100">
        <f>$C$14*ReDiarioFert!I89</f>
        <v>42.98691063597045</v>
      </c>
      <c r="M100">
        <f>$C$14*ReDiarioFert!K89</f>
        <v>0.0023923935245343</v>
      </c>
      <c r="O100">
        <f>$C$14*ReDiarioFert!M89</f>
        <v>0.536506915</v>
      </c>
      <c r="S100">
        <f>((E100/100)*$G$386+(G100/100)*$G$387+(I100/100)*$G$388+(K100/100)*$G$389+(M100/100)*$G$390+(O100)*$G$391+(Q100*$G$392))</f>
        <v>1273.8350693501375</v>
      </c>
    </row>
    <row r="101">
      <c r="B101">
        <v>84</v>
      </c>
      <c r="C101">
        <f>$I$13+B101</f>
        <v>40010</v>
      </c>
      <c r="E101">
        <f>IF($C$14*ReDiarioFert!C90&lt;=0,"0",$C$14*ReDiarioFert!C90)</f>
        <v>65.83125148928836</v>
      </c>
      <c r="G101">
        <f>$C$14*ReDiarioFert!E90</f>
        <v>30.95130652173913</v>
      </c>
      <c r="I101">
        <f>$C$14*ReDiarioFert!G90</f>
        <v>66.977015</v>
      </c>
      <c r="K101">
        <f>$C$14*ReDiarioFert!I90</f>
        <v>42.98691063597045</v>
      </c>
      <c r="M101">
        <f>$C$14*ReDiarioFert!K90</f>
        <v>0.0023923935245343</v>
      </c>
      <c r="O101">
        <f>$C$14*ReDiarioFert!M90</f>
        <v>0.536506915</v>
      </c>
      <c r="S101">
        <f>((E101/100)*$G$386+(G101/100)*$G$387+(I101/100)*$G$388+(K101/100)*$G$389+(M101/100)*$G$390+(O101)*$G$391+(Q101*$G$392))</f>
        <v>1273.8350693501375</v>
      </c>
    </row>
    <row r="102" ht="18" customHeight="1">
      <c r="A102">
        <v>13</v>
      </c>
      <c r="B102">
        <v>85</v>
      </c>
      <c r="C102">
        <f>$I$13+B102</f>
        <v>40011</v>
      </c>
      <c r="E102">
        <f>IF($C$14*ReDiarioFert!C91&lt;=0,"0",$C$14*ReDiarioFert!C91)</f>
        <v>78.99750178714604</v>
      </c>
      <c r="G102">
        <f>$C$14*ReDiarioFert!E91</f>
        <v>37.141567826086956</v>
      </c>
      <c r="I102">
        <f>$C$14*ReDiarioFert!G91</f>
        <v>80.372418</v>
      </c>
      <c r="K102">
        <f>$C$14*ReDiarioFert!I91</f>
        <v>51.58429276316455</v>
      </c>
      <c r="M102">
        <f>$C$14*ReDiarioFert!K91</f>
        <v>0.0028708722294411605</v>
      </c>
      <c r="O102">
        <f>$C$14*ReDiarioFert!M91</f>
        <v>0.536506915</v>
      </c>
      <c r="Q102">
        <f>$C$14*Main!$D$63</f>
        <v>301</v>
      </c>
      <c r="S102">
        <f>((E102/100)*$G$386+(G102/100)*$G$387+(I102/100)*$G$388+(K102/100)*$G$389+(M102/100)*$G$390+(O102)*$G$391+(Q102*$G$392))</f>
        <v>2371.402083220165</v>
      </c>
    </row>
    <row r="103" ht="18" customHeight="1">
      <c r="B103">
        <v>86</v>
      </c>
      <c r="C103">
        <f>$I$13+B103</f>
        <v>40012</v>
      </c>
      <c r="E103">
        <f>IF($C$14*ReDiarioFert!C92&lt;=0,"0",$C$14*ReDiarioFert!C92)</f>
        <v>78.99750178714604</v>
      </c>
      <c r="G103">
        <f>$C$14*ReDiarioFert!E92</f>
        <v>37.141567826086956</v>
      </c>
      <c r="I103">
        <f>$C$14*ReDiarioFert!G92</f>
        <v>80.372418</v>
      </c>
      <c r="K103">
        <f>$C$14*ReDiarioFert!I92</f>
        <v>51.58429276316455</v>
      </c>
      <c r="M103">
        <f>$C$14*ReDiarioFert!K92</f>
        <v>0.0028708722294411605</v>
      </c>
      <c r="O103">
        <f>$C$14*ReDiarioFert!M92</f>
        <v>0.536506915</v>
      </c>
      <c r="S103">
        <f>((E103/100)*$G$386+(G103/100)*$G$387+(I103/100)*$G$388+(K103/100)*$G$389+(M103/100)*$G$390+(O103)*$G$391+(Q103*$G$392))</f>
        <v>1528.602083220165</v>
      </c>
    </row>
    <row r="104" ht="18" customHeight="1">
      <c r="B104">
        <v>87</v>
      </c>
      <c r="C104">
        <f>$I$13+B104</f>
        <v>40013</v>
      </c>
      <c r="E104">
        <f>IF($C$14*ReDiarioFert!C93&lt;=0,"0",$C$14*ReDiarioFert!C93)</f>
        <v>78.99750178714604</v>
      </c>
      <c r="G104">
        <f>$C$14*ReDiarioFert!E93</f>
        <v>37.141567826086956</v>
      </c>
      <c r="I104">
        <f>$C$14*ReDiarioFert!G93</f>
        <v>80.372418</v>
      </c>
      <c r="K104">
        <f>$C$14*ReDiarioFert!I93</f>
        <v>51.58429276316455</v>
      </c>
      <c r="M104">
        <f>$C$14*ReDiarioFert!K93</f>
        <v>0.0028708722294411605</v>
      </c>
      <c r="O104">
        <f>$C$14*ReDiarioFert!M93</f>
        <v>0.536506915</v>
      </c>
      <c r="S104">
        <f>((E104/100)*$G$386+(G104/100)*$G$387+(I104/100)*$G$388+(K104/100)*$G$389+(M104/100)*$G$390+(O104)*$G$391+(Q104*$G$392))</f>
        <v>1528.602083220165</v>
      </c>
    </row>
    <row r="105" ht="18" customHeight="1">
      <c r="B105">
        <v>88</v>
      </c>
      <c r="C105">
        <f>$I$13+B105</f>
        <v>40014</v>
      </c>
      <c r="E105">
        <f>IF($C$14*ReDiarioFert!C94&lt;=0,"0",$C$14*ReDiarioFert!C94)</f>
        <v>78.99750178714604</v>
      </c>
      <c r="G105">
        <f>$C$14*ReDiarioFert!E94</f>
        <v>37.141567826086956</v>
      </c>
      <c r="I105">
        <f>$C$14*ReDiarioFert!G94</f>
        <v>80.372418</v>
      </c>
      <c r="K105">
        <f>$C$14*ReDiarioFert!I94</f>
        <v>51.58429276316455</v>
      </c>
      <c r="M105">
        <f>$C$14*ReDiarioFert!K94</f>
        <v>0.0028708722294411605</v>
      </c>
      <c r="O105">
        <f>$C$14*ReDiarioFert!M94</f>
        <v>0.536506915</v>
      </c>
      <c r="S105">
        <f>((E105/100)*$G$386+(G105/100)*$G$387+(I105/100)*$G$388+(K105/100)*$G$389+(M105/100)*$G$390+(O105)*$G$391+(Q105*$G$392))</f>
        <v>1528.602083220165</v>
      </c>
    </row>
    <row r="106" ht="18" customHeight="1">
      <c r="B106">
        <v>89</v>
      </c>
      <c r="C106">
        <f>$I$13+B106</f>
        <v>40015</v>
      </c>
      <c r="E106">
        <f>IF($C$14*ReDiarioFert!C95&lt;=0,"0",$C$14*ReDiarioFert!C95)</f>
        <v>78.99750178714604</v>
      </c>
      <c r="G106">
        <f>$C$14*ReDiarioFert!E95</f>
        <v>37.141567826086956</v>
      </c>
      <c r="I106">
        <f>$C$14*ReDiarioFert!G95</f>
        <v>80.372418</v>
      </c>
      <c r="K106">
        <f>$C$14*ReDiarioFert!I95</f>
        <v>51.58429276316455</v>
      </c>
      <c r="M106">
        <f>$C$14*ReDiarioFert!K95</f>
        <v>0.0028708722294411605</v>
      </c>
      <c r="O106">
        <f>$C$14*ReDiarioFert!M95</f>
        <v>0.536506915</v>
      </c>
      <c r="S106">
        <f>((E106/100)*$G$386+(G106/100)*$G$387+(I106/100)*$G$388+(K106/100)*$G$389+(M106/100)*$G$390+(O106)*$G$391+(Q106*$G$392))</f>
        <v>1528.602083220165</v>
      </c>
    </row>
    <row r="107" ht="18" customHeight="1">
      <c r="B107">
        <v>90</v>
      </c>
      <c r="C107">
        <f>$I$13+B107</f>
        <v>40016</v>
      </c>
      <c r="E107">
        <f>IF($C$14*ReDiarioFert!C96&lt;=0,"0",$C$14*ReDiarioFert!C96)</f>
        <v>78.99750178714604</v>
      </c>
      <c r="G107">
        <f>$C$14*ReDiarioFert!E96</f>
        <v>37.141567826086956</v>
      </c>
      <c r="I107">
        <f>$C$14*ReDiarioFert!G96</f>
        <v>80.372418</v>
      </c>
      <c r="K107">
        <f>$C$14*ReDiarioFert!I96</f>
        <v>51.58429276316455</v>
      </c>
      <c r="M107">
        <f>$C$14*ReDiarioFert!K96</f>
        <v>0.0028708722294411605</v>
      </c>
      <c r="O107">
        <f>$C$14*ReDiarioFert!M96</f>
        <v>0.536506915</v>
      </c>
      <c r="S107">
        <f>((E107/100)*$G$386+(G107/100)*$G$387+(I107/100)*$G$388+(K107/100)*$G$389+(M107/100)*$G$390+(O107)*$G$391+(Q107*$G$392))</f>
        <v>1528.602083220165</v>
      </c>
    </row>
    <row r="108" ht="18" customHeight="1">
      <c r="B108">
        <v>91</v>
      </c>
      <c r="C108">
        <f>$I$13+B108</f>
        <v>40017</v>
      </c>
      <c r="E108">
        <f>IF($C$14*ReDiarioFert!C97&lt;=0,"0",$C$14*ReDiarioFert!C97)</f>
        <v>78.99750178714604</v>
      </c>
      <c r="G108">
        <f>$C$14*ReDiarioFert!E97</f>
        <v>37.141567826086956</v>
      </c>
      <c r="I108">
        <f>$C$14*ReDiarioFert!G97</f>
        <v>80.372418</v>
      </c>
      <c r="K108">
        <f>$C$14*ReDiarioFert!I97</f>
        <v>51.58429276316455</v>
      </c>
      <c r="M108">
        <f>$C$14*ReDiarioFert!K97</f>
        <v>0.0028708722294411605</v>
      </c>
      <c r="O108">
        <f>$C$14*ReDiarioFert!M97</f>
        <v>0.536506915</v>
      </c>
      <c r="S108">
        <f>((E108/100)*$G$386+(G108/100)*$G$387+(I108/100)*$G$388+(K108/100)*$G$389+(M108/100)*$G$390+(O108)*$G$391+(Q108*$G$392))</f>
        <v>1528.602083220165</v>
      </c>
    </row>
    <row r="109">
      <c r="A109">
        <v>14</v>
      </c>
      <c r="B109">
        <v>92</v>
      </c>
      <c r="C109">
        <f>$I$13+B109</f>
        <v>40018</v>
      </c>
      <c r="E109">
        <f>IF($C$14*ReDiarioFert!C98&lt;=0,"0",$C$14*ReDiarioFert!C98)</f>
        <v>91.75891553467618</v>
      </c>
      <c r="G109">
        <f>$C$14*ReDiarioFert!E98</f>
        <v>37.141567826086956</v>
      </c>
      <c r="I109">
        <f>$C$14*ReDiarioFert!G98</f>
        <v>91.33845000000001</v>
      </c>
      <c r="K109">
        <f>$C$14*ReDiarioFert!I98</f>
        <v>58.622466047166434</v>
      </c>
      <c r="M109">
        <f>$C$14*ReDiarioFert!K98</f>
        <v>0.0032625747253890005</v>
      </c>
      <c r="O109">
        <f>$C$14*ReDiarioFert!M98</f>
        <v>0.536506915</v>
      </c>
      <c r="Q109">
        <f>$C$14*Main!$D$63</f>
        <v>301</v>
      </c>
      <c r="S109">
        <f>((E109/100)*$G$386+(G109/100)*$G$387+(I109/100)*$G$388+(K109/100)*$G$389+(M109/100)*$G$390+(O109)*$G$391+(Q109*$G$392))</f>
        <v>2549.0327015298813</v>
      </c>
    </row>
    <row r="110">
      <c r="B110">
        <v>93</v>
      </c>
      <c r="C110">
        <f>$I$13+B110</f>
        <v>40019</v>
      </c>
      <c r="E110">
        <f>IF($C$14*ReDiarioFert!C99&lt;=0,"0",$C$14*ReDiarioFert!C99)</f>
        <v>91.75891553467618</v>
      </c>
      <c r="G110">
        <f>$C$14*ReDiarioFert!E99</f>
        <v>37.141567826086956</v>
      </c>
      <c r="I110">
        <f>$C$14*ReDiarioFert!G99</f>
        <v>91.33845000000001</v>
      </c>
      <c r="K110">
        <f>$C$14*ReDiarioFert!I99</f>
        <v>58.622466047166434</v>
      </c>
      <c r="M110">
        <f>$C$14*ReDiarioFert!K99</f>
        <v>0.0032625747253890005</v>
      </c>
      <c r="O110">
        <f>$C$14*ReDiarioFert!M99</f>
        <v>0.536506915</v>
      </c>
      <c r="S110">
        <f>((E110/100)*$G$386+(G110/100)*$G$387+(I110/100)*$G$388+(K110/100)*$G$389+(M110/100)*$G$390+(O110)*$G$391+(Q110*$G$392))</f>
        <v>1706.2327015298813</v>
      </c>
    </row>
    <row r="111">
      <c r="B111">
        <v>94</v>
      </c>
      <c r="C111">
        <f>$I$13+B111</f>
        <v>40020</v>
      </c>
      <c r="E111">
        <f>IF($C$14*ReDiarioFert!C100&lt;=0,"0",$C$14*ReDiarioFert!C100)</f>
        <v>91.75891553467618</v>
      </c>
      <c r="G111">
        <f>$C$14*ReDiarioFert!E100</f>
        <v>37.141567826086956</v>
      </c>
      <c r="I111">
        <f>$C$14*ReDiarioFert!G100</f>
        <v>91.33845000000001</v>
      </c>
      <c r="K111">
        <f>$C$14*ReDiarioFert!I100</f>
        <v>58.622466047166434</v>
      </c>
      <c r="M111">
        <f>$C$14*ReDiarioFert!K100</f>
        <v>0.0032625747253890005</v>
      </c>
      <c r="O111">
        <f>$C$14*ReDiarioFert!M100</f>
        <v>0.536506915</v>
      </c>
      <c r="S111">
        <f>((E111/100)*$G$386+(G111/100)*$G$387+(I111/100)*$G$388+(K111/100)*$G$389+(M111/100)*$G$390+(O111)*$G$391+(Q111*$G$392))</f>
        <v>1706.2327015298813</v>
      </c>
    </row>
    <row r="112">
      <c r="B112">
        <v>95</v>
      </c>
      <c r="C112">
        <f>$I$13+B112</f>
        <v>40021</v>
      </c>
      <c r="E112">
        <f>IF($C$14*ReDiarioFert!C101&lt;=0,"0",$C$14*ReDiarioFert!C101)</f>
        <v>91.75891553467618</v>
      </c>
      <c r="G112">
        <f>$C$14*ReDiarioFert!E101</f>
        <v>37.141567826086956</v>
      </c>
      <c r="I112">
        <f>$C$14*ReDiarioFert!G101</f>
        <v>91.33845000000001</v>
      </c>
      <c r="K112">
        <f>$C$14*ReDiarioFert!I101</f>
        <v>58.622466047166434</v>
      </c>
      <c r="M112">
        <f>$C$14*ReDiarioFert!K101</f>
        <v>0.0032625747253890005</v>
      </c>
      <c r="O112">
        <f>$C$14*ReDiarioFert!M101</f>
        <v>0.536506915</v>
      </c>
      <c r="S112">
        <f>((E112/100)*$G$386+(G112/100)*$G$387+(I112/100)*$G$388+(K112/100)*$G$389+(M112/100)*$G$390+(O112)*$G$391+(Q112*$G$392))</f>
        <v>1706.2327015298813</v>
      </c>
    </row>
    <row r="113">
      <c r="B113">
        <v>96</v>
      </c>
      <c r="C113">
        <f>$I$13+B113</f>
        <v>40022</v>
      </c>
      <c r="E113">
        <f>IF($C$14*ReDiarioFert!C102&lt;=0,"0",$C$14*ReDiarioFert!C102)</f>
        <v>91.75891553467618</v>
      </c>
      <c r="G113">
        <f>$C$14*ReDiarioFert!E102</f>
        <v>37.141567826086956</v>
      </c>
      <c r="I113">
        <f>$C$14*ReDiarioFert!G102</f>
        <v>91.33845000000001</v>
      </c>
      <c r="K113">
        <f>$C$14*ReDiarioFert!I102</f>
        <v>58.622466047166434</v>
      </c>
      <c r="M113">
        <f>$C$14*ReDiarioFert!K102</f>
        <v>0.0032625747253890005</v>
      </c>
      <c r="O113">
        <f>$C$14*ReDiarioFert!M102</f>
        <v>0.536506915</v>
      </c>
      <c r="S113">
        <f>((E113/100)*$G$386+(G113/100)*$G$387+(I113/100)*$G$388+(K113/100)*$G$389+(M113/100)*$G$390+(O113)*$G$391+(Q113*$G$392))</f>
        <v>1706.2327015298813</v>
      </c>
    </row>
    <row r="114">
      <c r="B114">
        <v>97</v>
      </c>
      <c r="C114">
        <f>$I$13+B114</f>
        <v>40023</v>
      </c>
      <c r="E114">
        <f>IF($C$14*ReDiarioFert!C103&lt;=0,"0",$C$14*ReDiarioFert!C103)</f>
        <v>91.75891553467618</v>
      </c>
      <c r="G114">
        <f>$C$14*ReDiarioFert!E103</f>
        <v>37.141567826086956</v>
      </c>
      <c r="I114">
        <f>$C$14*ReDiarioFert!G103</f>
        <v>91.33845000000001</v>
      </c>
      <c r="K114">
        <f>$C$14*ReDiarioFert!I103</f>
        <v>58.622466047166434</v>
      </c>
      <c r="M114">
        <f>$C$14*ReDiarioFert!K103</f>
        <v>0.0032625747253890005</v>
      </c>
      <c r="O114">
        <f>$C$14*ReDiarioFert!M103</f>
        <v>0.536506915</v>
      </c>
      <c r="S114">
        <f>((E114/100)*$G$386+(G114/100)*$G$387+(I114/100)*$G$388+(K114/100)*$G$389+(M114/100)*$G$390+(O114)*$G$391+(Q114*$G$392))</f>
        <v>1706.2327015298813</v>
      </c>
    </row>
    <row r="115">
      <c r="B115">
        <v>98</v>
      </c>
      <c r="C115">
        <f>$I$13+B115</f>
        <v>40024</v>
      </c>
      <c r="E115">
        <f>IF($C$14*ReDiarioFert!C104&lt;=0,"0",$C$14*ReDiarioFert!C104)</f>
        <v>91.75891553467618</v>
      </c>
      <c r="G115">
        <f>$C$14*ReDiarioFert!E104</f>
        <v>37.141567826086956</v>
      </c>
      <c r="I115">
        <f>$C$14*ReDiarioFert!G104</f>
        <v>91.33845000000001</v>
      </c>
      <c r="K115">
        <f>$C$14*ReDiarioFert!I104</f>
        <v>58.622466047166434</v>
      </c>
      <c r="M115">
        <f>$C$14*ReDiarioFert!K104</f>
        <v>0.0032625747253890005</v>
      </c>
      <c r="O115">
        <f>$C$14*ReDiarioFert!M104</f>
        <v>0.536506915</v>
      </c>
      <c r="S115">
        <f>((E115/100)*$G$386+(G115/100)*$G$387+(I115/100)*$G$388+(K115/100)*$G$389+(M115/100)*$G$390+(O115)*$G$391+(Q115*$G$392))</f>
        <v>1706.2327015298813</v>
      </c>
    </row>
    <row r="116">
      <c r="A116">
        <v>15</v>
      </c>
      <c r="B116">
        <v>99</v>
      </c>
      <c r="C116">
        <f>$I$13+B116</f>
        <v>40025</v>
      </c>
      <c r="E116">
        <f>IF($C$14*ReDiarioFert!C105&lt;=0,"0",$C$14*ReDiarioFert!C105)</f>
        <v>91.75891553467618</v>
      </c>
      <c r="G116">
        <f>$C$14*ReDiarioFert!E105</f>
        <v>37.141567826086956</v>
      </c>
      <c r="I116">
        <f>$C$14*ReDiarioFert!G105</f>
        <v>91.33845000000001</v>
      </c>
      <c r="K116">
        <f>$C$14*ReDiarioFert!I105</f>
        <v>58.622466047166434</v>
      </c>
      <c r="M116">
        <f>$C$14*ReDiarioFert!K105</f>
        <v>0.0032625747253890005</v>
      </c>
      <c r="O116">
        <f>$C$14*ReDiarioFert!M105</f>
        <v>0.536506915</v>
      </c>
      <c r="Q116">
        <f>$C$14*Main!$D$63</f>
        <v>301</v>
      </c>
      <c r="S116">
        <f>((E116/100)*$G$386+(G116/100)*$G$387+(I116/100)*$G$388+(K116/100)*$G$389+(M116/100)*$G$390+(O116)*$G$391+(Q116*$G$392))</f>
        <v>2549.0327015298813</v>
      </c>
    </row>
    <row r="117">
      <c r="B117">
        <v>100</v>
      </c>
      <c r="C117">
        <f>$I$13+B117</f>
        <v>40026</v>
      </c>
      <c r="E117">
        <f>IF($C$14*ReDiarioFert!C106&lt;=0,"0",$C$14*ReDiarioFert!C106)</f>
        <v>91.75891553467618</v>
      </c>
      <c r="G117">
        <f>$C$14*ReDiarioFert!E106</f>
        <v>37.141567826086956</v>
      </c>
      <c r="I117">
        <f>$C$14*ReDiarioFert!G106</f>
        <v>91.33845000000001</v>
      </c>
      <c r="K117">
        <f>$C$14*ReDiarioFert!I106</f>
        <v>58.622466047166434</v>
      </c>
      <c r="M117">
        <f>$C$14*ReDiarioFert!K106</f>
        <v>0.0032625747253890005</v>
      </c>
      <c r="O117">
        <f>$C$14*ReDiarioFert!M106</f>
        <v>0.536506915</v>
      </c>
      <c r="S117">
        <f>((E117/100)*$G$386+(G117/100)*$G$387+(I117/100)*$G$388+(K117/100)*$G$389+(M117/100)*$G$390+(O117)*$G$391+(Q117*$G$392))</f>
        <v>1706.2327015298813</v>
      </c>
    </row>
    <row r="118">
      <c r="B118">
        <v>101</v>
      </c>
      <c r="C118">
        <f>$I$13+B118</f>
        <v>40027</v>
      </c>
      <c r="E118">
        <f>IF($C$14*ReDiarioFert!C107&lt;=0,"0",$C$14*ReDiarioFert!C107)</f>
        <v>91.75891553467618</v>
      </c>
      <c r="G118">
        <f>$C$14*ReDiarioFert!E107</f>
        <v>37.141567826086956</v>
      </c>
      <c r="I118">
        <f>$C$14*ReDiarioFert!G107</f>
        <v>91.33845000000001</v>
      </c>
      <c r="K118">
        <f>$C$14*ReDiarioFert!I107</f>
        <v>58.622466047166434</v>
      </c>
      <c r="M118">
        <f>$C$14*ReDiarioFert!K107</f>
        <v>0.0032625747253890005</v>
      </c>
      <c r="O118">
        <f>$C$14*ReDiarioFert!M107</f>
        <v>0.536506915</v>
      </c>
      <c r="S118">
        <f>((E118/100)*$G$386+(G118/100)*$G$387+(I118/100)*$G$388+(K118/100)*$G$389+(M118/100)*$G$390+(O118)*$G$391+(Q118*$G$392))</f>
        <v>1706.2327015298813</v>
      </c>
    </row>
    <row r="119">
      <c r="B119">
        <v>102</v>
      </c>
      <c r="C119">
        <f>$I$13+B119</f>
        <v>40028</v>
      </c>
      <c r="E119">
        <f>IF($C$14*ReDiarioFert!C108&lt;=0,"0",$C$14*ReDiarioFert!C108)</f>
        <v>91.75891553467618</v>
      </c>
      <c r="G119">
        <f>$C$14*ReDiarioFert!E108</f>
        <v>37.141567826086956</v>
      </c>
      <c r="I119">
        <f>$C$14*ReDiarioFert!G108</f>
        <v>91.33845000000001</v>
      </c>
      <c r="K119">
        <f>$C$14*ReDiarioFert!I108</f>
        <v>58.622466047166434</v>
      </c>
      <c r="M119">
        <f>$C$14*ReDiarioFert!K108</f>
        <v>0.0032625747253890005</v>
      </c>
      <c r="O119">
        <f>$C$14*ReDiarioFert!M108</f>
        <v>0.536506915</v>
      </c>
      <c r="S119">
        <f>((E119/100)*$G$386+(G119/100)*$G$387+(I119/100)*$G$388+(K119/100)*$G$389+(M119/100)*$G$390+(O119)*$G$391+(Q119*$G$392))</f>
        <v>1706.2327015298813</v>
      </c>
    </row>
    <row r="120">
      <c r="B120">
        <v>103</v>
      </c>
      <c r="C120">
        <f>$I$13+B120</f>
        <v>40029</v>
      </c>
      <c r="E120">
        <f>IF($C$14*ReDiarioFert!C109&lt;=0,"0",$C$14*ReDiarioFert!C109)</f>
        <v>91.75891553467618</v>
      </c>
      <c r="G120">
        <f>$C$14*ReDiarioFert!E109</f>
        <v>37.141567826086956</v>
      </c>
      <c r="I120">
        <f>$C$14*ReDiarioFert!G109</f>
        <v>91.33845000000001</v>
      </c>
      <c r="K120">
        <f>$C$14*ReDiarioFert!I109</f>
        <v>58.622466047166434</v>
      </c>
      <c r="M120">
        <f>$C$14*ReDiarioFert!K109</f>
        <v>0.0032625747253890005</v>
      </c>
      <c r="O120">
        <f>$C$14*ReDiarioFert!M109</f>
        <v>0.536506915</v>
      </c>
      <c r="S120">
        <f>((E120/100)*$G$386+(G120/100)*$G$387+(I120/100)*$G$388+(K120/100)*$G$389+(M120/100)*$G$390+(O120)*$G$391+(Q120*$G$392))</f>
        <v>1706.2327015298813</v>
      </c>
    </row>
    <row r="121">
      <c r="B121">
        <v>104</v>
      </c>
      <c r="C121">
        <f>$I$13+B121</f>
        <v>40030</v>
      </c>
      <c r="E121">
        <f>IF($C$14*ReDiarioFert!C110&lt;=0,"0",$C$14*ReDiarioFert!C110)</f>
        <v>91.75891553467618</v>
      </c>
      <c r="G121">
        <f>$C$14*ReDiarioFert!E110</f>
        <v>37.141567826086956</v>
      </c>
      <c r="I121">
        <f>$C$14*ReDiarioFert!G110</f>
        <v>91.33845000000001</v>
      </c>
      <c r="K121">
        <f>$C$14*ReDiarioFert!I110</f>
        <v>58.622466047166434</v>
      </c>
      <c r="M121">
        <f>$C$14*ReDiarioFert!K110</f>
        <v>0.0032625747253890005</v>
      </c>
      <c r="O121">
        <f>$C$14*ReDiarioFert!M110</f>
        <v>0.536506915</v>
      </c>
      <c r="S121">
        <f>((E121/100)*$G$386+(G121/100)*$G$387+(I121/100)*$G$388+(K121/100)*$G$389+(M121/100)*$G$390+(O121)*$G$391+(Q121*$G$392))</f>
        <v>1706.2327015298813</v>
      </c>
    </row>
    <row r="122">
      <c r="B122">
        <v>105</v>
      </c>
      <c r="C122">
        <f>$I$13+B122</f>
        <v>40031</v>
      </c>
      <c r="E122">
        <f>IF($C$14*ReDiarioFert!C111&lt;=0,"0",$C$14*ReDiarioFert!C111)</f>
        <v>91.75891553467618</v>
      </c>
      <c r="G122">
        <f>$C$14*ReDiarioFert!E111</f>
        <v>37.141567826086956</v>
      </c>
      <c r="I122">
        <f>$C$14*ReDiarioFert!G111</f>
        <v>91.33845000000001</v>
      </c>
      <c r="K122">
        <f>$C$14*ReDiarioFert!I111</f>
        <v>58.622466047166434</v>
      </c>
      <c r="M122">
        <f>$C$14*ReDiarioFert!K111</f>
        <v>0.0032625747253890005</v>
      </c>
      <c r="O122">
        <f>$C$14*ReDiarioFert!M111</f>
        <v>0.536506915</v>
      </c>
      <c r="S122">
        <f>((E122/100)*$G$386+(G122/100)*$G$387+(I122/100)*$G$388+(K122/100)*$G$389+(M122/100)*$G$390+(O122)*$G$391+(Q122*$G$392))</f>
        <v>1706.2327015298813</v>
      </c>
    </row>
    <row r="123">
      <c r="A123">
        <v>16</v>
      </c>
      <c r="B123">
        <v>106</v>
      </c>
      <c r="C123">
        <f>$I$13+B123</f>
        <v>40032</v>
      </c>
      <c r="E123">
        <f>IF($C$14*ReDiarioFert!C112&lt;=0,"0",$C$14*ReDiarioFert!C112)</f>
        <v>91.75891553467618</v>
      </c>
      <c r="G123">
        <f>$C$14*ReDiarioFert!E112</f>
        <v>37.141567826086956</v>
      </c>
      <c r="I123">
        <f>$C$14*ReDiarioFert!G112</f>
        <v>91.33845000000001</v>
      </c>
      <c r="K123">
        <f>$C$14*ReDiarioFert!I112</f>
        <v>58.622466047166434</v>
      </c>
      <c r="M123">
        <f>$C$14*ReDiarioFert!K112</f>
        <v>0.0032625747253890005</v>
      </c>
      <c r="O123">
        <f>$C$14*ReDiarioFert!M112</f>
        <v>0.536506915</v>
      </c>
      <c r="Q123">
        <f>$C$14*Main!$D$63</f>
        <v>301</v>
      </c>
      <c r="S123">
        <f>((E123/100)*$G$386+(G123/100)*$G$387+(I123/100)*$G$388+(K123/100)*$G$389+(M123/100)*$G$390+(O123)*$G$391+(Q123*$G$392))</f>
        <v>2549.0327015298813</v>
      </c>
    </row>
    <row r="124">
      <c r="B124">
        <v>107</v>
      </c>
      <c r="C124">
        <f>$I$13+B124</f>
        <v>40033</v>
      </c>
      <c r="E124">
        <f>IF($C$14*ReDiarioFert!C113&lt;=0,"0",$C$14*ReDiarioFert!C113)</f>
        <v>91.75891553467618</v>
      </c>
      <c r="G124">
        <f>$C$14*ReDiarioFert!E113</f>
        <v>37.141567826086956</v>
      </c>
      <c r="I124">
        <f>$C$14*ReDiarioFert!G113</f>
        <v>91.33845000000001</v>
      </c>
      <c r="K124">
        <f>$C$14*ReDiarioFert!I113</f>
        <v>58.622466047166434</v>
      </c>
      <c r="M124">
        <f>$C$14*ReDiarioFert!K113</f>
        <v>0.0032625747253890005</v>
      </c>
      <c r="O124">
        <f>$C$14*ReDiarioFert!M113</f>
        <v>0.536506915</v>
      </c>
      <c r="S124">
        <f>((E124/100)*$G$386+(G124/100)*$G$387+(I124/100)*$G$388+(K124/100)*$G$389+(M124/100)*$G$390+(O124)*$G$391+(Q124*$G$392))</f>
        <v>1706.2327015298813</v>
      </c>
    </row>
    <row r="125">
      <c r="B125">
        <v>108</v>
      </c>
      <c r="C125">
        <f>$I$13+B125</f>
        <v>40034</v>
      </c>
      <c r="E125">
        <f>IF($C$14*ReDiarioFert!C114&lt;=0,"0",$C$14*ReDiarioFert!C114)</f>
        <v>91.75891553467618</v>
      </c>
      <c r="G125">
        <f>$C$14*ReDiarioFert!E114</f>
        <v>37.141567826086956</v>
      </c>
      <c r="I125">
        <f>$C$14*ReDiarioFert!G114</f>
        <v>91.33845000000001</v>
      </c>
      <c r="K125">
        <f>$C$14*ReDiarioFert!I114</f>
        <v>58.622466047166434</v>
      </c>
      <c r="M125">
        <f>$C$14*ReDiarioFert!K114</f>
        <v>0.0032625747253890005</v>
      </c>
      <c r="O125">
        <f>$C$14*ReDiarioFert!M114</f>
        <v>0.536506915</v>
      </c>
      <c r="S125">
        <f>((E125/100)*$G$386+(G125/100)*$G$387+(I125/100)*$G$388+(K125/100)*$G$389+(M125/100)*$G$390+(O125)*$G$391+(Q125*$G$392))</f>
        <v>1706.2327015298813</v>
      </c>
    </row>
    <row r="126">
      <c r="B126">
        <v>109</v>
      </c>
      <c r="C126">
        <f>$I$13+B126</f>
        <v>40035</v>
      </c>
      <c r="E126">
        <f>IF($C$14*ReDiarioFert!C115&lt;=0,"0",$C$14*ReDiarioFert!C115)</f>
        <v>91.75891553467618</v>
      </c>
      <c r="G126">
        <f>$C$14*ReDiarioFert!E115</f>
        <v>37.141567826086956</v>
      </c>
      <c r="I126">
        <f>$C$14*ReDiarioFert!G115</f>
        <v>91.33845000000001</v>
      </c>
      <c r="K126">
        <f>$C$14*ReDiarioFert!I115</f>
        <v>58.622466047166434</v>
      </c>
      <c r="M126">
        <f>$C$14*ReDiarioFert!K115</f>
        <v>0.0032625747253890005</v>
      </c>
      <c r="O126">
        <f>$C$14*ReDiarioFert!M115</f>
        <v>0.536506915</v>
      </c>
      <c r="S126">
        <f>((E126/100)*$G$386+(G126/100)*$G$387+(I126/100)*$G$388+(K126/100)*$G$389+(M126/100)*$G$390+(O126)*$G$391+(Q126*$G$392))</f>
        <v>1706.2327015298813</v>
      </c>
    </row>
    <row r="127">
      <c r="B127">
        <v>110</v>
      </c>
      <c r="C127">
        <f>$I$13+B127</f>
        <v>40036</v>
      </c>
      <c r="E127">
        <f>IF($C$14*ReDiarioFert!C116&lt;=0,"0",$C$14*ReDiarioFert!C116)</f>
        <v>91.75891553467618</v>
      </c>
      <c r="G127">
        <f>$C$14*ReDiarioFert!E116</f>
        <v>37.141567826086956</v>
      </c>
      <c r="I127">
        <f>$C$14*ReDiarioFert!G116</f>
        <v>91.33845000000001</v>
      </c>
      <c r="K127">
        <f>$C$14*ReDiarioFert!I116</f>
        <v>58.622466047166434</v>
      </c>
      <c r="M127">
        <f>$C$14*ReDiarioFert!K116</f>
        <v>0.0032625747253890005</v>
      </c>
      <c r="O127">
        <f>$C$14*ReDiarioFert!M116</f>
        <v>0.536506915</v>
      </c>
      <c r="S127">
        <f>((E127/100)*$G$386+(G127/100)*$G$387+(I127/100)*$G$388+(K127/100)*$G$389+(M127/100)*$G$390+(O127)*$G$391+(Q127*$G$392))</f>
        <v>1706.2327015298813</v>
      </c>
    </row>
    <row r="128">
      <c r="B128">
        <v>111</v>
      </c>
      <c r="C128">
        <f>$I$13+B128</f>
        <v>40037</v>
      </c>
      <c r="E128">
        <f>IF($C$14*ReDiarioFert!C117&lt;=0,"0",$C$14*ReDiarioFert!C117)</f>
        <v>91.75891553467618</v>
      </c>
      <c r="G128">
        <f>$C$14*ReDiarioFert!E117</f>
        <v>37.141567826086956</v>
      </c>
      <c r="I128">
        <f>$C$14*ReDiarioFert!G117</f>
        <v>91.33845000000001</v>
      </c>
      <c r="K128">
        <f>$C$14*ReDiarioFert!I117</f>
        <v>58.622466047166434</v>
      </c>
      <c r="M128">
        <f>$C$14*ReDiarioFert!K117</f>
        <v>0.0032625747253890005</v>
      </c>
      <c r="O128">
        <f>$C$14*ReDiarioFert!M117</f>
        <v>0.536506915</v>
      </c>
      <c r="S128">
        <f>((E128/100)*$G$386+(G128/100)*$G$387+(I128/100)*$G$388+(K128/100)*$G$389+(M128/100)*$G$390+(O128)*$G$391+(Q128*$G$392))</f>
        <v>1706.2327015298813</v>
      </c>
    </row>
    <row r="129">
      <c r="B129">
        <v>112</v>
      </c>
      <c r="C129">
        <f>$I$13+B129</f>
        <v>40038</v>
      </c>
      <c r="E129">
        <f>IF($C$14*ReDiarioFert!C118&lt;=0,"0",$C$14*ReDiarioFert!C118)</f>
        <v>91.75891553467618</v>
      </c>
      <c r="G129">
        <f>$C$14*ReDiarioFert!E118</f>
        <v>37.141567826086956</v>
      </c>
      <c r="I129">
        <f>$C$14*ReDiarioFert!G118</f>
        <v>91.33845000000001</v>
      </c>
      <c r="K129">
        <f>$C$14*ReDiarioFert!I118</f>
        <v>58.622466047166434</v>
      </c>
      <c r="M129">
        <f>$C$14*ReDiarioFert!K118</f>
        <v>0.0032625747253890005</v>
      </c>
      <c r="O129">
        <f>$C$14*ReDiarioFert!M118</f>
        <v>0.536506915</v>
      </c>
      <c r="S129">
        <f>((E129/100)*$G$386+(G129/100)*$G$387+(I129/100)*$G$388+(K129/100)*$G$389+(M129/100)*$G$390+(O129)*$G$391+(Q129*$G$392))</f>
        <v>1706.2327015298813</v>
      </c>
    </row>
    <row r="130">
      <c r="A130">
        <v>17</v>
      </c>
      <c r="B130">
        <v>113</v>
      </c>
      <c r="C130">
        <f>$I$13+B130</f>
        <v>40039</v>
      </c>
      <c r="E130">
        <f>IF($C$14*ReDiarioFert!C119&lt;=0,"0",$C$14*ReDiarioFert!C119)</f>
        <v>101.95435059408463</v>
      </c>
      <c r="G130">
        <f>$C$14*ReDiarioFert!E119</f>
        <v>41.26840869565217</v>
      </c>
      <c r="I130">
        <f>$C$14*ReDiarioFert!G119</f>
        <v>101.48716666666667</v>
      </c>
      <c r="K130">
        <f>$C$14*ReDiarioFert!I119</f>
        <v>65.13607338574047</v>
      </c>
      <c r="M130">
        <f>$C$14*ReDiarioFert!K119</f>
        <v>0.00362508302821</v>
      </c>
      <c r="O130">
        <f>$C$14*ReDiarioFert!M119</f>
        <v>0.536506915</v>
      </c>
      <c r="Q130">
        <f>$C$14*Main!$D$63</f>
        <v>301</v>
      </c>
      <c r="S130">
        <f>((E130/100)*$G$386+(G130/100)*$G$387+(I130/100)*$G$388+(K130/100)*$G$389+(M130/100)*$G$390+(O130)*$G$391+(Q130*$G$392))</f>
        <v>2738.614112810979</v>
      </c>
    </row>
    <row r="131">
      <c r="B131">
        <v>114</v>
      </c>
      <c r="C131">
        <f>$I$13+B131</f>
        <v>40040</v>
      </c>
      <c r="E131">
        <f>IF($C$14*ReDiarioFert!C120&lt;=0,"0",$C$14*ReDiarioFert!C120)</f>
        <v>101.95435059408463</v>
      </c>
      <c r="G131">
        <f>$C$14*ReDiarioFert!E120</f>
        <v>41.26840869565217</v>
      </c>
      <c r="I131">
        <f>$C$14*ReDiarioFert!G120</f>
        <v>101.48716666666667</v>
      </c>
      <c r="K131">
        <f>$C$14*ReDiarioFert!I120</f>
        <v>65.13607338574047</v>
      </c>
      <c r="M131">
        <f>$C$14*ReDiarioFert!K120</f>
        <v>0.00362508302821</v>
      </c>
      <c r="O131">
        <f>$C$14*ReDiarioFert!M120</f>
        <v>0.536506915</v>
      </c>
      <c r="S131">
        <f>((E131/100)*$G$386+(G131/100)*$G$387+(I131/100)*$G$388+(K131/100)*$G$389+(M131/100)*$G$390+(O131)*$G$391+(Q131*$G$392))</f>
        <v>1895.814112810979</v>
      </c>
    </row>
    <row r="132">
      <c r="B132">
        <v>115</v>
      </c>
      <c r="C132">
        <f>$I$13+B132</f>
        <v>40041</v>
      </c>
      <c r="E132">
        <f>IF($C$14*ReDiarioFert!C121&lt;=0,"0",$C$14*ReDiarioFert!C121)</f>
        <v>101.95435059408463</v>
      </c>
      <c r="G132">
        <f>$C$14*ReDiarioFert!E121</f>
        <v>41.26840869565217</v>
      </c>
      <c r="I132">
        <f>$C$14*ReDiarioFert!G121</f>
        <v>101.48716666666667</v>
      </c>
      <c r="K132">
        <f>$C$14*ReDiarioFert!I121</f>
        <v>65.13607338574047</v>
      </c>
      <c r="M132">
        <f>$C$14*ReDiarioFert!K121</f>
        <v>0.00362508302821</v>
      </c>
      <c r="O132">
        <f>$C$14*ReDiarioFert!M121</f>
        <v>0.536506915</v>
      </c>
      <c r="S132">
        <f>((E132/100)*$G$386+(G132/100)*$G$387+(I132/100)*$G$388+(K132/100)*$G$389+(M132/100)*$G$390+(O132)*$G$391+(Q132*$G$392))</f>
        <v>1895.814112810979</v>
      </c>
    </row>
    <row r="133">
      <c r="B133">
        <v>116</v>
      </c>
      <c r="C133">
        <f>$I$13+B133</f>
        <v>40042</v>
      </c>
      <c r="E133">
        <f>IF($C$14*ReDiarioFert!C122&lt;=0,"0",$C$14*ReDiarioFert!C122)</f>
        <v>101.95435059408463</v>
      </c>
      <c r="G133">
        <f>$C$14*ReDiarioFert!E122</f>
        <v>41.26840869565217</v>
      </c>
      <c r="I133">
        <f>$C$14*ReDiarioFert!G122</f>
        <v>101.48716666666667</v>
      </c>
      <c r="K133">
        <f>$C$14*ReDiarioFert!I122</f>
        <v>65.13607338574047</v>
      </c>
      <c r="M133">
        <f>$C$14*ReDiarioFert!K122</f>
        <v>0.00362508302821</v>
      </c>
      <c r="O133">
        <f>$C$14*ReDiarioFert!M122</f>
        <v>0.536506915</v>
      </c>
      <c r="S133">
        <f>((E133/100)*$G$386+(G133/100)*$G$387+(I133/100)*$G$388+(K133/100)*$G$389+(M133/100)*$G$390+(O133)*$G$391+(Q133*$G$392))</f>
        <v>1895.814112810979</v>
      </c>
    </row>
    <row r="134">
      <c r="B134">
        <v>117</v>
      </c>
      <c r="C134">
        <f>$I$13+B134</f>
        <v>40043</v>
      </c>
      <c r="E134">
        <f>IF($C$14*ReDiarioFert!C123&lt;=0,"0",$C$14*ReDiarioFert!C123)</f>
        <v>101.95435059408463</v>
      </c>
      <c r="G134">
        <f>$C$14*ReDiarioFert!E123</f>
        <v>41.26840869565217</v>
      </c>
      <c r="I134">
        <f>$C$14*ReDiarioFert!G123</f>
        <v>101.48716666666667</v>
      </c>
      <c r="K134">
        <f>$C$14*ReDiarioFert!I123</f>
        <v>65.13607338574047</v>
      </c>
      <c r="M134">
        <f>$C$14*ReDiarioFert!K123</f>
        <v>0.00362508302821</v>
      </c>
      <c r="O134">
        <f>$C$14*ReDiarioFert!M123</f>
        <v>0.536506915</v>
      </c>
      <c r="S134">
        <f>((E134/100)*$G$386+(G134/100)*$G$387+(I134/100)*$G$388+(K134/100)*$G$389+(M134/100)*$G$390+(O134)*$G$391+(Q134*$G$392))</f>
        <v>1895.814112810979</v>
      </c>
    </row>
    <row r="135">
      <c r="B135">
        <v>118</v>
      </c>
      <c r="C135">
        <f>$I$13+B135</f>
        <v>40044</v>
      </c>
      <c r="E135">
        <f>IF($C$14*ReDiarioFert!C124&lt;=0,"0",$C$14*ReDiarioFert!C124)</f>
        <v>101.95435059408463</v>
      </c>
      <c r="G135">
        <f>$C$14*ReDiarioFert!E124</f>
        <v>41.26840869565217</v>
      </c>
      <c r="I135">
        <f>$C$14*ReDiarioFert!G124</f>
        <v>101.48716666666667</v>
      </c>
      <c r="K135">
        <f>$C$14*ReDiarioFert!I124</f>
        <v>65.13607338574047</v>
      </c>
      <c r="M135">
        <f>$C$14*ReDiarioFert!K124</f>
        <v>0.00362508302821</v>
      </c>
      <c r="O135">
        <f>$C$14*ReDiarioFert!M124</f>
        <v>0.536506915</v>
      </c>
      <c r="S135">
        <f>((E135/100)*$G$386+(G135/100)*$G$387+(I135/100)*$G$388+(K135/100)*$G$389+(M135/100)*$G$390+(O135)*$G$391+(Q135*$G$392))</f>
        <v>1895.814112810979</v>
      </c>
    </row>
    <row r="136">
      <c r="B136">
        <v>119</v>
      </c>
      <c r="C136">
        <f>$I$13+B136</f>
        <v>40045</v>
      </c>
      <c r="E136">
        <f>IF($C$14*ReDiarioFert!C125&lt;=0,"0",$C$14*ReDiarioFert!C125)</f>
        <v>101.95435059408463</v>
      </c>
      <c r="G136">
        <f>$C$14*ReDiarioFert!E125</f>
        <v>41.26840869565217</v>
      </c>
      <c r="I136">
        <f>$C$14*ReDiarioFert!G125</f>
        <v>101.48716666666667</v>
      </c>
      <c r="K136">
        <f>$C$14*ReDiarioFert!I125</f>
        <v>65.13607338574047</v>
      </c>
      <c r="M136">
        <f>$C$14*ReDiarioFert!K125</f>
        <v>0.00362508302821</v>
      </c>
      <c r="O136">
        <f>$C$14*ReDiarioFert!M125</f>
        <v>0.536506915</v>
      </c>
      <c r="S136">
        <f>((E136/100)*$G$386+(G136/100)*$G$387+(I136/100)*$G$388+(K136/100)*$G$389+(M136/100)*$G$390+(O136)*$G$391+(Q136*$G$392))</f>
        <v>1895.814112810979</v>
      </c>
    </row>
    <row r="137">
      <c r="A137">
        <v>18</v>
      </c>
      <c r="B137">
        <v>120</v>
      </c>
      <c r="C137">
        <f>$I$13+B137</f>
        <v>40046</v>
      </c>
      <c r="E137">
        <f>IF($C$14*ReDiarioFert!C126&lt;=0,"0",$C$14*ReDiarioFert!C126)</f>
        <v>101.95435059408463</v>
      </c>
      <c r="G137">
        <f>$C$14*ReDiarioFert!E126</f>
        <v>41.26840869565217</v>
      </c>
      <c r="I137">
        <f>$C$14*ReDiarioFert!G126</f>
        <v>101.48716666666667</v>
      </c>
      <c r="K137">
        <f>$C$14*ReDiarioFert!I126</f>
        <v>65.13607338574047</v>
      </c>
      <c r="M137">
        <f>$C$14*ReDiarioFert!K126</f>
        <v>0.00362508302821</v>
      </c>
      <c r="O137">
        <f>$C$14*ReDiarioFert!M126</f>
        <v>0.536506915</v>
      </c>
      <c r="Q137">
        <f>$C$14*Main!$D$63</f>
        <v>301</v>
      </c>
      <c r="S137">
        <f>((E137/100)*$G$386+(G137/100)*$G$387+(I137/100)*$G$388+(K137/100)*$G$389+(M137/100)*$G$390+(O137)*$G$391+(Q137*$G$392))</f>
        <v>2738.614112810979</v>
      </c>
    </row>
    <row r="138">
      <c r="B138">
        <v>121</v>
      </c>
      <c r="C138">
        <f>$I$13+B138</f>
        <v>40047</v>
      </c>
      <c r="E138">
        <f>IF($C$14*ReDiarioFert!C127&lt;=0,"0",$C$14*ReDiarioFert!C127)</f>
        <v>101.95435059408463</v>
      </c>
      <c r="G138">
        <f>$C$14*ReDiarioFert!E127</f>
        <v>41.26840869565217</v>
      </c>
      <c r="I138">
        <f>$C$14*ReDiarioFert!G127</f>
        <v>101.48716666666667</v>
      </c>
      <c r="K138">
        <f>$C$14*ReDiarioFert!I127</f>
        <v>65.13607338574047</v>
      </c>
      <c r="M138">
        <f>$C$14*ReDiarioFert!K127</f>
        <v>0.00362508302821</v>
      </c>
      <c r="O138">
        <f>$C$14*ReDiarioFert!M127</f>
        <v>0.536506915</v>
      </c>
      <c r="S138">
        <f>((E138/100)*$G$386+(G138/100)*$G$387+(I138/100)*$G$388+(K138/100)*$G$389+(M138/100)*$G$390+(O138)*$G$391+(Q138*$G$392))</f>
        <v>1895.814112810979</v>
      </c>
    </row>
    <row r="139">
      <c r="B139">
        <v>122</v>
      </c>
      <c r="C139">
        <f>$I$13+B139</f>
        <v>40048</v>
      </c>
      <c r="E139">
        <f>IF($C$14*ReDiarioFert!C128&lt;=0,"0",$C$14*ReDiarioFert!C128)</f>
        <v>101.95435059408463</v>
      </c>
      <c r="G139">
        <f>$C$14*ReDiarioFert!E128</f>
        <v>41.26840869565217</v>
      </c>
      <c r="I139">
        <f>$C$14*ReDiarioFert!G128</f>
        <v>101.48716666666667</v>
      </c>
      <c r="K139">
        <f>$C$14*ReDiarioFert!I128</f>
        <v>65.13607338574047</v>
      </c>
      <c r="M139">
        <f>$C$14*ReDiarioFert!K128</f>
        <v>0.00362508302821</v>
      </c>
      <c r="O139">
        <f>$C$14*ReDiarioFert!M128</f>
        <v>0.536506915</v>
      </c>
      <c r="S139">
        <f>((E139/100)*$G$386+(G139/100)*$G$387+(I139/100)*$G$388+(K139/100)*$G$389+(M139/100)*$G$390+(O139)*$G$391+(Q139*$G$392))</f>
        <v>1895.814112810979</v>
      </c>
    </row>
    <row r="140">
      <c r="B140">
        <v>123</v>
      </c>
      <c r="C140">
        <f>$I$13+B140</f>
        <v>40049</v>
      </c>
      <c r="E140">
        <f>IF($C$14*ReDiarioFert!C129&lt;=0,"0",$C$14*ReDiarioFert!C129)</f>
        <v>101.95435059408463</v>
      </c>
      <c r="G140">
        <f>$C$14*ReDiarioFert!E129</f>
        <v>41.26840869565217</v>
      </c>
      <c r="I140">
        <f>$C$14*ReDiarioFert!G129</f>
        <v>101.48716666666667</v>
      </c>
      <c r="K140">
        <f>$C$14*ReDiarioFert!I129</f>
        <v>65.13607338574047</v>
      </c>
      <c r="M140">
        <f>$C$14*ReDiarioFert!K129</f>
        <v>0.00362508302821</v>
      </c>
      <c r="O140">
        <f>$C$14*ReDiarioFert!M129</f>
        <v>0.536506915</v>
      </c>
      <c r="S140">
        <f>((E140/100)*$G$386+(G140/100)*$G$387+(I140/100)*$G$388+(K140/100)*$G$389+(M140/100)*$G$390+(O140)*$G$391+(Q140*$G$392))</f>
        <v>1895.814112810979</v>
      </c>
    </row>
    <row r="141">
      <c r="B141">
        <v>124</v>
      </c>
      <c r="C141">
        <f>$I$13+B141</f>
        <v>40050</v>
      </c>
      <c r="E141">
        <f>IF($C$14*ReDiarioFert!C130&lt;=0,"0",$C$14*ReDiarioFert!C130)</f>
        <v>101.95435059408463</v>
      </c>
      <c r="G141">
        <f>$C$14*ReDiarioFert!E130</f>
        <v>41.26840869565217</v>
      </c>
      <c r="I141">
        <f>$C$14*ReDiarioFert!G130</f>
        <v>101.48716666666667</v>
      </c>
      <c r="K141">
        <f>$C$14*ReDiarioFert!I130</f>
        <v>65.13607338574047</v>
      </c>
      <c r="M141">
        <f>$C$14*ReDiarioFert!K130</f>
        <v>0.00362508302821</v>
      </c>
      <c r="O141">
        <f>$C$14*ReDiarioFert!M130</f>
        <v>0.536506915</v>
      </c>
      <c r="S141">
        <f>((E141/100)*$G$386+(G141/100)*$G$387+(I141/100)*$G$388+(K141/100)*$G$389+(M141/100)*$G$390+(O141)*$G$391+(Q141*$G$392))</f>
        <v>1895.814112810979</v>
      </c>
    </row>
    <row r="142">
      <c r="B142">
        <v>125</v>
      </c>
      <c r="C142">
        <f>$I$13+B142</f>
        <v>40051</v>
      </c>
      <c r="E142">
        <f>IF($C$14*ReDiarioFert!C131&lt;=0,"0",$C$14*ReDiarioFert!C131)</f>
        <v>101.95435059408463</v>
      </c>
      <c r="G142">
        <f>$C$14*ReDiarioFert!E131</f>
        <v>41.26840869565217</v>
      </c>
      <c r="I142">
        <f>$C$14*ReDiarioFert!G131</f>
        <v>101.48716666666667</v>
      </c>
      <c r="K142">
        <f>$C$14*ReDiarioFert!I131</f>
        <v>65.13607338574047</v>
      </c>
      <c r="M142">
        <f>$C$14*ReDiarioFert!K131</f>
        <v>0.00362508302821</v>
      </c>
      <c r="O142">
        <f>$C$14*ReDiarioFert!M131</f>
        <v>0.536506915</v>
      </c>
      <c r="S142">
        <f>((E142/100)*$G$386+(G142/100)*$G$387+(I142/100)*$G$388+(K142/100)*$G$389+(M142/100)*$G$390+(O142)*$G$391+(Q142*$G$392))</f>
        <v>1895.814112810979</v>
      </c>
    </row>
    <row r="143">
      <c r="B143">
        <v>126</v>
      </c>
      <c r="C143">
        <f>$I$13+B143</f>
        <v>40052</v>
      </c>
      <c r="E143">
        <f>IF($C$14*ReDiarioFert!C132&lt;=0,"0",$C$14*ReDiarioFert!C132)</f>
        <v>101.95435059408463</v>
      </c>
      <c r="G143">
        <f>$C$14*ReDiarioFert!E132</f>
        <v>41.26840869565217</v>
      </c>
      <c r="I143">
        <f>$C$14*ReDiarioFert!G132</f>
        <v>101.48716666666667</v>
      </c>
      <c r="K143">
        <f>$C$14*ReDiarioFert!I132</f>
        <v>65.13607338574047</v>
      </c>
      <c r="M143">
        <f>$C$14*ReDiarioFert!K132</f>
        <v>0.00362508302821</v>
      </c>
      <c r="O143">
        <f>$C$14*ReDiarioFert!M132</f>
        <v>0.536506915</v>
      </c>
      <c r="S143">
        <f>((E143/100)*$G$386+(G143/100)*$G$387+(I143/100)*$G$388+(K143/100)*$G$389+(M143/100)*$G$390+(O143)*$G$391+(Q143*$G$392))</f>
        <v>1895.814112810979</v>
      </c>
    </row>
    <row r="144">
      <c r="A144">
        <v>19</v>
      </c>
      <c r="B144">
        <v>127</v>
      </c>
      <c r="C144">
        <f>$I$13+B144</f>
        <v>40053</v>
      </c>
      <c r="E144">
        <f>IF($C$14*ReDiarioFert!C133&lt;=0,"0",$C$14*ReDiarioFert!C133)</f>
        <v>101.95435059408463</v>
      </c>
      <c r="G144">
        <f>$C$14*ReDiarioFert!E133</f>
        <v>41.26840869565217</v>
      </c>
      <c r="I144">
        <f>$C$14*ReDiarioFert!G133</f>
        <v>101.48716666666667</v>
      </c>
      <c r="K144">
        <f>$C$14*ReDiarioFert!I133</f>
        <v>65.13607338574047</v>
      </c>
      <c r="M144">
        <f>$C$14*ReDiarioFert!K133</f>
        <v>0.00362508302821</v>
      </c>
      <c r="O144">
        <f>$C$14*ReDiarioFert!M133</f>
        <v>0.536506915</v>
      </c>
      <c r="Q144">
        <f>$C$14*Main!$D$63</f>
        <v>301</v>
      </c>
      <c r="S144">
        <f>((E144/100)*$G$386+(G144/100)*$G$387+(I144/100)*$G$388+(K144/100)*$G$389+(M144/100)*$G$390+(O144)*$G$391+(Q144*$G$392))</f>
        <v>2738.614112810979</v>
      </c>
    </row>
    <row r="145">
      <c r="B145">
        <v>128</v>
      </c>
      <c r="C145">
        <f>$I$13+B145</f>
        <v>40054</v>
      </c>
      <c r="E145">
        <f>IF($C$14*ReDiarioFert!C134&lt;=0,"0",$C$14*ReDiarioFert!C134)</f>
        <v>101.95435059408463</v>
      </c>
      <c r="G145">
        <f>$C$14*ReDiarioFert!E134</f>
        <v>41.26840869565217</v>
      </c>
      <c r="I145">
        <f>$C$14*ReDiarioFert!G134</f>
        <v>101.48716666666667</v>
      </c>
      <c r="K145">
        <f>$C$14*ReDiarioFert!I134</f>
        <v>65.13607338574047</v>
      </c>
      <c r="M145">
        <f>$C$14*ReDiarioFert!K134</f>
        <v>0.00362508302821</v>
      </c>
      <c r="O145">
        <f>$C$14*ReDiarioFert!M134</f>
        <v>0.536506915</v>
      </c>
      <c r="S145">
        <f>((E145/100)*$G$386+(G145/100)*$G$387+(I145/100)*$G$388+(K145/100)*$G$389+(M145/100)*$G$390+(O145)*$G$391+(Q145*$G$392))</f>
        <v>1895.814112810979</v>
      </c>
    </row>
    <row r="146">
      <c r="B146">
        <v>129</v>
      </c>
      <c r="C146">
        <f>$I$13+B146</f>
        <v>40055</v>
      </c>
      <c r="E146">
        <f>IF($C$14*ReDiarioFert!C135&lt;=0,"0",$C$14*ReDiarioFert!C135)</f>
        <v>101.95435059408463</v>
      </c>
      <c r="G146">
        <f>$C$14*ReDiarioFert!E135</f>
        <v>41.26840869565217</v>
      </c>
      <c r="I146">
        <f>$C$14*ReDiarioFert!G135</f>
        <v>101.48716666666667</v>
      </c>
      <c r="K146">
        <f>$C$14*ReDiarioFert!I135</f>
        <v>65.13607338574047</v>
      </c>
      <c r="M146">
        <f>$C$14*ReDiarioFert!K135</f>
        <v>0.00362508302821</v>
      </c>
      <c r="O146">
        <f>$C$14*ReDiarioFert!M135</f>
        <v>0.536506915</v>
      </c>
      <c r="S146">
        <f>((E146/100)*$G$386+(G146/100)*$G$387+(I146/100)*$G$388+(K146/100)*$G$389+(M146/100)*$G$390+(O146)*$G$391+(Q146*$G$392))</f>
        <v>1895.814112810979</v>
      </c>
    </row>
    <row r="147">
      <c r="B147">
        <v>130</v>
      </c>
      <c r="C147">
        <f>$I$13+B147</f>
        <v>40056</v>
      </c>
      <c r="E147">
        <f>IF($C$14*ReDiarioFert!C136&lt;=0,"0",$C$14*ReDiarioFert!C136)</f>
        <v>101.95435059408463</v>
      </c>
      <c r="G147">
        <f>$C$14*ReDiarioFert!E136</f>
        <v>41.26840869565217</v>
      </c>
      <c r="I147">
        <f>$C$14*ReDiarioFert!G136</f>
        <v>101.48716666666667</v>
      </c>
      <c r="K147">
        <f>$C$14*ReDiarioFert!I136</f>
        <v>65.13607338574047</v>
      </c>
      <c r="M147">
        <f>$C$14*ReDiarioFert!K136</f>
        <v>0.00362508302821</v>
      </c>
      <c r="O147">
        <f>$C$14*ReDiarioFert!M136</f>
        <v>0.536506915</v>
      </c>
      <c r="S147">
        <f>((E147/100)*$G$386+(G147/100)*$G$387+(I147/100)*$G$388+(K147/100)*$G$389+(M147/100)*$G$390+(O147)*$G$391+(Q147*$G$392))</f>
        <v>1895.814112810979</v>
      </c>
    </row>
    <row r="148">
      <c r="B148">
        <v>131</v>
      </c>
      <c r="C148">
        <f>$I$13+B148</f>
        <v>40057</v>
      </c>
      <c r="E148">
        <f>IF($C$14*ReDiarioFert!C137&lt;=0,"0",$C$14*ReDiarioFert!C137)</f>
        <v>101.95435059408463</v>
      </c>
      <c r="G148">
        <f>$C$14*ReDiarioFert!E137</f>
        <v>41.26840869565217</v>
      </c>
      <c r="I148">
        <f>$C$14*ReDiarioFert!G137</f>
        <v>101.48716666666667</v>
      </c>
      <c r="K148">
        <f>$C$14*ReDiarioFert!I137</f>
        <v>65.13607338574047</v>
      </c>
      <c r="M148">
        <f>$C$14*ReDiarioFert!K137</f>
        <v>0.00362508302821</v>
      </c>
      <c r="O148">
        <f>$C$14*ReDiarioFert!M137</f>
        <v>0.536506915</v>
      </c>
      <c r="S148">
        <f>((E148/100)*$G$386+(G148/100)*$G$387+(I148/100)*$G$388+(K148/100)*$G$389+(M148/100)*$G$390+(O148)*$G$391+(Q148*$G$392))</f>
        <v>1895.814112810979</v>
      </c>
    </row>
    <row r="149">
      <c r="B149">
        <v>132</v>
      </c>
      <c r="C149">
        <f>$I$13+B149</f>
        <v>40058</v>
      </c>
      <c r="E149">
        <f>IF($C$14*ReDiarioFert!C138&lt;=0,"0",$C$14*ReDiarioFert!C138)</f>
        <v>101.95435059408463</v>
      </c>
      <c r="G149">
        <f>$C$14*ReDiarioFert!E138</f>
        <v>41.26840869565217</v>
      </c>
      <c r="I149">
        <f>$C$14*ReDiarioFert!G138</f>
        <v>101.48716666666667</v>
      </c>
      <c r="K149">
        <f>$C$14*ReDiarioFert!I138</f>
        <v>65.13607338574047</v>
      </c>
      <c r="M149">
        <f>$C$14*ReDiarioFert!K138</f>
        <v>0.00362508302821</v>
      </c>
      <c r="O149">
        <f>$C$14*ReDiarioFert!M138</f>
        <v>0.536506915</v>
      </c>
      <c r="S149">
        <f>((E149/100)*$G$386+(G149/100)*$G$387+(I149/100)*$G$388+(K149/100)*$G$389+(M149/100)*$G$390+(O149)*$G$391+(Q149*$G$392))</f>
        <v>1895.814112810979</v>
      </c>
    </row>
    <row r="150">
      <c r="B150">
        <v>133</v>
      </c>
      <c r="C150">
        <f>$I$13+B150</f>
        <v>40059</v>
      </c>
      <c r="E150">
        <f>IF($C$14*ReDiarioFert!C139&lt;=0,"0",$C$14*ReDiarioFert!C139)</f>
        <v>101.95435059408463</v>
      </c>
      <c r="G150">
        <f>$C$14*ReDiarioFert!E139</f>
        <v>41.26840869565217</v>
      </c>
      <c r="I150">
        <f>$C$14*ReDiarioFert!G139</f>
        <v>101.48716666666667</v>
      </c>
      <c r="K150">
        <f>$C$14*ReDiarioFert!I139</f>
        <v>65.13607338574047</v>
      </c>
      <c r="M150">
        <f>$C$14*ReDiarioFert!K139</f>
        <v>0.00362508302821</v>
      </c>
      <c r="O150">
        <f>$C$14*ReDiarioFert!M139</f>
        <v>0.536506915</v>
      </c>
      <c r="S150">
        <f>((E150/100)*$G$386+(G150/100)*$G$387+(I150/100)*$G$388+(K150/100)*$G$389+(M150/100)*$G$390+(O150)*$G$391+(Q150*$G$392))</f>
        <v>1895.814112810979</v>
      </c>
    </row>
    <row r="151">
      <c r="A151">
        <v>20</v>
      </c>
      <c r="B151">
        <v>134</v>
      </c>
      <c r="C151">
        <f>$I$13+B151</f>
        <v>40060</v>
      </c>
      <c r="E151">
        <f>IF($C$14*ReDiarioFert!C140&lt;=0,"0",$C$14*ReDiarioFert!C140)</f>
        <v>101.95435059408463</v>
      </c>
      <c r="G151">
        <f>$C$14*ReDiarioFert!E140</f>
        <v>41.26840869565217</v>
      </c>
      <c r="I151">
        <f>$C$14*ReDiarioFert!G140</f>
        <v>101.48716666666667</v>
      </c>
      <c r="K151">
        <f>$C$14*ReDiarioFert!I140</f>
        <v>65.13607338574047</v>
      </c>
      <c r="M151">
        <f>$C$14*ReDiarioFert!K140</f>
        <v>0.00362508302821</v>
      </c>
      <c r="O151">
        <f>$C$14*ReDiarioFert!M140</f>
        <v>0.536506915</v>
      </c>
      <c r="Q151">
        <f>$C$14*Main!$D$63</f>
        <v>301</v>
      </c>
      <c r="S151">
        <f>((E151/100)*$G$386+(G151/100)*$G$387+(I151/100)*$G$388+(K151/100)*$G$389+(M151/100)*$G$390+(O151)*$G$391+(Q151*$G$392))</f>
        <v>2738.614112810979</v>
      </c>
    </row>
    <row r="152">
      <c r="B152">
        <v>135</v>
      </c>
      <c r="C152">
        <f>$I$13+B152</f>
        <v>40061</v>
      </c>
      <c r="E152">
        <f>IF($C$14*ReDiarioFert!C141&lt;=0,"0",$C$14*ReDiarioFert!C141)</f>
        <v>101.95435059408463</v>
      </c>
      <c r="G152">
        <f>$C$14*ReDiarioFert!E141</f>
        <v>41.26840869565217</v>
      </c>
      <c r="I152">
        <f>$C$14*ReDiarioFert!G141</f>
        <v>101.48716666666667</v>
      </c>
      <c r="K152">
        <f>$C$14*ReDiarioFert!I141</f>
        <v>65.13607338574047</v>
      </c>
      <c r="M152">
        <f>$C$14*ReDiarioFert!K141</f>
        <v>0.00362508302821</v>
      </c>
      <c r="O152">
        <f>$C$14*ReDiarioFert!M141</f>
        <v>0.536506915</v>
      </c>
      <c r="S152">
        <f>((E152/100)*$G$386+(G152/100)*$G$387+(I152/100)*$G$388+(K152/100)*$G$389+(M152/100)*$G$390+(O152)*$G$391+(Q152*$G$392))</f>
        <v>1895.814112810979</v>
      </c>
    </row>
    <row r="153">
      <c r="B153">
        <v>136</v>
      </c>
      <c r="C153">
        <f>$I$13+B153</f>
        <v>40062</v>
      </c>
      <c r="E153">
        <f>IF($C$14*ReDiarioFert!C142&lt;=0,"0",$C$14*ReDiarioFert!C142)</f>
        <v>101.95435059408463</v>
      </c>
      <c r="G153">
        <f>$C$14*ReDiarioFert!E142</f>
        <v>41.26840869565217</v>
      </c>
      <c r="I153">
        <f>$C$14*ReDiarioFert!G142</f>
        <v>101.48716666666667</v>
      </c>
      <c r="K153">
        <f>$C$14*ReDiarioFert!I142</f>
        <v>65.13607338574047</v>
      </c>
      <c r="M153">
        <f>$C$14*ReDiarioFert!K142</f>
        <v>0.00362508302821</v>
      </c>
      <c r="O153">
        <f>$C$14*ReDiarioFert!M142</f>
        <v>0.536506915</v>
      </c>
      <c r="S153">
        <f>((E153/100)*$G$386+(G153/100)*$G$387+(I153/100)*$G$388+(K153/100)*$G$389+(M153/100)*$G$390+(O153)*$G$391+(Q153*$G$392))</f>
        <v>1895.814112810979</v>
      </c>
    </row>
    <row r="154">
      <c r="B154">
        <v>137</v>
      </c>
      <c r="C154">
        <f>$I$13+B154</f>
        <v>40063</v>
      </c>
      <c r="E154">
        <f>IF($C$14*ReDiarioFert!C143&lt;=0,"0",$C$14*ReDiarioFert!C143)</f>
        <v>101.95435059408463</v>
      </c>
      <c r="G154">
        <f>$C$14*ReDiarioFert!E143</f>
        <v>41.26840869565217</v>
      </c>
      <c r="I154">
        <f>$C$14*ReDiarioFert!G143</f>
        <v>101.48716666666667</v>
      </c>
      <c r="K154">
        <f>$C$14*ReDiarioFert!I143</f>
        <v>65.13607338574047</v>
      </c>
      <c r="M154">
        <f>$C$14*ReDiarioFert!K143</f>
        <v>0.00362508302821</v>
      </c>
      <c r="O154">
        <f>$C$14*ReDiarioFert!M143</f>
        <v>0.536506915</v>
      </c>
      <c r="S154">
        <f>((E154/100)*$G$386+(G154/100)*$G$387+(I154/100)*$G$388+(K154/100)*$G$389+(M154/100)*$G$390+(O154)*$G$391+(Q154*$G$392))</f>
        <v>1895.814112810979</v>
      </c>
    </row>
    <row r="155">
      <c r="B155">
        <v>138</v>
      </c>
      <c r="C155">
        <f>$I$13+B155</f>
        <v>40064</v>
      </c>
      <c r="E155">
        <f>IF($C$14*ReDiarioFert!C144&lt;=0,"0",$C$14*ReDiarioFert!C144)</f>
        <v>101.95435059408463</v>
      </c>
      <c r="G155">
        <f>$C$14*ReDiarioFert!E144</f>
        <v>41.26840869565217</v>
      </c>
      <c r="I155">
        <f>$C$14*ReDiarioFert!G144</f>
        <v>101.48716666666667</v>
      </c>
      <c r="K155">
        <f>$C$14*ReDiarioFert!I144</f>
        <v>65.13607338574047</v>
      </c>
      <c r="M155">
        <f>$C$14*ReDiarioFert!K144</f>
        <v>0.00362508302821</v>
      </c>
      <c r="O155">
        <f>$C$14*ReDiarioFert!M144</f>
        <v>0.536506915</v>
      </c>
      <c r="S155">
        <f>((E155/100)*$G$386+(G155/100)*$G$387+(I155/100)*$G$388+(K155/100)*$G$389+(M155/100)*$G$390+(O155)*$G$391+(Q155*$G$392))</f>
        <v>1895.814112810979</v>
      </c>
    </row>
    <row r="156">
      <c r="B156">
        <v>139</v>
      </c>
      <c r="C156">
        <f>$I$13+B156</f>
        <v>40065</v>
      </c>
      <c r="E156">
        <f>IF($C$14*ReDiarioFert!C145&lt;=0,"0",$C$14*ReDiarioFert!C145)</f>
        <v>101.95435059408463</v>
      </c>
      <c r="G156">
        <f>$C$14*ReDiarioFert!E145</f>
        <v>41.26840869565217</v>
      </c>
      <c r="I156">
        <f>$C$14*ReDiarioFert!G145</f>
        <v>101.48716666666667</v>
      </c>
      <c r="K156">
        <f>$C$14*ReDiarioFert!I145</f>
        <v>65.13607338574047</v>
      </c>
      <c r="M156">
        <f>$C$14*ReDiarioFert!K145</f>
        <v>0.00362508302821</v>
      </c>
      <c r="O156">
        <f>$C$14*ReDiarioFert!M145</f>
        <v>0.536506915</v>
      </c>
      <c r="S156">
        <f>((E156/100)*$G$386+(G156/100)*$G$387+(I156/100)*$G$388+(K156/100)*$G$389+(M156/100)*$G$390+(O156)*$G$391+(Q156*$G$392))</f>
        <v>1895.814112810979</v>
      </c>
    </row>
    <row r="157">
      <c r="B157">
        <v>140</v>
      </c>
      <c r="C157">
        <f>$I$13+B157</f>
        <v>40066</v>
      </c>
      <c r="E157">
        <f>IF($C$14*ReDiarioFert!C146&lt;=0,"0",$C$14*ReDiarioFert!C146)</f>
        <v>101.95435059408463</v>
      </c>
      <c r="G157">
        <f>$C$14*ReDiarioFert!E146</f>
        <v>41.26840869565217</v>
      </c>
      <c r="I157">
        <f>$C$14*ReDiarioFert!G146</f>
        <v>101.48716666666667</v>
      </c>
      <c r="K157">
        <f>$C$14*ReDiarioFert!I146</f>
        <v>65.13607338574047</v>
      </c>
      <c r="M157">
        <f>$C$14*ReDiarioFert!K146</f>
        <v>0.00362508302821</v>
      </c>
      <c r="O157">
        <f>$C$14*ReDiarioFert!M146</f>
        <v>0.536506915</v>
      </c>
      <c r="S157">
        <f>((E157/100)*$G$386+(G157/100)*$G$387+(I157/100)*$G$388+(K157/100)*$G$389+(M157/100)*$G$390+(O157)*$G$391+(Q157*$G$392))</f>
        <v>1895.814112810979</v>
      </c>
    </row>
    <row r="158">
      <c r="A158">
        <v>21</v>
      </c>
      <c r="B158">
        <v>141</v>
      </c>
      <c r="C158">
        <f>$I$13+B158</f>
        <v>40067</v>
      </c>
      <c r="E158">
        <f>IF($C$14*ReDiarioFert!C147&lt;=0,"0",$C$14*ReDiarioFert!C147)</f>
        <v>101.95435059408463</v>
      </c>
      <c r="G158">
        <f>$C$14*ReDiarioFert!E147</f>
        <v>41.26840869565217</v>
      </c>
      <c r="I158">
        <f>$C$14*ReDiarioFert!G147</f>
        <v>101.48716666666667</v>
      </c>
      <c r="K158">
        <f>$C$14*ReDiarioFert!I147</f>
        <v>65.13607338574047</v>
      </c>
      <c r="M158">
        <f>$C$14*ReDiarioFert!K147</f>
        <v>0.00362508302821</v>
      </c>
      <c r="O158">
        <f>$C$14*ReDiarioFert!M147</f>
        <v>0.536506915</v>
      </c>
      <c r="Q158">
        <f>$C$14*Main!$D$63</f>
        <v>301</v>
      </c>
      <c r="S158">
        <f>((E158/100)*$G$386+(G158/100)*$G$387+(I158/100)*$G$388+(K158/100)*$G$389+(M158/100)*$G$390+(O158)*$G$391+(Q158*$G$392))</f>
        <v>2738.614112810979</v>
      </c>
    </row>
    <row r="159">
      <c r="B159">
        <v>142</v>
      </c>
      <c r="C159">
        <f>$I$13+B159</f>
        <v>40068</v>
      </c>
      <c r="E159">
        <f>IF($C$14*ReDiarioFert!C148&lt;=0,"0",$C$14*ReDiarioFert!C148)</f>
        <v>101.95435059408463</v>
      </c>
      <c r="G159">
        <f>$C$14*ReDiarioFert!E148</f>
        <v>41.26840869565217</v>
      </c>
      <c r="I159">
        <f>$C$14*ReDiarioFert!G148</f>
        <v>101.48716666666667</v>
      </c>
      <c r="K159">
        <f>$C$14*ReDiarioFert!I148</f>
        <v>65.13607338574047</v>
      </c>
      <c r="M159">
        <f>$C$14*ReDiarioFert!K148</f>
        <v>0.00362508302821</v>
      </c>
      <c r="O159">
        <f>$C$14*ReDiarioFert!M148</f>
        <v>0.536506915</v>
      </c>
      <c r="S159">
        <f>((E159/100)*$G$386+(G159/100)*$G$387+(I159/100)*$G$388+(K159/100)*$G$389+(M159/100)*$G$390+(O159)*$G$391+(Q159*$G$392))</f>
        <v>1895.814112810979</v>
      </c>
    </row>
    <row r="160">
      <c r="B160">
        <v>143</v>
      </c>
      <c r="C160">
        <f>$I$13+B160</f>
        <v>40069</v>
      </c>
      <c r="E160">
        <f>IF($C$14*ReDiarioFert!C149&lt;=0,"0",$C$14*ReDiarioFert!C149)</f>
        <v>101.95435059408463</v>
      </c>
      <c r="G160">
        <f>$C$14*ReDiarioFert!E149</f>
        <v>41.26840869565217</v>
      </c>
      <c r="I160">
        <f>$C$14*ReDiarioFert!G149</f>
        <v>101.48716666666667</v>
      </c>
      <c r="K160">
        <f>$C$14*ReDiarioFert!I149</f>
        <v>65.13607338574047</v>
      </c>
      <c r="M160">
        <f>$C$14*ReDiarioFert!K149</f>
        <v>0.00362508302821</v>
      </c>
      <c r="O160">
        <f>$C$14*ReDiarioFert!M149</f>
        <v>0.536506915</v>
      </c>
      <c r="S160">
        <f>((E160/100)*$G$386+(G160/100)*$G$387+(I160/100)*$G$388+(K160/100)*$G$389+(M160/100)*$G$390+(O160)*$G$391+(Q160*$G$392))</f>
        <v>1895.814112810979</v>
      </c>
    </row>
    <row r="161">
      <c r="B161">
        <v>144</v>
      </c>
      <c r="C161">
        <f>$I$13+B161</f>
        <v>40070</v>
      </c>
      <c r="E161">
        <f>IF($C$14*ReDiarioFert!C150&lt;=0,"0",$C$14*ReDiarioFert!C150)</f>
        <v>101.95435059408463</v>
      </c>
      <c r="G161">
        <f>$C$14*ReDiarioFert!E150</f>
        <v>41.26840869565217</v>
      </c>
      <c r="I161">
        <f>$C$14*ReDiarioFert!G150</f>
        <v>101.48716666666667</v>
      </c>
      <c r="K161">
        <f>$C$14*ReDiarioFert!I150</f>
        <v>65.13607338574047</v>
      </c>
      <c r="M161">
        <f>$C$14*ReDiarioFert!K150</f>
        <v>0.00362508302821</v>
      </c>
      <c r="O161">
        <f>$C$14*ReDiarioFert!M150</f>
        <v>0.536506915</v>
      </c>
      <c r="S161">
        <f>((E161/100)*$G$386+(G161/100)*$G$387+(I161/100)*$G$388+(K161/100)*$G$389+(M161/100)*$G$390+(O161)*$G$391+(Q161*$G$392))</f>
        <v>1895.814112810979</v>
      </c>
    </row>
    <row r="162">
      <c r="B162">
        <v>145</v>
      </c>
      <c r="C162">
        <f>$I$13+B162</f>
        <v>40071</v>
      </c>
      <c r="E162">
        <f>IF($C$14*ReDiarioFert!C151&lt;=0,"0",$C$14*ReDiarioFert!C151)</f>
        <v>101.95435059408463</v>
      </c>
      <c r="G162">
        <f>$C$14*ReDiarioFert!E151</f>
        <v>41.26840869565217</v>
      </c>
      <c r="I162">
        <f>$C$14*ReDiarioFert!G151</f>
        <v>101.48716666666667</v>
      </c>
      <c r="K162">
        <f>$C$14*ReDiarioFert!I151</f>
        <v>65.13607338574047</v>
      </c>
      <c r="M162">
        <f>$C$14*ReDiarioFert!K151</f>
        <v>0.00362508302821</v>
      </c>
      <c r="O162">
        <f>$C$14*ReDiarioFert!M151</f>
        <v>0.536506915</v>
      </c>
      <c r="S162">
        <f>((E162/100)*$G$386+(G162/100)*$G$387+(I162/100)*$G$388+(K162/100)*$G$389+(M162/100)*$G$390+(O162)*$G$391+(Q162*$G$392))</f>
        <v>1895.814112810979</v>
      </c>
    </row>
    <row r="163">
      <c r="B163">
        <v>146</v>
      </c>
      <c r="C163">
        <f>$I$13+B163</f>
        <v>40072</v>
      </c>
      <c r="E163">
        <f>IF($C$14*ReDiarioFert!C152&lt;=0,"0",$C$14*ReDiarioFert!C152)</f>
        <v>101.95435059408463</v>
      </c>
      <c r="G163">
        <f>$C$14*ReDiarioFert!E152</f>
        <v>41.26840869565217</v>
      </c>
      <c r="I163">
        <f>$C$14*ReDiarioFert!G152</f>
        <v>101.48716666666667</v>
      </c>
      <c r="K163">
        <f>$C$14*ReDiarioFert!I152</f>
        <v>65.13607338574047</v>
      </c>
      <c r="M163">
        <f>$C$14*ReDiarioFert!K152</f>
        <v>0.00362508302821</v>
      </c>
      <c r="O163">
        <f>$C$14*ReDiarioFert!M152</f>
        <v>0.536506915</v>
      </c>
      <c r="S163">
        <f>((E163/100)*$G$386+(G163/100)*$G$387+(I163/100)*$G$388+(K163/100)*$G$389+(M163/100)*$G$390+(O163)*$G$391+(Q163*$G$392))</f>
        <v>1895.814112810979</v>
      </c>
    </row>
    <row r="164">
      <c r="B164">
        <v>147</v>
      </c>
      <c r="C164">
        <f>$I$13+B164</f>
        <v>40073</v>
      </c>
      <c r="E164">
        <f>IF($C$14*ReDiarioFert!C153&lt;=0,"0",$C$14*ReDiarioFert!C153)</f>
        <v>101.95435059408463</v>
      </c>
      <c r="G164">
        <f>$C$14*ReDiarioFert!E153</f>
        <v>41.26840869565217</v>
      </c>
      <c r="I164">
        <f>$C$14*ReDiarioFert!G153</f>
        <v>101.48716666666667</v>
      </c>
      <c r="K164">
        <f>$C$14*ReDiarioFert!I153</f>
        <v>65.13607338574047</v>
      </c>
      <c r="M164">
        <f>$C$14*ReDiarioFert!K153</f>
        <v>0.00362508302821</v>
      </c>
      <c r="O164">
        <f>$C$14*ReDiarioFert!M153</f>
        <v>0.536506915</v>
      </c>
      <c r="S164">
        <f>((E164/100)*$G$386+(G164/100)*$G$387+(I164/100)*$G$388+(K164/100)*$G$389+(M164/100)*$G$390+(O164)*$G$391+(Q164*$G$392))</f>
        <v>1895.814112810979</v>
      </c>
    </row>
    <row r="165">
      <c r="A165">
        <v>22</v>
      </c>
      <c r="B165">
        <v>148</v>
      </c>
      <c r="C165">
        <f>$I$13+B165</f>
        <v>40074</v>
      </c>
      <c r="E165">
        <f>IF($C$14*ReDiarioFert!C154&lt;=0,"0",$C$14*ReDiarioFert!C154)</f>
        <v>101.95435059408463</v>
      </c>
      <c r="G165">
        <f>$C$14*ReDiarioFert!E154</f>
        <v>41.26840869565217</v>
      </c>
      <c r="I165">
        <f>$C$14*ReDiarioFert!G154</f>
        <v>101.48716666666667</v>
      </c>
      <c r="K165">
        <f>$C$14*ReDiarioFert!I154</f>
        <v>65.13607338574047</v>
      </c>
      <c r="M165">
        <f>$C$14*ReDiarioFert!K154</f>
        <v>0.00362508302821</v>
      </c>
      <c r="O165">
        <f>$C$14*ReDiarioFert!M154</f>
        <v>0.536506915</v>
      </c>
      <c r="Q165">
        <f>$C$14*Main!$D$63</f>
        <v>301</v>
      </c>
      <c r="S165">
        <f>((E165/100)*$G$386+(G165/100)*$G$387+(I165/100)*$G$388+(K165/100)*$G$389+(M165/100)*$G$390+(O165)*$G$391+(Q165*$G$392))</f>
        <v>2738.614112810979</v>
      </c>
    </row>
    <row r="166">
      <c r="B166">
        <v>149</v>
      </c>
      <c r="C166">
        <f>$I$13+B166</f>
        <v>40075</v>
      </c>
      <c r="E166">
        <f>IF($C$14*ReDiarioFert!C155&lt;=0,"0",$C$14*ReDiarioFert!C155)</f>
        <v>101.95435059408463</v>
      </c>
      <c r="G166">
        <f>$C$14*ReDiarioFert!E155</f>
        <v>41.26840869565217</v>
      </c>
      <c r="I166">
        <f>$C$14*ReDiarioFert!G155</f>
        <v>101.48716666666667</v>
      </c>
      <c r="K166">
        <f>$C$14*ReDiarioFert!I155</f>
        <v>65.13607338574047</v>
      </c>
      <c r="M166">
        <f>$C$14*ReDiarioFert!K155</f>
        <v>0.00362508302821</v>
      </c>
      <c r="O166">
        <f>$C$14*ReDiarioFert!M155</f>
        <v>0.536506915</v>
      </c>
      <c r="S166">
        <f>((E166/100)*$G$386+(G166/100)*$G$387+(I166/100)*$G$388+(K166/100)*$G$389+(M166/100)*$G$390+(O166)*$G$391+(Q166*$G$392))</f>
        <v>1895.814112810979</v>
      </c>
    </row>
    <row r="167">
      <c r="B167">
        <v>150</v>
      </c>
      <c r="C167">
        <f>$I$13+B167</f>
        <v>40076</v>
      </c>
      <c r="E167">
        <f>IF($C$14*ReDiarioFert!C156&lt;=0,"0",$C$14*ReDiarioFert!C156)</f>
        <v>101.95435059408463</v>
      </c>
      <c r="G167">
        <f>$C$14*ReDiarioFert!E156</f>
        <v>41.26840869565217</v>
      </c>
      <c r="I167">
        <f>$C$14*ReDiarioFert!G156</f>
        <v>101.48716666666667</v>
      </c>
      <c r="K167">
        <f>$C$14*ReDiarioFert!I156</f>
        <v>65.13607338574047</v>
      </c>
      <c r="M167">
        <f>$C$14*ReDiarioFert!K156</f>
        <v>0.00362508302821</v>
      </c>
      <c r="O167">
        <f>$C$14*ReDiarioFert!M156</f>
        <v>0.536506915</v>
      </c>
      <c r="S167">
        <f>((E167/100)*$G$386+(G167/100)*$G$387+(I167/100)*$G$388+(K167/100)*$G$389+(M167/100)*$G$390+(O167)*$G$391+(Q167*$G$392))</f>
        <v>1895.814112810979</v>
      </c>
    </row>
    <row r="168">
      <c r="B168">
        <v>151</v>
      </c>
      <c r="C168">
        <f>$I$13+B168</f>
        <v>40077</v>
      </c>
      <c r="E168">
        <f>IF($C$14*ReDiarioFert!C157&lt;=0,"0",$C$14*ReDiarioFert!C157)</f>
        <v>101.95435059408463</v>
      </c>
      <c r="G168">
        <f>$C$14*ReDiarioFert!E157</f>
        <v>41.26840869565217</v>
      </c>
      <c r="I168">
        <f>$C$14*ReDiarioFert!G157</f>
        <v>101.48716666666667</v>
      </c>
      <c r="K168">
        <f>$C$14*ReDiarioFert!I157</f>
        <v>65.13607338574047</v>
      </c>
      <c r="M168">
        <f>$C$14*ReDiarioFert!K157</f>
        <v>0.00362508302821</v>
      </c>
      <c r="O168">
        <f>$C$14*ReDiarioFert!M157</f>
        <v>0.536506915</v>
      </c>
      <c r="S168">
        <f>((E168/100)*$G$386+(G168/100)*$G$387+(I168/100)*$G$388+(K168/100)*$G$389+(M168/100)*$G$390+(O168)*$G$391+(Q168*$G$392))</f>
        <v>1895.814112810979</v>
      </c>
    </row>
    <row r="169">
      <c r="B169">
        <v>152</v>
      </c>
      <c r="C169">
        <f>$I$13+B169</f>
        <v>40078</v>
      </c>
      <c r="E169">
        <f>IF($C$14*ReDiarioFert!C158&lt;=0,"0",$C$14*ReDiarioFert!C158)</f>
        <v>101.95435059408463</v>
      </c>
      <c r="G169">
        <f>$C$14*ReDiarioFert!E158</f>
        <v>41.26840869565217</v>
      </c>
      <c r="I169">
        <f>$C$14*ReDiarioFert!G158</f>
        <v>101.48716666666667</v>
      </c>
      <c r="K169">
        <f>$C$14*ReDiarioFert!I158</f>
        <v>65.13607338574047</v>
      </c>
      <c r="M169">
        <f>$C$14*ReDiarioFert!K158</f>
        <v>0.00362508302821</v>
      </c>
      <c r="O169">
        <f>$C$14*ReDiarioFert!M158</f>
        <v>0.536506915</v>
      </c>
      <c r="S169">
        <f>((E169/100)*$G$386+(G169/100)*$G$387+(I169/100)*$G$388+(K169/100)*$G$389+(M169/100)*$G$390+(O169)*$G$391+(Q169*$G$392))</f>
        <v>1895.814112810979</v>
      </c>
    </row>
    <row r="170">
      <c r="B170">
        <v>153</v>
      </c>
      <c r="C170">
        <f>$I$13+B170</f>
        <v>40079</v>
      </c>
      <c r="E170">
        <f>IF($C$14*ReDiarioFert!C159&lt;=0,"0",$C$14*ReDiarioFert!C159)</f>
        <v>101.95435059408463</v>
      </c>
      <c r="G170">
        <f>$C$14*ReDiarioFert!E159</f>
        <v>41.26840869565217</v>
      </c>
      <c r="I170">
        <f>$C$14*ReDiarioFert!G159</f>
        <v>101.48716666666667</v>
      </c>
      <c r="K170">
        <f>$C$14*ReDiarioFert!I159</f>
        <v>65.13607338574047</v>
      </c>
      <c r="M170">
        <f>$C$14*ReDiarioFert!K159</f>
        <v>0.00362508302821</v>
      </c>
      <c r="O170">
        <f>$C$14*ReDiarioFert!M159</f>
        <v>0.536506915</v>
      </c>
      <c r="S170">
        <f>((E170/100)*$G$386+(G170/100)*$G$387+(I170/100)*$G$388+(K170/100)*$G$389+(M170/100)*$G$390+(O170)*$G$391+(Q170*$G$392))</f>
        <v>1895.814112810979</v>
      </c>
    </row>
    <row r="171">
      <c r="B171">
        <v>154</v>
      </c>
      <c r="C171">
        <f>$I$13+B171</f>
        <v>40080</v>
      </c>
      <c r="E171">
        <f>IF($C$14*ReDiarioFert!C160&lt;=0,"0",$C$14*ReDiarioFert!C160)</f>
        <v>101.95435059408463</v>
      </c>
      <c r="G171">
        <f>$C$14*ReDiarioFert!E160</f>
        <v>41.26840869565217</v>
      </c>
      <c r="I171">
        <f>$C$14*ReDiarioFert!G160</f>
        <v>101.48716666666667</v>
      </c>
      <c r="K171">
        <f>$C$14*ReDiarioFert!I160</f>
        <v>65.13607338574047</v>
      </c>
      <c r="M171">
        <f>$C$14*ReDiarioFert!K160</f>
        <v>0.00362508302821</v>
      </c>
      <c r="O171">
        <f>$C$14*ReDiarioFert!M160</f>
        <v>0.536506915</v>
      </c>
      <c r="S171">
        <f>((E171/100)*$G$386+(G171/100)*$G$387+(I171/100)*$G$388+(K171/100)*$G$389+(M171/100)*$G$390+(O171)*$G$391+(Q171*$G$392))</f>
        <v>1895.814112810979</v>
      </c>
    </row>
    <row r="172">
      <c r="A172">
        <v>23</v>
      </c>
      <c r="B172">
        <v>155</v>
      </c>
      <c r="C172">
        <f>$I$13+B172</f>
        <v>40081</v>
      </c>
      <c r="E172">
        <f>IF($C$14*ReDiarioFert!C161&lt;=0,"0",$C$14*ReDiarioFert!C161)</f>
        <v>101.95435059408463</v>
      </c>
      <c r="G172">
        <f>$C$14*ReDiarioFert!E161</f>
        <v>41.26840869565217</v>
      </c>
      <c r="I172">
        <f>$C$14*ReDiarioFert!G161</f>
        <v>101.48716666666667</v>
      </c>
      <c r="K172">
        <f>$C$14*ReDiarioFert!I161</f>
        <v>65.13607338574047</v>
      </c>
      <c r="M172">
        <f>$C$14*ReDiarioFert!K161</f>
        <v>0.00362508302821</v>
      </c>
      <c r="O172">
        <f>$C$14*ReDiarioFert!M161</f>
        <v>0.536506915</v>
      </c>
      <c r="Q172">
        <f>$C$14*Main!$D$63</f>
        <v>301</v>
      </c>
      <c r="S172">
        <f>((E172/100)*$G$386+(G172/100)*$G$387+(I172/100)*$G$388+(K172/100)*$G$389+(M172/100)*$G$390+(O172)*$G$391+(Q172*$G$392))</f>
        <v>2738.614112810979</v>
      </c>
    </row>
    <row r="173">
      <c r="B173">
        <v>156</v>
      </c>
      <c r="C173">
        <f>$I$13+B173</f>
        <v>40082</v>
      </c>
      <c r="E173">
        <f>IF($C$14*ReDiarioFert!C162&lt;=0,"0",$C$14*ReDiarioFert!C162)</f>
        <v>101.95435059408463</v>
      </c>
      <c r="G173">
        <f>$C$14*ReDiarioFert!E162</f>
        <v>41.26840869565217</v>
      </c>
      <c r="I173">
        <f>$C$14*ReDiarioFert!G162</f>
        <v>101.48716666666667</v>
      </c>
      <c r="K173">
        <f>$C$14*ReDiarioFert!I162</f>
        <v>65.13607338574047</v>
      </c>
      <c r="M173">
        <f>$C$14*ReDiarioFert!K162</f>
        <v>0.00362508302821</v>
      </c>
      <c r="O173">
        <f>$C$14*ReDiarioFert!M162</f>
        <v>0.536506915</v>
      </c>
      <c r="S173">
        <f>((E173/100)*$G$386+(G173/100)*$G$387+(I173/100)*$G$388+(K173/100)*$G$389+(M173/100)*$G$390+(O173)*$G$391+(Q173*$G$392))</f>
        <v>1895.814112810979</v>
      </c>
    </row>
    <row r="174">
      <c r="B174">
        <v>157</v>
      </c>
      <c r="C174">
        <f>$I$13+B174</f>
        <v>40083</v>
      </c>
      <c r="E174">
        <f>IF($C$14*ReDiarioFert!C163&lt;=0,"0",$C$14*ReDiarioFert!C163)</f>
        <v>101.95435059408463</v>
      </c>
      <c r="G174">
        <f>$C$14*ReDiarioFert!E163</f>
        <v>41.26840869565217</v>
      </c>
      <c r="I174">
        <f>$C$14*ReDiarioFert!G163</f>
        <v>101.48716666666667</v>
      </c>
      <c r="K174">
        <f>$C$14*ReDiarioFert!I163</f>
        <v>65.13607338574047</v>
      </c>
      <c r="M174">
        <f>$C$14*ReDiarioFert!K163</f>
        <v>0.00362508302821</v>
      </c>
      <c r="O174">
        <f>$C$14*ReDiarioFert!M163</f>
        <v>0.536506915</v>
      </c>
      <c r="S174">
        <f>((E174/100)*$G$386+(G174/100)*$G$387+(I174/100)*$G$388+(K174/100)*$G$389+(M174/100)*$G$390+(O174)*$G$391+(Q174*$G$392))</f>
        <v>1895.814112810979</v>
      </c>
    </row>
    <row r="175">
      <c r="B175">
        <v>158</v>
      </c>
      <c r="C175">
        <f>$I$13+B175</f>
        <v>40084</v>
      </c>
      <c r="E175">
        <f>IF($C$14*ReDiarioFert!C164&lt;=0,"0",$C$14*ReDiarioFert!C164)</f>
        <v>101.95435059408463</v>
      </c>
      <c r="G175">
        <f>$C$14*ReDiarioFert!E164</f>
        <v>41.26840869565217</v>
      </c>
      <c r="I175">
        <f>$C$14*ReDiarioFert!G164</f>
        <v>101.48716666666667</v>
      </c>
      <c r="K175">
        <f>$C$14*ReDiarioFert!I164</f>
        <v>65.13607338574047</v>
      </c>
      <c r="M175">
        <f>$C$14*ReDiarioFert!K164</f>
        <v>0.00362508302821</v>
      </c>
      <c r="O175">
        <f>$C$14*ReDiarioFert!M164</f>
        <v>0.536506915</v>
      </c>
      <c r="S175">
        <f>((E175/100)*$G$386+(G175/100)*$G$387+(I175/100)*$G$388+(K175/100)*$G$389+(M175/100)*$G$390+(O175)*$G$391+(Q175*$G$392))</f>
        <v>1895.814112810979</v>
      </c>
    </row>
    <row r="176">
      <c r="B176">
        <v>159</v>
      </c>
      <c r="C176">
        <f>$I$13+B176</f>
        <v>40085</v>
      </c>
      <c r="E176">
        <f>IF($C$14*ReDiarioFert!C165&lt;=0,"0",$C$14*ReDiarioFert!C165)</f>
        <v>101.95435059408463</v>
      </c>
      <c r="G176">
        <f>$C$14*ReDiarioFert!E165</f>
        <v>41.26840869565217</v>
      </c>
      <c r="I176">
        <f>$C$14*ReDiarioFert!G165</f>
        <v>101.48716666666667</v>
      </c>
      <c r="K176">
        <f>$C$14*ReDiarioFert!I165</f>
        <v>65.13607338574047</v>
      </c>
      <c r="M176">
        <f>$C$14*ReDiarioFert!K165</f>
        <v>0.00362508302821</v>
      </c>
      <c r="O176">
        <f>$C$14*ReDiarioFert!M165</f>
        <v>0.536506915</v>
      </c>
      <c r="S176">
        <f>((E176/100)*$G$386+(G176/100)*$G$387+(I176/100)*$G$388+(K176/100)*$G$389+(M176/100)*$G$390+(O176)*$G$391+(Q176*$G$392))</f>
        <v>1895.814112810979</v>
      </c>
    </row>
    <row r="177">
      <c r="B177">
        <v>160</v>
      </c>
      <c r="C177">
        <f>$I$13+B177</f>
        <v>40086</v>
      </c>
      <c r="E177">
        <f>IF($C$14*ReDiarioFert!C166&lt;=0,"0",$C$14*ReDiarioFert!C166)</f>
        <v>101.95435059408463</v>
      </c>
      <c r="G177">
        <f>$C$14*ReDiarioFert!E166</f>
        <v>41.26840869565217</v>
      </c>
      <c r="I177">
        <f>$C$14*ReDiarioFert!G166</f>
        <v>101.48716666666667</v>
      </c>
      <c r="K177">
        <f>$C$14*ReDiarioFert!I166</f>
        <v>65.13607338574047</v>
      </c>
      <c r="M177">
        <f>$C$14*ReDiarioFert!K166</f>
        <v>0.00362508302821</v>
      </c>
      <c r="O177">
        <f>$C$14*ReDiarioFert!M166</f>
        <v>0.536506915</v>
      </c>
      <c r="S177">
        <f>((E177/100)*$G$386+(G177/100)*$G$387+(I177/100)*$G$388+(K177/100)*$G$389+(M177/100)*$G$390+(O177)*$G$391+(Q177*$G$392))</f>
        <v>1895.814112810979</v>
      </c>
    </row>
    <row r="178">
      <c r="B178">
        <v>161</v>
      </c>
      <c r="C178">
        <f>$I$13+B178</f>
        <v>40087</v>
      </c>
      <c r="E178">
        <f>IF($C$14*ReDiarioFert!C167&lt;=0,"0",$C$14*ReDiarioFert!C167)</f>
        <v>101.95435059408463</v>
      </c>
      <c r="G178">
        <f>$C$14*ReDiarioFert!E167</f>
        <v>41.26840869565217</v>
      </c>
      <c r="I178">
        <f>$C$14*ReDiarioFert!G167</f>
        <v>101.48716666666667</v>
      </c>
      <c r="K178">
        <f>$C$14*ReDiarioFert!I167</f>
        <v>65.13607338574047</v>
      </c>
      <c r="M178">
        <f>$C$14*ReDiarioFert!K167</f>
        <v>0.00362508302821</v>
      </c>
      <c r="O178">
        <f>$C$14*ReDiarioFert!M167</f>
        <v>0.536506915</v>
      </c>
      <c r="S178">
        <f>((E178/100)*$G$386+(G178/100)*$G$387+(I178/100)*$G$388+(K178/100)*$G$389+(M178/100)*$G$390+(O178)*$G$391+(Q178*$G$392))</f>
        <v>1895.814112810979</v>
      </c>
    </row>
    <row r="179">
      <c r="A179">
        <v>24</v>
      </c>
      <c r="B179">
        <v>162</v>
      </c>
      <c r="C179">
        <f>$I$13+B179</f>
        <v>40088</v>
      </c>
      <c r="E179">
        <f>IF($C$14*ReDiarioFert!C168&lt;=0,"0",$C$14*ReDiarioFert!C168)</f>
        <v>101.95435059408463</v>
      </c>
      <c r="G179">
        <f>$C$14*ReDiarioFert!E168</f>
        <v>41.26840869565217</v>
      </c>
      <c r="I179">
        <f>$C$14*ReDiarioFert!G168</f>
        <v>101.48716666666667</v>
      </c>
      <c r="K179">
        <f>$C$14*ReDiarioFert!I168</f>
        <v>65.13607338574047</v>
      </c>
      <c r="M179">
        <f>$C$14*ReDiarioFert!K168</f>
        <v>0.00362508302821</v>
      </c>
      <c r="O179">
        <f>$C$14*ReDiarioFert!M168</f>
        <v>0.536506915</v>
      </c>
      <c r="Q179">
        <f>$C$14*Main!$D$63</f>
        <v>301</v>
      </c>
      <c r="S179">
        <f>((E179/100)*$G$386+(G179/100)*$G$387+(I179/100)*$G$388+(K179/100)*$G$389+(M179/100)*$G$390+(O179)*$G$391+(Q179*$G$392))</f>
        <v>2738.614112810979</v>
      </c>
    </row>
    <row r="180">
      <c r="B180">
        <v>163</v>
      </c>
      <c r="C180">
        <f>$I$13+B180</f>
        <v>40089</v>
      </c>
      <c r="E180">
        <f>IF($C$14*ReDiarioFert!C169&lt;=0,"0",$C$14*ReDiarioFert!C169)</f>
        <v>101.95435059408463</v>
      </c>
      <c r="G180">
        <f>$C$14*ReDiarioFert!E169</f>
        <v>41.26840869565217</v>
      </c>
      <c r="I180">
        <f>$C$14*ReDiarioFert!G169</f>
        <v>101.48716666666667</v>
      </c>
      <c r="K180">
        <f>$C$14*ReDiarioFert!I169</f>
        <v>65.13607338574047</v>
      </c>
      <c r="M180">
        <f>$C$14*ReDiarioFert!K169</f>
        <v>0.00362508302821</v>
      </c>
      <c r="O180">
        <f>$C$14*ReDiarioFert!M169</f>
        <v>0.536506915</v>
      </c>
      <c r="S180">
        <f>((E180/100)*$G$386+(G180/100)*$G$387+(I180/100)*$G$388+(K180/100)*$G$389+(M180/100)*$G$390+(O180)*$G$391+(Q180*$G$392))</f>
        <v>1895.814112810979</v>
      </c>
    </row>
    <row r="181">
      <c r="B181">
        <v>164</v>
      </c>
      <c r="C181">
        <f>$I$13+B181</f>
        <v>40090</v>
      </c>
      <c r="E181">
        <f>IF($C$14*ReDiarioFert!C170&lt;=0,"0",$C$14*ReDiarioFert!C170)</f>
        <v>101.95435059408463</v>
      </c>
      <c r="G181">
        <f>$C$14*ReDiarioFert!E170</f>
        <v>41.26840869565217</v>
      </c>
      <c r="I181">
        <f>$C$14*ReDiarioFert!G170</f>
        <v>101.48716666666667</v>
      </c>
      <c r="K181">
        <f>$C$14*ReDiarioFert!I170</f>
        <v>65.13607338574047</v>
      </c>
      <c r="M181">
        <f>$C$14*ReDiarioFert!K170</f>
        <v>0.00362508302821</v>
      </c>
      <c r="O181">
        <f>$C$14*ReDiarioFert!M170</f>
        <v>0.536506915</v>
      </c>
      <c r="S181">
        <f>((E181/100)*$G$386+(G181/100)*$G$387+(I181/100)*$G$388+(K181/100)*$G$389+(M181/100)*$G$390+(O181)*$G$391+(Q181*$G$392))</f>
        <v>1895.814112810979</v>
      </c>
    </row>
    <row r="182">
      <c r="B182">
        <v>165</v>
      </c>
      <c r="C182">
        <f>$I$13+B182</f>
        <v>40091</v>
      </c>
      <c r="E182">
        <f>IF($C$14*ReDiarioFert!C171&lt;=0,"0",$C$14*ReDiarioFert!C171)</f>
        <v>101.95435059408463</v>
      </c>
      <c r="G182">
        <f>$C$14*ReDiarioFert!E171</f>
        <v>41.26840869565217</v>
      </c>
      <c r="I182">
        <f>$C$14*ReDiarioFert!G171</f>
        <v>101.48716666666667</v>
      </c>
      <c r="K182">
        <f>$C$14*ReDiarioFert!I171</f>
        <v>65.13607338574047</v>
      </c>
      <c r="M182">
        <f>$C$14*ReDiarioFert!K171</f>
        <v>0.00362508302821</v>
      </c>
      <c r="O182">
        <f>$C$14*ReDiarioFert!M171</f>
        <v>0.536506915</v>
      </c>
      <c r="S182">
        <f>((E182/100)*$G$386+(G182/100)*$G$387+(I182/100)*$G$388+(K182/100)*$G$389+(M182/100)*$G$390+(O182)*$G$391+(Q182*$G$392))</f>
        <v>1895.814112810979</v>
      </c>
    </row>
    <row r="183">
      <c r="B183">
        <v>166</v>
      </c>
      <c r="C183">
        <f>$I$13+B183</f>
        <v>40092</v>
      </c>
      <c r="E183">
        <f>IF($C$14*ReDiarioFert!C172&lt;=0,"0",$C$14*ReDiarioFert!C172)</f>
        <v>101.95435059408463</v>
      </c>
      <c r="G183">
        <f>$C$14*ReDiarioFert!E172</f>
        <v>41.26840869565217</v>
      </c>
      <c r="I183">
        <f>$C$14*ReDiarioFert!G172</f>
        <v>101.48716666666667</v>
      </c>
      <c r="K183">
        <f>$C$14*ReDiarioFert!I172</f>
        <v>65.13607338574047</v>
      </c>
      <c r="M183">
        <f>$C$14*ReDiarioFert!K172</f>
        <v>0.00362508302821</v>
      </c>
      <c r="O183">
        <f>$C$14*ReDiarioFert!M172</f>
        <v>0.536506915</v>
      </c>
      <c r="S183">
        <f>((E183/100)*$G$386+(G183/100)*$G$387+(I183/100)*$G$388+(K183/100)*$G$389+(M183/100)*$G$390+(O183)*$G$391+(Q183*$G$392))</f>
        <v>1895.814112810979</v>
      </c>
    </row>
    <row r="184">
      <c r="B184">
        <v>167</v>
      </c>
      <c r="C184">
        <f>$I$13+B184</f>
        <v>40093</v>
      </c>
      <c r="E184">
        <f>IF($C$14*ReDiarioFert!C173&lt;=0,"0",$C$14*ReDiarioFert!C173)</f>
        <v>101.95435059408463</v>
      </c>
      <c r="G184">
        <f>$C$14*ReDiarioFert!E173</f>
        <v>41.26840869565217</v>
      </c>
      <c r="I184">
        <f>$C$14*ReDiarioFert!G173</f>
        <v>101.48716666666667</v>
      </c>
      <c r="K184">
        <f>$C$14*ReDiarioFert!I173</f>
        <v>65.13607338574047</v>
      </c>
      <c r="M184">
        <f>$C$14*ReDiarioFert!K173</f>
        <v>0.00362508302821</v>
      </c>
      <c r="O184">
        <f>$C$14*ReDiarioFert!M173</f>
        <v>0.536506915</v>
      </c>
      <c r="S184">
        <f>((E184/100)*$G$386+(G184/100)*$G$387+(I184/100)*$G$388+(K184/100)*$G$389+(M184/100)*$G$390+(O184)*$G$391+(Q184*$G$392))</f>
        <v>1895.814112810979</v>
      </c>
    </row>
    <row r="185">
      <c r="B185">
        <v>168</v>
      </c>
      <c r="C185">
        <f>$I$13+B185</f>
        <v>40094</v>
      </c>
      <c r="E185">
        <f>IF($C$14*ReDiarioFert!C174&lt;=0,"0",$C$14*ReDiarioFert!C174)</f>
        <v>101.95435059408463</v>
      </c>
      <c r="G185">
        <f>$C$14*ReDiarioFert!E174</f>
        <v>41.26840869565217</v>
      </c>
      <c r="I185">
        <f>$C$14*ReDiarioFert!G174</f>
        <v>101.48716666666667</v>
      </c>
      <c r="K185">
        <f>$C$14*ReDiarioFert!I174</f>
        <v>65.13607338574047</v>
      </c>
      <c r="M185">
        <f>$C$14*ReDiarioFert!K174</f>
        <v>0.00362508302821</v>
      </c>
      <c r="O185">
        <f>$C$14*ReDiarioFert!M174</f>
        <v>0.536506915</v>
      </c>
      <c r="S185">
        <f>((E185/100)*$G$386+(G185/100)*$G$387+(I185/100)*$G$388+(K185/100)*$G$389+(M185/100)*$G$390+(O185)*$G$391+(Q185*$G$392))</f>
        <v>1895.814112810979</v>
      </c>
    </row>
    <row r="186">
      <c r="A186">
        <v>25</v>
      </c>
      <c r="B186">
        <v>169</v>
      </c>
      <c r="C186">
        <f>$I$13+B186</f>
        <v>40095</v>
      </c>
      <c r="E186">
        <f>IF($C$14*ReDiarioFert!C175&lt;=0,"0",$C$14*ReDiarioFert!C175)</f>
        <v>101.95435059408463</v>
      </c>
      <c r="G186">
        <f>$C$14*ReDiarioFert!E175</f>
        <v>41.26840869565217</v>
      </c>
      <c r="I186">
        <f>$C$14*ReDiarioFert!G175</f>
        <v>101.48716666666667</v>
      </c>
      <c r="K186">
        <f>$C$14*ReDiarioFert!I175</f>
        <v>65.13607338574047</v>
      </c>
      <c r="M186">
        <f>$C$14*ReDiarioFert!K175</f>
        <v>0.00362508302821</v>
      </c>
      <c r="O186">
        <f>$C$14*ReDiarioFert!M175</f>
        <v>0.536506915</v>
      </c>
      <c r="Q186">
        <f>$C$14*Main!$D$63</f>
        <v>301</v>
      </c>
      <c r="S186">
        <f>((E186/100)*$G$386+(G186/100)*$G$387+(I186/100)*$G$388+(K186/100)*$G$389+(M186/100)*$G$390+(O186)*$G$391+(Q186*$G$392))</f>
        <v>2738.614112810979</v>
      </c>
    </row>
    <row r="187">
      <c r="B187">
        <v>170</v>
      </c>
      <c r="C187">
        <f>$I$13+B187</f>
        <v>40096</v>
      </c>
      <c r="E187">
        <f>IF($C$14*ReDiarioFert!C176&lt;=0,"0",$C$14*ReDiarioFert!C176)</f>
        <v>101.95435059408463</v>
      </c>
      <c r="G187">
        <f>$C$14*ReDiarioFert!E176</f>
        <v>41.26840869565217</v>
      </c>
      <c r="I187">
        <f>$C$14*ReDiarioFert!G176</f>
        <v>101.48716666666667</v>
      </c>
      <c r="K187">
        <f>$C$14*ReDiarioFert!I176</f>
        <v>65.13607338574047</v>
      </c>
      <c r="M187">
        <f>$C$14*ReDiarioFert!K176</f>
        <v>0.00362508302821</v>
      </c>
      <c r="O187">
        <f>$C$14*ReDiarioFert!M176</f>
        <v>0.536506915</v>
      </c>
      <c r="S187">
        <f>((E187/100)*$G$386+(G187/100)*$G$387+(I187/100)*$G$388+(K187/100)*$G$389+(M187/100)*$G$390+(O187)*$G$391+(Q187*$G$392))</f>
        <v>1895.814112810979</v>
      </c>
    </row>
    <row r="188">
      <c r="B188">
        <v>171</v>
      </c>
      <c r="C188">
        <f>$I$13+B188</f>
        <v>40097</v>
      </c>
      <c r="E188">
        <f>IF($C$14*ReDiarioFert!C177&lt;=0,"0",$C$14*ReDiarioFert!C177)</f>
        <v>101.95435059408463</v>
      </c>
      <c r="G188">
        <f>$C$14*ReDiarioFert!E177</f>
        <v>41.26840869565217</v>
      </c>
      <c r="I188">
        <f>$C$14*ReDiarioFert!G177</f>
        <v>101.48716666666667</v>
      </c>
      <c r="K188">
        <f>$C$14*ReDiarioFert!I177</f>
        <v>65.13607338574047</v>
      </c>
      <c r="M188">
        <f>$C$14*ReDiarioFert!K177</f>
        <v>0.00362508302821</v>
      </c>
      <c r="O188">
        <f>$C$14*ReDiarioFert!M177</f>
        <v>0.536506915</v>
      </c>
      <c r="S188">
        <f>((E188/100)*$G$386+(G188/100)*$G$387+(I188/100)*$G$388+(K188/100)*$G$389+(M188/100)*$G$390+(O188)*$G$391+(Q188*$G$392))</f>
        <v>1895.814112810979</v>
      </c>
    </row>
    <row r="189">
      <c r="B189">
        <v>172</v>
      </c>
      <c r="C189">
        <f>$I$13+B189</f>
        <v>40098</v>
      </c>
      <c r="E189">
        <f>IF($C$14*ReDiarioFert!C178&lt;=0,"0",$C$14*ReDiarioFert!C178)</f>
        <v>101.95435059408463</v>
      </c>
      <c r="G189">
        <f>$C$14*ReDiarioFert!E178</f>
        <v>41.26840869565217</v>
      </c>
      <c r="I189">
        <f>$C$14*ReDiarioFert!G178</f>
        <v>101.48716666666667</v>
      </c>
      <c r="K189">
        <f>$C$14*ReDiarioFert!I178</f>
        <v>65.13607338574047</v>
      </c>
      <c r="M189">
        <f>$C$14*ReDiarioFert!K178</f>
        <v>0.00362508302821</v>
      </c>
      <c r="O189">
        <f>$C$14*ReDiarioFert!M178</f>
        <v>0.536506915</v>
      </c>
      <c r="S189">
        <f>((E189/100)*$G$386+(G189/100)*$G$387+(I189/100)*$G$388+(K189/100)*$G$389+(M189/100)*$G$390+(O189)*$G$391+(Q189*$G$392))</f>
        <v>1895.814112810979</v>
      </c>
    </row>
    <row r="190">
      <c r="B190">
        <v>173</v>
      </c>
      <c r="C190">
        <f>$I$13+B190</f>
        <v>40099</v>
      </c>
      <c r="E190">
        <f>IF($C$14*ReDiarioFert!C179&lt;=0,"0",$C$14*ReDiarioFert!C179)</f>
        <v>101.95435059408463</v>
      </c>
      <c r="G190">
        <f>$C$14*ReDiarioFert!E179</f>
        <v>41.26840869565217</v>
      </c>
      <c r="I190">
        <f>$C$14*ReDiarioFert!G179</f>
        <v>101.48716666666667</v>
      </c>
      <c r="K190">
        <f>$C$14*ReDiarioFert!I179</f>
        <v>65.13607338574047</v>
      </c>
      <c r="M190">
        <f>$C$14*ReDiarioFert!K179</f>
        <v>0.00362508302821</v>
      </c>
      <c r="O190">
        <f>$C$14*ReDiarioFert!M179</f>
        <v>0.536506915</v>
      </c>
      <c r="S190">
        <f>((E190/100)*$G$386+(G190/100)*$G$387+(I190/100)*$G$388+(K190/100)*$G$389+(M190/100)*$G$390+(O190)*$G$391+(Q190*$G$392))</f>
        <v>1895.814112810979</v>
      </c>
    </row>
    <row r="191">
      <c r="B191">
        <v>174</v>
      </c>
      <c r="C191">
        <f>$I$13+B191</f>
        <v>40100</v>
      </c>
      <c r="E191">
        <f>IF($C$14*ReDiarioFert!C180&lt;=0,"0",$C$14*ReDiarioFert!C180)</f>
        <v>101.95435059408463</v>
      </c>
      <c r="G191">
        <f>$C$14*ReDiarioFert!E180</f>
        <v>41.26840869565217</v>
      </c>
      <c r="I191">
        <f>$C$14*ReDiarioFert!G180</f>
        <v>101.48716666666667</v>
      </c>
      <c r="K191">
        <f>$C$14*ReDiarioFert!I180</f>
        <v>65.13607338574047</v>
      </c>
      <c r="M191">
        <f>$C$14*ReDiarioFert!K180</f>
        <v>0.00362508302821</v>
      </c>
      <c r="O191">
        <f>$C$14*ReDiarioFert!M180</f>
        <v>0.536506915</v>
      </c>
      <c r="S191">
        <f>((E191/100)*$G$386+(G191/100)*$G$387+(I191/100)*$G$388+(K191/100)*$G$389+(M191/100)*$G$390+(O191)*$G$391+(Q191*$G$392))</f>
        <v>1895.814112810979</v>
      </c>
    </row>
    <row r="192">
      <c r="B192">
        <v>175</v>
      </c>
      <c r="C192">
        <f>$I$13+B192</f>
        <v>40101</v>
      </c>
      <c r="E192">
        <f>IF($C$14*ReDiarioFert!C181&lt;=0,"0",$C$14*ReDiarioFert!C181)</f>
        <v>101.95435059408463</v>
      </c>
      <c r="G192">
        <f>$C$14*ReDiarioFert!E181</f>
        <v>41.26840869565217</v>
      </c>
      <c r="I192">
        <f>$C$14*ReDiarioFert!G181</f>
        <v>101.48716666666667</v>
      </c>
      <c r="K192">
        <f>$C$14*ReDiarioFert!I181</f>
        <v>65.13607338574047</v>
      </c>
      <c r="M192">
        <f>$C$14*ReDiarioFert!K181</f>
        <v>0.00362508302821</v>
      </c>
      <c r="O192">
        <f>$C$14*ReDiarioFert!M181</f>
        <v>0.536506915</v>
      </c>
      <c r="S192">
        <f>((E192/100)*$G$386+(G192/100)*$G$387+(I192/100)*$G$388+(K192/100)*$G$389+(M192/100)*$G$390+(O192)*$G$391+(Q192*$G$392))</f>
        <v>1895.814112810979</v>
      </c>
    </row>
    <row r="193">
      <c r="A193">
        <v>26</v>
      </c>
      <c r="B193">
        <v>176</v>
      </c>
      <c r="C193">
        <f>$I$13+B193</f>
        <v>40102</v>
      </c>
      <c r="E193">
        <f>IF($C$14*ReDiarioFert!C182&lt;=0,"0",$C$14*ReDiarioFert!C182)</f>
        <v>101.95435059408463</v>
      </c>
      <c r="G193">
        <f>$C$14*ReDiarioFert!E182</f>
        <v>41.26840869565217</v>
      </c>
      <c r="I193">
        <f>$C$14*ReDiarioFert!G182</f>
        <v>101.48716666666667</v>
      </c>
      <c r="K193">
        <f>$C$14*ReDiarioFert!I182</f>
        <v>65.13607338574047</v>
      </c>
      <c r="M193">
        <f>$C$14*ReDiarioFert!K182</f>
        <v>0.00362508302821</v>
      </c>
      <c r="O193">
        <f>$C$14*ReDiarioFert!M182</f>
        <v>0.536506915</v>
      </c>
      <c r="Q193">
        <f>$C$14*Main!$D$63</f>
        <v>301</v>
      </c>
      <c r="S193">
        <f>((E193/100)*$G$386+(G193/100)*$G$387+(I193/100)*$G$388+(K193/100)*$G$389+(M193/100)*$G$390+(O193)*$G$391+(Q193*$G$392))</f>
        <v>2738.614112810979</v>
      </c>
    </row>
    <row r="194">
      <c r="B194">
        <v>177</v>
      </c>
      <c r="C194">
        <f>$I$13+B194</f>
        <v>40103</v>
      </c>
      <c r="E194">
        <f>IF($C$14*ReDiarioFert!C183&lt;=0,"0",$C$14*ReDiarioFert!C183)</f>
        <v>101.95435059408463</v>
      </c>
      <c r="G194">
        <f>$C$14*ReDiarioFert!E183</f>
        <v>41.26840869565217</v>
      </c>
      <c r="I194">
        <f>$C$14*ReDiarioFert!G183</f>
        <v>101.48716666666667</v>
      </c>
      <c r="K194">
        <f>$C$14*ReDiarioFert!I183</f>
        <v>65.13607338574047</v>
      </c>
      <c r="M194">
        <f>$C$14*ReDiarioFert!K183</f>
        <v>0.00362508302821</v>
      </c>
      <c r="O194">
        <f>$C$14*ReDiarioFert!M183</f>
        <v>0.536506915</v>
      </c>
      <c r="S194">
        <f>((E194/100)*$G$386+(G194/100)*$G$387+(I194/100)*$G$388+(K194/100)*$G$389+(M194/100)*$G$390+(O194)*$G$391+(Q194*$G$392))</f>
        <v>1895.814112810979</v>
      </c>
    </row>
    <row r="195">
      <c r="B195">
        <v>178</v>
      </c>
      <c r="C195">
        <f>$I$13+B195</f>
        <v>40104</v>
      </c>
      <c r="E195">
        <f>IF($C$14*ReDiarioFert!C184&lt;=0,"0",$C$14*ReDiarioFert!C184)</f>
        <v>101.95435059408463</v>
      </c>
      <c r="G195">
        <f>$C$14*ReDiarioFert!E184</f>
        <v>41.26840869565217</v>
      </c>
      <c r="I195">
        <f>$C$14*ReDiarioFert!G184</f>
        <v>101.48716666666667</v>
      </c>
      <c r="K195">
        <f>$C$14*ReDiarioFert!I184</f>
        <v>65.13607338574047</v>
      </c>
      <c r="M195">
        <f>$C$14*ReDiarioFert!K184</f>
        <v>0.00362508302821</v>
      </c>
      <c r="O195">
        <f>$C$14*ReDiarioFert!M184</f>
        <v>0.536506915</v>
      </c>
      <c r="S195">
        <f>((E195/100)*$G$386+(G195/100)*$G$387+(I195/100)*$G$388+(K195/100)*$G$389+(M195/100)*$G$390+(O195)*$G$391+(Q195*$G$392))</f>
        <v>1895.814112810979</v>
      </c>
    </row>
    <row r="196">
      <c r="B196">
        <v>179</v>
      </c>
      <c r="C196">
        <f>$I$13+B196</f>
        <v>40105</v>
      </c>
      <c r="E196">
        <f>IF($C$14*ReDiarioFert!C185&lt;=0,"0",$C$14*ReDiarioFert!C185)</f>
        <v>101.95435059408463</v>
      </c>
      <c r="G196">
        <f>$C$14*ReDiarioFert!E185</f>
        <v>41.26840869565217</v>
      </c>
      <c r="I196">
        <f>$C$14*ReDiarioFert!G185</f>
        <v>101.48716666666667</v>
      </c>
      <c r="K196">
        <f>$C$14*ReDiarioFert!I185</f>
        <v>65.13607338574047</v>
      </c>
      <c r="M196">
        <f>$C$14*ReDiarioFert!K185</f>
        <v>0.00362508302821</v>
      </c>
      <c r="O196">
        <f>$C$14*ReDiarioFert!M185</f>
        <v>0.536506915</v>
      </c>
      <c r="S196">
        <f>((E196/100)*$G$386+(G196/100)*$G$387+(I196/100)*$G$388+(K196/100)*$G$389+(M196/100)*$G$390+(O196)*$G$391+(Q196*$G$392))</f>
        <v>1895.814112810979</v>
      </c>
    </row>
    <row r="197">
      <c r="B197">
        <v>180</v>
      </c>
      <c r="C197">
        <f>$I$13+B197</f>
        <v>40106</v>
      </c>
      <c r="E197">
        <f>IF($C$14*ReDiarioFert!C186&lt;=0,"0",$C$14*ReDiarioFert!C186)</f>
        <v>101.95435059408463</v>
      </c>
      <c r="G197">
        <f>$C$14*ReDiarioFert!E186</f>
        <v>41.26840869565217</v>
      </c>
      <c r="I197">
        <f>$C$14*ReDiarioFert!G186</f>
        <v>101.48716666666667</v>
      </c>
      <c r="K197">
        <f>$C$14*ReDiarioFert!I186</f>
        <v>65.13607338574047</v>
      </c>
      <c r="M197">
        <f>$C$14*ReDiarioFert!K186</f>
        <v>0.00362508302821</v>
      </c>
      <c r="O197">
        <f>$C$14*ReDiarioFert!M186</f>
        <v>0.536506915</v>
      </c>
      <c r="S197">
        <f>((E197/100)*$G$386+(G197/100)*$G$387+(I197/100)*$G$388+(K197/100)*$G$389+(M197/100)*$G$390+(O197)*$G$391+(Q197*$G$392))</f>
        <v>1895.814112810979</v>
      </c>
    </row>
    <row r="198">
      <c r="B198">
        <v>181</v>
      </c>
      <c r="C198">
        <f>$I$13+B198</f>
        <v>40107</v>
      </c>
      <c r="E198">
        <f>IF($C$14*ReDiarioFert!C187&lt;=0,"0",$C$14*ReDiarioFert!C187)</f>
        <v>101.95435059408463</v>
      </c>
      <c r="G198">
        <f>$C$14*ReDiarioFert!E187</f>
        <v>41.26840869565217</v>
      </c>
      <c r="I198">
        <f>$C$14*ReDiarioFert!G187</f>
        <v>101.48716666666667</v>
      </c>
      <c r="K198">
        <f>$C$14*ReDiarioFert!I187</f>
        <v>65.13607338574047</v>
      </c>
      <c r="M198">
        <f>$C$14*ReDiarioFert!K187</f>
        <v>0.00362508302821</v>
      </c>
      <c r="O198">
        <f>$C$14*ReDiarioFert!M187</f>
        <v>0.536506915</v>
      </c>
      <c r="S198">
        <f>((E198/100)*$G$386+(G198/100)*$G$387+(I198/100)*$G$388+(K198/100)*$G$389+(M198/100)*$G$390+(O198)*$G$391+(Q198*$G$392))</f>
        <v>1895.814112810979</v>
      </c>
    </row>
    <row r="199">
      <c r="B199">
        <v>182</v>
      </c>
      <c r="C199">
        <f>$I$13+B199</f>
        <v>40108</v>
      </c>
      <c r="E199">
        <f>IF($C$14*ReDiarioFert!C188&lt;=0,"0",$C$14*ReDiarioFert!C188)</f>
        <v>101.95435059408463</v>
      </c>
      <c r="G199">
        <f>$C$14*ReDiarioFert!E188</f>
        <v>41.26840869565217</v>
      </c>
      <c r="I199">
        <f>$C$14*ReDiarioFert!G188</f>
        <v>101.48716666666667</v>
      </c>
      <c r="K199">
        <f>$C$14*ReDiarioFert!I188</f>
        <v>65.13607338574047</v>
      </c>
      <c r="M199">
        <f>$C$14*ReDiarioFert!K188</f>
        <v>0.00362508302821</v>
      </c>
      <c r="O199">
        <f>$C$14*ReDiarioFert!M188</f>
        <v>0.536506915</v>
      </c>
      <c r="S199">
        <f>((E199/100)*$G$386+(G199/100)*$G$387+(I199/100)*$G$388+(K199/100)*$G$389+(M199/100)*$G$390+(O199)*$G$391+(Q199*$G$392))</f>
        <v>1895.814112810979</v>
      </c>
    </row>
    <row r="200">
      <c r="A200">
        <v>27</v>
      </c>
      <c r="B200">
        <v>183</v>
      </c>
      <c r="C200">
        <f>$I$13+B200</f>
        <v>40109</v>
      </c>
      <c r="E200">
        <f>IF($C$14*ReDiarioFert!C189&lt;=0,"0",$C$14*ReDiarioFert!C189)</f>
        <v>113.86388252798952</v>
      </c>
      <c r="G200">
        <f>$C$14*ReDiarioFert!E189</f>
        <v>41.26840869565217</v>
      </c>
      <c r="I200">
        <f>$C$14*ReDiarioFert!G189</f>
        <v>111.72116666666665</v>
      </c>
      <c r="K200">
        <f>$C$14*ReDiarioFert!I189</f>
        <v>71.70441692043698</v>
      </c>
      <c r="M200">
        <f>$C$14*ReDiarioFert!K189</f>
        <v>0.0039906376192899995</v>
      </c>
      <c r="O200">
        <f>$C$14*ReDiarioFert!M189</f>
        <v>0.536506915</v>
      </c>
      <c r="Q200">
        <f>$C$14*Main!$D$63</f>
        <v>301</v>
      </c>
      <c r="S200">
        <f>((E200/100)*$G$386+(G200/100)*$G$387+(I200/100)*$G$388+(K200/100)*$G$389+(M200/100)*$G$390+(O200)*$G$391+(Q200*$G$392))</f>
        <v>2904.387087737701</v>
      </c>
    </row>
    <row r="201">
      <c r="B201">
        <v>184</v>
      </c>
      <c r="C201">
        <f>$I$13+B201</f>
        <v>40110</v>
      </c>
      <c r="E201">
        <f>IF($C$14*ReDiarioFert!C190&lt;=0,"0",$C$14*ReDiarioFert!C190)</f>
        <v>113.86388252798952</v>
      </c>
      <c r="G201">
        <f>$C$14*ReDiarioFert!E190</f>
        <v>41.26840869565217</v>
      </c>
      <c r="I201">
        <f>$C$14*ReDiarioFert!G190</f>
        <v>111.72116666666665</v>
      </c>
      <c r="K201">
        <f>$C$14*ReDiarioFert!I190</f>
        <v>71.70441692043698</v>
      </c>
      <c r="M201">
        <f>$C$14*ReDiarioFert!K190</f>
        <v>0.0039906376192899995</v>
      </c>
      <c r="O201">
        <f>$C$14*ReDiarioFert!M190</f>
        <v>0.536506915</v>
      </c>
      <c r="S201">
        <f>((E201/100)*$G$386+(G201/100)*$G$387+(I201/100)*$G$388+(K201/100)*$G$389+(M201/100)*$G$390+(O201)*$G$391+(Q201*$G$392))</f>
        <v>2061.587087737701</v>
      </c>
    </row>
    <row r="202">
      <c r="B202">
        <v>185</v>
      </c>
      <c r="C202">
        <f>$I$13+B202</f>
        <v>40111</v>
      </c>
      <c r="E202">
        <f>IF($C$14*ReDiarioFert!C191&lt;=0,"0",$C$14*ReDiarioFert!C191)</f>
        <v>113.86388252798952</v>
      </c>
      <c r="G202">
        <f>$C$14*ReDiarioFert!E191</f>
        <v>41.26840869565217</v>
      </c>
      <c r="I202">
        <f>$C$14*ReDiarioFert!G191</f>
        <v>111.72116666666665</v>
      </c>
      <c r="K202">
        <f>$C$14*ReDiarioFert!I191</f>
        <v>71.70441692043698</v>
      </c>
      <c r="M202">
        <f>$C$14*ReDiarioFert!K191</f>
        <v>0.0039906376192899995</v>
      </c>
      <c r="O202">
        <f>$C$14*ReDiarioFert!M191</f>
        <v>0.536506915</v>
      </c>
      <c r="S202">
        <f>((E202/100)*$G$386+(G202/100)*$G$387+(I202/100)*$G$388+(K202/100)*$G$389+(M202/100)*$G$390+(O202)*$G$391+(Q202*$G$392))</f>
        <v>2061.587087737701</v>
      </c>
    </row>
    <row r="203">
      <c r="B203">
        <v>186</v>
      </c>
      <c r="C203">
        <f>$I$13+B203</f>
        <v>40112</v>
      </c>
      <c r="E203">
        <f>IF($C$14*ReDiarioFert!C192&lt;=0,"0",$C$14*ReDiarioFert!C192)</f>
        <v>113.86388252798952</v>
      </c>
      <c r="G203">
        <f>$C$14*ReDiarioFert!E192</f>
        <v>41.26840869565217</v>
      </c>
      <c r="I203">
        <f>$C$14*ReDiarioFert!G192</f>
        <v>111.72116666666665</v>
      </c>
      <c r="K203">
        <f>$C$14*ReDiarioFert!I192</f>
        <v>71.70441692043698</v>
      </c>
      <c r="M203">
        <f>$C$14*ReDiarioFert!K192</f>
        <v>0.0039906376192899995</v>
      </c>
      <c r="O203">
        <f>$C$14*ReDiarioFert!M192</f>
        <v>0.536506915</v>
      </c>
      <c r="S203">
        <f>((E203/100)*$G$386+(G203/100)*$G$387+(I203/100)*$G$388+(K203/100)*$G$389+(M203/100)*$G$390+(O203)*$G$391+(Q203*$G$392))</f>
        <v>2061.587087737701</v>
      </c>
    </row>
    <row r="204">
      <c r="B204">
        <v>187</v>
      </c>
      <c r="C204">
        <f>$I$13+B204</f>
        <v>40113</v>
      </c>
      <c r="E204">
        <f>IF($C$14*ReDiarioFert!C193&lt;=0,"0",$C$14*ReDiarioFert!C193)</f>
        <v>113.86388252798952</v>
      </c>
      <c r="G204">
        <f>$C$14*ReDiarioFert!E193</f>
        <v>41.26840869565217</v>
      </c>
      <c r="I204">
        <f>$C$14*ReDiarioFert!G193</f>
        <v>111.72116666666665</v>
      </c>
      <c r="K204">
        <f>$C$14*ReDiarioFert!I193</f>
        <v>71.70441692043698</v>
      </c>
      <c r="M204">
        <f>$C$14*ReDiarioFert!K193</f>
        <v>0.0039906376192899995</v>
      </c>
      <c r="O204">
        <f>$C$14*ReDiarioFert!M193</f>
        <v>0.536506915</v>
      </c>
      <c r="S204">
        <f>((E204/100)*$G$386+(G204/100)*$G$387+(I204/100)*$G$388+(K204/100)*$G$389+(M204/100)*$G$390+(O204)*$G$391+(Q204*$G$392))</f>
        <v>2061.587087737701</v>
      </c>
    </row>
    <row r="205">
      <c r="B205">
        <v>188</v>
      </c>
      <c r="C205">
        <f>$I$13+B205</f>
        <v>40114</v>
      </c>
      <c r="E205">
        <f>IF($C$14*ReDiarioFert!C194&lt;=0,"0",$C$14*ReDiarioFert!C194)</f>
        <v>113.86388252798952</v>
      </c>
      <c r="G205">
        <f>$C$14*ReDiarioFert!E194</f>
        <v>41.26840869565217</v>
      </c>
      <c r="I205">
        <f>$C$14*ReDiarioFert!G194</f>
        <v>111.72116666666665</v>
      </c>
      <c r="K205">
        <f>$C$14*ReDiarioFert!I194</f>
        <v>71.70441692043698</v>
      </c>
      <c r="M205">
        <f>$C$14*ReDiarioFert!K194</f>
        <v>0.0039906376192899995</v>
      </c>
      <c r="O205">
        <f>$C$14*ReDiarioFert!M194</f>
        <v>0.536506915</v>
      </c>
      <c r="S205">
        <f>((E205/100)*$G$386+(G205/100)*$G$387+(I205/100)*$G$388+(K205/100)*$G$389+(M205/100)*$G$390+(O205)*$G$391+(Q205*$G$392))</f>
        <v>2061.587087737701</v>
      </c>
    </row>
    <row r="206">
      <c r="B206">
        <v>189</v>
      </c>
      <c r="C206">
        <f>$I$13+B206</f>
        <v>40115</v>
      </c>
      <c r="E206">
        <f>IF($C$14*ReDiarioFert!C195&lt;=0,"0",$C$14*ReDiarioFert!C195)</f>
        <v>113.86388252798952</v>
      </c>
      <c r="G206">
        <f>$C$14*ReDiarioFert!E195</f>
        <v>41.26840869565217</v>
      </c>
      <c r="I206">
        <f>$C$14*ReDiarioFert!G195</f>
        <v>111.72116666666665</v>
      </c>
      <c r="K206">
        <f>$C$14*ReDiarioFert!I195</f>
        <v>71.70441692043698</v>
      </c>
      <c r="M206">
        <f>$C$14*ReDiarioFert!K195</f>
        <v>0.0039906376192899995</v>
      </c>
      <c r="O206">
        <f>$C$14*ReDiarioFert!M195</f>
        <v>0.536506915</v>
      </c>
      <c r="S206">
        <f>((E206/100)*$G$386+(G206/100)*$G$387+(I206/100)*$G$388+(K206/100)*$G$389+(M206/100)*$G$390+(O206)*$G$391+(Q206*$G$392))</f>
        <v>2061.587087737701</v>
      </c>
    </row>
    <row r="207">
      <c r="A207">
        <v>28</v>
      </c>
      <c r="B207">
        <v>190</v>
      </c>
      <c r="C207">
        <f>$I$13+B207</f>
        <v>40116</v>
      </c>
      <c r="E207">
        <f>IF($C$14*ReDiarioFert!C196&lt;=0,"0",$C$14*ReDiarioFert!C196)</f>
        <v>113.86388252798952</v>
      </c>
      <c r="G207">
        <f>$C$14*ReDiarioFert!E196</f>
        <v>41.26840869565217</v>
      </c>
      <c r="I207">
        <f>$C$14*ReDiarioFert!G196</f>
        <v>111.72116666666665</v>
      </c>
      <c r="K207">
        <f>$C$14*ReDiarioFert!I196</f>
        <v>71.70441692043698</v>
      </c>
      <c r="M207">
        <f>$C$14*ReDiarioFert!K196</f>
        <v>0.0039906376192899995</v>
      </c>
      <c r="O207">
        <f>$C$14*ReDiarioFert!M196</f>
        <v>0.536506915</v>
      </c>
      <c r="Q207">
        <f>$C$14*Main!$D$63</f>
        <v>301</v>
      </c>
      <c r="S207">
        <f>((E207/100)*$G$386+(G207/100)*$G$387+(I207/100)*$G$388+(K207/100)*$G$389+(M207/100)*$G$390+(O207)*$G$391+(Q207*$G$392))</f>
        <v>2904.387087737701</v>
      </c>
    </row>
    <row r="208">
      <c r="B208">
        <v>191</v>
      </c>
      <c r="C208">
        <f>$I$13+B208</f>
        <v>40117</v>
      </c>
      <c r="E208">
        <f>IF($C$14*ReDiarioFert!C197&lt;=0,"0",$C$14*ReDiarioFert!C197)</f>
        <v>113.86388252798952</v>
      </c>
      <c r="G208">
        <f>$C$14*ReDiarioFert!E197</f>
        <v>41.26840869565217</v>
      </c>
      <c r="I208">
        <f>$C$14*ReDiarioFert!G197</f>
        <v>111.72116666666665</v>
      </c>
      <c r="K208">
        <f>$C$14*ReDiarioFert!I197</f>
        <v>71.70441692043698</v>
      </c>
      <c r="M208">
        <f>$C$14*ReDiarioFert!K197</f>
        <v>0.0039906376192899995</v>
      </c>
      <c r="O208">
        <f>$C$14*ReDiarioFert!M197</f>
        <v>0.536506915</v>
      </c>
      <c r="S208">
        <f>((E208/100)*$G$386+(G208/100)*$G$387+(I208/100)*$G$388+(K208/100)*$G$389+(M208/100)*$G$390+(O208)*$G$391+(Q208*$G$392))</f>
        <v>2061.587087737701</v>
      </c>
    </row>
    <row r="209">
      <c r="B209">
        <v>192</v>
      </c>
      <c r="C209">
        <f>$I$13+B209</f>
        <v>40118</v>
      </c>
      <c r="E209">
        <f>IF($C$14*ReDiarioFert!C198&lt;=0,"0",$C$14*ReDiarioFert!C198)</f>
        <v>113.86388252798952</v>
      </c>
      <c r="G209">
        <f>$C$14*ReDiarioFert!E198</f>
        <v>41.26840869565217</v>
      </c>
      <c r="I209">
        <f>$C$14*ReDiarioFert!G198</f>
        <v>111.72116666666665</v>
      </c>
      <c r="K209">
        <f>$C$14*ReDiarioFert!I198</f>
        <v>71.70441692043698</v>
      </c>
      <c r="M209">
        <f>$C$14*ReDiarioFert!K198</f>
        <v>0.0039906376192899995</v>
      </c>
      <c r="O209">
        <f>$C$14*ReDiarioFert!M198</f>
        <v>0.536506915</v>
      </c>
      <c r="S209">
        <f>((E209/100)*$G$386+(G209/100)*$G$387+(I209/100)*$G$388+(K209/100)*$G$389+(M209/100)*$G$390+(O209)*$G$391+(Q209*$G$392))</f>
        <v>2061.587087737701</v>
      </c>
    </row>
    <row r="210">
      <c r="B210">
        <v>193</v>
      </c>
      <c r="C210">
        <f>$I$13+B210</f>
        <v>40119</v>
      </c>
      <c r="E210">
        <f>IF($C$14*ReDiarioFert!C199&lt;=0,"0",$C$14*ReDiarioFert!C199)</f>
        <v>113.86388252798952</v>
      </c>
      <c r="G210">
        <f>$C$14*ReDiarioFert!E199</f>
        <v>41.26840869565217</v>
      </c>
      <c r="I210">
        <f>$C$14*ReDiarioFert!G199</f>
        <v>111.72116666666665</v>
      </c>
      <c r="K210">
        <f>$C$14*ReDiarioFert!I199</f>
        <v>71.70441692043698</v>
      </c>
      <c r="M210">
        <f>$C$14*ReDiarioFert!K199</f>
        <v>0.0039906376192899995</v>
      </c>
      <c r="O210">
        <f>$C$14*ReDiarioFert!M199</f>
        <v>0.536506915</v>
      </c>
      <c r="S210">
        <f>((E210/100)*$G$386+(G210/100)*$G$387+(I210/100)*$G$388+(K210/100)*$G$389+(M210/100)*$G$390+(O210)*$G$391+(Q210*$G$392))</f>
        <v>2061.587087737701</v>
      </c>
    </row>
    <row r="211">
      <c r="B211">
        <v>194</v>
      </c>
      <c r="C211">
        <f>$I$13+B211</f>
        <v>40120</v>
      </c>
      <c r="E211">
        <f>IF($C$14*ReDiarioFert!C200&lt;=0,"0",$C$14*ReDiarioFert!C200)</f>
        <v>113.86388252798952</v>
      </c>
      <c r="G211">
        <f>$C$14*ReDiarioFert!E200</f>
        <v>41.26840869565217</v>
      </c>
      <c r="I211">
        <f>$C$14*ReDiarioFert!G200</f>
        <v>111.72116666666665</v>
      </c>
      <c r="K211">
        <f>$C$14*ReDiarioFert!I200</f>
        <v>71.70441692043698</v>
      </c>
      <c r="M211">
        <f>$C$14*ReDiarioFert!K200</f>
        <v>0.0039906376192899995</v>
      </c>
      <c r="O211">
        <f>$C$14*ReDiarioFert!M200</f>
        <v>0.536506915</v>
      </c>
      <c r="S211">
        <f>((E211/100)*$G$386+(G211/100)*$G$387+(I211/100)*$G$388+(K211/100)*$G$389+(M211/100)*$G$390+(O211)*$G$391+(Q211*$G$392))</f>
        <v>2061.587087737701</v>
      </c>
    </row>
    <row r="212">
      <c r="B212">
        <v>195</v>
      </c>
      <c r="C212">
        <f>$I$13+B212</f>
        <v>40121</v>
      </c>
      <c r="E212">
        <f>IF($C$14*ReDiarioFert!C201&lt;=0,"0",$C$14*ReDiarioFert!C201)</f>
        <v>113.86388252798952</v>
      </c>
      <c r="G212">
        <f>$C$14*ReDiarioFert!E201</f>
        <v>41.26840869565217</v>
      </c>
      <c r="I212">
        <f>$C$14*ReDiarioFert!G201</f>
        <v>111.72116666666665</v>
      </c>
      <c r="K212">
        <f>$C$14*ReDiarioFert!I201</f>
        <v>71.70441692043698</v>
      </c>
      <c r="M212">
        <f>$C$14*ReDiarioFert!K201</f>
        <v>0.0039906376192899995</v>
      </c>
      <c r="O212">
        <f>$C$14*ReDiarioFert!M201</f>
        <v>0.536506915</v>
      </c>
      <c r="S212">
        <f>((E212/100)*$G$386+(G212/100)*$G$387+(I212/100)*$G$388+(K212/100)*$G$389+(M212/100)*$G$390+(O212)*$G$391+(Q212*$G$392))</f>
        <v>2061.587087737701</v>
      </c>
    </row>
    <row r="213">
      <c r="B213">
        <v>196</v>
      </c>
      <c r="C213">
        <f>$I$13+B213</f>
        <v>40122</v>
      </c>
      <c r="E213">
        <f>IF($C$14*ReDiarioFert!C202&lt;=0,"0",$C$14*ReDiarioFert!C202)</f>
        <v>113.86388252798952</v>
      </c>
      <c r="G213">
        <f>$C$14*ReDiarioFert!E202</f>
        <v>41.26840869565217</v>
      </c>
      <c r="I213">
        <f>$C$14*ReDiarioFert!G202</f>
        <v>111.72116666666665</v>
      </c>
      <c r="K213">
        <f>$C$14*ReDiarioFert!I202</f>
        <v>71.70441692043698</v>
      </c>
      <c r="M213">
        <f>$C$14*ReDiarioFert!K202</f>
        <v>0.0039906376192899995</v>
      </c>
      <c r="O213">
        <f>$C$14*ReDiarioFert!M202</f>
        <v>0.536506915</v>
      </c>
      <c r="S213">
        <f>((E213/100)*$G$386+(G213/100)*$G$387+(I213/100)*$G$388+(K213/100)*$G$389+(M213/100)*$G$390+(O213)*$G$391+(Q213*$G$392))</f>
        <v>2061.587087737701</v>
      </c>
    </row>
    <row r="214">
      <c r="A214">
        <v>29</v>
      </c>
      <c r="B214">
        <v>197</v>
      </c>
      <c r="C214">
        <f>$I$13+B214</f>
        <v>40123</v>
      </c>
      <c r="E214">
        <f>IF($C$14*ReDiarioFert!C203&lt;=0,"0",$C$14*ReDiarioFert!C203)</f>
        <v>113.86388252798952</v>
      </c>
      <c r="G214">
        <f>$C$14*ReDiarioFert!E203</f>
        <v>41.26840869565217</v>
      </c>
      <c r="I214">
        <f>$C$14*ReDiarioFert!G203</f>
        <v>111.72116666666665</v>
      </c>
      <c r="K214">
        <f>$C$14*ReDiarioFert!I203</f>
        <v>71.70441692043698</v>
      </c>
      <c r="M214">
        <f>$C$14*ReDiarioFert!K203</f>
        <v>0.0039906376192899995</v>
      </c>
      <c r="O214">
        <f>$C$14*ReDiarioFert!M203</f>
        <v>0.536506915</v>
      </c>
      <c r="Q214">
        <f>$C$14*Main!$D$63</f>
        <v>301</v>
      </c>
      <c r="S214">
        <f>((E214/100)*$G$386+(G214/100)*$G$387+(I214/100)*$G$388+(K214/100)*$G$389+(M214/100)*$G$390+(O214)*$G$391+(Q214*$G$392))</f>
        <v>2904.387087737701</v>
      </c>
    </row>
    <row r="215">
      <c r="B215">
        <v>198</v>
      </c>
      <c r="C215">
        <f>$I$13+B215</f>
        <v>40124</v>
      </c>
      <c r="E215">
        <f>IF($C$14*ReDiarioFert!C204&lt;=0,"0",$C$14*ReDiarioFert!C204)</f>
        <v>113.86388252798952</v>
      </c>
      <c r="G215">
        <f>$C$14*ReDiarioFert!E204</f>
        <v>41.26840869565217</v>
      </c>
      <c r="I215">
        <f>$C$14*ReDiarioFert!G204</f>
        <v>111.72116666666665</v>
      </c>
      <c r="K215">
        <f>$C$14*ReDiarioFert!I204</f>
        <v>71.70441692043698</v>
      </c>
      <c r="M215">
        <f>$C$14*ReDiarioFert!K204</f>
        <v>0.0039906376192899995</v>
      </c>
      <c r="O215">
        <f>$C$14*ReDiarioFert!M204</f>
        <v>0.536506915</v>
      </c>
      <c r="S215">
        <f>((E215/100)*$G$386+(G215/100)*$G$387+(I215/100)*$G$388+(K215/100)*$G$389+(M215/100)*$G$390+(O215)*$G$391+(Q215*$G$392))</f>
        <v>2061.587087737701</v>
      </c>
    </row>
    <row r="216">
      <c r="B216">
        <v>199</v>
      </c>
      <c r="C216">
        <f>$I$13+B216</f>
        <v>40125</v>
      </c>
      <c r="E216">
        <f>IF($C$14*ReDiarioFert!C205&lt;=0,"0",$C$14*ReDiarioFert!C205)</f>
        <v>113.86388252798952</v>
      </c>
      <c r="G216">
        <f>$C$14*ReDiarioFert!E205</f>
        <v>41.26840869565217</v>
      </c>
      <c r="I216">
        <f>$C$14*ReDiarioFert!G205</f>
        <v>111.72116666666665</v>
      </c>
      <c r="K216">
        <f>$C$14*ReDiarioFert!I205</f>
        <v>71.70441692043698</v>
      </c>
      <c r="M216">
        <f>$C$14*ReDiarioFert!K205</f>
        <v>0.0039906376192899995</v>
      </c>
      <c r="O216">
        <f>$C$14*ReDiarioFert!M205</f>
        <v>0.536506915</v>
      </c>
      <c r="S216">
        <f>((E216/100)*$G$386+(G216/100)*$G$387+(I216/100)*$G$388+(K216/100)*$G$389+(M216/100)*$G$390+(O216)*$G$391+(Q216*$G$392))</f>
        <v>2061.587087737701</v>
      </c>
    </row>
    <row r="217">
      <c r="B217">
        <v>200</v>
      </c>
      <c r="C217">
        <f>$I$13+B217</f>
        <v>40126</v>
      </c>
      <c r="E217">
        <f>IF($C$14*ReDiarioFert!C206&lt;=0,"0",$C$14*ReDiarioFert!C206)</f>
        <v>113.86388252798952</v>
      </c>
      <c r="G217">
        <f>$C$14*ReDiarioFert!E206</f>
        <v>41.26840869565217</v>
      </c>
      <c r="I217">
        <f>$C$14*ReDiarioFert!G206</f>
        <v>111.72116666666665</v>
      </c>
      <c r="K217">
        <f>$C$14*ReDiarioFert!I206</f>
        <v>71.70441692043698</v>
      </c>
      <c r="M217">
        <f>$C$14*ReDiarioFert!K206</f>
        <v>0.0039906376192899995</v>
      </c>
      <c r="O217">
        <f>$C$14*ReDiarioFert!M206</f>
        <v>0.536506915</v>
      </c>
      <c r="S217">
        <f>((E217/100)*$G$386+(G217/100)*$G$387+(I217/100)*$G$388+(K217/100)*$G$389+(M217/100)*$G$390+(O217)*$G$391+(Q217*$G$392))</f>
        <v>2061.587087737701</v>
      </c>
    </row>
    <row r="218">
      <c r="B218">
        <v>201</v>
      </c>
      <c r="C218">
        <f>$I$13+B218</f>
        <v>40127</v>
      </c>
      <c r="E218">
        <f>IF($C$14*ReDiarioFert!C207&lt;=0,"0",$C$14*ReDiarioFert!C207)</f>
        <v>113.86388252798952</v>
      </c>
      <c r="G218">
        <f>$C$14*ReDiarioFert!E207</f>
        <v>41.26840869565217</v>
      </c>
      <c r="I218">
        <f>$C$14*ReDiarioFert!G207</f>
        <v>111.72116666666665</v>
      </c>
      <c r="K218">
        <f>$C$14*ReDiarioFert!I207</f>
        <v>71.70441692043698</v>
      </c>
      <c r="M218">
        <f>$C$14*ReDiarioFert!K207</f>
        <v>0.0039906376192899995</v>
      </c>
      <c r="O218">
        <f>$C$14*ReDiarioFert!M207</f>
        <v>0.536506915</v>
      </c>
      <c r="S218">
        <f>((E218/100)*$G$386+(G218/100)*$G$387+(I218/100)*$G$388+(K218/100)*$G$389+(M218/100)*$G$390+(O218)*$G$391+(Q218*$G$392))</f>
        <v>2061.587087737701</v>
      </c>
    </row>
    <row r="219">
      <c r="B219">
        <v>202</v>
      </c>
      <c r="C219">
        <f>$I$13+B219</f>
        <v>40128</v>
      </c>
      <c r="E219">
        <f>IF($C$14*ReDiarioFert!C208&lt;=0,"0",$C$14*ReDiarioFert!C208)</f>
        <v>113.86388252798952</v>
      </c>
      <c r="G219">
        <f>$C$14*ReDiarioFert!E208</f>
        <v>41.26840869565217</v>
      </c>
      <c r="I219">
        <f>$C$14*ReDiarioFert!G208</f>
        <v>111.72116666666665</v>
      </c>
      <c r="K219">
        <f>$C$14*ReDiarioFert!I208</f>
        <v>71.70441692043698</v>
      </c>
      <c r="M219">
        <f>$C$14*ReDiarioFert!K208</f>
        <v>0.0039906376192899995</v>
      </c>
      <c r="O219">
        <f>$C$14*ReDiarioFert!M208</f>
        <v>0.536506915</v>
      </c>
      <c r="S219">
        <f>((E219/100)*$G$386+(G219/100)*$G$387+(I219/100)*$G$388+(K219/100)*$G$389+(M219/100)*$G$390+(O219)*$G$391+(Q219*$G$392))</f>
        <v>2061.587087737701</v>
      </c>
    </row>
    <row r="220">
      <c r="B220">
        <v>203</v>
      </c>
      <c r="C220">
        <f>$I$13+B220</f>
        <v>40129</v>
      </c>
      <c r="E220">
        <f>IF($C$14*ReDiarioFert!C209&lt;=0,"0",$C$14*ReDiarioFert!C209)</f>
        <v>113.86388252798952</v>
      </c>
      <c r="G220">
        <f>$C$14*ReDiarioFert!E209</f>
        <v>41.26840869565217</v>
      </c>
      <c r="I220">
        <f>$C$14*ReDiarioFert!G209</f>
        <v>111.72116666666665</v>
      </c>
      <c r="K220">
        <f>$C$14*ReDiarioFert!I209</f>
        <v>71.70441692043698</v>
      </c>
      <c r="M220">
        <f>$C$14*ReDiarioFert!K209</f>
        <v>0.0039906376192899995</v>
      </c>
      <c r="O220">
        <f>$C$14*ReDiarioFert!M209</f>
        <v>0.536506915</v>
      </c>
      <c r="S220">
        <f>((E220/100)*$G$386+(G220/100)*$G$387+(I220/100)*$G$388+(K220/100)*$G$389+(M220/100)*$G$390+(O220)*$G$391+(Q220*$G$392))</f>
        <v>2061.587087737701</v>
      </c>
    </row>
    <row r="221">
      <c r="A221">
        <v>30</v>
      </c>
      <c r="B221">
        <v>204</v>
      </c>
      <c r="C221">
        <f>$I$13+B221</f>
        <v>40130</v>
      </c>
      <c r="E221">
        <f>IF($C$14*ReDiarioFert!C210&lt;=0,"0",$C$14*ReDiarioFert!C210)</f>
        <v>113.86388252798952</v>
      </c>
      <c r="G221">
        <f>$C$14*ReDiarioFert!E210</f>
        <v>41.26840869565217</v>
      </c>
      <c r="I221">
        <f>$C$14*ReDiarioFert!G210</f>
        <v>111.72116666666665</v>
      </c>
      <c r="K221">
        <f>$C$14*ReDiarioFert!I210</f>
        <v>71.70441692043698</v>
      </c>
      <c r="M221">
        <f>$C$14*ReDiarioFert!K210</f>
        <v>0.0039906376192899995</v>
      </c>
      <c r="O221">
        <f>$C$14*ReDiarioFert!M210</f>
        <v>0.536506915</v>
      </c>
      <c r="Q221">
        <f>$C$14*Main!$D$63</f>
        <v>301</v>
      </c>
      <c r="S221">
        <f>((E221/100)*$G$386+(G221/100)*$G$387+(I221/100)*$G$388+(K221/100)*$G$389+(M221/100)*$G$390+(O221)*$G$391+(Q221*$G$392))</f>
        <v>2904.387087737701</v>
      </c>
    </row>
    <row r="222">
      <c r="B222">
        <v>205</v>
      </c>
      <c r="C222">
        <f>$I$13+B222</f>
        <v>40131</v>
      </c>
      <c r="E222">
        <f>IF($C$14*ReDiarioFert!C211&lt;=0,"0",$C$14*ReDiarioFert!C211)</f>
        <v>113.86388252798952</v>
      </c>
      <c r="G222">
        <f>$C$14*ReDiarioFert!E211</f>
        <v>41.26840869565217</v>
      </c>
      <c r="I222">
        <f>$C$14*ReDiarioFert!G211</f>
        <v>111.72116666666665</v>
      </c>
      <c r="K222">
        <f>$C$14*ReDiarioFert!I211</f>
        <v>71.70441692043698</v>
      </c>
      <c r="M222">
        <f>$C$14*ReDiarioFert!K211</f>
        <v>0.0039906376192899995</v>
      </c>
      <c r="O222">
        <f>$C$14*ReDiarioFert!M211</f>
        <v>0.536506915</v>
      </c>
      <c r="S222">
        <f>((E222/100)*$G$386+(G222/100)*$G$387+(I222/100)*$G$388+(K222/100)*$G$389+(M222/100)*$G$390+(O222)*$G$391+(Q222*$G$392))</f>
        <v>2061.587087737701</v>
      </c>
    </row>
    <row r="223">
      <c r="B223">
        <v>206</v>
      </c>
      <c r="C223">
        <f>$I$13+B223</f>
        <v>40132</v>
      </c>
      <c r="E223">
        <f>IF($C$14*ReDiarioFert!C212&lt;=0,"0",$C$14*ReDiarioFert!C212)</f>
        <v>113.86388252798952</v>
      </c>
      <c r="G223">
        <f>$C$14*ReDiarioFert!E212</f>
        <v>41.26840869565217</v>
      </c>
      <c r="I223">
        <f>$C$14*ReDiarioFert!G212</f>
        <v>111.72116666666665</v>
      </c>
      <c r="K223">
        <f>$C$14*ReDiarioFert!I212</f>
        <v>71.70441692043698</v>
      </c>
      <c r="M223">
        <f>$C$14*ReDiarioFert!K212</f>
        <v>0.0039906376192899995</v>
      </c>
      <c r="O223">
        <f>$C$14*ReDiarioFert!M212</f>
        <v>0.536506915</v>
      </c>
      <c r="S223">
        <f>((E223/100)*$G$386+(G223/100)*$G$387+(I223/100)*$G$388+(K223/100)*$G$389+(M223/100)*$G$390+(O223)*$G$391+(Q223*$G$392))</f>
        <v>2061.587087737701</v>
      </c>
    </row>
    <row r="224">
      <c r="B224">
        <v>207</v>
      </c>
      <c r="C224">
        <f>$I$13+B224</f>
        <v>40133</v>
      </c>
      <c r="E224">
        <f>IF($C$14*ReDiarioFert!C213&lt;=0,"0",$C$14*ReDiarioFert!C213)</f>
        <v>113.86388252798952</v>
      </c>
      <c r="G224">
        <f>$C$14*ReDiarioFert!E213</f>
        <v>41.26840869565217</v>
      </c>
      <c r="I224">
        <f>$C$14*ReDiarioFert!G213</f>
        <v>111.72116666666665</v>
      </c>
      <c r="K224">
        <f>$C$14*ReDiarioFert!I213</f>
        <v>71.70441692043698</v>
      </c>
      <c r="M224">
        <f>$C$14*ReDiarioFert!K213</f>
        <v>0.0039906376192899995</v>
      </c>
      <c r="O224">
        <f>$C$14*ReDiarioFert!M213</f>
        <v>0.536506915</v>
      </c>
      <c r="S224">
        <f>((E224/100)*$G$386+(G224/100)*$G$387+(I224/100)*$G$388+(K224/100)*$G$389+(M224/100)*$G$390+(O224)*$G$391+(Q224*$G$392))</f>
        <v>2061.587087737701</v>
      </c>
    </row>
    <row r="225">
      <c r="B225">
        <v>208</v>
      </c>
      <c r="C225">
        <f>$I$13+B225</f>
        <v>40134</v>
      </c>
      <c r="E225">
        <f>IF($C$14*ReDiarioFert!C214&lt;=0,"0",$C$14*ReDiarioFert!C214)</f>
        <v>113.86388252798952</v>
      </c>
      <c r="G225">
        <f>$C$14*ReDiarioFert!E214</f>
        <v>41.26840869565217</v>
      </c>
      <c r="I225">
        <f>$C$14*ReDiarioFert!G214</f>
        <v>111.72116666666665</v>
      </c>
      <c r="K225">
        <f>$C$14*ReDiarioFert!I214</f>
        <v>71.70441692043698</v>
      </c>
      <c r="M225">
        <f>$C$14*ReDiarioFert!K214</f>
        <v>0.0039906376192899995</v>
      </c>
      <c r="O225">
        <f>$C$14*ReDiarioFert!M214</f>
        <v>0.536506915</v>
      </c>
      <c r="S225">
        <f>((E225/100)*$G$386+(G225/100)*$G$387+(I225/100)*$G$388+(K225/100)*$G$389+(M225/100)*$G$390+(O225)*$G$391+(Q225*$G$392))</f>
        <v>2061.587087737701</v>
      </c>
    </row>
    <row r="226">
      <c r="B226">
        <v>209</v>
      </c>
      <c r="C226">
        <f>$I$13+B226</f>
        <v>40135</v>
      </c>
      <c r="E226">
        <f>IF($C$14*ReDiarioFert!C215&lt;=0,"0",$C$14*ReDiarioFert!C215)</f>
        <v>113.86388252798952</v>
      </c>
      <c r="G226">
        <f>$C$14*ReDiarioFert!E215</f>
        <v>41.26840869565217</v>
      </c>
      <c r="I226">
        <f>$C$14*ReDiarioFert!G215</f>
        <v>111.72116666666665</v>
      </c>
      <c r="K226">
        <f>$C$14*ReDiarioFert!I215</f>
        <v>71.70441692043698</v>
      </c>
      <c r="M226">
        <f>$C$14*ReDiarioFert!K215</f>
        <v>0.0039906376192899995</v>
      </c>
      <c r="O226">
        <f>$C$14*ReDiarioFert!M215</f>
        <v>0.536506915</v>
      </c>
      <c r="S226">
        <f>((E226/100)*$G$386+(G226/100)*$G$387+(I226/100)*$G$388+(K226/100)*$G$389+(M226/100)*$G$390+(O226)*$G$391+(Q226*$G$392))</f>
        <v>2061.587087737701</v>
      </c>
    </row>
    <row r="227">
      <c r="B227">
        <v>210</v>
      </c>
      <c r="C227">
        <f>$I$13+B227</f>
        <v>40136</v>
      </c>
      <c r="E227">
        <f>IF($C$14*ReDiarioFert!C216&lt;=0,"0",$C$14*ReDiarioFert!C216)</f>
        <v>113.86388252798952</v>
      </c>
      <c r="G227">
        <f>$C$14*ReDiarioFert!E216</f>
        <v>41.26840869565217</v>
      </c>
      <c r="I227">
        <f>$C$14*ReDiarioFert!G216</f>
        <v>111.72116666666665</v>
      </c>
      <c r="K227">
        <f>$C$14*ReDiarioFert!I216</f>
        <v>71.70441692043698</v>
      </c>
      <c r="M227">
        <f>$C$14*ReDiarioFert!K216</f>
        <v>0.0039906376192899995</v>
      </c>
      <c r="O227">
        <f>$C$14*ReDiarioFert!M216</f>
        <v>0.536506915</v>
      </c>
      <c r="S227">
        <f>((E227/100)*$G$386+(G227/100)*$G$387+(I227/100)*$G$388+(K227/100)*$G$389+(M227/100)*$G$390+(O227)*$G$391+(Q227*$G$392))</f>
        <v>2061.587087737701</v>
      </c>
    </row>
    <row r="228">
      <c r="A228">
        <v>31</v>
      </c>
      <c r="B228">
        <v>211</v>
      </c>
      <c r="C228">
        <f>$I$13+B228</f>
        <v>40137</v>
      </c>
      <c r="E228">
        <f>IF($C$14*ReDiarioFert!C217&lt;=0,"0",$C$14*ReDiarioFert!C217)</f>
        <v>113.86388252798952</v>
      </c>
      <c r="G228">
        <f>$C$14*ReDiarioFert!E217</f>
        <v>41.26840869565217</v>
      </c>
      <c r="I228">
        <f>$C$14*ReDiarioFert!G217</f>
        <v>111.72116666666665</v>
      </c>
      <c r="K228">
        <f>$C$14*ReDiarioFert!I217</f>
        <v>71.70441692043698</v>
      </c>
      <c r="M228">
        <f>$C$14*ReDiarioFert!K217</f>
        <v>0.0039906376192899995</v>
      </c>
      <c r="O228">
        <f>$C$14*ReDiarioFert!M217</f>
        <v>0.536506915</v>
      </c>
      <c r="Q228">
        <f>$C$14*Main!$D$63</f>
        <v>301</v>
      </c>
      <c r="S228">
        <f>((E228/100)*$G$386+(G228/100)*$G$387+(I228/100)*$G$388+(K228/100)*$G$389+(M228/100)*$G$390+(O228)*$G$391+(Q228*$G$392))</f>
        <v>2904.387087737701</v>
      </c>
    </row>
    <row r="229">
      <c r="B229">
        <v>212</v>
      </c>
      <c r="C229">
        <f>$I$13+B229</f>
        <v>40138</v>
      </c>
      <c r="E229">
        <f>IF($C$14*ReDiarioFert!C218&lt;=0,"0",$C$14*ReDiarioFert!C218)</f>
        <v>113.86388252798952</v>
      </c>
      <c r="G229">
        <f>$C$14*ReDiarioFert!E218</f>
        <v>41.26840869565217</v>
      </c>
      <c r="I229">
        <f>$C$14*ReDiarioFert!G218</f>
        <v>111.72116666666665</v>
      </c>
      <c r="K229">
        <f>$C$14*ReDiarioFert!I218</f>
        <v>71.70441692043698</v>
      </c>
      <c r="M229">
        <f>$C$14*ReDiarioFert!K218</f>
        <v>0.0039906376192899995</v>
      </c>
      <c r="O229">
        <f>$C$14*ReDiarioFert!M218</f>
        <v>0.536506915</v>
      </c>
      <c r="S229">
        <f>((E229/100)*$G$386+(G229/100)*$G$387+(I229/100)*$G$388+(K229/100)*$G$389+(M229/100)*$G$390+(O229)*$G$391+(Q229*$G$392))</f>
        <v>2061.587087737701</v>
      </c>
    </row>
    <row r="230">
      <c r="B230">
        <v>213</v>
      </c>
      <c r="C230">
        <f>$I$13+B230</f>
        <v>40139</v>
      </c>
      <c r="E230">
        <f>IF($C$14*ReDiarioFert!C219&lt;=0,"0",$C$14*ReDiarioFert!C219)</f>
        <v>113.86388252798952</v>
      </c>
      <c r="G230">
        <f>$C$14*ReDiarioFert!E219</f>
        <v>41.26840869565217</v>
      </c>
      <c r="I230">
        <f>$C$14*ReDiarioFert!G219</f>
        <v>111.72116666666665</v>
      </c>
      <c r="K230">
        <f>$C$14*ReDiarioFert!I219</f>
        <v>71.70441692043698</v>
      </c>
      <c r="M230">
        <f>$C$14*ReDiarioFert!K219</f>
        <v>0.0039906376192899995</v>
      </c>
      <c r="O230">
        <f>$C$14*ReDiarioFert!M219</f>
        <v>0.536506915</v>
      </c>
      <c r="S230">
        <f>((E230/100)*$G$386+(G230/100)*$G$387+(I230/100)*$G$388+(K230/100)*$G$389+(M230/100)*$G$390+(O230)*$G$391+(Q230*$G$392))</f>
        <v>2061.587087737701</v>
      </c>
    </row>
    <row r="231">
      <c r="B231">
        <v>214</v>
      </c>
      <c r="C231">
        <f>$I$13+B231</f>
        <v>40140</v>
      </c>
      <c r="E231">
        <f>IF($C$14*ReDiarioFert!C220&lt;=0,"0",$C$14*ReDiarioFert!C220)</f>
        <v>113.86388252798952</v>
      </c>
      <c r="G231">
        <f>$C$14*ReDiarioFert!E220</f>
        <v>41.26840869565217</v>
      </c>
      <c r="I231">
        <f>$C$14*ReDiarioFert!G220</f>
        <v>111.72116666666665</v>
      </c>
      <c r="K231">
        <f>$C$14*ReDiarioFert!I220</f>
        <v>71.70441692043698</v>
      </c>
      <c r="M231">
        <f>$C$14*ReDiarioFert!K220</f>
        <v>0.0039906376192899995</v>
      </c>
      <c r="O231">
        <f>$C$14*ReDiarioFert!M220</f>
        <v>0.536506915</v>
      </c>
      <c r="S231">
        <f>((E231/100)*$G$386+(G231/100)*$G$387+(I231/100)*$G$388+(K231/100)*$G$389+(M231/100)*$G$390+(O231)*$G$391+(Q231*$G$392))</f>
        <v>2061.587087737701</v>
      </c>
    </row>
    <row r="232">
      <c r="B232">
        <v>215</v>
      </c>
      <c r="C232">
        <f>$I$13+B232</f>
        <v>40141</v>
      </c>
      <c r="E232">
        <f>IF($C$14*ReDiarioFert!C221&lt;=0,"0",$C$14*ReDiarioFert!C221)</f>
        <v>113.86388252798952</v>
      </c>
      <c r="G232">
        <f>$C$14*ReDiarioFert!E221</f>
        <v>41.26840869565217</v>
      </c>
      <c r="I232">
        <f>$C$14*ReDiarioFert!G221</f>
        <v>111.72116666666665</v>
      </c>
      <c r="K232">
        <f>$C$14*ReDiarioFert!I221</f>
        <v>71.70441692043698</v>
      </c>
      <c r="M232">
        <f>$C$14*ReDiarioFert!K221</f>
        <v>0.0039906376192899995</v>
      </c>
      <c r="O232">
        <f>$C$14*ReDiarioFert!M221</f>
        <v>0.536506915</v>
      </c>
      <c r="S232">
        <f>((E232/100)*$G$386+(G232/100)*$G$387+(I232/100)*$G$388+(K232/100)*$G$389+(M232/100)*$G$390+(O232)*$G$391+(Q232*$G$392))</f>
        <v>2061.587087737701</v>
      </c>
    </row>
    <row r="233">
      <c r="B233">
        <v>216</v>
      </c>
      <c r="C233">
        <f>$I$13+B233</f>
        <v>40142</v>
      </c>
      <c r="E233">
        <f>IF($C$14*ReDiarioFert!C222&lt;=0,"0",$C$14*ReDiarioFert!C222)</f>
        <v>113.86388252798952</v>
      </c>
      <c r="G233">
        <f>$C$14*ReDiarioFert!E222</f>
        <v>41.26840869565217</v>
      </c>
      <c r="I233">
        <f>$C$14*ReDiarioFert!G222</f>
        <v>111.72116666666665</v>
      </c>
      <c r="K233">
        <f>$C$14*ReDiarioFert!I222</f>
        <v>71.70441692043698</v>
      </c>
      <c r="M233">
        <f>$C$14*ReDiarioFert!K222</f>
        <v>0.0039906376192899995</v>
      </c>
      <c r="O233">
        <f>$C$14*ReDiarioFert!M222</f>
        <v>0.536506915</v>
      </c>
      <c r="S233">
        <f>((E233/100)*$G$386+(G233/100)*$G$387+(I233/100)*$G$388+(K233/100)*$G$389+(M233/100)*$G$390+(O233)*$G$391+(Q233*$G$392))</f>
        <v>2061.587087737701</v>
      </c>
    </row>
    <row r="234">
      <c r="B234">
        <v>217</v>
      </c>
      <c r="C234">
        <f>$I$13+B234</f>
        <v>40143</v>
      </c>
      <c r="E234">
        <f>IF($C$14*ReDiarioFert!C223&lt;=0,"0",$C$14*ReDiarioFert!C223)</f>
        <v>113.86388252798952</v>
      </c>
      <c r="G234">
        <f>$C$14*ReDiarioFert!E223</f>
        <v>41.26840869565217</v>
      </c>
      <c r="I234">
        <f>$C$14*ReDiarioFert!G223</f>
        <v>111.72116666666665</v>
      </c>
      <c r="K234">
        <f>$C$14*ReDiarioFert!I223</f>
        <v>71.70441692043698</v>
      </c>
      <c r="M234">
        <f>$C$14*ReDiarioFert!K223</f>
        <v>0.0039906376192899995</v>
      </c>
      <c r="O234">
        <f>$C$14*ReDiarioFert!M223</f>
        <v>0.536506915</v>
      </c>
      <c r="S234">
        <f>((E234/100)*$G$386+(G234/100)*$G$387+(I234/100)*$G$388+(K234/100)*$G$389+(M234/100)*$G$390+(O234)*$G$391+(Q234*$G$392))</f>
        <v>2061.587087737701</v>
      </c>
    </row>
    <row r="235">
      <c r="A235">
        <v>32</v>
      </c>
      <c r="B235">
        <v>218</v>
      </c>
      <c r="C235">
        <f>$I$13+B235</f>
        <v>40144</v>
      </c>
      <c r="E235">
        <f>IF($C$14*ReDiarioFert!C224&lt;=0,"0",$C$14*ReDiarioFert!C224)</f>
        <v>92.19515081491251</v>
      </c>
      <c r="G235">
        <f>$C$14*ReDiarioFert!E224</f>
        <v>41.26840869565217</v>
      </c>
      <c r="I235">
        <f>$C$14*ReDiarioFert!G224</f>
        <v>111.72116666666665</v>
      </c>
      <c r="K235">
        <f>$C$14*ReDiarioFert!I224</f>
        <v>71.70441692043698</v>
      </c>
      <c r="M235">
        <f>$C$14*ReDiarioFert!K224</f>
        <v>0.0039906376192899995</v>
      </c>
      <c r="O235">
        <f>$C$14*ReDiarioFert!M224</f>
        <v>0.536506915</v>
      </c>
      <c r="Q235">
        <f>$C$14*Main!$D$63</f>
        <v>301</v>
      </c>
      <c r="S235">
        <f>((E235/100)*$G$386+(G235/100)*$G$387+(I235/100)*$G$388+(K235/100)*$G$389+(M235/100)*$G$390+(O235)*$G$391+(Q235*$G$392))</f>
        <v>2794.9599925866623</v>
      </c>
    </row>
    <row r="236">
      <c r="B236">
        <v>219</v>
      </c>
      <c r="C236">
        <f>$I$13+B236</f>
        <v>40145</v>
      </c>
      <c r="E236">
        <f>IF($C$14*ReDiarioFert!C225&lt;=0,"0",$C$14*ReDiarioFert!C225)</f>
        <v>92.19515081491251</v>
      </c>
      <c r="G236">
        <f>$C$14*ReDiarioFert!E225</f>
        <v>41.26840869565217</v>
      </c>
      <c r="I236">
        <f>$C$14*ReDiarioFert!G225</f>
        <v>111.72116666666665</v>
      </c>
      <c r="K236">
        <f>$C$14*ReDiarioFert!I225</f>
        <v>71.70441692043698</v>
      </c>
      <c r="M236">
        <f>$C$14*ReDiarioFert!K225</f>
        <v>0.0039906376192899995</v>
      </c>
      <c r="O236">
        <f>$C$14*ReDiarioFert!M225</f>
        <v>0.536506915</v>
      </c>
      <c r="S236">
        <f>((E236/100)*$G$386+(G236/100)*$G$387+(I236/100)*$G$388+(K236/100)*$G$389+(M236/100)*$G$390+(O236)*$G$391+(Q236*$G$392))</f>
        <v>1952.1599925866622</v>
      </c>
    </row>
    <row r="237">
      <c r="B237">
        <v>220</v>
      </c>
      <c r="C237">
        <f>$I$13+B237</f>
        <v>40146</v>
      </c>
      <c r="E237">
        <f>IF($C$14*ReDiarioFert!C226&lt;=0,"0",$C$14*ReDiarioFert!C226)</f>
        <v>92.19515081491251</v>
      </c>
      <c r="G237">
        <f>$C$14*ReDiarioFert!E226</f>
        <v>41.26840869565217</v>
      </c>
      <c r="I237">
        <f>$C$14*ReDiarioFert!G226</f>
        <v>111.72116666666665</v>
      </c>
      <c r="K237">
        <f>$C$14*ReDiarioFert!I226</f>
        <v>71.70441692043698</v>
      </c>
      <c r="M237">
        <f>$C$14*ReDiarioFert!K226</f>
        <v>0.0039906376192899995</v>
      </c>
      <c r="O237">
        <f>$C$14*ReDiarioFert!M226</f>
        <v>0.536506915</v>
      </c>
      <c r="S237">
        <f>((E237/100)*$G$386+(G237/100)*$G$387+(I237/100)*$G$388+(K237/100)*$G$389+(M237/100)*$G$390+(O237)*$G$391+(Q237*$G$392))</f>
        <v>1952.1599925866622</v>
      </c>
    </row>
    <row r="238">
      <c r="B238">
        <v>221</v>
      </c>
      <c r="C238">
        <f>$I$13+B238</f>
        <v>40147</v>
      </c>
      <c r="E238">
        <f>IF($C$14*ReDiarioFert!C227&lt;=0,"0",$C$14*ReDiarioFert!C227)</f>
        <v>92.19515081491251</v>
      </c>
      <c r="G238">
        <f>$C$14*ReDiarioFert!E227</f>
        <v>41.26840869565217</v>
      </c>
      <c r="I238">
        <f>$C$14*ReDiarioFert!G227</f>
        <v>111.72116666666665</v>
      </c>
      <c r="K238">
        <f>$C$14*ReDiarioFert!I227</f>
        <v>71.70441692043698</v>
      </c>
      <c r="M238">
        <f>$C$14*ReDiarioFert!K227</f>
        <v>0.0039906376192899995</v>
      </c>
      <c r="O238">
        <f>$C$14*ReDiarioFert!M227</f>
        <v>0.536506915</v>
      </c>
      <c r="S238">
        <f>((E238/100)*$G$386+(G238/100)*$G$387+(I238/100)*$G$388+(K238/100)*$G$389+(M238/100)*$G$390+(O238)*$G$391+(Q238*$G$392))</f>
        <v>1952.1599925866622</v>
      </c>
    </row>
    <row r="239">
      <c r="B239">
        <v>222</v>
      </c>
      <c r="C239">
        <f>$I$13+B239</f>
        <v>40148</v>
      </c>
      <c r="E239">
        <f>IF($C$14*ReDiarioFert!C228&lt;=0,"0",$C$14*ReDiarioFert!C228)</f>
        <v>92.19515081491251</v>
      </c>
      <c r="G239">
        <f>$C$14*ReDiarioFert!E228</f>
        <v>41.26840869565217</v>
      </c>
      <c r="I239">
        <f>$C$14*ReDiarioFert!G228</f>
        <v>111.72116666666665</v>
      </c>
      <c r="K239">
        <f>$C$14*ReDiarioFert!I228</f>
        <v>71.70441692043698</v>
      </c>
      <c r="M239">
        <f>$C$14*ReDiarioFert!K228</f>
        <v>0.0039906376192899995</v>
      </c>
      <c r="O239">
        <f>$C$14*ReDiarioFert!M228</f>
        <v>0.536506915</v>
      </c>
      <c r="S239">
        <f>((E239/100)*$G$386+(G239/100)*$G$387+(I239/100)*$G$388+(K239/100)*$G$389+(M239/100)*$G$390+(O239)*$G$391+(Q239*$G$392))</f>
        <v>1952.1599925866622</v>
      </c>
    </row>
    <row r="240">
      <c r="B240">
        <v>223</v>
      </c>
      <c r="C240">
        <f>$I$13+B240</f>
        <v>40149</v>
      </c>
      <c r="E240">
        <f>IF($C$14*ReDiarioFert!C229&lt;=0,"0",$C$14*ReDiarioFert!C229)</f>
        <v>92.19515081491251</v>
      </c>
      <c r="G240">
        <f>$C$14*ReDiarioFert!E229</f>
        <v>41.26840869565217</v>
      </c>
      <c r="I240">
        <f>$C$14*ReDiarioFert!G229</f>
        <v>111.72116666666665</v>
      </c>
      <c r="K240">
        <f>$C$14*ReDiarioFert!I229</f>
        <v>71.70441692043698</v>
      </c>
      <c r="M240">
        <f>$C$14*ReDiarioFert!K229</f>
        <v>0.0039906376192899995</v>
      </c>
      <c r="O240">
        <f>$C$14*ReDiarioFert!M229</f>
        <v>0.536506915</v>
      </c>
      <c r="S240">
        <f>((E240/100)*$G$386+(G240/100)*$G$387+(I240/100)*$G$388+(K240/100)*$G$389+(M240/100)*$G$390+(O240)*$G$391+(Q240*$G$392))</f>
        <v>1952.1599925866622</v>
      </c>
    </row>
    <row r="241">
      <c r="B241">
        <v>224</v>
      </c>
      <c r="C241">
        <f>$I$13+B241</f>
        <v>40150</v>
      </c>
      <c r="E241">
        <f>IF($C$14*ReDiarioFert!C230&lt;=0,"0",$C$14*ReDiarioFert!C230)</f>
        <v>92.19515081491251</v>
      </c>
      <c r="G241">
        <f>$C$14*ReDiarioFert!E230</f>
        <v>41.26840869565217</v>
      </c>
      <c r="I241">
        <f>$C$14*ReDiarioFert!G230</f>
        <v>111.72116666666665</v>
      </c>
      <c r="K241">
        <f>$C$14*ReDiarioFert!I230</f>
        <v>71.70441692043698</v>
      </c>
      <c r="M241">
        <f>$C$14*ReDiarioFert!K230</f>
        <v>0.0039906376192899995</v>
      </c>
      <c r="O241">
        <f>$C$14*ReDiarioFert!M230</f>
        <v>0.536506915</v>
      </c>
      <c r="S241">
        <f>((E241/100)*$G$386+(G241/100)*$G$387+(I241/100)*$G$388+(K241/100)*$G$389+(M241/100)*$G$390+(O241)*$G$391+(Q241*$G$392))</f>
        <v>1952.1599925866622</v>
      </c>
    </row>
    <row r="242">
      <c r="A242">
        <v>33</v>
      </c>
      <c r="B242">
        <v>225</v>
      </c>
      <c r="C242">
        <f>$I$13+B242</f>
        <v>40151</v>
      </c>
      <c r="E242">
        <f>IF($C$14*ReDiarioFert!C231&lt;=0,"0",$C$14*ReDiarioFert!C231)</f>
        <v>92.19515081491251</v>
      </c>
      <c r="G242">
        <f>$C$14*ReDiarioFert!E231</f>
        <v>41.26840869565217</v>
      </c>
      <c r="I242">
        <f>$C$14*ReDiarioFert!G231</f>
        <v>111.72116666666665</v>
      </c>
      <c r="K242">
        <f>$C$14*ReDiarioFert!I231</f>
        <v>71.70441692043698</v>
      </c>
      <c r="M242">
        <f>$C$14*ReDiarioFert!K231</f>
        <v>0.0039906376192899995</v>
      </c>
      <c r="O242">
        <f>$C$14*ReDiarioFert!M231</f>
        <v>0.536506915</v>
      </c>
      <c r="Q242">
        <f>$C$14*Main!$D$63</f>
        <v>301</v>
      </c>
      <c r="S242">
        <f>((E242/100)*$G$386+(G242/100)*$G$387+(I242/100)*$G$388+(K242/100)*$G$389+(M242/100)*$G$390+(O242)*$G$391+(Q242*$G$392))</f>
        <v>2794.9599925866623</v>
      </c>
    </row>
    <row r="243">
      <c r="B243">
        <v>226</v>
      </c>
      <c r="C243">
        <f>$I$13+B243</f>
        <v>40152</v>
      </c>
      <c r="E243">
        <f>IF($C$14*ReDiarioFert!C232&lt;=0,"0",$C$14*ReDiarioFert!C232)</f>
        <v>92.19515081491251</v>
      </c>
      <c r="G243">
        <f>$C$14*ReDiarioFert!E232</f>
        <v>41.26840869565217</v>
      </c>
      <c r="I243">
        <f>$C$14*ReDiarioFert!G232</f>
        <v>111.72116666666665</v>
      </c>
      <c r="K243">
        <f>$C$14*ReDiarioFert!I232</f>
        <v>71.70441692043698</v>
      </c>
      <c r="M243">
        <f>$C$14*ReDiarioFert!K232</f>
        <v>0.0039906376192899995</v>
      </c>
      <c r="O243">
        <f>$C$14*ReDiarioFert!M232</f>
        <v>0.536506915</v>
      </c>
      <c r="S243">
        <f>((E243/100)*$G$386+(G243/100)*$G$387+(I243/100)*$G$388+(K243/100)*$G$389+(M243/100)*$G$390+(O243)*$G$391+(Q243*$G$392))</f>
        <v>1952.1599925866622</v>
      </c>
    </row>
    <row r="244">
      <c r="B244">
        <v>227</v>
      </c>
      <c r="C244">
        <f>$I$13+B244</f>
        <v>40153</v>
      </c>
      <c r="E244">
        <f>IF($C$14*ReDiarioFert!C233&lt;=0,"0",$C$14*ReDiarioFert!C233)</f>
        <v>92.19515081491251</v>
      </c>
      <c r="G244">
        <f>$C$14*ReDiarioFert!E233</f>
        <v>41.26840869565217</v>
      </c>
      <c r="I244">
        <f>$C$14*ReDiarioFert!G233</f>
        <v>111.72116666666665</v>
      </c>
      <c r="K244">
        <f>$C$14*ReDiarioFert!I233</f>
        <v>71.70441692043698</v>
      </c>
      <c r="M244">
        <f>$C$14*ReDiarioFert!K233</f>
        <v>0.0039906376192899995</v>
      </c>
      <c r="O244">
        <f>$C$14*ReDiarioFert!M233</f>
        <v>0.536506915</v>
      </c>
      <c r="S244">
        <f>((E244/100)*$G$386+(G244/100)*$G$387+(I244/100)*$G$388+(K244/100)*$G$389+(M244/100)*$G$390+(O244)*$G$391+(Q244*$G$392))</f>
        <v>1952.1599925866622</v>
      </c>
    </row>
    <row r="245">
      <c r="B245">
        <v>228</v>
      </c>
      <c r="C245">
        <f>$I$13+B245</f>
        <v>40154</v>
      </c>
      <c r="E245">
        <f>IF($C$14*ReDiarioFert!C234&lt;=0,"0",$C$14*ReDiarioFert!C234)</f>
        <v>92.19515081491251</v>
      </c>
      <c r="G245">
        <f>$C$14*ReDiarioFert!E234</f>
        <v>41.26840869565217</v>
      </c>
      <c r="I245">
        <f>$C$14*ReDiarioFert!G234</f>
        <v>111.72116666666665</v>
      </c>
      <c r="K245">
        <f>$C$14*ReDiarioFert!I234</f>
        <v>71.70441692043698</v>
      </c>
      <c r="M245">
        <f>$C$14*ReDiarioFert!K234</f>
        <v>0.0039906376192899995</v>
      </c>
      <c r="O245">
        <f>$C$14*ReDiarioFert!M234</f>
        <v>0.536506915</v>
      </c>
      <c r="S245">
        <f>((E245/100)*$G$386+(G245/100)*$G$387+(I245/100)*$G$388+(K245/100)*$G$389+(M245/100)*$G$390+(O245)*$G$391+(Q245*$G$392))</f>
        <v>1952.1599925866622</v>
      </c>
    </row>
    <row r="246">
      <c r="B246">
        <v>229</v>
      </c>
      <c r="C246">
        <f>$I$13+B246</f>
        <v>40155</v>
      </c>
      <c r="E246">
        <f>IF($C$14*ReDiarioFert!C235&lt;=0,"0",$C$14*ReDiarioFert!C235)</f>
        <v>92.19515081491251</v>
      </c>
      <c r="G246">
        <f>$C$14*ReDiarioFert!E235</f>
        <v>41.26840869565217</v>
      </c>
      <c r="I246">
        <f>$C$14*ReDiarioFert!G235</f>
        <v>111.72116666666665</v>
      </c>
      <c r="K246">
        <f>$C$14*ReDiarioFert!I235</f>
        <v>71.70441692043698</v>
      </c>
      <c r="M246">
        <f>$C$14*ReDiarioFert!K235</f>
        <v>0.0039906376192899995</v>
      </c>
      <c r="O246">
        <f>$C$14*ReDiarioFert!M235</f>
        <v>0.536506915</v>
      </c>
      <c r="S246">
        <f>((E246/100)*$G$386+(G246/100)*$G$387+(I246/100)*$G$388+(K246/100)*$G$389+(M246/100)*$G$390+(O246)*$G$391+(Q246*$G$392))</f>
        <v>1952.1599925866622</v>
      </c>
    </row>
    <row r="247">
      <c r="B247">
        <v>230</v>
      </c>
      <c r="C247">
        <f>$I$13+B247</f>
        <v>40156</v>
      </c>
      <c r="E247">
        <f>IF($C$14*ReDiarioFert!C236&lt;=0,"0",$C$14*ReDiarioFert!C236)</f>
        <v>92.19515081491251</v>
      </c>
      <c r="G247">
        <f>$C$14*ReDiarioFert!E236</f>
        <v>41.26840869565217</v>
      </c>
      <c r="I247">
        <f>$C$14*ReDiarioFert!G236</f>
        <v>111.72116666666665</v>
      </c>
      <c r="K247">
        <f>$C$14*ReDiarioFert!I236</f>
        <v>71.70441692043698</v>
      </c>
      <c r="M247">
        <f>$C$14*ReDiarioFert!K236</f>
        <v>0.0039906376192899995</v>
      </c>
      <c r="O247">
        <f>$C$14*ReDiarioFert!M236</f>
        <v>0.536506915</v>
      </c>
      <c r="S247">
        <f>((E247/100)*$G$386+(G247/100)*$G$387+(I247/100)*$G$388+(K247/100)*$G$389+(M247/100)*$G$390+(O247)*$G$391+(Q247*$G$392))</f>
        <v>1952.1599925866622</v>
      </c>
    </row>
    <row r="248">
      <c r="B248">
        <v>231</v>
      </c>
      <c r="C248">
        <f>$I$13+B248</f>
        <v>40157</v>
      </c>
      <c r="E248">
        <f>IF($C$14*ReDiarioFert!C237&lt;=0,"0",$C$14*ReDiarioFert!C237)</f>
        <v>92.19515081491251</v>
      </c>
      <c r="G248">
        <f>$C$14*ReDiarioFert!E237</f>
        <v>41.26840869565217</v>
      </c>
      <c r="I248">
        <f>$C$14*ReDiarioFert!G237</f>
        <v>111.72116666666665</v>
      </c>
      <c r="K248">
        <f>$C$14*ReDiarioFert!I237</f>
        <v>71.70441692043698</v>
      </c>
      <c r="M248">
        <f>$C$14*ReDiarioFert!K237</f>
        <v>0.0039906376192899995</v>
      </c>
      <c r="O248">
        <f>$C$14*ReDiarioFert!M237</f>
        <v>0.536506915</v>
      </c>
      <c r="S248">
        <f>((E248/100)*$G$386+(G248/100)*$G$387+(I248/100)*$G$388+(K248/100)*$G$389+(M248/100)*$G$390+(O248)*$G$391+(Q248*$G$392))</f>
        <v>1952.1599925866622</v>
      </c>
    </row>
    <row r="249">
      <c r="A249">
        <v>34</v>
      </c>
      <c r="B249">
        <v>232</v>
      </c>
      <c r="C249">
        <f>$I$13+B249</f>
        <v>40158</v>
      </c>
      <c r="E249">
        <f>IF($C$14*ReDiarioFert!C238&lt;=0,"0",$C$14*ReDiarioFert!C238)</f>
        <v>92.19515081491251</v>
      </c>
      <c r="G249">
        <f>$C$14*ReDiarioFert!E238</f>
        <v>41.26840869565217</v>
      </c>
      <c r="I249">
        <f>$C$14*ReDiarioFert!G238</f>
        <v>111.72116666666665</v>
      </c>
      <c r="K249">
        <f>$C$14*ReDiarioFert!I238</f>
        <v>71.70441692043698</v>
      </c>
      <c r="M249">
        <f>$C$14*ReDiarioFert!K238</f>
        <v>0.0039906376192899995</v>
      </c>
      <c r="O249">
        <f>$C$14*ReDiarioFert!M238</f>
        <v>0.536506915</v>
      </c>
      <c r="Q249">
        <f>$C$14*Main!$D$63</f>
        <v>301</v>
      </c>
      <c r="S249">
        <f>((E249/100)*$G$386+(G249/100)*$G$387+(I249/100)*$G$388+(K249/100)*$G$389+(M249/100)*$G$390+(O249)*$G$391+(Q249*$G$392))</f>
        <v>2794.9599925866623</v>
      </c>
    </row>
    <row r="250">
      <c r="B250">
        <v>233</v>
      </c>
      <c r="C250">
        <f>$I$13+B250</f>
        <v>40159</v>
      </c>
      <c r="E250">
        <f>IF($C$14*ReDiarioFert!C239&lt;=0,"0",$C$14*ReDiarioFert!C239)</f>
        <v>92.19515081491251</v>
      </c>
      <c r="G250">
        <f>$C$14*ReDiarioFert!E239</f>
        <v>41.26840869565217</v>
      </c>
      <c r="I250">
        <f>$C$14*ReDiarioFert!G239</f>
        <v>111.72116666666665</v>
      </c>
      <c r="K250">
        <f>$C$14*ReDiarioFert!I239</f>
        <v>71.70441692043698</v>
      </c>
      <c r="M250">
        <f>$C$14*ReDiarioFert!K239</f>
        <v>0.0039906376192899995</v>
      </c>
      <c r="O250">
        <f>$C$14*ReDiarioFert!M239</f>
        <v>0.536506915</v>
      </c>
      <c r="S250">
        <f>((E250/100)*$G$386+(G250/100)*$G$387+(I250/100)*$G$388+(K250/100)*$G$389+(M250/100)*$G$390+(O250)*$G$391+(Q250*$G$392))</f>
        <v>1952.1599925866622</v>
      </c>
    </row>
    <row r="251">
      <c r="B251">
        <v>234</v>
      </c>
      <c r="C251">
        <f>$I$13+B251</f>
        <v>40160</v>
      </c>
      <c r="E251">
        <f>IF($C$14*ReDiarioFert!C240&lt;=0,"0",$C$14*ReDiarioFert!C240)</f>
        <v>92.19515081491251</v>
      </c>
      <c r="G251">
        <f>$C$14*ReDiarioFert!E240</f>
        <v>41.26840869565217</v>
      </c>
      <c r="I251">
        <f>$C$14*ReDiarioFert!G240</f>
        <v>111.72116666666665</v>
      </c>
      <c r="K251">
        <f>$C$14*ReDiarioFert!I240</f>
        <v>71.70441692043698</v>
      </c>
      <c r="M251">
        <f>$C$14*ReDiarioFert!K240</f>
        <v>0.0039906376192899995</v>
      </c>
      <c r="O251">
        <f>$C$14*ReDiarioFert!M240</f>
        <v>0.536506915</v>
      </c>
      <c r="S251">
        <f>((E251/100)*$G$386+(G251/100)*$G$387+(I251/100)*$G$388+(K251/100)*$G$389+(M251/100)*$G$390+(O251)*$G$391+(Q251*$G$392))</f>
        <v>1952.1599925866622</v>
      </c>
    </row>
    <row r="252">
      <c r="B252">
        <v>235</v>
      </c>
      <c r="C252">
        <f>$I$13+B252</f>
        <v>40161</v>
      </c>
      <c r="E252">
        <f>IF($C$14*ReDiarioFert!C241&lt;=0,"0",$C$14*ReDiarioFert!C241)</f>
        <v>92.19515081491251</v>
      </c>
      <c r="G252">
        <f>$C$14*ReDiarioFert!E241</f>
        <v>41.26840869565217</v>
      </c>
      <c r="I252">
        <f>$C$14*ReDiarioFert!G241</f>
        <v>111.72116666666665</v>
      </c>
      <c r="K252">
        <f>$C$14*ReDiarioFert!I241</f>
        <v>71.70441692043698</v>
      </c>
      <c r="M252">
        <f>$C$14*ReDiarioFert!K241</f>
        <v>0.0039906376192899995</v>
      </c>
      <c r="O252">
        <f>$C$14*ReDiarioFert!M241</f>
        <v>0.536506915</v>
      </c>
      <c r="S252">
        <f>((E252/100)*$G$386+(G252/100)*$G$387+(I252/100)*$G$388+(K252/100)*$G$389+(M252/100)*$G$390+(O252)*$G$391+(Q252*$G$392))</f>
        <v>1952.1599925866622</v>
      </c>
    </row>
    <row r="253">
      <c r="B253">
        <v>236</v>
      </c>
      <c r="C253">
        <f>$I$13+B253</f>
        <v>40162</v>
      </c>
      <c r="E253">
        <f>IF($C$14*ReDiarioFert!C242&lt;=0,"0",$C$14*ReDiarioFert!C242)</f>
        <v>92.19515081491251</v>
      </c>
      <c r="G253">
        <f>$C$14*ReDiarioFert!E242</f>
        <v>41.26840869565217</v>
      </c>
      <c r="I253">
        <f>$C$14*ReDiarioFert!G242</f>
        <v>111.72116666666665</v>
      </c>
      <c r="K253">
        <f>$C$14*ReDiarioFert!I242</f>
        <v>71.70441692043698</v>
      </c>
      <c r="M253">
        <f>$C$14*ReDiarioFert!K242</f>
        <v>0.0039906376192899995</v>
      </c>
      <c r="O253">
        <f>$C$14*ReDiarioFert!M242</f>
        <v>0.536506915</v>
      </c>
      <c r="S253">
        <f>((E253/100)*$G$386+(G253/100)*$G$387+(I253/100)*$G$388+(K253/100)*$G$389+(M253/100)*$G$390+(O253)*$G$391+(Q253*$G$392))</f>
        <v>1952.1599925866622</v>
      </c>
    </row>
    <row r="254">
      <c r="B254">
        <v>237</v>
      </c>
      <c r="C254">
        <f>$I$13+B254</f>
        <v>40163</v>
      </c>
      <c r="E254">
        <f>IF($C$14*ReDiarioFert!C243&lt;=0,"0",$C$14*ReDiarioFert!C243)</f>
        <v>92.19515081491251</v>
      </c>
      <c r="G254">
        <f>$C$14*ReDiarioFert!E243</f>
        <v>41.26840869565217</v>
      </c>
      <c r="I254">
        <f>$C$14*ReDiarioFert!G243</f>
        <v>111.72116666666665</v>
      </c>
      <c r="K254">
        <f>$C$14*ReDiarioFert!I243</f>
        <v>71.70441692043698</v>
      </c>
      <c r="M254">
        <f>$C$14*ReDiarioFert!K243</f>
        <v>0.0039906376192899995</v>
      </c>
      <c r="O254">
        <f>$C$14*ReDiarioFert!M243</f>
        <v>0.536506915</v>
      </c>
      <c r="S254">
        <f>((E254/100)*$G$386+(G254/100)*$G$387+(I254/100)*$G$388+(K254/100)*$G$389+(M254/100)*$G$390+(O254)*$G$391+(Q254*$G$392))</f>
        <v>1952.1599925866622</v>
      </c>
    </row>
    <row r="255">
      <c r="B255">
        <v>238</v>
      </c>
      <c r="C255">
        <f>$I$13+B255</f>
        <v>40164</v>
      </c>
      <c r="E255">
        <f>IF($C$14*ReDiarioFert!C244&lt;=0,"0",$C$14*ReDiarioFert!C244)</f>
        <v>92.19515081491251</v>
      </c>
      <c r="G255">
        <f>$C$14*ReDiarioFert!E244</f>
        <v>41.26840869565217</v>
      </c>
      <c r="I255">
        <f>$C$14*ReDiarioFert!G244</f>
        <v>111.72116666666665</v>
      </c>
      <c r="K255">
        <f>$C$14*ReDiarioFert!I244</f>
        <v>71.70441692043698</v>
      </c>
      <c r="M255">
        <f>$C$14*ReDiarioFert!K244</f>
        <v>0.0039906376192899995</v>
      </c>
      <c r="O255">
        <f>$C$14*ReDiarioFert!M244</f>
        <v>0.536506915</v>
      </c>
      <c r="S255">
        <f>((E255/100)*$G$386+(G255/100)*$G$387+(I255/100)*$G$388+(K255/100)*$G$389+(M255/100)*$G$390+(O255)*$G$391+(Q255*$G$392))</f>
        <v>1952.1599925866622</v>
      </c>
    </row>
    <row r="256">
      <c r="A256">
        <v>35</v>
      </c>
      <c r="B256">
        <v>239</v>
      </c>
      <c r="C256">
        <f>$I$13+B256</f>
        <v>40165</v>
      </c>
      <c r="E256">
        <f>IF($C$14*ReDiarioFert!C245&lt;=0,"0",$C$14*ReDiarioFert!C245)</f>
        <v>92.19515081491251</v>
      </c>
      <c r="G256">
        <f>$C$14*ReDiarioFert!E245</f>
        <v>41.26840869565217</v>
      </c>
      <c r="I256">
        <f>$C$14*ReDiarioFert!G245</f>
        <v>111.72116666666665</v>
      </c>
      <c r="K256">
        <f>$C$14*ReDiarioFert!I245</f>
        <v>71.70441692043698</v>
      </c>
      <c r="M256">
        <f>$C$14*ReDiarioFert!K245</f>
        <v>0.0039906376192899995</v>
      </c>
      <c r="O256">
        <f>$C$14*ReDiarioFert!M245</f>
        <v>0.536506915</v>
      </c>
      <c r="Q256">
        <f>$C$14*Main!$D$63</f>
        <v>301</v>
      </c>
      <c r="S256">
        <f>((E256/100)*$G$386+(G256/100)*$G$387+(I256/100)*$G$388+(K256/100)*$G$389+(M256/100)*$G$390+(O256)*$G$391+(Q256*$G$392))</f>
        <v>2794.9599925866623</v>
      </c>
    </row>
    <row r="257">
      <c r="B257">
        <v>240</v>
      </c>
      <c r="C257">
        <f>$I$13+B257</f>
        <v>40166</v>
      </c>
      <c r="E257">
        <f>IF($C$14*ReDiarioFert!C246&lt;=0,"0",$C$14*ReDiarioFert!C246)</f>
        <v>92.19515081491251</v>
      </c>
      <c r="G257">
        <f>$C$14*ReDiarioFert!E246</f>
        <v>41.26840869565217</v>
      </c>
      <c r="I257">
        <f>$C$14*ReDiarioFert!G246</f>
        <v>111.72116666666665</v>
      </c>
      <c r="K257">
        <f>$C$14*ReDiarioFert!I246</f>
        <v>71.70441692043698</v>
      </c>
      <c r="M257">
        <f>$C$14*ReDiarioFert!K246</f>
        <v>0.0039906376192899995</v>
      </c>
      <c r="O257">
        <f>$C$14*ReDiarioFert!M246</f>
        <v>0.536506915</v>
      </c>
      <c r="S257">
        <f>((E257/100)*$G$386+(G257/100)*$G$387+(I257/100)*$G$388+(K257/100)*$G$389+(M257/100)*$G$390+(O257)*$G$391+(Q257*$G$392))</f>
        <v>1952.1599925866622</v>
      </c>
    </row>
    <row r="258">
      <c r="B258">
        <v>241</v>
      </c>
      <c r="C258">
        <f>$I$13+B258</f>
        <v>40167</v>
      </c>
      <c r="E258">
        <f>IF($C$14*ReDiarioFert!C247&lt;=0,"0",$C$14*ReDiarioFert!C247)</f>
        <v>92.19515081491251</v>
      </c>
      <c r="G258">
        <f>$C$14*ReDiarioFert!E247</f>
        <v>41.26840869565217</v>
      </c>
      <c r="I258">
        <f>$C$14*ReDiarioFert!G247</f>
        <v>111.72116666666665</v>
      </c>
      <c r="K258">
        <f>$C$14*ReDiarioFert!I247</f>
        <v>71.70441692043698</v>
      </c>
      <c r="M258">
        <f>$C$14*ReDiarioFert!K247</f>
        <v>0.0039906376192899995</v>
      </c>
      <c r="O258">
        <f>$C$14*ReDiarioFert!M247</f>
        <v>0.536506915</v>
      </c>
      <c r="S258">
        <f>((E258/100)*$G$386+(G258/100)*$G$387+(I258/100)*$G$388+(K258/100)*$G$389+(M258/100)*$G$390+(O258)*$G$391+(Q258*$G$392))</f>
        <v>1952.1599925866622</v>
      </c>
    </row>
    <row r="259">
      <c r="B259">
        <v>242</v>
      </c>
      <c r="C259">
        <f>$I$13+B259</f>
        <v>40168</v>
      </c>
      <c r="E259">
        <f>IF($C$14*ReDiarioFert!C248&lt;=0,"0",$C$14*ReDiarioFert!C248)</f>
        <v>92.19515081491251</v>
      </c>
      <c r="G259">
        <f>$C$14*ReDiarioFert!E248</f>
        <v>41.26840869565217</v>
      </c>
      <c r="I259">
        <f>$C$14*ReDiarioFert!G248</f>
        <v>111.72116666666665</v>
      </c>
      <c r="K259">
        <f>$C$14*ReDiarioFert!I248</f>
        <v>71.70441692043698</v>
      </c>
      <c r="M259">
        <f>$C$14*ReDiarioFert!K248</f>
        <v>0.0039906376192899995</v>
      </c>
      <c r="O259">
        <f>$C$14*ReDiarioFert!M248</f>
        <v>0.536506915</v>
      </c>
      <c r="S259">
        <f>((E259/100)*$G$386+(G259/100)*$G$387+(I259/100)*$G$388+(K259/100)*$G$389+(M259/100)*$G$390+(O259)*$G$391+(Q259*$G$392))</f>
        <v>1952.1599925866622</v>
      </c>
    </row>
    <row r="260">
      <c r="B260">
        <v>243</v>
      </c>
      <c r="C260">
        <f>$I$13+B260</f>
        <v>40169</v>
      </c>
      <c r="E260">
        <f>IF($C$14*ReDiarioFert!C249&lt;=0,"0",$C$14*ReDiarioFert!C249)</f>
        <v>92.19515081491251</v>
      </c>
      <c r="G260">
        <f>$C$14*ReDiarioFert!E249</f>
        <v>41.26840869565217</v>
      </c>
      <c r="I260">
        <f>$C$14*ReDiarioFert!G249</f>
        <v>111.72116666666665</v>
      </c>
      <c r="K260">
        <f>$C$14*ReDiarioFert!I249</f>
        <v>71.70441692043698</v>
      </c>
      <c r="M260">
        <f>$C$14*ReDiarioFert!K249</f>
        <v>0.0039906376192899995</v>
      </c>
      <c r="O260">
        <f>$C$14*ReDiarioFert!M249</f>
        <v>0.536506915</v>
      </c>
      <c r="S260">
        <f>((E260/100)*$G$386+(G260/100)*$G$387+(I260/100)*$G$388+(K260/100)*$G$389+(M260/100)*$G$390+(O260)*$G$391+(Q260*$G$392))</f>
        <v>1952.1599925866622</v>
      </c>
    </row>
    <row r="261">
      <c r="B261">
        <v>244</v>
      </c>
      <c r="C261">
        <f>$I$13+B261</f>
        <v>40170</v>
      </c>
      <c r="E261">
        <f>IF($C$14*ReDiarioFert!C250&lt;=0,"0",$C$14*ReDiarioFert!C250)</f>
        <v>92.19515081491251</v>
      </c>
      <c r="G261">
        <f>$C$14*ReDiarioFert!E250</f>
        <v>41.26840869565217</v>
      </c>
      <c r="I261">
        <f>$C$14*ReDiarioFert!G250</f>
        <v>111.72116666666665</v>
      </c>
      <c r="K261">
        <f>$C$14*ReDiarioFert!I250</f>
        <v>71.70441692043698</v>
      </c>
      <c r="M261">
        <f>$C$14*ReDiarioFert!K250</f>
        <v>0.0039906376192899995</v>
      </c>
      <c r="O261">
        <f>$C$14*ReDiarioFert!M250</f>
        <v>0.536506915</v>
      </c>
      <c r="S261">
        <f>((E261/100)*$G$386+(G261/100)*$G$387+(I261/100)*$G$388+(K261/100)*$G$389+(M261/100)*$G$390+(O261)*$G$391+(Q261*$G$392))</f>
        <v>1952.1599925866622</v>
      </c>
    </row>
    <row r="262">
      <c r="B262">
        <v>245</v>
      </c>
      <c r="C262">
        <f>$I$13+B262</f>
        <v>40171</v>
      </c>
      <c r="E262">
        <f>IF($C$14*ReDiarioFert!C251&lt;=0,"0",$C$14*ReDiarioFert!C251)</f>
        <v>92.19515081491251</v>
      </c>
      <c r="G262">
        <f>$C$14*ReDiarioFert!E251</f>
        <v>41.26840869565217</v>
      </c>
      <c r="I262">
        <f>$C$14*ReDiarioFert!G251</f>
        <v>111.72116666666665</v>
      </c>
      <c r="K262">
        <f>$C$14*ReDiarioFert!I251</f>
        <v>71.70441692043698</v>
      </c>
      <c r="M262">
        <f>$C$14*ReDiarioFert!K251</f>
        <v>0.0039906376192899995</v>
      </c>
      <c r="O262">
        <f>$C$14*ReDiarioFert!M251</f>
        <v>0.536506915</v>
      </c>
      <c r="S262">
        <f>((E262/100)*$G$386+(G262/100)*$G$387+(I262/100)*$G$388+(K262/100)*$G$389+(M262/100)*$G$390+(O262)*$G$391+(Q262*$G$392))</f>
        <v>1952.1599925866622</v>
      </c>
    </row>
    <row r="263">
      <c r="A263">
        <v>36</v>
      </c>
      <c r="B263">
        <v>246</v>
      </c>
      <c r="C263">
        <f>$I$13+B263</f>
        <v>40172</v>
      </c>
      <c r="E263">
        <f>IF($C$14*ReDiarioFert!C252&lt;=0,"0",$C$14*ReDiarioFert!C252)</f>
        <v>92.19515081491251</v>
      </c>
      <c r="G263">
        <f>$C$14*ReDiarioFert!E252</f>
        <v>41.26840869565217</v>
      </c>
      <c r="I263">
        <f>$C$14*ReDiarioFert!G252</f>
        <v>111.72116666666665</v>
      </c>
      <c r="K263">
        <f>$C$14*ReDiarioFert!I252</f>
        <v>71.70441692043698</v>
      </c>
      <c r="M263">
        <f>$C$14*ReDiarioFert!K252</f>
        <v>0.0039906376192899995</v>
      </c>
      <c r="O263">
        <f>$C$14*ReDiarioFert!M252</f>
        <v>0.536506915</v>
      </c>
      <c r="Q263">
        <f>$C$14*Main!$D$63</f>
        <v>301</v>
      </c>
      <c r="S263">
        <f>((E263/100)*$G$386+(G263/100)*$G$387+(I263/100)*$G$388+(K263/100)*$G$389+(M263/100)*$G$390+(O263)*$G$391+(Q263*$G$392))</f>
        <v>2794.9599925866623</v>
      </c>
    </row>
    <row r="264">
      <c r="B264">
        <v>247</v>
      </c>
      <c r="C264">
        <f>$I$13+B264</f>
        <v>40173</v>
      </c>
      <c r="E264">
        <f>IF($C$14*ReDiarioFert!C253&lt;=0,"0",$C$14*ReDiarioFert!C253)</f>
        <v>92.19515081491251</v>
      </c>
      <c r="G264">
        <f>$C$14*ReDiarioFert!E253</f>
        <v>41.26840869565217</v>
      </c>
      <c r="I264">
        <f>$C$14*ReDiarioFert!G253</f>
        <v>111.72116666666665</v>
      </c>
      <c r="K264">
        <f>$C$14*ReDiarioFert!I253</f>
        <v>71.70441692043698</v>
      </c>
      <c r="M264">
        <f>$C$14*ReDiarioFert!K253</f>
        <v>0.0039906376192899995</v>
      </c>
      <c r="O264">
        <f>$C$14*ReDiarioFert!M253</f>
        <v>0.536506915</v>
      </c>
      <c r="S264">
        <f>((E264/100)*$G$386+(G264/100)*$G$387+(I264/100)*$G$388+(K264/100)*$G$389+(M264/100)*$G$390+(O264)*$G$391+(Q264*$G$392))</f>
        <v>1952.1599925866622</v>
      </c>
    </row>
    <row r="265">
      <c r="B265">
        <v>248</v>
      </c>
      <c r="C265">
        <f>$I$13+B265</f>
        <v>40174</v>
      </c>
      <c r="E265">
        <f>IF($C$14*ReDiarioFert!C254&lt;=0,"0",$C$14*ReDiarioFert!C254)</f>
        <v>92.19515081491251</v>
      </c>
      <c r="G265">
        <f>$C$14*ReDiarioFert!E254</f>
        <v>41.26840869565217</v>
      </c>
      <c r="I265">
        <f>$C$14*ReDiarioFert!G254</f>
        <v>111.72116666666665</v>
      </c>
      <c r="K265">
        <f>$C$14*ReDiarioFert!I254</f>
        <v>71.70441692043698</v>
      </c>
      <c r="M265">
        <f>$C$14*ReDiarioFert!K254</f>
        <v>0.0039906376192899995</v>
      </c>
      <c r="O265">
        <f>$C$14*ReDiarioFert!M254</f>
        <v>0.536506915</v>
      </c>
      <c r="S265">
        <f>((E265/100)*$G$386+(G265/100)*$G$387+(I265/100)*$G$388+(K265/100)*$G$389+(M265/100)*$G$390+(O265)*$G$391+(Q265*$G$392))</f>
        <v>1952.1599925866622</v>
      </c>
    </row>
    <row r="266">
      <c r="B266">
        <v>249</v>
      </c>
      <c r="C266">
        <f>$I$13+B266</f>
        <v>40175</v>
      </c>
      <c r="E266">
        <f>IF($C$14*ReDiarioFert!C255&lt;=0,"0",$C$14*ReDiarioFert!C255)</f>
        <v>92.19515081491251</v>
      </c>
      <c r="G266">
        <f>$C$14*ReDiarioFert!E255</f>
        <v>41.26840869565217</v>
      </c>
      <c r="I266">
        <f>$C$14*ReDiarioFert!G255</f>
        <v>111.72116666666665</v>
      </c>
      <c r="K266">
        <f>$C$14*ReDiarioFert!I255</f>
        <v>71.70441692043698</v>
      </c>
      <c r="M266">
        <f>$C$14*ReDiarioFert!K255</f>
        <v>0.0039906376192899995</v>
      </c>
      <c r="O266">
        <f>$C$14*ReDiarioFert!M255</f>
        <v>0.536506915</v>
      </c>
      <c r="S266">
        <f>((E266/100)*$G$386+(G266/100)*$G$387+(I266/100)*$G$388+(K266/100)*$G$389+(M266/100)*$G$390+(O266)*$G$391+(Q266*$G$392))</f>
        <v>1952.1599925866622</v>
      </c>
    </row>
    <row r="267">
      <c r="B267">
        <v>250</v>
      </c>
      <c r="C267">
        <f>$I$13+B267</f>
        <v>40176</v>
      </c>
      <c r="E267">
        <f>IF($C$14*ReDiarioFert!C256&lt;=0,"0",$C$14*ReDiarioFert!C256)</f>
        <v>92.19515081491251</v>
      </c>
      <c r="G267">
        <f>$C$14*ReDiarioFert!E256</f>
        <v>41.26840869565217</v>
      </c>
      <c r="I267">
        <f>$C$14*ReDiarioFert!G256</f>
        <v>111.72116666666665</v>
      </c>
      <c r="K267">
        <f>$C$14*ReDiarioFert!I256</f>
        <v>71.70441692043698</v>
      </c>
      <c r="M267">
        <f>$C$14*ReDiarioFert!K256</f>
        <v>0.0039906376192899995</v>
      </c>
      <c r="O267">
        <f>$C$14*ReDiarioFert!M256</f>
        <v>0.536506915</v>
      </c>
      <c r="S267">
        <f>((E267/100)*$G$386+(G267/100)*$G$387+(I267/100)*$G$388+(K267/100)*$G$389+(M267/100)*$G$390+(O267)*$G$391+(Q267*$G$392))</f>
        <v>1952.1599925866622</v>
      </c>
    </row>
    <row r="268">
      <c r="B268">
        <v>251</v>
      </c>
      <c r="C268">
        <f>$I$13+B268</f>
        <v>40177</v>
      </c>
      <c r="E268">
        <f>IF($C$14*ReDiarioFert!C257&lt;=0,"0",$C$14*ReDiarioFert!C257)</f>
        <v>92.19515081491251</v>
      </c>
      <c r="G268">
        <f>$C$14*ReDiarioFert!E257</f>
        <v>41.26840869565217</v>
      </c>
      <c r="I268">
        <f>$C$14*ReDiarioFert!G257</f>
        <v>111.72116666666665</v>
      </c>
      <c r="K268">
        <f>$C$14*ReDiarioFert!I257</f>
        <v>71.70441692043698</v>
      </c>
      <c r="M268">
        <f>$C$14*ReDiarioFert!K257</f>
        <v>0.0039906376192899995</v>
      </c>
      <c r="O268">
        <f>$C$14*ReDiarioFert!M257</f>
        <v>0.536506915</v>
      </c>
      <c r="S268">
        <f>((E268/100)*$G$386+(G268/100)*$G$387+(I268/100)*$G$388+(K268/100)*$G$389+(M268/100)*$G$390+(O268)*$G$391+(Q268*$G$392))</f>
        <v>1952.1599925866622</v>
      </c>
    </row>
    <row r="269">
      <c r="B269">
        <v>252</v>
      </c>
      <c r="C269">
        <f>$I$13+B269</f>
        <v>40178</v>
      </c>
      <c r="E269">
        <f>IF($C$14*ReDiarioFert!C258&lt;=0,"0",$C$14*ReDiarioFert!C258)</f>
        <v>92.19515081491251</v>
      </c>
      <c r="G269">
        <f>$C$14*ReDiarioFert!E258</f>
        <v>41.26840869565217</v>
      </c>
      <c r="I269">
        <f>$C$14*ReDiarioFert!G258</f>
        <v>111.72116666666665</v>
      </c>
      <c r="K269">
        <f>$C$14*ReDiarioFert!I258</f>
        <v>71.70441692043698</v>
      </c>
      <c r="M269">
        <f>$C$14*ReDiarioFert!K258</f>
        <v>0.0039906376192899995</v>
      </c>
      <c r="O269">
        <f>$C$14*ReDiarioFert!M258</f>
        <v>0.536506915</v>
      </c>
      <c r="S269">
        <f>((E269/100)*$G$386+(G269/100)*$G$387+(I269/100)*$G$388+(K269/100)*$G$389+(M269/100)*$G$390+(O269)*$G$391+(Q269*$G$392))</f>
        <v>1952.1599925866622</v>
      </c>
    </row>
    <row r="270">
      <c r="A270">
        <v>37</v>
      </c>
      <c r="B270">
        <v>253</v>
      </c>
      <c r="C270">
        <f>$I$13+B270</f>
        <v>40179</v>
      </c>
      <c r="E270">
        <f>IF($C$14*ReDiarioFert!C259&lt;=0,"0",$C$14*ReDiarioFert!C259)</f>
        <v>92.19515081491251</v>
      </c>
      <c r="G270">
        <f>$C$14*ReDiarioFert!E259</f>
        <v>41.26840869565217</v>
      </c>
      <c r="I270">
        <f>$C$14*ReDiarioFert!G259</f>
        <v>111.72116666666665</v>
      </c>
      <c r="K270">
        <f>$C$14*ReDiarioFert!I259</f>
        <v>71.70441692043698</v>
      </c>
      <c r="M270">
        <f>$C$14*ReDiarioFert!K259</f>
        <v>0.0039906376192899995</v>
      </c>
      <c r="O270">
        <f>$C$14*ReDiarioFert!M259</f>
        <v>0.536506915</v>
      </c>
      <c r="Q270">
        <f>$C$14*Main!$D$63</f>
        <v>301</v>
      </c>
      <c r="S270">
        <f>((E270/100)*$G$386+(G270/100)*$G$387+(I270/100)*$G$388+(K270/100)*$G$389+(M270/100)*$G$390+(O270)*$G$391+(Q270*$G$392))</f>
        <v>2794.9599925866623</v>
      </c>
    </row>
    <row r="271">
      <c r="B271">
        <v>254</v>
      </c>
      <c r="C271">
        <f>$I$13+B271</f>
        <v>40180</v>
      </c>
      <c r="E271">
        <f>IF($C$14*ReDiarioFert!C260&lt;=0,"0",$C$14*ReDiarioFert!C260)</f>
        <v>92.19515081491251</v>
      </c>
      <c r="G271">
        <f>$C$14*ReDiarioFert!E260</f>
        <v>41.26840869565217</v>
      </c>
      <c r="I271">
        <f>$C$14*ReDiarioFert!G260</f>
        <v>111.72116666666665</v>
      </c>
      <c r="K271">
        <f>$C$14*ReDiarioFert!I260</f>
        <v>71.70441692043698</v>
      </c>
      <c r="M271">
        <f>$C$14*ReDiarioFert!K260</f>
        <v>0.0039906376192899995</v>
      </c>
      <c r="O271">
        <f>$C$14*ReDiarioFert!M260</f>
        <v>0.536506915</v>
      </c>
      <c r="S271">
        <f>((E271/100)*$G$386+(G271/100)*$G$387+(I271/100)*$G$388+(K271/100)*$G$389+(M271/100)*$G$390+(O271)*$G$391+(Q271*$G$392))</f>
        <v>1952.1599925866622</v>
      </c>
    </row>
    <row r="272">
      <c r="B272">
        <v>255</v>
      </c>
      <c r="C272">
        <f>$I$13+B272</f>
        <v>40181</v>
      </c>
      <c r="E272">
        <f>IF($C$14*ReDiarioFert!C261&lt;=0,"0",$C$14*ReDiarioFert!C261)</f>
        <v>92.19515081491251</v>
      </c>
      <c r="G272">
        <f>$C$14*ReDiarioFert!E261</f>
        <v>41.26840869565217</v>
      </c>
      <c r="I272">
        <f>$C$14*ReDiarioFert!G261</f>
        <v>111.72116666666665</v>
      </c>
      <c r="K272">
        <f>$C$14*ReDiarioFert!I261</f>
        <v>71.70441692043698</v>
      </c>
      <c r="M272">
        <f>$C$14*ReDiarioFert!K261</f>
        <v>0.0039906376192899995</v>
      </c>
      <c r="O272">
        <f>$C$14*ReDiarioFert!M261</f>
        <v>0.536506915</v>
      </c>
      <c r="S272">
        <f>((E272/100)*$G$386+(G272/100)*$G$387+(I272/100)*$G$388+(K272/100)*$G$389+(M272/100)*$G$390+(O272)*$G$391+(Q272*$G$392))</f>
        <v>1952.1599925866622</v>
      </c>
    </row>
    <row r="273">
      <c r="B273">
        <v>256</v>
      </c>
      <c r="C273">
        <f>$I$13+B273</f>
        <v>40182</v>
      </c>
      <c r="E273">
        <f>IF($C$14*ReDiarioFert!C262&lt;=0,"0",$C$14*ReDiarioFert!C262)</f>
        <v>92.19515081491251</v>
      </c>
      <c r="G273">
        <f>$C$14*ReDiarioFert!E262</f>
        <v>41.26840869565217</v>
      </c>
      <c r="I273">
        <f>$C$14*ReDiarioFert!G262</f>
        <v>111.72116666666665</v>
      </c>
      <c r="K273">
        <f>$C$14*ReDiarioFert!I262</f>
        <v>71.70441692043698</v>
      </c>
      <c r="M273">
        <f>$C$14*ReDiarioFert!K262</f>
        <v>0.0039906376192899995</v>
      </c>
      <c r="O273">
        <f>$C$14*ReDiarioFert!M262</f>
        <v>0.536506915</v>
      </c>
      <c r="S273">
        <f>((E273/100)*$G$386+(G273/100)*$G$387+(I273/100)*$G$388+(K273/100)*$G$389+(M273/100)*$G$390+(O273)*$G$391+(Q273*$G$392))</f>
        <v>1952.1599925866622</v>
      </c>
    </row>
    <row r="274">
      <c r="B274">
        <v>257</v>
      </c>
      <c r="C274">
        <f>$I$13+B274</f>
        <v>40183</v>
      </c>
      <c r="E274">
        <f>IF($C$14*ReDiarioFert!C263&lt;=0,"0",$C$14*ReDiarioFert!C263)</f>
        <v>92.19515081491251</v>
      </c>
      <c r="G274">
        <f>$C$14*ReDiarioFert!E263</f>
        <v>41.26840869565217</v>
      </c>
      <c r="I274">
        <f>$C$14*ReDiarioFert!G263</f>
        <v>111.72116666666665</v>
      </c>
      <c r="K274">
        <f>$C$14*ReDiarioFert!I263</f>
        <v>71.70441692043698</v>
      </c>
      <c r="M274">
        <f>$C$14*ReDiarioFert!K263</f>
        <v>0.0039906376192899995</v>
      </c>
      <c r="O274">
        <f>$C$14*ReDiarioFert!M263</f>
        <v>0.536506915</v>
      </c>
      <c r="S274">
        <f>((E274/100)*$G$386+(G274/100)*$G$387+(I274/100)*$G$388+(K274/100)*$G$389+(M274/100)*$G$390+(O274)*$G$391+(Q274*$G$392))</f>
        <v>1952.1599925866622</v>
      </c>
    </row>
    <row r="275">
      <c r="B275">
        <v>258</v>
      </c>
      <c r="C275">
        <f>$I$13+B275</f>
        <v>40184</v>
      </c>
      <c r="E275">
        <f>IF($C$14*ReDiarioFert!C264&lt;=0,"0",$C$14*ReDiarioFert!C264)</f>
        <v>92.19515081491251</v>
      </c>
      <c r="G275">
        <f>$C$14*ReDiarioFert!E264</f>
        <v>41.26840869565217</v>
      </c>
      <c r="I275">
        <f>$C$14*ReDiarioFert!G264</f>
        <v>111.72116666666665</v>
      </c>
      <c r="K275">
        <f>$C$14*ReDiarioFert!I264</f>
        <v>71.70441692043698</v>
      </c>
      <c r="M275">
        <f>$C$14*ReDiarioFert!K264</f>
        <v>0.0039906376192899995</v>
      </c>
      <c r="O275">
        <f>$C$14*ReDiarioFert!M264</f>
        <v>0.536506915</v>
      </c>
      <c r="S275">
        <f>((E275/100)*$G$386+(G275/100)*$G$387+(I275/100)*$G$388+(K275/100)*$G$389+(M275/100)*$G$390+(O275)*$G$391+(Q275*$G$392))</f>
        <v>1952.1599925866622</v>
      </c>
    </row>
    <row r="276">
      <c r="B276">
        <v>259</v>
      </c>
      <c r="C276">
        <f>$I$13+B276</f>
        <v>40185</v>
      </c>
      <c r="E276">
        <f>IF($C$14*ReDiarioFert!C265&lt;=0,"0",$C$14*ReDiarioFert!C265)</f>
        <v>92.19515081491251</v>
      </c>
      <c r="G276">
        <f>$C$14*ReDiarioFert!E265</f>
        <v>41.26840869565217</v>
      </c>
      <c r="I276">
        <f>$C$14*ReDiarioFert!G265</f>
        <v>111.72116666666665</v>
      </c>
      <c r="K276">
        <f>$C$14*ReDiarioFert!I265</f>
        <v>71.70441692043698</v>
      </c>
      <c r="M276">
        <f>$C$14*ReDiarioFert!K265</f>
        <v>0.0039906376192899995</v>
      </c>
      <c r="O276">
        <f>$C$14*ReDiarioFert!M265</f>
        <v>0.536506915</v>
      </c>
      <c r="S276">
        <f>((E276/100)*$G$386+(G276/100)*$G$387+(I276/100)*$G$388+(K276/100)*$G$389+(M276/100)*$G$390+(O276)*$G$391+(Q276*$G$392))</f>
        <v>1952.1599925866622</v>
      </c>
    </row>
    <row r="277">
      <c r="A277">
        <v>38</v>
      </c>
      <c r="B277">
        <v>260</v>
      </c>
      <c r="C277">
        <f>$I$13+B277</f>
        <v>40186</v>
      </c>
      <c r="E277">
        <f>IF($C$14*ReDiarioFert!C266&lt;=0,"0",$C$14*ReDiarioFert!C266)</f>
        <v>92.19515081491251</v>
      </c>
      <c r="G277">
        <f>$C$14*ReDiarioFert!E266</f>
        <v>41.26840869565217</v>
      </c>
      <c r="I277">
        <f>$C$14*ReDiarioFert!G266</f>
        <v>111.72116666666665</v>
      </c>
      <c r="K277">
        <f>$C$14*ReDiarioFert!I266</f>
        <v>71.70441692043698</v>
      </c>
      <c r="M277">
        <f>$C$14*ReDiarioFert!K266</f>
        <v>0.0039906376192899995</v>
      </c>
      <c r="O277">
        <f>$C$14*ReDiarioFert!M266</f>
        <v>0.536506915</v>
      </c>
      <c r="Q277">
        <f>$C$14*Main!$D$63</f>
        <v>301</v>
      </c>
      <c r="S277">
        <f>((E277/100)*$G$386+(G277/100)*$G$387+(I277/100)*$G$388+(K277/100)*$G$389+(M277/100)*$G$390+(O277)*$G$391+(Q277*$G$392))</f>
        <v>2794.9599925866623</v>
      </c>
    </row>
    <row r="278">
      <c r="B278">
        <v>261</v>
      </c>
      <c r="C278">
        <f>$I$13+B278</f>
        <v>40187</v>
      </c>
      <c r="E278">
        <f>IF($C$14*ReDiarioFert!C267&lt;=0,"0",$C$14*ReDiarioFert!C267)</f>
        <v>92.19515081491251</v>
      </c>
      <c r="G278">
        <f>$C$14*ReDiarioFert!E267</f>
        <v>41.26840869565217</v>
      </c>
      <c r="I278">
        <f>$C$14*ReDiarioFert!G267</f>
        <v>111.72116666666665</v>
      </c>
      <c r="K278">
        <f>$C$14*ReDiarioFert!I267</f>
        <v>71.70441692043698</v>
      </c>
      <c r="M278">
        <f>$C$14*ReDiarioFert!K267</f>
        <v>0.0039906376192899995</v>
      </c>
      <c r="O278">
        <f>$C$14*ReDiarioFert!M267</f>
        <v>0.536506915</v>
      </c>
      <c r="S278">
        <f>((E278/100)*$G$386+(G278/100)*$G$387+(I278/100)*$G$388+(K278/100)*$G$389+(M278/100)*$G$390+(O278)*$G$391+(Q278*$G$392))</f>
        <v>1952.1599925866622</v>
      </c>
    </row>
    <row r="279">
      <c r="B279">
        <v>262</v>
      </c>
      <c r="C279">
        <f>$I$13+B279</f>
        <v>40188</v>
      </c>
      <c r="E279">
        <f>IF($C$14*ReDiarioFert!C268&lt;=0,"0",$C$14*ReDiarioFert!C268)</f>
        <v>92.19515081491251</v>
      </c>
      <c r="G279">
        <f>$C$14*ReDiarioFert!E268</f>
        <v>41.26840869565217</v>
      </c>
      <c r="I279">
        <f>$C$14*ReDiarioFert!G268</f>
        <v>111.72116666666665</v>
      </c>
      <c r="K279">
        <f>$C$14*ReDiarioFert!I268</f>
        <v>71.70441692043698</v>
      </c>
      <c r="M279">
        <f>$C$14*ReDiarioFert!K268</f>
        <v>0.0039906376192899995</v>
      </c>
      <c r="O279">
        <f>$C$14*ReDiarioFert!M268</f>
        <v>0.536506915</v>
      </c>
      <c r="S279">
        <f>((E279/100)*$G$386+(G279/100)*$G$387+(I279/100)*$G$388+(K279/100)*$G$389+(M279/100)*$G$390+(O279)*$G$391+(Q279*$G$392))</f>
        <v>1952.1599925866622</v>
      </c>
    </row>
    <row r="280">
      <c r="B280">
        <v>263</v>
      </c>
      <c r="C280">
        <f>$I$13+B280</f>
        <v>40189</v>
      </c>
      <c r="E280">
        <f>IF($C$14*ReDiarioFert!C269&lt;=0,"0",$C$14*ReDiarioFert!C269)</f>
        <v>92.19515081491251</v>
      </c>
      <c r="G280">
        <f>$C$14*ReDiarioFert!E269</f>
        <v>41.26840869565217</v>
      </c>
      <c r="I280">
        <f>$C$14*ReDiarioFert!G269</f>
        <v>111.72116666666665</v>
      </c>
      <c r="K280">
        <f>$C$14*ReDiarioFert!I269</f>
        <v>71.70441692043698</v>
      </c>
      <c r="M280">
        <f>$C$14*ReDiarioFert!K269</f>
        <v>0.0039906376192899995</v>
      </c>
      <c r="O280">
        <f>$C$14*ReDiarioFert!M269</f>
        <v>0.536506915</v>
      </c>
      <c r="S280">
        <f>((E280/100)*$G$386+(G280/100)*$G$387+(I280/100)*$G$388+(K280/100)*$G$389+(M280/100)*$G$390+(O280)*$G$391+(Q280*$G$392))</f>
        <v>1952.1599925866622</v>
      </c>
    </row>
    <row r="281">
      <c r="B281">
        <v>264</v>
      </c>
      <c r="C281">
        <f>$I$13+B281</f>
        <v>40190</v>
      </c>
      <c r="E281">
        <f>IF($C$14*ReDiarioFert!C270&lt;=0,"0",$C$14*ReDiarioFert!C270)</f>
        <v>92.19515081491251</v>
      </c>
      <c r="G281">
        <f>$C$14*ReDiarioFert!E270</f>
        <v>41.26840869565217</v>
      </c>
      <c r="I281">
        <f>$C$14*ReDiarioFert!G270</f>
        <v>111.72116666666665</v>
      </c>
      <c r="K281">
        <f>$C$14*ReDiarioFert!I270</f>
        <v>71.70441692043698</v>
      </c>
      <c r="M281">
        <f>$C$14*ReDiarioFert!K270</f>
        <v>0.0039906376192899995</v>
      </c>
      <c r="O281">
        <f>$C$14*ReDiarioFert!M270</f>
        <v>0.536506915</v>
      </c>
      <c r="S281">
        <f>((E281/100)*$G$386+(G281/100)*$G$387+(I281/100)*$G$388+(K281/100)*$G$389+(M281/100)*$G$390+(O281)*$G$391+(Q281*$G$392))</f>
        <v>1952.1599925866622</v>
      </c>
    </row>
    <row r="282">
      <c r="B282">
        <v>265</v>
      </c>
      <c r="C282">
        <f>$I$13+B282</f>
        <v>40191</v>
      </c>
      <c r="E282">
        <f>IF($C$14*ReDiarioFert!C271&lt;=0,"0",$C$14*ReDiarioFert!C271)</f>
        <v>92.19515081491251</v>
      </c>
      <c r="G282">
        <f>$C$14*ReDiarioFert!E271</f>
        <v>41.26840869565217</v>
      </c>
      <c r="I282">
        <f>$C$14*ReDiarioFert!G271</f>
        <v>111.72116666666665</v>
      </c>
      <c r="K282">
        <f>$C$14*ReDiarioFert!I271</f>
        <v>71.70441692043698</v>
      </c>
      <c r="M282">
        <f>$C$14*ReDiarioFert!K271</f>
        <v>0.0039906376192899995</v>
      </c>
      <c r="O282">
        <f>$C$14*ReDiarioFert!M271</f>
        <v>0.536506915</v>
      </c>
      <c r="S282">
        <f>((E282/100)*$G$386+(G282/100)*$G$387+(I282/100)*$G$388+(K282/100)*$G$389+(M282/100)*$G$390+(O282)*$G$391+(Q282*$G$392))</f>
        <v>1952.1599925866622</v>
      </c>
    </row>
    <row r="283">
      <c r="B283">
        <v>266</v>
      </c>
      <c r="C283">
        <f>$I$13+B283</f>
        <v>40192</v>
      </c>
      <c r="E283">
        <f>IF($C$14*ReDiarioFert!C272&lt;=0,"0",$C$14*ReDiarioFert!C272)</f>
        <v>92.19515081491251</v>
      </c>
      <c r="G283">
        <f>$C$14*ReDiarioFert!E272</f>
        <v>41.26840869565217</v>
      </c>
      <c r="I283">
        <f>$C$14*ReDiarioFert!G272</f>
        <v>111.72116666666665</v>
      </c>
      <c r="K283">
        <f>$C$14*ReDiarioFert!I272</f>
        <v>71.70441692043698</v>
      </c>
      <c r="M283">
        <f>$C$14*ReDiarioFert!K272</f>
        <v>0.0039906376192899995</v>
      </c>
      <c r="O283">
        <f>$C$14*ReDiarioFert!M272</f>
        <v>0.536506915</v>
      </c>
      <c r="S283">
        <f>((E283/100)*$G$386+(G283/100)*$G$387+(I283/100)*$G$388+(K283/100)*$G$389+(M283/100)*$G$390+(O283)*$G$391+(Q283*$G$392))</f>
        <v>1952.1599925866622</v>
      </c>
    </row>
    <row r="284">
      <c r="A284">
        <v>39</v>
      </c>
      <c r="B284">
        <v>267</v>
      </c>
      <c r="C284">
        <f>$I$13+B284</f>
        <v>40193</v>
      </c>
      <c r="E284">
        <f>IF($C$14*ReDiarioFert!C273&lt;=0,"0",$C$14*ReDiarioFert!C273)</f>
        <v>92.19515081491251</v>
      </c>
      <c r="G284">
        <f>$C$14*ReDiarioFert!E273</f>
        <v>41.26840869565217</v>
      </c>
      <c r="I284">
        <f>$C$14*ReDiarioFert!G273</f>
        <v>111.72116666666665</v>
      </c>
      <c r="K284">
        <f>$C$14*ReDiarioFert!I273</f>
        <v>71.70441692043698</v>
      </c>
      <c r="M284">
        <f>$C$14*ReDiarioFert!K273</f>
        <v>0.0039906376192899995</v>
      </c>
      <c r="O284">
        <f>$C$14*ReDiarioFert!M273</f>
        <v>0.536506915</v>
      </c>
      <c r="Q284">
        <f>$C$14*Main!$D$63</f>
        <v>301</v>
      </c>
      <c r="S284">
        <f>((E284/100)*$G$386+(G284/100)*$G$387+(I284/100)*$G$388+(K284/100)*$G$389+(M284/100)*$G$390+(O284)*$G$391+(Q284*$G$392))</f>
        <v>2794.9599925866623</v>
      </c>
    </row>
    <row r="285">
      <c r="B285">
        <v>268</v>
      </c>
      <c r="C285">
        <f>$I$13+B285</f>
        <v>40194</v>
      </c>
      <c r="E285">
        <f>IF($C$14*ReDiarioFert!C274&lt;=0,"0",$C$14*ReDiarioFert!C274)</f>
        <v>92.19515081491251</v>
      </c>
      <c r="G285">
        <f>$C$14*ReDiarioFert!E274</f>
        <v>41.26840869565217</v>
      </c>
      <c r="I285">
        <f>$C$14*ReDiarioFert!G274</f>
        <v>111.72116666666665</v>
      </c>
      <c r="K285">
        <f>$C$14*ReDiarioFert!I274</f>
        <v>71.70441692043698</v>
      </c>
      <c r="M285">
        <f>$C$14*ReDiarioFert!K274</f>
        <v>0.0039906376192899995</v>
      </c>
      <c r="O285">
        <f>$C$14*ReDiarioFert!M274</f>
        <v>0.536506915</v>
      </c>
      <c r="S285">
        <f>((E285/100)*$G$386+(G285/100)*$G$387+(I285/100)*$G$388+(K285/100)*$G$389+(M285/100)*$G$390+(O285)*$G$391+(Q285*$G$392))</f>
        <v>1952.1599925866622</v>
      </c>
    </row>
    <row r="286">
      <c r="B286">
        <v>269</v>
      </c>
      <c r="C286">
        <f>$I$13+B286</f>
        <v>40195</v>
      </c>
      <c r="E286">
        <f>IF($C$14*ReDiarioFert!C275&lt;=0,"0",$C$14*ReDiarioFert!C275)</f>
        <v>92.19515081491251</v>
      </c>
      <c r="G286">
        <f>$C$14*ReDiarioFert!E275</f>
        <v>41.26840869565217</v>
      </c>
      <c r="I286">
        <f>$C$14*ReDiarioFert!G275</f>
        <v>111.72116666666665</v>
      </c>
      <c r="K286">
        <f>$C$14*ReDiarioFert!I275</f>
        <v>71.70441692043698</v>
      </c>
      <c r="M286">
        <f>$C$14*ReDiarioFert!K275</f>
        <v>0.0039906376192899995</v>
      </c>
      <c r="O286">
        <f>$C$14*ReDiarioFert!M275</f>
        <v>0.536506915</v>
      </c>
      <c r="S286">
        <f>((E286/100)*$G$386+(G286/100)*$G$387+(I286/100)*$G$388+(K286/100)*$G$389+(M286/100)*$G$390+(O286)*$G$391+(Q286*$G$392))</f>
        <v>1952.1599925866622</v>
      </c>
    </row>
    <row r="287">
      <c r="B287">
        <v>270</v>
      </c>
      <c r="C287">
        <f>$I$13+B287</f>
        <v>40196</v>
      </c>
      <c r="E287">
        <f>IF($C$14*ReDiarioFert!C276&lt;=0,"0",$C$14*ReDiarioFert!C276)</f>
        <v>92.19515081491251</v>
      </c>
      <c r="G287">
        <f>$C$14*ReDiarioFert!E276</f>
        <v>41.26840869565217</v>
      </c>
      <c r="I287">
        <f>$C$14*ReDiarioFert!G276</f>
        <v>111.72116666666665</v>
      </c>
      <c r="K287">
        <f>$C$14*ReDiarioFert!I276</f>
        <v>71.70441692043698</v>
      </c>
      <c r="M287">
        <f>$C$14*ReDiarioFert!K276</f>
        <v>0.0039906376192899995</v>
      </c>
      <c r="O287">
        <f>$C$14*ReDiarioFert!M276</f>
        <v>0.536506915</v>
      </c>
      <c r="S287">
        <f>((E287/100)*$G$386+(G287/100)*$G$387+(I287/100)*$G$388+(K287/100)*$G$389+(M287/100)*$G$390+(O287)*$G$391+(Q287*$G$392))</f>
        <v>1952.1599925866622</v>
      </c>
    </row>
    <row r="288">
      <c r="B288">
        <v>271</v>
      </c>
      <c r="C288">
        <f>$I$13+B288</f>
        <v>40197</v>
      </c>
      <c r="E288">
        <f>IF($C$14*ReDiarioFert!C277&lt;=0,"0",$C$14*ReDiarioFert!C277)</f>
        <v>92.19515081491251</v>
      </c>
      <c r="G288">
        <f>$C$14*ReDiarioFert!E277</f>
        <v>41.26840869565217</v>
      </c>
      <c r="I288">
        <f>$C$14*ReDiarioFert!G277</f>
        <v>111.72116666666665</v>
      </c>
      <c r="K288">
        <f>$C$14*ReDiarioFert!I277</f>
        <v>71.70441692043698</v>
      </c>
      <c r="M288">
        <f>$C$14*ReDiarioFert!K277</f>
        <v>0.0039906376192899995</v>
      </c>
      <c r="O288">
        <f>$C$14*ReDiarioFert!M277</f>
        <v>0.536506915</v>
      </c>
      <c r="S288">
        <f>((E288/100)*$G$386+(G288/100)*$G$387+(I288/100)*$G$388+(K288/100)*$G$389+(M288/100)*$G$390+(O288)*$G$391+(Q288*$G$392))</f>
        <v>1952.1599925866622</v>
      </c>
    </row>
    <row r="289">
      <c r="B289">
        <v>272</v>
      </c>
      <c r="C289">
        <f>$I$13+B289</f>
        <v>40198</v>
      </c>
      <c r="E289">
        <f>IF($C$14*ReDiarioFert!C278&lt;=0,"0",$C$14*ReDiarioFert!C278)</f>
        <v>92.19515081491251</v>
      </c>
      <c r="G289">
        <f>$C$14*ReDiarioFert!E278</f>
        <v>41.26840869565217</v>
      </c>
      <c r="I289">
        <f>$C$14*ReDiarioFert!G278</f>
        <v>111.72116666666665</v>
      </c>
      <c r="K289">
        <f>$C$14*ReDiarioFert!I278</f>
        <v>71.70441692043698</v>
      </c>
      <c r="M289">
        <f>$C$14*ReDiarioFert!K278</f>
        <v>0.0039906376192899995</v>
      </c>
      <c r="O289">
        <f>$C$14*ReDiarioFert!M278</f>
        <v>0.536506915</v>
      </c>
      <c r="S289">
        <f>((E289/100)*$G$386+(G289/100)*$G$387+(I289/100)*$G$388+(K289/100)*$G$389+(M289/100)*$G$390+(O289)*$G$391+(Q289*$G$392))</f>
        <v>1952.1599925866622</v>
      </c>
    </row>
    <row r="290">
      <c r="B290">
        <v>273</v>
      </c>
      <c r="C290">
        <f>$I$13+B290</f>
        <v>40199</v>
      </c>
      <c r="E290">
        <f>IF($C$14*ReDiarioFert!C279&lt;=0,"0",$C$14*ReDiarioFert!C279)</f>
        <v>92.19515081491251</v>
      </c>
      <c r="G290">
        <f>$C$14*ReDiarioFert!E279</f>
        <v>41.26840869565217</v>
      </c>
      <c r="I290">
        <f>$C$14*ReDiarioFert!G279</f>
        <v>111.72116666666665</v>
      </c>
      <c r="K290">
        <f>$C$14*ReDiarioFert!I279</f>
        <v>71.70441692043698</v>
      </c>
      <c r="M290">
        <f>$C$14*ReDiarioFert!K279</f>
        <v>0.0039906376192899995</v>
      </c>
      <c r="O290">
        <f>$C$14*ReDiarioFert!M279</f>
        <v>0.536506915</v>
      </c>
      <c r="S290">
        <f>((E290/100)*$G$386+(G290/100)*$G$387+(I290/100)*$G$388+(K290/100)*$G$389+(M290/100)*$G$390+(O290)*$G$391+(Q290*$G$392))</f>
        <v>1952.1599925866622</v>
      </c>
    </row>
    <row r="291">
      <c r="A291">
        <v>40</v>
      </c>
      <c r="B291">
        <v>274</v>
      </c>
      <c r="C291">
        <f>$I$13+B291</f>
        <v>40200</v>
      </c>
      <c r="E291">
        <f>IF($C$14*ReDiarioFert!C280&lt;=0,"0",$C$14*ReDiarioFert!C280)</f>
        <v>97.86385449521727</v>
      </c>
      <c r="G291">
        <f>$C$14*ReDiarioFert!E280</f>
        <v>41.26840869565217</v>
      </c>
      <c r="I291">
        <f>$C$14*ReDiarioFert!G280</f>
        <v>117.56658666666665</v>
      </c>
      <c r="K291">
        <f>$C$14*ReDiarioFert!I280</f>
        <v>75.45610019819598</v>
      </c>
      <c r="M291">
        <f>$C$14*ReDiarioFert!K280</f>
        <v>0.0041994338004304</v>
      </c>
      <c r="O291">
        <f>$C$14*ReDiarioFert!M280</f>
        <v>0.536506915</v>
      </c>
      <c r="Q291">
        <f>$C$14*Main!$D$63</f>
        <v>301</v>
      </c>
      <c r="S291">
        <f>((E291/100)*$G$386+(G291/100)*$G$387+(I291/100)*$G$388+(K291/100)*$G$389+(M291/100)*$G$390+(O291)*$G$391+(Q291*$G$392))</f>
        <v>2883.920224607112</v>
      </c>
    </row>
    <row r="292">
      <c r="B292">
        <v>275</v>
      </c>
      <c r="C292">
        <f>$I$13+B292</f>
        <v>40201</v>
      </c>
      <c r="E292">
        <f>IF($C$14*ReDiarioFert!C281&lt;=0,"0",$C$14*ReDiarioFert!C281)</f>
        <v>97.86385449521727</v>
      </c>
      <c r="G292">
        <f>$C$14*ReDiarioFert!E281</f>
        <v>41.26840869565217</v>
      </c>
      <c r="I292">
        <f>$C$14*ReDiarioFert!G281</f>
        <v>117.56658666666665</v>
      </c>
      <c r="K292">
        <f>$C$14*ReDiarioFert!I281</f>
        <v>75.45610019819598</v>
      </c>
      <c r="M292">
        <f>$C$14*ReDiarioFert!K281</f>
        <v>0.0041994338004304</v>
      </c>
      <c r="O292">
        <f>$C$14*ReDiarioFert!M281</f>
        <v>0.536506915</v>
      </c>
      <c r="S292">
        <f>((E292/100)*$G$386+(G292/100)*$G$387+(I292/100)*$G$388+(K292/100)*$G$389+(M292/100)*$G$390+(O292)*$G$391+(Q292*$G$392))</f>
        <v>2041.1202246071116</v>
      </c>
    </row>
    <row r="293">
      <c r="B293">
        <v>276</v>
      </c>
      <c r="C293">
        <f>$I$13+B293</f>
        <v>40202</v>
      </c>
      <c r="E293">
        <f>IF($C$14*ReDiarioFert!C282&lt;=0,"0",$C$14*ReDiarioFert!C282)</f>
        <v>97.86385449521727</v>
      </c>
      <c r="G293">
        <f>$C$14*ReDiarioFert!E282</f>
        <v>41.26840869565217</v>
      </c>
      <c r="I293">
        <f>$C$14*ReDiarioFert!G282</f>
        <v>117.56658666666665</v>
      </c>
      <c r="K293">
        <f>$C$14*ReDiarioFert!I282</f>
        <v>75.45610019819598</v>
      </c>
      <c r="M293">
        <f>$C$14*ReDiarioFert!K282</f>
        <v>0.0041994338004304</v>
      </c>
      <c r="O293">
        <f>$C$14*ReDiarioFert!M282</f>
        <v>0.536506915</v>
      </c>
      <c r="S293">
        <f>((E293/100)*$G$386+(G293/100)*$G$387+(I293/100)*$G$388+(K293/100)*$G$389+(M293/100)*$G$390+(O293)*$G$391+(Q293*$G$392))</f>
        <v>2041.1202246071116</v>
      </c>
    </row>
    <row r="294">
      <c r="B294">
        <v>277</v>
      </c>
      <c r="C294">
        <f>$I$13+B294</f>
        <v>40203</v>
      </c>
      <c r="E294">
        <f>IF($C$14*ReDiarioFert!C283&lt;=0,"0",$C$14*ReDiarioFert!C283)</f>
        <v>97.86385449521727</v>
      </c>
      <c r="G294">
        <f>$C$14*ReDiarioFert!E283</f>
        <v>41.26840869565217</v>
      </c>
      <c r="I294">
        <f>$C$14*ReDiarioFert!G283</f>
        <v>117.56658666666665</v>
      </c>
      <c r="K294">
        <f>$C$14*ReDiarioFert!I283</f>
        <v>75.45610019819598</v>
      </c>
      <c r="M294">
        <f>$C$14*ReDiarioFert!K283</f>
        <v>0.0041994338004304</v>
      </c>
      <c r="O294">
        <f>$C$14*ReDiarioFert!M283</f>
        <v>0.536506915</v>
      </c>
      <c r="S294">
        <f>((E294/100)*$G$386+(G294/100)*$G$387+(I294/100)*$G$388+(K294/100)*$G$389+(M294/100)*$G$390+(O294)*$G$391+(Q294*$G$392))</f>
        <v>2041.1202246071116</v>
      </c>
    </row>
    <row r="295">
      <c r="B295">
        <v>278</v>
      </c>
      <c r="C295">
        <f>$I$13+B295</f>
        <v>40204</v>
      </c>
      <c r="E295">
        <f>IF($C$14*ReDiarioFert!C284&lt;=0,"0",$C$14*ReDiarioFert!C284)</f>
        <v>97.86385449521727</v>
      </c>
      <c r="G295">
        <f>$C$14*ReDiarioFert!E284</f>
        <v>41.26840869565217</v>
      </c>
      <c r="I295">
        <f>$C$14*ReDiarioFert!G284</f>
        <v>117.56658666666665</v>
      </c>
      <c r="K295">
        <f>$C$14*ReDiarioFert!I284</f>
        <v>75.45610019819598</v>
      </c>
      <c r="M295">
        <f>$C$14*ReDiarioFert!K284</f>
        <v>0.0041994338004304</v>
      </c>
      <c r="O295">
        <f>$C$14*ReDiarioFert!M284</f>
        <v>0.536506915</v>
      </c>
      <c r="S295">
        <f>((E295/100)*$G$386+(G295/100)*$G$387+(I295/100)*$G$388+(K295/100)*$G$389+(M295/100)*$G$390+(O295)*$G$391+(Q295*$G$392))</f>
        <v>2041.1202246071116</v>
      </c>
    </row>
    <row r="296">
      <c r="B296">
        <v>279</v>
      </c>
      <c r="C296">
        <f>$I$13+B296</f>
        <v>40205</v>
      </c>
      <c r="E296">
        <f>IF($C$14*ReDiarioFert!C285&lt;=0,"0",$C$14*ReDiarioFert!C285)</f>
        <v>97.86385449521727</v>
      </c>
      <c r="G296">
        <f>$C$14*ReDiarioFert!E285</f>
        <v>41.26840869565217</v>
      </c>
      <c r="I296">
        <f>$C$14*ReDiarioFert!G285</f>
        <v>117.56658666666665</v>
      </c>
      <c r="K296">
        <f>$C$14*ReDiarioFert!I285</f>
        <v>75.45610019819598</v>
      </c>
      <c r="M296">
        <f>$C$14*ReDiarioFert!K285</f>
        <v>0.0041994338004304</v>
      </c>
      <c r="O296">
        <f>$C$14*ReDiarioFert!M285</f>
        <v>0.536506915</v>
      </c>
      <c r="S296">
        <f>((E296/100)*$G$386+(G296/100)*$G$387+(I296/100)*$G$388+(K296/100)*$G$389+(M296/100)*$G$390+(O296)*$G$391+(Q296*$G$392))</f>
        <v>2041.1202246071116</v>
      </c>
    </row>
    <row r="297">
      <c r="B297">
        <v>280</v>
      </c>
      <c r="C297">
        <f>$I$13+B297</f>
        <v>40206</v>
      </c>
      <c r="E297">
        <f>IF($C$14*ReDiarioFert!C286&lt;=0,"0",$C$14*ReDiarioFert!C286)</f>
        <v>97.86385449521727</v>
      </c>
      <c r="G297">
        <f>$C$14*ReDiarioFert!E286</f>
        <v>41.26840869565217</v>
      </c>
      <c r="I297">
        <f>$C$14*ReDiarioFert!G286</f>
        <v>117.56658666666665</v>
      </c>
      <c r="K297">
        <f>$C$14*ReDiarioFert!I286</f>
        <v>75.45610019819598</v>
      </c>
      <c r="M297">
        <f>$C$14*ReDiarioFert!K286</f>
        <v>0.0041994338004304</v>
      </c>
      <c r="O297">
        <f>$C$14*ReDiarioFert!M286</f>
        <v>0.536506915</v>
      </c>
      <c r="S297">
        <f>((E297/100)*$G$386+(G297/100)*$G$387+(I297/100)*$G$388+(K297/100)*$G$389+(M297/100)*$G$390+(O297)*$G$391+(Q297*$G$392))</f>
        <v>2041.1202246071116</v>
      </c>
    </row>
    <row r="298">
      <c r="A298">
        <v>41</v>
      </c>
      <c r="B298">
        <v>281</v>
      </c>
      <c r="C298">
        <f>$I$13+B298</f>
        <v>40207</v>
      </c>
      <c r="E298">
        <f>IF($C$14*ReDiarioFert!C287&lt;=0,"0",$C$14*ReDiarioFert!C287)</f>
        <v>97.86385449521727</v>
      </c>
      <c r="G298">
        <f>$C$14*ReDiarioFert!E287</f>
        <v>41.26840869565217</v>
      </c>
      <c r="I298">
        <f>$C$14*ReDiarioFert!G287</f>
        <v>117.56658666666665</v>
      </c>
      <c r="K298">
        <f>$C$14*ReDiarioFert!I287</f>
        <v>75.45610019819598</v>
      </c>
      <c r="M298">
        <f>$C$14*ReDiarioFert!K287</f>
        <v>0.0041994338004304</v>
      </c>
      <c r="O298">
        <f>$C$14*ReDiarioFert!M287</f>
        <v>0.536506915</v>
      </c>
      <c r="Q298">
        <f>$C$14*Main!$D$63</f>
        <v>301</v>
      </c>
      <c r="S298">
        <f>((E298/100)*$G$386+(G298/100)*$G$387+(I298/100)*$G$388+(K298/100)*$G$389+(M298/100)*$G$390+(O298)*$G$391+(Q298*$G$392))</f>
        <v>2883.920224607112</v>
      </c>
    </row>
    <row r="299">
      <c r="B299">
        <v>282</v>
      </c>
      <c r="C299">
        <f>$I$13+B299</f>
        <v>40208</v>
      </c>
      <c r="E299">
        <f>IF($C$14*ReDiarioFert!C288&lt;=0,"0",$C$14*ReDiarioFert!C288)</f>
        <v>97.86385449521727</v>
      </c>
      <c r="G299">
        <f>$C$14*ReDiarioFert!E288</f>
        <v>41.26840869565217</v>
      </c>
      <c r="I299">
        <f>$C$14*ReDiarioFert!G288</f>
        <v>117.56658666666665</v>
      </c>
      <c r="K299">
        <f>$C$14*ReDiarioFert!I288</f>
        <v>75.45610019819598</v>
      </c>
      <c r="M299">
        <f>$C$14*ReDiarioFert!K288</f>
        <v>0.0041994338004304</v>
      </c>
      <c r="O299">
        <f>$C$14*ReDiarioFert!M288</f>
        <v>0.536506915</v>
      </c>
      <c r="S299">
        <f>((E299/100)*$G$386+(G299/100)*$G$387+(I299/100)*$G$388+(K299/100)*$G$389+(M299/100)*$G$390+(O299)*$G$391+(Q299*$G$392))</f>
        <v>2041.1202246071116</v>
      </c>
    </row>
    <row r="300">
      <c r="B300">
        <v>283</v>
      </c>
      <c r="C300">
        <f>$I$13+B300</f>
        <v>40209</v>
      </c>
      <c r="E300">
        <f>IF($C$14*ReDiarioFert!C289&lt;=0,"0",$C$14*ReDiarioFert!C289)</f>
        <v>97.86385449521727</v>
      </c>
      <c r="G300">
        <f>$C$14*ReDiarioFert!E289</f>
        <v>41.26840869565217</v>
      </c>
      <c r="I300">
        <f>$C$14*ReDiarioFert!G289</f>
        <v>117.56658666666665</v>
      </c>
      <c r="K300">
        <f>$C$14*ReDiarioFert!I289</f>
        <v>75.45610019819598</v>
      </c>
      <c r="M300">
        <f>$C$14*ReDiarioFert!K289</f>
        <v>0.0041994338004304</v>
      </c>
      <c r="O300">
        <f>$C$14*ReDiarioFert!M289</f>
        <v>0.536506915</v>
      </c>
      <c r="S300">
        <f>((E300/100)*$G$386+(G300/100)*$G$387+(I300/100)*$G$388+(K300/100)*$G$389+(M300/100)*$G$390+(O300)*$G$391+(Q300*$G$392))</f>
        <v>2041.1202246071116</v>
      </c>
    </row>
    <row r="301">
      <c r="B301">
        <v>284</v>
      </c>
      <c r="C301">
        <f>$I$13+B301</f>
        <v>40210</v>
      </c>
      <c r="E301">
        <f>IF($C$14*ReDiarioFert!C290&lt;=0,"0",$C$14*ReDiarioFert!C290)</f>
        <v>97.86385449521727</v>
      </c>
      <c r="G301">
        <f>$C$14*ReDiarioFert!E290</f>
        <v>41.26840869565217</v>
      </c>
      <c r="I301">
        <f>$C$14*ReDiarioFert!G290</f>
        <v>117.56658666666665</v>
      </c>
      <c r="K301">
        <f>$C$14*ReDiarioFert!I290</f>
        <v>75.45610019819598</v>
      </c>
      <c r="M301">
        <f>$C$14*ReDiarioFert!K290</f>
        <v>0.0041994338004304</v>
      </c>
      <c r="O301">
        <f>$C$14*ReDiarioFert!M290</f>
        <v>0.536506915</v>
      </c>
      <c r="S301">
        <f>((E301/100)*$G$386+(G301/100)*$G$387+(I301/100)*$G$388+(K301/100)*$G$389+(M301/100)*$G$390+(O301)*$G$391+(Q301*$G$392))</f>
        <v>2041.1202246071116</v>
      </c>
    </row>
    <row r="302">
      <c r="B302">
        <v>285</v>
      </c>
      <c r="C302">
        <f>$I$13+B302</f>
        <v>40211</v>
      </c>
      <c r="E302">
        <f>IF($C$14*ReDiarioFert!C291&lt;=0,"0",$C$14*ReDiarioFert!C291)</f>
        <v>97.86385449521727</v>
      </c>
      <c r="G302">
        <f>$C$14*ReDiarioFert!E291</f>
        <v>41.26840869565217</v>
      </c>
      <c r="I302">
        <f>$C$14*ReDiarioFert!G291</f>
        <v>117.56658666666665</v>
      </c>
      <c r="K302">
        <f>$C$14*ReDiarioFert!I291</f>
        <v>75.45610019819598</v>
      </c>
      <c r="M302">
        <f>$C$14*ReDiarioFert!K291</f>
        <v>0.0041994338004304</v>
      </c>
      <c r="O302">
        <f>$C$14*ReDiarioFert!M291</f>
        <v>0.536506915</v>
      </c>
      <c r="S302">
        <f>((E302/100)*$G$386+(G302/100)*$G$387+(I302/100)*$G$388+(K302/100)*$G$389+(M302/100)*$G$390+(O302)*$G$391+(Q302*$G$392))</f>
        <v>2041.1202246071116</v>
      </c>
    </row>
    <row r="303">
      <c r="B303">
        <v>286</v>
      </c>
      <c r="C303">
        <f>$I$13+B303</f>
        <v>40212</v>
      </c>
      <c r="E303">
        <f>IF($C$14*ReDiarioFert!C292&lt;=0,"0",$C$14*ReDiarioFert!C292)</f>
        <v>97.86385449521727</v>
      </c>
      <c r="G303">
        <f>$C$14*ReDiarioFert!E292</f>
        <v>41.26840869565217</v>
      </c>
      <c r="I303">
        <f>$C$14*ReDiarioFert!G292</f>
        <v>117.56658666666665</v>
      </c>
      <c r="K303">
        <f>$C$14*ReDiarioFert!I292</f>
        <v>75.45610019819598</v>
      </c>
      <c r="M303">
        <f>$C$14*ReDiarioFert!K292</f>
        <v>0.0041994338004304</v>
      </c>
      <c r="O303">
        <f>$C$14*ReDiarioFert!M292</f>
        <v>0.536506915</v>
      </c>
      <c r="S303">
        <f>((E303/100)*$G$386+(G303/100)*$G$387+(I303/100)*$G$388+(K303/100)*$G$389+(M303/100)*$G$390+(O303)*$G$391+(Q303*$G$392))</f>
        <v>2041.1202246071116</v>
      </c>
    </row>
    <row r="304">
      <c r="B304">
        <v>287</v>
      </c>
      <c r="C304">
        <f>$I$13+B304</f>
        <v>40213</v>
      </c>
      <c r="E304">
        <f>IF($C$14*ReDiarioFert!C293&lt;=0,"0",$C$14*ReDiarioFert!C293)</f>
        <v>97.86385449521727</v>
      </c>
      <c r="G304">
        <f>$C$14*ReDiarioFert!E293</f>
        <v>41.26840869565217</v>
      </c>
      <c r="I304">
        <f>$C$14*ReDiarioFert!G293</f>
        <v>117.56658666666665</v>
      </c>
      <c r="K304">
        <f>$C$14*ReDiarioFert!I293</f>
        <v>75.45610019819598</v>
      </c>
      <c r="M304">
        <f>$C$14*ReDiarioFert!K293</f>
        <v>0.0041994338004304</v>
      </c>
      <c r="O304">
        <f>$C$14*ReDiarioFert!M293</f>
        <v>0.536506915</v>
      </c>
      <c r="S304">
        <f>((E304/100)*$G$386+(G304/100)*$G$387+(I304/100)*$G$388+(K304/100)*$G$389+(M304/100)*$G$390+(O304)*$G$391+(Q304*$G$392))</f>
        <v>2041.1202246071116</v>
      </c>
    </row>
    <row r="305">
      <c r="A305">
        <v>42</v>
      </c>
      <c r="B305">
        <v>288</v>
      </c>
      <c r="C305">
        <f>$I$13+B305</f>
        <v>40214</v>
      </c>
      <c r="E305">
        <f>IF($C$14*ReDiarioFert!C294&lt;=0,"0",$C$14*ReDiarioFert!C294)</f>
        <v>97.86385449521727</v>
      </c>
      <c r="G305">
        <f>$C$14*ReDiarioFert!E294</f>
        <v>41.26840869565217</v>
      </c>
      <c r="I305">
        <f>$C$14*ReDiarioFert!G294</f>
        <v>117.56658666666665</v>
      </c>
      <c r="K305">
        <f>$C$14*ReDiarioFert!I294</f>
        <v>75.45610019819598</v>
      </c>
      <c r="M305">
        <f>$C$14*ReDiarioFert!K294</f>
        <v>0.0041994338004304</v>
      </c>
      <c r="O305">
        <f>$C$14*ReDiarioFert!M294</f>
        <v>0.536506915</v>
      </c>
      <c r="Q305">
        <f>$C$14*Main!$D$63</f>
        <v>301</v>
      </c>
      <c r="S305">
        <f>((E305/100)*$G$386+(G305/100)*$G$387+(I305/100)*$G$388+(K305/100)*$G$389+(M305/100)*$G$390+(O305)*$G$391+(Q305*$G$392))</f>
        <v>2883.920224607112</v>
      </c>
    </row>
    <row r="306">
      <c r="B306">
        <v>289</v>
      </c>
      <c r="C306">
        <f>$I$13+B306</f>
        <v>40215</v>
      </c>
      <c r="E306">
        <f>IF($C$14*ReDiarioFert!C295&lt;=0,"0",$C$14*ReDiarioFert!C295)</f>
        <v>97.86385449521727</v>
      </c>
      <c r="G306">
        <f>$C$14*ReDiarioFert!E295</f>
        <v>41.26840869565217</v>
      </c>
      <c r="I306">
        <f>$C$14*ReDiarioFert!G295</f>
        <v>117.56658666666665</v>
      </c>
      <c r="K306">
        <f>$C$14*ReDiarioFert!I295</f>
        <v>75.45610019819598</v>
      </c>
      <c r="M306">
        <f>$C$14*ReDiarioFert!K295</f>
        <v>0.0041994338004304</v>
      </c>
      <c r="O306">
        <f>$C$14*ReDiarioFert!M295</f>
        <v>0.536506915</v>
      </c>
      <c r="S306">
        <f>((E306/100)*$G$386+(G306/100)*$G$387+(I306/100)*$G$388+(K306/100)*$G$389+(M306/100)*$G$390+(O306)*$G$391+(Q306*$G$392))</f>
        <v>2041.1202246071116</v>
      </c>
    </row>
    <row r="307">
      <c r="B307">
        <v>290</v>
      </c>
      <c r="C307">
        <f>$I$13+B307</f>
        <v>40216</v>
      </c>
      <c r="E307">
        <f>IF($C$14*ReDiarioFert!C296&lt;=0,"0",$C$14*ReDiarioFert!C296)</f>
        <v>97.86385449521727</v>
      </c>
      <c r="G307">
        <f>$C$14*ReDiarioFert!E296</f>
        <v>41.26840869565217</v>
      </c>
      <c r="I307">
        <f>$C$14*ReDiarioFert!G296</f>
        <v>117.56658666666665</v>
      </c>
      <c r="K307">
        <f>$C$14*ReDiarioFert!I296</f>
        <v>75.45610019819598</v>
      </c>
      <c r="M307">
        <f>$C$14*ReDiarioFert!K296</f>
        <v>0.0041994338004304</v>
      </c>
      <c r="O307">
        <f>$C$14*ReDiarioFert!M296</f>
        <v>0.536506915</v>
      </c>
      <c r="S307">
        <f>((E307/100)*$G$386+(G307/100)*$G$387+(I307/100)*$G$388+(K307/100)*$G$389+(M307/100)*$G$390+(O307)*$G$391+(Q307*$G$392))</f>
        <v>2041.1202246071116</v>
      </c>
    </row>
    <row r="308">
      <c r="B308">
        <v>291</v>
      </c>
      <c r="C308">
        <f>$I$13+B308</f>
        <v>40217</v>
      </c>
      <c r="E308">
        <f>IF($C$14*ReDiarioFert!C297&lt;=0,"0",$C$14*ReDiarioFert!C297)</f>
        <v>97.86385449521727</v>
      </c>
      <c r="G308">
        <f>$C$14*ReDiarioFert!E297</f>
        <v>41.26840869565217</v>
      </c>
      <c r="I308">
        <f>$C$14*ReDiarioFert!G297</f>
        <v>117.56658666666665</v>
      </c>
      <c r="K308">
        <f>$C$14*ReDiarioFert!I297</f>
        <v>75.45610019819598</v>
      </c>
      <c r="M308">
        <f>$C$14*ReDiarioFert!K297</f>
        <v>0.0041994338004304</v>
      </c>
      <c r="O308">
        <f>$C$14*ReDiarioFert!M297</f>
        <v>0.536506915</v>
      </c>
      <c r="S308">
        <f>((E308/100)*$G$386+(G308/100)*$G$387+(I308/100)*$G$388+(K308/100)*$G$389+(M308/100)*$G$390+(O308)*$G$391+(Q308*$G$392))</f>
        <v>2041.1202246071116</v>
      </c>
    </row>
    <row r="309">
      <c r="B309">
        <v>292</v>
      </c>
      <c r="C309">
        <f>$I$13+B309</f>
        <v>40218</v>
      </c>
      <c r="E309">
        <f>IF($C$14*ReDiarioFert!C298&lt;=0,"0",$C$14*ReDiarioFert!C298)</f>
        <v>97.86385449521727</v>
      </c>
      <c r="G309">
        <f>$C$14*ReDiarioFert!E298</f>
        <v>41.26840869565217</v>
      </c>
      <c r="I309">
        <f>$C$14*ReDiarioFert!G298</f>
        <v>117.56658666666665</v>
      </c>
      <c r="K309">
        <f>$C$14*ReDiarioFert!I298</f>
        <v>75.45610019819598</v>
      </c>
      <c r="M309">
        <f>$C$14*ReDiarioFert!K298</f>
        <v>0.0041994338004304</v>
      </c>
      <c r="O309">
        <f>$C$14*ReDiarioFert!M298</f>
        <v>0.536506915</v>
      </c>
      <c r="S309">
        <f>((E309/100)*$G$386+(G309/100)*$G$387+(I309/100)*$G$388+(K309/100)*$G$389+(M309/100)*$G$390+(O309)*$G$391+(Q309*$G$392))</f>
        <v>2041.1202246071116</v>
      </c>
    </row>
    <row r="310">
      <c r="B310">
        <v>293</v>
      </c>
      <c r="C310">
        <f>$I$13+B310</f>
        <v>40219</v>
      </c>
      <c r="E310">
        <f>IF($C$14*ReDiarioFert!C299&lt;=0,"0",$C$14*ReDiarioFert!C299)</f>
        <v>97.86385449521727</v>
      </c>
      <c r="G310">
        <f>$C$14*ReDiarioFert!E299</f>
        <v>41.26840869565217</v>
      </c>
      <c r="I310">
        <f>$C$14*ReDiarioFert!G299</f>
        <v>117.56658666666665</v>
      </c>
      <c r="K310">
        <f>$C$14*ReDiarioFert!I299</f>
        <v>75.45610019819598</v>
      </c>
      <c r="M310">
        <f>$C$14*ReDiarioFert!K299</f>
        <v>0.0041994338004304</v>
      </c>
      <c r="O310">
        <f>$C$14*ReDiarioFert!M299</f>
        <v>0.536506915</v>
      </c>
      <c r="S310">
        <f>((E310/100)*$G$386+(G310/100)*$G$387+(I310/100)*$G$388+(K310/100)*$G$389+(M310/100)*$G$390+(O310)*$G$391+(Q310*$G$392))</f>
        <v>2041.1202246071116</v>
      </c>
    </row>
    <row r="311">
      <c r="B311">
        <v>294</v>
      </c>
      <c r="C311">
        <f>$I$13+B311</f>
        <v>40220</v>
      </c>
      <c r="E311">
        <f>IF($C$14*ReDiarioFert!C300&lt;=0,"0",$C$14*ReDiarioFert!C300)</f>
        <v>97.86385449521727</v>
      </c>
      <c r="G311">
        <f>$C$14*ReDiarioFert!E300</f>
        <v>41.26840869565217</v>
      </c>
      <c r="I311">
        <f>$C$14*ReDiarioFert!G300</f>
        <v>117.56658666666665</v>
      </c>
      <c r="K311">
        <f>$C$14*ReDiarioFert!I300</f>
        <v>75.45610019819598</v>
      </c>
      <c r="M311">
        <f>$C$14*ReDiarioFert!K300</f>
        <v>0.0041994338004304</v>
      </c>
      <c r="O311">
        <f>$C$14*ReDiarioFert!M300</f>
        <v>0.536506915</v>
      </c>
      <c r="S311">
        <f>((E311/100)*$G$386+(G311/100)*$G$387+(I311/100)*$G$388+(K311/100)*$G$389+(M311/100)*$G$390+(O311)*$G$391+(Q311*$G$392))</f>
        <v>2041.1202246071116</v>
      </c>
    </row>
    <row r="312">
      <c r="A312">
        <v>43</v>
      </c>
      <c r="B312">
        <v>295</v>
      </c>
      <c r="C312">
        <f>$I$13+B312</f>
        <v>40221</v>
      </c>
      <c r="E312">
        <f>IF($C$14*ReDiarioFert!C301&lt;=0,"0",$C$14*ReDiarioFert!C301)</f>
        <v>97.86385449521727</v>
      </c>
      <c r="G312">
        <f>$C$14*ReDiarioFert!E301</f>
        <v>41.26840869565217</v>
      </c>
      <c r="I312">
        <f>$C$14*ReDiarioFert!G301</f>
        <v>117.56658666666665</v>
      </c>
      <c r="K312">
        <f>$C$14*ReDiarioFert!I301</f>
        <v>75.45610019819598</v>
      </c>
      <c r="M312">
        <f>$C$14*ReDiarioFert!K301</f>
        <v>0.0041994338004304</v>
      </c>
      <c r="O312">
        <f>$C$14*ReDiarioFert!M301</f>
        <v>0.536506915</v>
      </c>
      <c r="Q312">
        <f>$C$14*Main!$D$63</f>
        <v>301</v>
      </c>
      <c r="S312">
        <f>((E312/100)*$G$386+(G312/100)*$G$387+(I312/100)*$G$388+(K312/100)*$G$389+(M312/100)*$G$390+(O312)*$G$391+(Q312*$G$392))</f>
        <v>2883.920224607112</v>
      </c>
    </row>
    <row r="313">
      <c r="B313">
        <v>296</v>
      </c>
      <c r="C313">
        <f>$I$13+B313</f>
        <v>40222</v>
      </c>
      <c r="E313">
        <f>IF($C$14*ReDiarioFert!C302&lt;=0,"0",$C$14*ReDiarioFert!C302)</f>
        <v>97.86385449521727</v>
      </c>
      <c r="G313">
        <f>$C$14*ReDiarioFert!E302</f>
        <v>41.26840869565217</v>
      </c>
      <c r="I313">
        <f>$C$14*ReDiarioFert!G302</f>
        <v>117.56658666666665</v>
      </c>
      <c r="K313">
        <f>$C$14*ReDiarioFert!I302</f>
        <v>75.45610019819598</v>
      </c>
      <c r="M313">
        <f>$C$14*ReDiarioFert!K302</f>
        <v>0.0041994338004304</v>
      </c>
      <c r="O313">
        <f>$C$14*ReDiarioFert!M302</f>
        <v>0.536506915</v>
      </c>
      <c r="S313">
        <f>((E313/100)*$G$386+(G313/100)*$G$387+(I313/100)*$G$388+(K313/100)*$G$389+(M313/100)*$G$390+(O313)*$G$391+(Q313*$G$392))</f>
        <v>2041.1202246071116</v>
      </c>
    </row>
    <row r="314">
      <c r="B314">
        <v>297</v>
      </c>
      <c r="C314">
        <f>$I$13+B314</f>
        <v>40223</v>
      </c>
      <c r="E314">
        <f>IF($C$14*ReDiarioFert!C303&lt;=0,"0",$C$14*ReDiarioFert!C303)</f>
        <v>97.86385449521727</v>
      </c>
      <c r="G314">
        <f>$C$14*ReDiarioFert!E303</f>
        <v>41.26840869565217</v>
      </c>
      <c r="I314">
        <f>$C$14*ReDiarioFert!G303</f>
        <v>117.56658666666665</v>
      </c>
      <c r="K314">
        <f>$C$14*ReDiarioFert!I303</f>
        <v>75.45610019819598</v>
      </c>
      <c r="M314">
        <f>$C$14*ReDiarioFert!K303</f>
        <v>0.0041994338004304</v>
      </c>
      <c r="O314">
        <f>$C$14*ReDiarioFert!M303</f>
        <v>0.536506915</v>
      </c>
      <c r="S314">
        <f>((E314/100)*$G$386+(G314/100)*$G$387+(I314/100)*$G$388+(K314/100)*$G$389+(M314/100)*$G$390+(O314)*$G$391+(Q314*$G$392))</f>
        <v>2041.1202246071116</v>
      </c>
    </row>
    <row r="315">
      <c r="B315">
        <v>298</v>
      </c>
      <c r="C315">
        <f>$I$13+B315</f>
        <v>40224</v>
      </c>
      <c r="E315">
        <f>IF($C$14*ReDiarioFert!C304&lt;=0,"0",$C$14*ReDiarioFert!C304)</f>
        <v>97.86385449521727</v>
      </c>
      <c r="G315">
        <f>$C$14*ReDiarioFert!E304</f>
        <v>41.26840869565217</v>
      </c>
      <c r="I315">
        <f>$C$14*ReDiarioFert!G304</f>
        <v>117.56658666666665</v>
      </c>
      <c r="K315">
        <f>$C$14*ReDiarioFert!I304</f>
        <v>75.45610019819598</v>
      </c>
      <c r="M315">
        <f>$C$14*ReDiarioFert!K304</f>
        <v>0.0041994338004304</v>
      </c>
      <c r="O315">
        <f>$C$14*ReDiarioFert!M304</f>
        <v>0.536506915</v>
      </c>
      <c r="S315">
        <f>((E315/100)*$G$386+(G315/100)*$G$387+(I315/100)*$G$388+(K315/100)*$G$389+(M315/100)*$G$390+(O315)*$G$391+(Q315*$G$392))</f>
        <v>2041.1202246071116</v>
      </c>
    </row>
    <row r="316">
      <c r="B316">
        <v>299</v>
      </c>
      <c r="C316">
        <f>$I$13+B316</f>
        <v>40225</v>
      </c>
      <c r="E316">
        <f>IF($C$14*ReDiarioFert!C305&lt;=0,"0",$C$14*ReDiarioFert!C305)</f>
        <v>97.86385449521727</v>
      </c>
      <c r="G316">
        <f>$C$14*ReDiarioFert!E305</f>
        <v>41.26840869565217</v>
      </c>
      <c r="I316">
        <f>$C$14*ReDiarioFert!G305</f>
        <v>117.56658666666665</v>
      </c>
      <c r="K316">
        <f>$C$14*ReDiarioFert!I305</f>
        <v>75.45610019819598</v>
      </c>
      <c r="M316">
        <f>$C$14*ReDiarioFert!K305</f>
        <v>0.0041994338004304</v>
      </c>
      <c r="O316">
        <f>$C$14*ReDiarioFert!M305</f>
        <v>0.536506915</v>
      </c>
      <c r="S316">
        <f>((E316/100)*$G$386+(G316/100)*$G$387+(I316/100)*$G$388+(K316/100)*$G$389+(M316/100)*$G$390+(O316)*$G$391+(Q316*$G$392))</f>
        <v>2041.1202246071116</v>
      </c>
    </row>
    <row r="317">
      <c r="B317">
        <v>300</v>
      </c>
      <c r="C317">
        <f>$I$13+B317</f>
        <v>40226</v>
      </c>
      <c r="E317">
        <f>IF($C$14*ReDiarioFert!C306&lt;=0,"0",$C$14*ReDiarioFert!C306)</f>
        <v>97.86385449521727</v>
      </c>
      <c r="G317">
        <f>$C$14*ReDiarioFert!E306</f>
        <v>41.26840869565217</v>
      </c>
      <c r="I317">
        <f>$C$14*ReDiarioFert!G306</f>
        <v>117.56658666666665</v>
      </c>
      <c r="K317">
        <f>$C$14*ReDiarioFert!I306</f>
        <v>75.45610019819598</v>
      </c>
      <c r="M317">
        <f>$C$14*ReDiarioFert!K306</f>
        <v>0.0041994338004304</v>
      </c>
      <c r="O317">
        <f>$C$14*ReDiarioFert!M306</f>
        <v>0.536506915</v>
      </c>
      <c r="S317">
        <f>((E317/100)*$G$386+(G317/100)*$G$387+(I317/100)*$G$388+(K317/100)*$G$389+(M317/100)*$G$390+(O317)*$G$391+(Q317*$G$392))</f>
        <v>2041.1202246071116</v>
      </c>
    </row>
    <row r="318">
      <c r="B318">
        <v>301</v>
      </c>
      <c r="C318">
        <f>$I$13+B318</f>
        <v>40227</v>
      </c>
      <c r="E318">
        <f>IF($C$14*ReDiarioFert!C307&lt;=0,"0",$C$14*ReDiarioFert!C307)</f>
        <v>97.86385449521727</v>
      </c>
      <c r="G318">
        <f>$C$14*ReDiarioFert!E307</f>
        <v>41.26840869565217</v>
      </c>
      <c r="I318">
        <f>$C$14*ReDiarioFert!G307</f>
        <v>117.56658666666665</v>
      </c>
      <c r="K318">
        <f>$C$14*ReDiarioFert!I307</f>
        <v>75.45610019819598</v>
      </c>
      <c r="M318">
        <f>$C$14*ReDiarioFert!K307</f>
        <v>0.0041994338004304</v>
      </c>
      <c r="O318">
        <f>$C$14*ReDiarioFert!M307</f>
        <v>0.536506915</v>
      </c>
      <c r="S318">
        <f>((E318/100)*$G$386+(G318/100)*$G$387+(I318/100)*$G$388+(K318/100)*$G$389+(M318/100)*$G$390+(O318)*$G$391+(Q318*$G$392))</f>
        <v>2041.1202246071116</v>
      </c>
    </row>
    <row r="319">
      <c r="A319">
        <v>44</v>
      </c>
      <c r="B319">
        <v>302</v>
      </c>
      <c r="C319">
        <f>$I$13+B319</f>
        <v>40228</v>
      </c>
      <c r="E319">
        <f>IF($C$14*ReDiarioFert!C308&lt;=0,"0",$C$14*ReDiarioFert!C308)</f>
        <v>97.86385449521727</v>
      </c>
      <c r="G319">
        <f>$C$14*ReDiarioFert!E308</f>
        <v>41.26840869565217</v>
      </c>
      <c r="I319">
        <f>$C$14*ReDiarioFert!G308</f>
        <v>117.56658666666665</v>
      </c>
      <c r="K319">
        <f>$C$14*ReDiarioFert!I308</f>
        <v>75.45610019819598</v>
      </c>
      <c r="M319">
        <f>$C$14*ReDiarioFert!K308</f>
        <v>0.0041994338004304</v>
      </c>
      <c r="O319">
        <f>$C$14*ReDiarioFert!M308</f>
        <v>0.536506915</v>
      </c>
      <c r="Q319">
        <f>$C$14*Main!$D$63</f>
        <v>301</v>
      </c>
      <c r="S319">
        <f>((E319/100)*$G$386+(G319/100)*$G$387+(I319/100)*$G$388+(K319/100)*$G$389+(M319/100)*$G$390+(O319)*$G$391+(Q319*$G$392))</f>
        <v>2883.920224607112</v>
      </c>
    </row>
    <row r="320">
      <c r="B320">
        <v>303</v>
      </c>
      <c r="C320">
        <f>$I$13+B320</f>
        <v>40229</v>
      </c>
      <c r="E320">
        <f>IF($C$14*ReDiarioFert!C309&lt;=0,"0",$C$14*ReDiarioFert!C309)</f>
        <v>97.86385449521727</v>
      </c>
      <c r="G320">
        <f>$C$14*ReDiarioFert!E309</f>
        <v>41.26840869565217</v>
      </c>
      <c r="I320">
        <f>$C$14*ReDiarioFert!G309</f>
        <v>117.56658666666665</v>
      </c>
      <c r="K320">
        <f>$C$14*ReDiarioFert!I309</f>
        <v>75.45610019819598</v>
      </c>
      <c r="M320">
        <f>$C$14*ReDiarioFert!K309</f>
        <v>0.0041994338004304</v>
      </c>
      <c r="O320">
        <f>$C$14*ReDiarioFert!M309</f>
        <v>0.536506915</v>
      </c>
      <c r="S320">
        <f>((E320/100)*$G$386+(G320/100)*$G$387+(I320/100)*$G$388+(K320/100)*$G$389+(M320/100)*$G$390+(O320)*$G$391+(Q320*$G$392))</f>
        <v>2041.1202246071116</v>
      </c>
    </row>
    <row r="321">
      <c r="B321">
        <v>304</v>
      </c>
      <c r="C321">
        <f>$I$13+B321</f>
        <v>40230</v>
      </c>
      <c r="E321">
        <f>IF($C$14*ReDiarioFert!C310&lt;=0,"0",$C$14*ReDiarioFert!C310)</f>
        <v>97.86385449521727</v>
      </c>
      <c r="G321">
        <f>$C$14*ReDiarioFert!E310</f>
        <v>41.26840869565217</v>
      </c>
      <c r="I321">
        <f>$C$14*ReDiarioFert!G310</f>
        <v>117.56658666666665</v>
      </c>
      <c r="K321">
        <f>$C$14*ReDiarioFert!I310</f>
        <v>75.45610019819598</v>
      </c>
      <c r="M321">
        <f>$C$14*ReDiarioFert!K310</f>
        <v>0.0041994338004304</v>
      </c>
      <c r="O321">
        <f>$C$14*ReDiarioFert!M310</f>
        <v>0.536506915</v>
      </c>
      <c r="S321">
        <f>((E321/100)*$G$386+(G321/100)*$G$387+(I321/100)*$G$388+(K321/100)*$G$389+(M321/100)*$G$390+(O321)*$G$391+(Q321*$G$392))</f>
        <v>2041.1202246071116</v>
      </c>
    </row>
    <row r="322">
      <c r="B322">
        <v>305</v>
      </c>
      <c r="C322">
        <f>$I$13+B322</f>
        <v>40231</v>
      </c>
      <c r="E322">
        <f>IF($C$14*ReDiarioFert!C311&lt;=0,"0",$C$14*ReDiarioFert!C311)</f>
        <v>97.86385449521727</v>
      </c>
      <c r="G322">
        <f>$C$14*ReDiarioFert!E311</f>
        <v>41.26840869565217</v>
      </c>
      <c r="I322">
        <f>$C$14*ReDiarioFert!G311</f>
        <v>117.56658666666665</v>
      </c>
      <c r="K322">
        <f>$C$14*ReDiarioFert!I311</f>
        <v>75.45610019819598</v>
      </c>
      <c r="M322">
        <f>$C$14*ReDiarioFert!K311</f>
        <v>0.0041994338004304</v>
      </c>
      <c r="O322">
        <f>$C$14*ReDiarioFert!M311</f>
        <v>0.536506915</v>
      </c>
      <c r="S322">
        <f>((E322/100)*$G$386+(G322/100)*$G$387+(I322/100)*$G$388+(K322/100)*$G$389+(M322/100)*$G$390+(O322)*$G$391+(Q322*$G$392))</f>
        <v>2041.1202246071116</v>
      </c>
    </row>
    <row r="323">
      <c r="B323">
        <v>306</v>
      </c>
      <c r="C323">
        <f>$I$13+B323</f>
        <v>40232</v>
      </c>
      <c r="E323">
        <f>IF($C$14*ReDiarioFert!C312&lt;=0,"0",$C$14*ReDiarioFert!C312)</f>
        <v>97.86385449521727</v>
      </c>
      <c r="G323">
        <f>$C$14*ReDiarioFert!E312</f>
        <v>41.26840869565217</v>
      </c>
      <c r="I323">
        <f>$C$14*ReDiarioFert!G312</f>
        <v>117.56658666666665</v>
      </c>
      <c r="K323">
        <f>$C$14*ReDiarioFert!I312</f>
        <v>75.45610019819598</v>
      </c>
      <c r="M323">
        <f>$C$14*ReDiarioFert!K312</f>
        <v>0.0041994338004304</v>
      </c>
      <c r="O323">
        <f>$C$14*ReDiarioFert!M312</f>
        <v>0.536506915</v>
      </c>
      <c r="S323">
        <f>((E323/100)*$G$386+(G323/100)*$G$387+(I323/100)*$G$388+(K323/100)*$G$389+(M323/100)*$G$390+(O323)*$G$391+(Q323*$G$392))</f>
        <v>2041.1202246071116</v>
      </c>
    </row>
    <row r="324">
      <c r="B324">
        <v>307</v>
      </c>
      <c r="C324">
        <f>$I$13+B324</f>
        <v>40233</v>
      </c>
      <c r="E324">
        <f>IF($C$14*ReDiarioFert!C313&lt;=0,"0",$C$14*ReDiarioFert!C313)</f>
        <v>97.86385449521727</v>
      </c>
      <c r="G324">
        <f>$C$14*ReDiarioFert!E313</f>
        <v>41.26840869565217</v>
      </c>
      <c r="I324">
        <f>$C$14*ReDiarioFert!G313</f>
        <v>117.56658666666665</v>
      </c>
      <c r="K324">
        <f>$C$14*ReDiarioFert!I313</f>
        <v>75.45610019819598</v>
      </c>
      <c r="M324">
        <f>$C$14*ReDiarioFert!K313</f>
        <v>0.0041994338004304</v>
      </c>
      <c r="O324">
        <f>$C$14*ReDiarioFert!M313</f>
        <v>0.536506915</v>
      </c>
      <c r="S324">
        <f>((E324/100)*$G$386+(G324/100)*$G$387+(I324/100)*$G$388+(K324/100)*$G$389+(M324/100)*$G$390+(O324)*$G$391+(Q324*$G$392))</f>
        <v>2041.1202246071116</v>
      </c>
    </row>
    <row r="325">
      <c r="B325">
        <v>308</v>
      </c>
      <c r="C325">
        <f>$I$13+B325</f>
        <v>40234</v>
      </c>
      <c r="E325">
        <f>IF($C$14*ReDiarioFert!C314&lt;=0,"0",$C$14*ReDiarioFert!C314)</f>
        <v>97.86385449521727</v>
      </c>
      <c r="G325">
        <f>$C$14*ReDiarioFert!E314</f>
        <v>41.26840869565217</v>
      </c>
      <c r="I325">
        <f>$C$14*ReDiarioFert!G314</f>
        <v>117.56658666666665</v>
      </c>
      <c r="K325">
        <f>$C$14*ReDiarioFert!I314</f>
        <v>75.45610019819598</v>
      </c>
      <c r="M325">
        <f>$C$14*ReDiarioFert!K314</f>
        <v>0.0041994338004304</v>
      </c>
      <c r="O325">
        <f>$C$14*ReDiarioFert!M314</f>
        <v>0.536506915</v>
      </c>
      <c r="S325">
        <f>((E325/100)*$G$386+(G325/100)*$G$387+(I325/100)*$G$388+(K325/100)*$G$389+(M325/100)*$G$390+(O325)*$G$391+(Q325*$G$392))</f>
        <v>2041.1202246071116</v>
      </c>
    </row>
    <row r="326">
      <c r="A326">
        <v>45</v>
      </c>
      <c r="B326">
        <v>309</v>
      </c>
      <c r="C326">
        <f>$I$13+B326</f>
        <v>40235</v>
      </c>
      <c r="E326">
        <f>IF($C$14*ReDiarioFert!C315&lt;=0,"0",$C$14*ReDiarioFert!C315)</f>
        <v>97.86385449521727</v>
      </c>
      <c r="G326">
        <f>$C$14*ReDiarioFert!E315</f>
        <v>41.26840869565217</v>
      </c>
      <c r="I326">
        <f>$C$14*ReDiarioFert!G315</f>
        <v>117.56658666666665</v>
      </c>
      <c r="K326">
        <f>$C$14*ReDiarioFert!I315</f>
        <v>75.45610019819598</v>
      </c>
      <c r="M326">
        <f>$C$14*ReDiarioFert!K315</f>
        <v>0.0041994338004304</v>
      </c>
      <c r="O326">
        <f>$C$14*ReDiarioFert!M315</f>
        <v>0.536506915</v>
      </c>
      <c r="Q326">
        <f>$C$14*Main!$D$63</f>
        <v>301</v>
      </c>
      <c r="S326">
        <f>((E326/100)*$G$386+(G326/100)*$G$387+(I326/100)*$G$388+(K326/100)*$G$389+(M326/100)*$G$390+(O326)*$G$391+(Q326*$G$392))</f>
        <v>2883.920224607112</v>
      </c>
    </row>
    <row r="327">
      <c r="B327">
        <v>310</v>
      </c>
      <c r="C327">
        <f>$I$13+B327</f>
        <v>40236</v>
      </c>
      <c r="E327">
        <f>IF($C$14*ReDiarioFert!C316&lt;=0,"0",$C$14*ReDiarioFert!C316)</f>
        <v>97.86385449521727</v>
      </c>
      <c r="G327">
        <f>$C$14*ReDiarioFert!E316</f>
        <v>41.26840869565217</v>
      </c>
      <c r="I327">
        <f>$C$14*ReDiarioFert!G316</f>
        <v>117.56658666666665</v>
      </c>
      <c r="K327">
        <f>$C$14*ReDiarioFert!I316</f>
        <v>75.45610019819598</v>
      </c>
      <c r="M327">
        <f>$C$14*ReDiarioFert!K316</f>
        <v>0.0041994338004304</v>
      </c>
      <c r="O327">
        <f>$C$14*ReDiarioFert!M316</f>
        <v>0.536506915</v>
      </c>
      <c r="S327">
        <f>((E327/100)*$G$386+(G327/100)*$G$387+(I327/100)*$G$388+(K327/100)*$G$389+(M327/100)*$G$390+(O327)*$G$391+(Q327*$G$392))</f>
        <v>2041.1202246071116</v>
      </c>
    </row>
    <row r="328">
      <c r="B328">
        <v>311</v>
      </c>
      <c r="C328">
        <f>$I$13+B328</f>
        <v>40237</v>
      </c>
      <c r="E328">
        <f>IF($C$14*ReDiarioFert!C317&lt;=0,"0",$C$14*ReDiarioFert!C317)</f>
        <v>97.86385449521727</v>
      </c>
      <c r="G328">
        <f>$C$14*ReDiarioFert!E317</f>
        <v>41.26840869565217</v>
      </c>
      <c r="I328">
        <f>$C$14*ReDiarioFert!G317</f>
        <v>117.56658666666665</v>
      </c>
      <c r="K328">
        <f>$C$14*ReDiarioFert!I317</f>
        <v>75.45610019819598</v>
      </c>
      <c r="M328">
        <f>$C$14*ReDiarioFert!K317</f>
        <v>0.0041994338004304</v>
      </c>
      <c r="O328">
        <f>$C$14*ReDiarioFert!M317</f>
        <v>0.536506915</v>
      </c>
      <c r="S328">
        <f>((E328/100)*$G$386+(G328/100)*$G$387+(I328/100)*$G$388+(K328/100)*$G$389+(M328/100)*$G$390+(O328)*$G$391+(Q328*$G$392))</f>
        <v>2041.1202246071116</v>
      </c>
    </row>
    <row r="329">
      <c r="B329">
        <v>312</v>
      </c>
      <c r="C329">
        <f>$I$13+B329</f>
        <v>40238</v>
      </c>
      <c r="E329">
        <f>IF($C$14*ReDiarioFert!C318&lt;=0,"0",$C$14*ReDiarioFert!C318)</f>
        <v>97.86385449521727</v>
      </c>
      <c r="G329">
        <f>$C$14*ReDiarioFert!E318</f>
        <v>41.26840869565217</v>
      </c>
      <c r="I329">
        <f>$C$14*ReDiarioFert!G318</f>
        <v>117.56658666666665</v>
      </c>
      <c r="K329">
        <f>$C$14*ReDiarioFert!I318</f>
        <v>75.45610019819598</v>
      </c>
      <c r="M329">
        <f>$C$14*ReDiarioFert!K318</f>
        <v>0.0041994338004304</v>
      </c>
      <c r="O329">
        <f>$C$14*ReDiarioFert!M318</f>
        <v>0.536506915</v>
      </c>
      <c r="S329">
        <f>((E329/100)*$G$386+(G329/100)*$G$387+(I329/100)*$G$388+(K329/100)*$G$389+(M329/100)*$G$390+(O329)*$G$391+(Q329*$G$392))</f>
        <v>2041.1202246071116</v>
      </c>
    </row>
    <row r="330">
      <c r="B330">
        <v>313</v>
      </c>
      <c r="C330">
        <f>$I$13+B330</f>
        <v>40239</v>
      </c>
      <c r="E330">
        <f>IF($C$14*ReDiarioFert!C319&lt;=0,"0",$C$14*ReDiarioFert!C319)</f>
        <v>97.86385449521727</v>
      </c>
      <c r="G330">
        <f>$C$14*ReDiarioFert!E319</f>
        <v>41.26840869565217</v>
      </c>
      <c r="I330">
        <f>$C$14*ReDiarioFert!G319</f>
        <v>117.56658666666665</v>
      </c>
      <c r="K330">
        <f>$C$14*ReDiarioFert!I319</f>
        <v>75.45610019819598</v>
      </c>
      <c r="M330">
        <f>$C$14*ReDiarioFert!K319</f>
        <v>0.0041994338004304</v>
      </c>
      <c r="O330">
        <f>$C$14*ReDiarioFert!M319</f>
        <v>0.536506915</v>
      </c>
      <c r="S330">
        <f>((E330/100)*$G$386+(G330/100)*$G$387+(I330/100)*$G$388+(K330/100)*$G$389+(M330/100)*$G$390+(O330)*$G$391+(Q330*$G$392))</f>
        <v>2041.1202246071116</v>
      </c>
    </row>
    <row r="331">
      <c r="B331">
        <v>314</v>
      </c>
      <c r="C331">
        <f>$I$13+B331</f>
        <v>40240</v>
      </c>
      <c r="E331">
        <f>IF($C$14*ReDiarioFert!C320&lt;=0,"0",$C$14*ReDiarioFert!C320)</f>
        <v>97.86385449521727</v>
      </c>
      <c r="G331">
        <f>$C$14*ReDiarioFert!E320</f>
        <v>41.26840869565217</v>
      </c>
      <c r="I331">
        <f>$C$14*ReDiarioFert!G320</f>
        <v>117.56658666666665</v>
      </c>
      <c r="K331">
        <f>$C$14*ReDiarioFert!I320</f>
        <v>75.45610019819598</v>
      </c>
      <c r="M331">
        <f>$C$14*ReDiarioFert!K320</f>
        <v>0.0041994338004304</v>
      </c>
      <c r="O331">
        <f>$C$14*ReDiarioFert!M320</f>
        <v>0.536506915</v>
      </c>
      <c r="S331">
        <f>((E331/100)*$G$386+(G331/100)*$G$387+(I331/100)*$G$388+(K331/100)*$G$389+(M331/100)*$G$390+(O331)*$G$391+(Q331*$G$392))</f>
        <v>2041.1202246071116</v>
      </c>
    </row>
    <row r="332">
      <c r="B332">
        <v>315</v>
      </c>
      <c r="C332">
        <f>$I$13+B332</f>
        <v>40241</v>
      </c>
      <c r="E332">
        <f>IF($C$14*ReDiarioFert!C321&lt;=0,"0",$C$14*ReDiarioFert!C321)</f>
        <v>97.86385449521727</v>
      </c>
      <c r="G332">
        <f>$C$14*ReDiarioFert!E321</f>
        <v>41.26840869565217</v>
      </c>
      <c r="I332">
        <f>$C$14*ReDiarioFert!G321</f>
        <v>117.56658666666665</v>
      </c>
      <c r="K332">
        <f>$C$14*ReDiarioFert!I321</f>
        <v>75.45610019819598</v>
      </c>
      <c r="M332">
        <f>$C$14*ReDiarioFert!K321</f>
        <v>0.0041994338004304</v>
      </c>
      <c r="O332">
        <f>$C$14*ReDiarioFert!M321</f>
        <v>0.536506915</v>
      </c>
      <c r="S332">
        <f>((E332/100)*$G$386+(G332/100)*$G$387+(I332/100)*$G$388+(K332/100)*$G$389+(M332/100)*$G$390+(O332)*$G$391+(Q332*$G$392))</f>
        <v>2041.1202246071116</v>
      </c>
    </row>
    <row r="333">
      <c r="A333">
        <v>46</v>
      </c>
      <c r="B333">
        <v>316</v>
      </c>
      <c r="C333">
        <f>$I$13+B333</f>
        <v>40242</v>
      </c>
      <c r="E333">
        <f>IF($C$14*ReDiarioFert!C322&lt;=0,"0",$C$14*ReDiarioFert!C322)</f>
        <v>97.86385449521727</v>
      </c>
      <c r="G333">
        <f>$C$14*ReDiarioFert!E322</f>
        <v>41.26840869565217</v>
      </c>
      <c r="I333">
        <f>$C$14*ReDiarioFert!G322</f>
        <v>117.56658666666665</v>
      </c>
      <c r="K333">
        <f>$C$14*ReDiarioFert!I322</f>
        <v>75.45610019819598</v>
      </c>
      <c r="M333">
        <f>$C$14*ReDiarioFert!K322</f>
        <v>0.0041994338004304</v>
      </c>
      <c r="O333">
        <f>$C$14*ReDiarioFert!M322</f>
        <v>0.536506915</v>
      </c>
      <c r="Q333">
        <f>$C$14*Main!$D$63</f>
        <v>301</v>
      </c>
      <c r="S333">
        <f>((E333/100)*$G$386+(G333/100)*$G$387+(I333/100)*$G$388+(K333/100)*$G$389+(M333/100)*$G$390+(O333)*$G$391+(Q333*$G$392))</f>
        <v>2883.920224607112</v>
      </c>
    </row>
    <row r="334">
      <c r="B334">
        <v>317</v>
      </c>
      <c r="C334">
        <f>$I$13+B334</f>
        <v>40243</v>
      </c>
      <c r="E334">
        <f>IF($C$14*ReDiarioFert!C323&lt;=0,"0",$C$14*ReDiarioFert!C323)</f>
        <v>97.86385449521727</v>
      </c>
      <c r="G334">
        <f>$C$14*ReDiarioFert!E323</f>
        <v>41.26840869565217</v>
      </c>
      <c r="I334">
        <f>$C$14*ReDiarioFert!G323</f>
        <v>117.56658666666665</v>
      </c>
      <c r="K334">
        <f>$C$14*ReDiarioFert!I323</f>
        <v>75.45610019819598</v>
      </c>
      <c r="M334">
        <f>$C$14*ReDiarioFert!K323</f>
        <v>0.0041994338004304</v>
      </c>
      <c r="O334">
        <f>$C$14*ReDiarioFert!M323</f>
        <v>0.536506915</v>
      </c>
      <c r="S334">
        <f>((E334/100)*$G$386+(G334/100)*$G$387+(I334/100)*$G$388+(K334/100)*$G$389+(M334/100)*$G$390+(O334)*$G$391+(Q334*$G$392))</f>
        <v>2041.1202246071116</v>
      </c>
    </row>
    <row r="335">
      <c r="B335">
        <v>318</v>
      </c>
      <c r="C335">
        <f>$I$13+B335</f>
        <v>40244</v>
      </c>
      <c r="E335">
        <f>IF($C$14*ReDiarioFert!C324&lt;=0,"0",$C$14*ReDiarioFert!C324)</f>
        <v>97.86385449521727</v>
      </c>
      <c r="G335">
        <f>$C$14*ReDiarioFert!E324</f>
        <v>41.26840869565217</v>
      </c>
      <c r="I335">
        <f>$C$14*ReDiarioFert!G324</f>
        <v>117.56658666666665</v>
      </c>
      <c r="K335">
        <f>$C$14*ReDiarioFert!I324</f>
        <v>75.45610019819598</v>
      </c>
      <c r="M335">
        <f>$C$14*ReDiarioFert!K324</f>
        <v>0.0041994338004304</v>
      </c>
      <c r="O335">
        <f>$C$14*ReDiarioFert!M324</f>
        <v>0.536506915</v>
      </c>
      <c r="S335">
        <f>((E335/100)*$G$386+(G335/100)*$G$387+(I335/100)*$G$388+(K335/100)*$G$389+(M335/100)*$G$390+(O335)*$G$391+(Q335*$G$392))</f>
        <v>2041.1202246071116</v>
      </c>
    </row>
    <row r="336">
      <c r="B336">
        <v>319</v>
      </c>
      <c r="C336">
        <f>$I$13+B336</f>
        <v>40245</v>
      </c>
      <c r="E336">
        <f>IF($C$14*ReDiarioFert!C325&lt;=0,"0",$C$14*ReDiarioFert!C325)</f>
        <v>97.86385449521727</v>
      </c>
      <c r="G336">
        <f>$C$14*ReDiarioFert!E325</f>
        <v>41.26840869565217</v>
      </c>
      <c r="I336">
        <f>$C$14*ReDiarioFert!G325</f>
        <v>117.56658666666665</v>
      </c>
      <c r="K336">
        <f>$C$14*ReDiarioFert!I325</f>
        <v>75.45610019819598</v>
      </c>
      <c r="M336">
        <f>$C$14*ReDiarioFert!K325</f>
        <v>0.0041994338004304</v>
      </c>
      <c r="O336">
        <f>$C$14*ReDiarioFert!M325</f>
        <v>0.536506915</v>
      </c>
      <c r="S336">
        <f>((E336/100)*$G$386+(G336/100)*$G$387+(I336/100)*$G$388+(K336/100)*$G$389+(M336/100)*$G$390+(O336)*$G$391+(Q336*$G$392))</f>
        <v>2041.1202246071116</v>
      </c>
    </row>
    <row r="337">
      <c r="B337">
        <v>320</v>
      </c>
      <c r="C337">
        <f>$I$13+B337</f>
        <v>40246</v>
      </c>
      <c r="E337">
        <f>IF($C$14*ReDiarioFert!C326&lt;=0,"0",$C$14*ReDiarioFert!C326)</f>
        <v>97.86385449521727</v>
      </c>
      <c r="G337">
        <f>$C$14*ReDiarioFert!E326</f>
        <v>41.26840869565217</v>
      </c>
      <c r="I337">
        <f>$C$14*ReDiarioFert!G326</f>
        <v>117.56658666666665</v>
      </c>
      <c r="K337">
        <f>$C$14*ReDiarioFert!I326</f>
        <v>75.45610019819598</v>
      </c>
      <c r="M337">
        <f>$C$14*ReDiarioFert!K326</f>
        <v>0.0041994338004304</v>
      </c>
      <c r="O337">
        <f>$C$14*ReDiarioFert!M326</f>
        <v>0.536506915</v>
      </c>
      <c r="S337">
        <f>((E337/100)*$G$386+(G337/100)*$G$387+(I337/100)*$G$388+(K337/100)*$G$389+(M337/100)*$G$390+(O337)*$G$391+(Q337*$G$392))</f>
        <v>2041.1202246071116</v>
      </c>
    </row>
    <row r="338">
      <c r="B338">
        <v>321</v>
      </c>
      <c r="C338">
        <f>$I$13+B338</f>
        <v>40247</v>
      </c>
      <c r="E338">
        <f>IF($C$14*ReDiarioFert!C327&lt;=0,"0",$C$14*ReDiarioFert!C327)</f>
        <v>97.86385449521727</v>
      </c>
      <c r="G338">
        <f>$C$14*ReDiarioFert!E327</f>
        <v>41.26840869565217</v>
      </c>
      <c r="I338">
        <f>$C$14*ReDiarioFert!G327</f>
        <v>117.56658666666665</v>
      </c>
      <c r="K338">
        <f>$C$14*ReDiarioFert!I327</f>
        <v>75.45610019819598</v>
      </c>
      <c r="M338">
        <f>$C$14*ReDiarioFert!K327</f>
        <v>0.0041994338004304</v>
      </c>
      <c r="O338">
        <f>$C$14*ReDiarioFert!M327</f>
        <v>0.536506915</v>
      </c>
      <c r="S338">
        <f>((E338/100)*$G$386+(G338/100)*$G$387+(I338/100)*$G$388+(K338/100)*$G$389+(M338/100)*$G$390+(O338)*$G$391+(Q338*$G$392))</f>
        <v>2041.1202246071116</v>
      </c>
    </row>
    <row r="339">
      <c r="B339">
        <v>322</v>
      </c>
      <c r="C339">
        <f>$I$13+B339</f>
        <v>40248</v>
      </c>
      <c r="E339">
        <f>IF($C$14*ReDiarioFert!C328&lt;=0,"0",$C$14*ReDiarioFert!C328)</f>
        <v>97.86385449521727</v>
      </c>
      <c r="G339">
        <f>$C$14*ReDiarioFert!E328</f>
        <v>41.26840869565217</v>
      </c>
      <c r="I339">
        <f>$C$14*ReDiarioFert!G328</f>
        <v>117.56658666666665</v>
      </c>
      <c r="K339">
        <f>$C$14*ReDiarioFert!I328</f>
        <v>75.45610019819598</v>
      </c>
      <c r="M339">
        <f>$C$14*ReDiarioFert!K328</f>
        <v>0.0041994338004304</v>
      </c>
      <c r="O339">
        <f>$C$14*ReDiarioFert!M328</f>
        <v>0.536506915</v>
      </c>
      <c r="S339">
        <f>((E339/100)*$G$386+(G339/100)*$G$387+(I339/100)*$G$388+(K339/100)*$G$389+(M339/100)*$G$390+(O339)*$G$391+(Q339*$G$392))</f>
        <v>2041.1202246071116</v>
      </c>
    </row>
    <row r="340">
      <c r="A340">
        <v>47</v>
      </c>
      <c r="B340">
        <v>323</v>
      </c>
      <c r="C340">
        <f>$I$13+B340</f>
        <v>40249</v>
      </c>
      <c r="E340">
        <f>IF($C$14*ReDiarioFert!C329&lt;=0,"0",$C$14*ReDiarioFert!C329)</f>
        <v>52.258909596941315</v>
      </c>
      <c r="G340">
        <f>$C$14*ReDiarioFert!E329</f>
        <v>41.26840869565217</v>
      </c>
      <c r="I340">
        <f>$C$14*ReDiarioFert!G329</f>
        <v>117.56658666666665</v>
      </c>
      <c r="K340">
        <f>$C$14*ReDiarioFert!I329</f>
        <v>75.45610019819598</v>
      </c>
      <c r="M340">
        <f>$C$14*ReDiarioFert!K329</f>
        <v>0.0041994338004304</v>
      </c>
      <c r="O340">
        <f>$C$14*ReDiarioFert!M329</f>
        <v>0.536506915</v>
      </c>
      <c r="Q340">
        <f>$C$14*Main!$D$63</f>
        <v>301</v>
      </c>
      <c r="S340">
        <f>((E340/100)*$G$386+(G340/100)*$G$387+(I340/100)*$G$388+(K340/100)*$G$389+(M340/100)*$G$390+(O340)*$G$391+(Q340*$G$392))</f>
        <v>2653.615252870818</v>
      </c>
    </row>
    <row r="341">
      <c r="B341">
        <v>324</v>
      </c>
      <c r="C341">
        <f>$I$13+B341</f>
        <v>40250</v>
      </c>
      <c r="E341">
        <f>IF($C$14*ReDiarioFert!C330&lt;=0,"0",$C$14*ReDiarioFert!C330)</f>
        <v>52.258909596941315</v>
      </c>
      <c r="G341">
        <f>$C$14*ReDiarioFert!E330</f>
        <v>41.26840869565217</v>
      </c>
      <c r="I341">
        <f>$C$14*ReDiarioFert!G330</f>
        <v>117.56658666666665</v>
      </c>
      <c r="K341">
        <f>$C$14*ReDiarioFert!I330</f>
        <v>75.45610019819598</v>
      </c>
      <c r="M341">
        <f>$C$14*ReDiarioFert!K330</f>
        <v>0.0041994338004304</v>
      </c>
      <c r="O341">
        <f>$C$14*ReDiarioFert!M330</f>
        <v>0.536506915</v>
      </c>
      <c r="S341">
        <f>((E341/100)*$G$386+(G341/100)*$G$387+(I341/100)*$G$388+(K341/100)*$G$389+(M341/100)*$G$390+(O341)*$G$391+(Q341*$G$392))</f>
        <v>1810.815252870818</v>
      </c>
    </row>
    <row r="342">
      <c r="B342">
        <v>325</v>
      </c>
      <c r="C342">
        <f>$I$13+B342</f>
        <v>40251</v>
      </c>
      <c r="E342">
        <f>IF($C$14*ReDiarioFert!C331&lt;=0,"0",$C$14*ReDiarioFert!C331)</f>
        <v>52.258909596941315</v>
      </c>
      <c r="G342">
        <f>$C$14*ReDiarioFert!E331</f>
        <v>41.26840869565217</v>
      </c>
      <c r="I342">
        <f>$C$14*ReDiarioFert!G331</f>
        <v>117.56658666666665</v>
      </c>
      <c r="K342">
        <f>$C$14*ReDiarioFert!I331</f>
        <v>75.45610019819598</v>
      </c>
      <c r="M342">
        <f>$C$14*ReDiarioFert!K331</f>
        <v>0.0041994338004304</v>
      </c>
      <c r="O342">
        <f>$C$14*ReDiarioFert!M331</f>
        <v>0.536506915</v>
      </c>
      <c r="S342">
        <f>((E342/100)*$G$386+(G342/100)*$G$387+(I342/100)*$G$388+(K342/100)*$G$389+(M342/100)*$G$390+(O342)*$G$391+(Q342*$G$392))</f>
        <v>1810.815252870818</v>
      </c>
    </row>
    <row r="343">
      <c r="B343">
        <v>326</v>
      </c>
      <c r="C343">
        <f>$I$13+B343</f>
        <v>40252</v>
      </c>
      <c r="E343">
        <f>IF($C$14*ReDiarioFert!C332&lt;=0,"0",$C$14*ReDiarioFert!C332)</f>
        <v>52.258909596941315</v>
      </c>
      <c r="G343">
        <f>$C$14*ReDiarioFert!E332</f>
        <v>41.26840869565217</v>
      </c>
      <c r="I343">
        <f>$C$14*ReDiarioFert!G332</f>
        <v>117.56658666666665</v>
      </c>
      <c r="K343">
        <f>$C$14*ReDiarioFert!I332</f>
        <v>75.45610019819598</v>
      </c>
      <c r="M343">
        <f>$C$14*ReDiarioFert!K332</f>
        <v>0.0041994338004304</v>
      </c>
      <c r="O343">
        <f>$C$14*ReDiarioFert!M332</f>
        <v>0.536506915</v>
      </c>
      <c r="S343">
        <f>((E343/100)*$G$386+(G343/100)*$G$387+(I343/100)*$G$388+(K343/100)*$G$389+(M343/100)*$G$390+(O343)*$G$391+(Q343*$G$392))</f>
        <v>1810.815252870818</v>
      </c>
    </row>
    <row r="344">
      <c r="B344">
        <v>327</v>
      </c>
      <c r="C344">
        <f>$I$13+B344</f>
        <v>40253</v>
      </c>
      <c r="E344">
        <f>IF($C$14*ReDiarioFert!C333&lt;=0,"0",$C$14*ReDiarioFert!C333)</f>
        <v>52.258909596941315</v>
      </c>
      <c r="G344">
        <f>$C$14*ReDiarioFert!E333</f>
        <v>41.26840869565217</v>
      </c>
      <c r="I344">
        <f>$C$14*ReDiarioFert!G333</f>
        <v>117.56658666666665</v>
      </c>
      <c r="K344">
        <f>$C$14*ReDiarioFert!I333</f>
        <v>75.45610019819598</v>
      </c>
      <c r="M344">
        <f>$C$14*ReDiarioFert!K333</f>
        <v>0.0041994338004304</v>
      </c>
      <c r="O344">
        <f>$C$14*ReDiarioFert!M333</f>
        <v>0.536506915</v>
      </c>
      <c r="S344">
        <f>((E344/100)*$G$386+(G344/100)*$G$387+(I344/100)*$G$388+(K344/100)*$G$389+(M344/100)*$G$390+(O344)*$G$391+(Q344*$G$392))</f>
        <v>1810.815252870818</v>
      </c>
    </row>
    <row r="345">
      <c r="B345">
        <v>328</v>
      </c>
      <c r="C345">
        <f>$I$13+B345</f>
        <v>40254</v>
      </c>
      <c r="E345">
        <f>IF($C$14*ReDiarioFert!C334&lt;=0,"0",$C$14*ReDiarioFert!C334)</f>
        <v>52.258909596941315</v>
      </c>
      <c r="G345">
        <f>$C$14*ReDiarioFert!E334</f>
        <v>41.26840869565217</v>
      </c>
      <c r="I345">
        <f>$C$14*ReDiarioFert!G334</f>
        <v>117.56658666666665</v>
      </c>
      <c r="K345">
        <f>$C$14*ReDiarioFert!I334</f>
        <v>75.45610019819598</v>
      </c>
      <c r="M345">
        <f>$C$14*ReDiarioFert!K334</f>
        <v>0.0041994338004304</v>
      </c>
      <c r="O345">
        <f>$C$14*ReDiarioFert!M334</f>
        <v>0.536506915</v>
      </c>
      <c r="S345">
        <f>((E345/100)*$G$386+(G345/100)*$G$387+(I345/100)*$G$388+(K345/100)*$G$389+(M345/100)*$G$390+(O345)*$G$391+(Q345*$G$392))</f>
        <v>1810.815252870818</v>
      </c>
    </row>
    <row r="346">
      <c r="B346">
        <v>329</v>
      </c>
      <c r="C346">
        <f>$I$13+B346</f>
        <v>40255</v>
      </c>
      <c r="E346">
        <f>IF($C$14*ReDiarioFert!C335&lt;=0,"0",$C$14*ReDiarioFert!C335)</f>
        <v>52.258909596941315</v>
      </c>
      <c r="G346">
        <f>$C$14*ReDiarioFert!E335</f>
        <v>41.26840869565217</v>
      </c>
      <c r="I346">
        <f>$C$14*ReDiarioFert!G335</f>
        <v>117.56658666666665</v>
      </c>
      <c r="K346">
        <f>$C$14*ReDiarioFert!I335</f>
        <v>75.45610019819598</v>
      </c>
      <c r="M346">
        <f>$C$14*ReDiarioFert!K335</f>
        <v>0.0041994338004304</v>
      </c>
      <c r="O346">
        <f>$C$14*ReDiarioFert!M335</f>
        <v>0.536506915</v>
      </c>
      <c r="S346">
        <f>((E346/100)*$G$386+(G346/100)*$G$387+(I346/100)*$G$388+(K346/100)*$G$389+(M346/100)*$G$390+(O346)*$G$391+(Q346*$G$392))</f>
        <v>1810.815252870818</v>
      </c>
    </row>
    <row r="347">
      <c r="A347">
        <v>48</v>
      </c>
      <c r="B347">
        <v>330</v>
      </c>
      <c r="C347">
        <f>$I$13+B347</f>
        <v>40256</v>
      </c>
      <c r="E347">
        <f>IF($C$14*ReDiarioFert!C336&lt;=0,"0",$C$14*ReDiarioFert!C336)</f>
        <v>52.258909596941315</v>
      </c>
      <c r="G347">
        <f>$C$14*ReDiarioFert!E336</f>
        <v>41.26840869565217</v>
      </c>
      <c r="I347">
        <f>$C$14*ReDiarioFert!G336</f>
        <v>117.56658666666665</v>
      </c>
      <c r="K347">
        <f>$C$14*ReDiarioFert!I336</f>
        <v>75.45610019819598</v>
      </c>
      <c r="M347">
        <f>$C$14*ReDiarioFert!K336</f>
        <v>0.0041994338004304</v>
      </c>
      <c r="O347">
        <f>$C$14*ReDiarioFert!M336</f>
        <v>0.536506915</v>
      </c>
      <c r="Q347">
        <f>$C$14*Main!$D$63</f>
        <v>301</v>
      </c>
      <c r="S347">
        <f>((E347/100)*$G$386+(G347/100)*$G$387+(I347/100)*$G$388+(K347/100)*$G$389+(M347/100)*$G$390+(O347)*$G$391+(Q347*$G$392))</f>
        <v>2653.615252870818</v>
      </c>
    </row>
    <row r="348">
      <c r="B348">
        <v>331</v>
      </c>
      <c r="C348">
        <f>$I$13+B348</f>
        <v>40257</v>
      </c>
      <c r="E348">
        <f>IF($C$14*ReDiarioFert!C337&lt;=0,"0",$C$14*ReDiarioFert!C337)</f>
        <v>62.500875570476296</v>
      </c>
      <c r="G348">
        <f>$C$14*ReDiarioFert!E337</f>
        <v>15.09449565217391</v>
      </c>
      <c r="I348">
        <f>$C$14*ReDiarioFert!G337</f>
        <v>117.56658666666665</v>
      </c>
      <c r="K348">
        <f>$C$14*ReDiarioFert!I337</f>
        <v>75.45610019819598</v>
      </c>
      <c r="M348">
        <f>$C$14*ReDiarioFert!K337</f>
        <v>0.0041994338004304</v>
      </c>
      <c r="O348">
        <f>$C$14*ReDiarioFert!M337</f>
        <v>0.536506915</v>
      </c>
      <c r="S348">
        <f>((E348/100)*$G$386+(G348/100)*$G$387+(I348/100)*$G$388+(K348/100)*$G$389+(M348/100)*$G$390+(O348)*$G$391+(Q348*$G$392))</f>
        <v>1651.0519636458653</v>
      </c>
    </row>
    <row r="349">
      <c r="B349">
        <v>332</v>
      </c>
      <c r="C349">
        <f>$I$13+B349</f>
        <v>40258</v>
      </c>
      <c r="E349">
        <f>IF($C$14*ReDiarioFert!C338&lt;=0,"0",$C$14*ReDiarioFert!C338)</f>
        <v>62.500875570476296</v>
      </c>
      <c r="G349">
        <f>$C$14*ReDiarioFert!E338</f>
        <v>15.09449565217391</v>
      </c>
      <c r="I349">
        <f>$C$14*ReDiarioFert!G338</f>
        <v>117.56658666666665</v>
      </c>
      <c r="K349">
        <f>$C$14*ReDiarioFert!I338</f>
        <v>75.45610019819598</v>
      </c>
      <c r="M349">
        <f>$C$14*ReDiarioFert!K338</f>
        <v>0.0041994338004304</v>
      </c>
      <c r="O349">
        <f>$C$14*ReDiarioFert!M338</f>
        <v>0.536506915</v>
      </c>
      <c r="S349">
        <f>((E349/100)*$G$386+(G349/100)*$G$387+(I349/100)*$G$388+(K349/100)*$G$389+(M349/100)*$G$390+(O349)*$G$391+(Q349*$G$392))</f>
        <v>1651.0519636458653</v>
      </c>
    </row>
    <row r="350">
      <c r="B350">
        <v>333</v>
      </c>
      <c r="C350">
        <f>$I$13+B350</f>
        <v>40259</v>
      </c>
      <c r="E350">
        <f>IF($C$14*ReDiarioFert!C339&lt;=0,"0",$C$14*ReDiarioFert!C339)</f>
        <v>62.500875570476296</v>
      </c>
      <c r="G350">
        <f>$C$14*ReDiarioFert!E339</f>
        <v>15.09449565217391</v>
      </c>
      <c r="I350">
        <f>$C$14*ReDiarioFert!G339</f>
        <v>117.56658666666665</v>
      </c>
      <c r="K350">
        <f>$C$14*ReDiarioFert!I339</f>
        <v>75.45610019819598</v>
      </c>
      <c r="M350">
        <f>$C$14*ReDiarioFert!K339</f>
        <v>0.0041994338004304</v>
      </c>
      <c r="O350">
        <f>$C$14*ReDiarioFert!M339</f>
        <v>0.536506915</v>
      </c>
      <c r="S350">
        <f>((E350/100)*$G$386+(G350/100)*$G$387+(I350/100)*$G$388+(K350/100)*$G$389+(M350/100)*$G$390+(O350)*$G$391+(Q350*$G$392))</f>
        <v>1651.0519636458653</v>
      </c>
    </row>
    <row r="351">
      <c r="B351">
        <v>334</v>
      </c>
      <c r="C351">
        <f>$I$13+B351</f>
        <v>40260</v>
      </c>
      <c r="E351">
        <f>IF($C$14*ReDiarioFert!C340&lt;=0,"0",$C$14*ReDiarioFert!C340)</f>
        <v>62.500875570476296</v>
      </c>
      <c r="G351">
        <f>$C$14*ReDiarioFert!E340</f>
        <v>15.09449565217391</v>
      </c>
      <c r="I351">
        <f>$C$14*ReDiarioFert!G340</f>
        <v>117.56658666666665</v>
      </c>
      <c r="K351">
        <f>$C$14*ReDiarioFert!I340</f>
        <v>75.45610019819598</v>
      </c>
      <c r="M351">
        <f>$C$14*ReDiarioFert!K340</f>
        <v>0.0041994338004304</v>
      </c>
      <c r="O351">
        <f>$C$14*ReDiarioFert!M340</f>
        <v>0.536506915</v>
      </c>
      <c r="S351">
        <f>((E351/100)*$G$386+(G351/100)*$G$387+(I351/100)*$G$388+(K351/100)*$G$389+(M351/100)*$G$390+(O351)*$G$391+(Q351*$G$392))</f>
        <v>1651.0519636458653</v>
      </c>
    </row>
    <row r="352">
      <c r="B352">
        <v>335</v>
      </c>
      <c r="C352">
        <f>$I$13+B352</f>
        <v>40261</v>
      </c>
      <c r="E352">
        <f>IF($C$14*ReDiarioFert!C341&lt;=0,"0",$C$14*ReDiarioFert!C341)</f>
        <v>62.500875570476296</v>
      </c>
      <c r="G352">
        <f>$C$14*ReDiarioFert!E341</f>
        <v>15.09449565217391</v>
      </c>
      <c r="I352">
        <f>$C$14*ReDiarioFert!G341</f>
        <v>117.56658666666665</v>
      </c>
      <c r="K352">
        <f>$C$14*ReDiarioFert!I341</f>
        <v>75.45610019819598</v>
      </c>
      <c r="M352">
        <f>$C$14*ReDiarioFert!K341</f>
        <v>0.0041994338004304</v>
      </c>
      <c r="O352">
        <f>$C$14*ReDiarioFert!M341</f>
        <v>0.536506915</v>
      </c>
      <c r="S352">
        <f>((E352/100)*$G$386+(G352/100)*$G$387+(I352/100)*$G$388+(K352/100)*$G$389+(M352/100)*$G$390+(O352)*$G$391+(Q352*$G$392))</f>
        <v>1651.0519636458653</v>
      </c>
    </row>
    <row r="353">
      <c r="B353">
        <v>336</v>
      </c>
      <c r="C353">
        <f>$I$13+B353</f>
        <v>40262</v>
      </c>
      <c r="E353">
        <f>IF($C$14*ReDiarioFert!C342&lt;=0,"0",$C$14*ReDiarioFert!C342)</f>
        <v>62.500875570476296</v>
      </c>
      <c r="G353">
        <f>$C$14*ReDiarioFert!E342</f>
        <v>15.09449565217391</v>
      </c>
      <c r="I353">
        <f>$C$14*ReDiarioFert!G342</f>
        <v>117.56658666666665</v>
      </c>
      <c r="K353">
        <f>$C$14*ReDiarioFert!I342</f>
        <v>75.45610019819598</v>
      </c>
      <c r="M353">
        <f>$C$14*ReDiarioFert!K342</f>
        <v>0.0041994338004304</v>
      </c>
      <c r="O353">
        <f>$C$14*ReDiarioFert!M342</f>
        <v>0.536506915</v>
      </c>
      <c r="S353">
        <f>((E353/100)*$G$386+(G353/100)*$G$387+(I353/100)*$G$388+(K353/100)*$G$389+(M353/100)*$G$390+(O353)*$G$391+(Q353*$G$392))</f>
        <v>1651.0519636458653</v>
      </c>
    </row>
    <row r="354">
      <c r="A354">
        <v>49</v>
      </c>
      <c r="B354">
        <v>337</v>
      </c>
      <c r="C354">
        <f>$I$13+B354</f>
        <v>40263</v>
      </c>
      <c r="E354">
        <f>IF($C$14*ReDiarioFert!C343&lt;=0,"0",$C$14*ReDiarioFert!C343)</f>
        <v>62.500875570476296</v>
      </c>
      <c r="G354">
        <f>$C$14*ReDiarioFert!E343</f>
        <v>15.09449565217391</v>
      </c>
      <c r="I354">
        <f>$C$14*ReDiarioFert!G343</f>
        <v>117.56658666666665</v>
      </c>
      <c r="K354">
        <f>$C$14*ReDiarioFert!I343</f>
        <v>75.45610019819598</v>
      </c>
      <c r="M354">
        <f>$C$14*ReDiarioFert!K343</f>
        <v>0.0041994338004304</v>
      </c>
      <c r="O354">
        <f>$C$14*ReDiarioFert!M343</f>
        <v>0.536506915</v>
      </c>
      <c r="Q354">
        <f>$C$14*Main!$D$63</f>
        <v>301</v>
      </c>
      <c r="S354">
        <f>((E354/100)*$G$386+(G354/100)*$G$387+(I354/100)*$G$388+(K354/100)*$G$389+(M354/100)*$G$390+(O354)*$G$391+(Q354*$G$392))</f>
        <v>2493.851963645865</v>
      </c>
    </row>
    <row r="355">
      <c r="B355">
        <v>338</v>
      </c>
      <c r="C355">
        <f>$I$13+B355</f>
        <v>40264</v>
      </c>
      <c r="E355">
        <f>IF($C$14*ReDiarioFert!C344&lt;=0,"0",$C$14*ReDiarioFert!C344)</f>
        <v>62.500875570476296</v>
      </c>
      <c r="G355">
        <f>$C$14*ReDiarioFert!E344</f>
        <v>15.09449565217391</v>
      </c>
      <c r="I355">
        <f>$C$14*ReDiarioFert!G344</f>
        <v>117.56658666666665</v>
      </c>
      <c r="K355">
        <f>$C$14*ReDiarioFert!I344</f>
        <v>75.45610019819598</v>
      </c>
      <c r="M355">
        <f>$C$14*ReDiarioFert!K344</f>
        <v>0.0041994338004304</v>
      </c>
      <c r="O355">
        <f>$C$14*ReDiarioFert!M344</f>
        <v>0.536506915</v>
      </c>
      <c r="S355">
        <f>((E355/100)*$G$386+(G355/100)*$G$387+(I355/100)*$G$388+(K355/100)*$G$389+(M355/100)*$G$390+(O355)*$G$391+(Q355*$G$392))</f>
        <v>1651.0519636458653</v>
      </c>
    </row>
    <row r="356">
      <c r="B356">
        <v>339</v>
      </c>
      <c r="C356">
        <f>$I$13+B356</f>
        <v>40265</v>
      </c>
      <c r="E356">
        <f>IF($C$14*ReDiarioFert!C345&lt;=0,"0",$C$14*ReDiarioFert!C345)</f>
        <v>62.500875570476296</v>
      </c>
      <c r="G356">
        <f>$C$14*ReDiarioFert!E345</f>
        <v>15.09449565217391</v>
      </c>
      <c r="I356">
        <f>$C$14*ReDiarioFert!G345</f>
        <v>117.56658666666665</v>
      </c>
      <c r="K356">
        <f>$C$14*ReDiarioFert!I345</f>
        <v>75.45610019819598</v>
      </c>
      <c r="M356">
        <f>$C$14*ReDiarioFert!K345</f>
        <v>0.0041994338004304</v>
      </c>
      <c r="O356">
        <f>$C$14*ReDiarioFert!M345</f>
        <v>0.536506915</v>
      </c>
      <c r="S356">
        <f>((E356/100)*$G$386+(G356/100)*$G$387+(I356/100)*$G$388+(K356/100)*$G$389+(M356/100)*$G$390+(O356)*$G$391+(Q356*$G$392))</f>
        <v>1651.0519636458653</v>
      </c>
    </row>
    <row r="357">
      <c r="B357">
        <v>340</v>
      </c>
      <c r="C357">
        <f>$I$13+B357</f>
        <v>40266</v>
      </c>
      <c r="E357">
        <f>IF($C$14*ReDiarioFert!C346&lt;=0,"0",$C$14*ReDiarioFert!C346)</f>
        <v>62.500875570476296</v>
      </c>
      <c r="G357">
        <f>$C$14*ReDiarioFert!E346</f>
        <v>15.09449565217391</v>
      </c>
      <c r="I357">
        <f>$C$14*ReDiarioFert!G346</f>
        <v>117.56658666666665</v>
      </c>
      <c r="K357">
        <f>$C$14*ReDiarioFert!I346</f>
        <v>75.45610019819598</v>
      </c>
      <c r="M357">
        <f>$C$14*ReDiarioFert!K346</f>
        <v>0.0041994338004304</v>
      </c>
      <c r="O357">
        <f>$C$14*ReDiarioFert!M346</f>
        <v>0.536506915</v>
      </c>
      <c r="S357">
        <f>((E357/100)*$G$386+(G357/100)*$G$387+(I357/100)*$G$388+(K357/100)*$G$389+(M357/100)*$G$390+(O357)*$G$391+(Q357*$G$392))</f>
        <v>1651.0519636458653</v>
      </c>
    </row>
    <row r="358">
      <c r="B358">
        <v>341</v>
      </c>
      <c r="C358">
        <f>$I$13+B358</f>
        <v>40267</v>
      </c>
      <c r="E358">
        <f>IF($C$14*ReDiarioFert!C347&lt;=0,"0",$C$14*ReDiarioFert!C347)</f>
        <v>62.500875570476296</v>
      </c>
      <c r="G358">
        <f>$C$14*ReDiarioFert!E347</f>
        <v>15.09449565217391</v>
      </c>
      <c r="I358">
        <f>$C$14*ReDiarioFert!G347</f>
        <v>117.56658666666665</v>
      </c>
      <c r="K358">
        <f>$C$14*ReDiarioFert!I347</f>
        <v>75.45610019819598</v>
      </c>
      <c r="M358">
        <f>$C$14*ReDiarioFert!K347</f>
        <v>0.0041994338004304</v>
      </c>
      <c r="O358">
        <f>$C$14*ReDiarioFert!M347</f>
        <v>0.536506915</v>
      </c>
      <c r="S358">
        <f>((E358/100)*$G$386+(G358/100)*$G$387+(I358/100)*$G$388+(K358/100)*$G$389+(M358/100)*$G$390+(O358)*$G$391+(Q358*$G$392))</f>
        <v>1651.0519636458653</v>
      </c>
    </row>
    <row r="359">
      <c r="B359">
        <v>342</v>
      </c>
      <c r="C359">
        <f>$I$13+B359</f>
        <v>40268</v>
      </c>
      <c r="E359">
        <f>IF($C$14*ReDiarioFert!C348&lt;=0,"0",$C$14*ReDiarioFert!C348)</f>
        <v>62.500875570476296</v>
      </c>
      <c r="G359">
        <f>$C$14*ReDiarioFert!E348</f>
        <v>15.09449565217391</v>
      </c>
      <c r="I359">
        <f>$C$14*ReDiarioFert!G348</f>
        <v>117.56658666666665</v>
      </c>
      <c r="K359">
        <f>$C$14*ReDiarioFert!I348</f>
        <v>75.45610019819598</v>
      </c>
      <c r="M359">
        <f>$C$14*ReDiarioFert!K348</f>
        <v>0.0041994338004304</v>
      </c>
      <c r="O359">
        <f>$C$14*ReDiarioFert!M348</f>
        <v>0.536506915</v>
      </c>
      <c r="S359">
        <f>((E359/100)*$G$386+(G359/100)*$G$387+(I359/100)*$G$388+(K359/100)*$G$389+(M359/100)*$G$390+(O359)*$G$391+(Q359*$G$392))</f>
        <v>1651.0519636458653</v>
      </c>
    </row>
    <row r="360">
      <c r="B360">
        <v>343</v>
      </c>
      <c r="C360">
        <f>$I$13+B360</f>
        <v>40269</v>
      </c>
      <c r="E360">
        <f>IF($C$14*ReDiarioFert!C349&lt;=0,"0",$C$14*ReDiarioFert!C349)</f>
        <v>62.500875570476296</v>
      </c>
      <c r="G360">
        <f>$C$14*ReDiarioFert!E349</f>
        <v>15.09449565217391</v>
      </c>
      <c r="I360">
        <f>$C$14*ReDiarioFert!G349</f>
        <v>117.56658666666665</v>
      </c>
      <c r="K360">
        <f>$C$14*ReDiarioFert!I349</f>
        <v>75.45610019819598</v>
      </c>
      <c r="M360">
        <f>$C$14*ReDiarioFert!K349</f>
        <v>0.0041994338004304</v>
      </c>
      <c r="O360">
        <f>$C$14*ReDiarioFert!M349</f>
        <v>0.536506915</v>
      </c>
      <c r="Q360">
        <f>$C$14*Main!$D$63</f>
        <v>301</v>
      </c>
      <c r="S360">
        <f>((E360/100)*$G$386+(G360/100)*$G$387+(I360/100)*$G$388+(K360/100)*$G$389+(M360/100)*$G$390+(O360)*$G$391+(Q360*$G$392))</f>
        <v>2493.851963645865</v>
      </c>
    </row>
    <row r="361">
      <c r="A361">
        <v>50</v>
      </c>
      <c r="B361">
        <v>344</v>
      </c>
      <c r="C361">
        <f>$I$13+B361</f>
        <v>40270</v>
      </c>
      <c r="E361">
        <f>IF($C$14*ReDiarioFert!C350&lt;=0,"0",$C$14*ReDiarioFert!C350)</f>
        <v>62.500875570476296</v>
      </c>
      <c r="G361">
        <f>$C$14*ReDiarioFert!E350</f>
        <v>15.09449565217391</v>
      </c>
      <c r="I361">
        <f>$C$14*ReDiarioFert!G350</f>
        <v>117.56658666666665</v>
      </c>
      <c r="K361">
        <f>$C$14*ReDiarioFert!I350</f>
        <v>75.45610019819598</v>
      </c>
      <c r="M361">
        <f>$C$14*ReDiarioFert!K350</f>
        <v>0.0041994338004304</v>
      </c>
      <c r="O361">
        <f>$C$14*ReDiarioFert!M350</f>
        <v>0.536506915</v>
      </c>
      <c r="S361">
        <f>((E361/100)*$G$386+(G361/100)*$G$387+(I361/100)*$G$388+(K361/100)*$G$389+(M361/100)*$G$390+(O361)*$G$391+(Q361*$G$392))</f>
        <v>1651.0519636458653</v>
      </c>
    </row>
    <row r="362">
      <c r="B362">
        <v>345</v>
      </c>
      <c r="C362">
        <f>$I$13+B362</f>
        <v>40271</v>
      </c>
      <c r="E362">
        <f>IF($C$14*ReDiarioFert!C351&lt;=0,"0",$C$14*ReDiarioFert!C351)</f>
        <v>62.500875570476296</v>
      </c>
      <c r="G362">
        <f>$C$14*ReDiarioFert!E351</f>
        <v>15.09449565217391</v>
      </c>
      <c r="I362">
        <f>$C$14*ReDiarioFert!G351</f>
        <v>117.56658666666665</v>
      </c>
      <c r="K362">
        <f>$C$14*ReDiarioFert!I351</f>
        <v>75.45610019819598</v>
      </c>
      <c r="M362">
        <f>$C$14*ReDiarioFert!K351</f>
        <v>0.0041994338004304</v>
      </c>
      <c r="O362">
        <f>$C$14*ReDiarioFert!M351</f>
        <v>0.536506915</v>
      </c>
      <c r="S362">
        <f>((E362/100)*$G$386+(G362/100)*$G$387+(I362/100)*$G$388+(K362/100)*$G$389+(M362/100)*$G$390+(O362)*$G$391+(Q362*$G$392))</f>
        <v>1651.0519636458653</v>
      </c>
    </row>
    <row r="363">
      <c r="B363">
        <v>346</v>
      </c>
      <c r="C363">
        <f>$I$13+B363</f>
        <v>40272</v>
      </c>
      <c r="E363">
        <f>IF($C$14*ReDiarioFert!C352&lt;=0,"0",$C$14*ReDiarioFert!C352)</f>
        <v>62.500875570476296</v>
      </c>
      <c r="G363">
        <f>$C$14*ReDiarioFert!E352</f>
        <v>15.09449565217391</v>
      </c>
      <c r="I363">
        <f>$C$14*ReDiarioFert!G352</f>
        <v>117.56658666666665</v>
      </c>
      <c r="K363">
        <f>$C$14*ReDiarioFert!I352</f>
        <v>75.45610019819598</v>
      </c>
      <c r="M363">
        <f>$C$14*ReDiarioFert!K352</f>
        <v>0.0041994338004304</v>
      </c>
      <c r="O363">
        <f>$C$14*ReDiarioFert!M352</f>
        <v>0.536506915</v>
      </c>
      <c r="S363">
        <f>((E363/100)*$G$386+(G363/100)*$G$387+(I363/100)*$G$388+(K363/100)*$G$389+(M363/100)*$G$390+(O363)*$G$391+(Q363*$G$392))</f>
        <v>1651.0519636458653</v>
      </c>
    </row>
    <row r="364">
      <c r="B364">
        <v>347</v>
      </c>
      <c r="C364">
        <f>$I$13+B364</f>
        <v>40273</v>
      </c>
      <c r="E364">
        <f>IF($C$14*ReDiarioFert!C353&lt;=0,"0",$C$14*ReDiarioFert!C353)</f>
        <v>62.500875570476296</v>
      </c>
      <c r="G364">
        <f>$C$14*ReDiarioFert!E353</f>
        <v>15.09449565217391</v>
      </c>
      <c r="I364">
        <f>$C$14*ReDiarioFert!G353</f>
        <v>117.56658666666665</v>
      </c>
      <c r="K364">
        <f>$C$14*ReDiarioFert!I353</f>
        <v>75.45610019819598</v>
      </c>
      <c r="M364">
        <f>$C$14*ReDiarioFert!K353</f>
        <v>0.0041994338004304</v>
      </c>
      <c r="O364">
        <f>$C$14*ReDiarioFert!M353</f>
        <v>0.536506915</v>
      </c>
      <c r="S364">
        <f>((E364/100)*$G$386+(G364/100)*$G$387+(I364/100)*$G$388+(K364/100)*$G$389+(M364/100)*$G$390+(O364)*$G$391+(Q364*$G$392))</f>
        <v>1651.0519636458653</v>
      </c>
    </row>
    <row r="365">
      <c r="B365">
        <v>348</v>
      </c>
      <c r="C365">
        <f>$I$13+B365</f>
        <v>40274</v>
      </c>
      <c r="E365">
        <f>IF($C$14*ReDiarioFert!C354&lt;=0,"0",$C$14*ReDiarioFert!C354)</f>
        <v>62.500875570476296</v>
      </c>
      <c r="G365">
        <f>$C$14*ReDiarioFert!E354</f>
        <v>15.09449565217391</v>
      </c>
      <c r="I365">
        <f>$C$14*ReDiarioFert!G354</f>
        <v>117.56658666666665</v>
      </c>
      <c r="K365">
        <f>$C$14*ReDiarioFert!I354</f>
        <v>75.45610019819598</v>
      </c>
      <c r="M365">
        <f>$C$14*ReDiarioFert!K354</f>
        <v>0.0041994338004304</v>
      </c>
      <c r="O365">
        <f>$C$14*ReDiarioFert!M354</f>
        <v>0.536506915</v>
      </c>
      <c r="S365">
        <f>((E365/100)*$G$386+(G365/100)*$G$387+(I365/100)*$G$388+(K365/100)*$G$389+(M365/100)*$G$390+(O365)*$G$391+(Q365*$G$392))</f>
        <v>1651.0519636458653</v>
      </c>
    </row>
    <row r="366">
      <c r="B366">
        <v>349</v>
      </c>
      <c r="C366">
        <f>$I$13+B366</f>
        <v>40275</v>
      </c>
      <c r="E366">
        <f>IF($C$14*ReDiarioFert!C355&lt;=0,"0",$C$14*ReDiarioFert!C355)</f>
        <v>62.500875570476296</v>
      </c>
      <c r="G366">
        <f>$C$14*ReDiarioFert!E355</f>
        <v>15.09449565217391</v>
      </c>
      <c r="I366">
        <f>$C$14*ReDiarioFert!G355</f>
        <v>117.56658666666665</v>
      </c>
      <c r="K366">
        <f>$C$14*ReDiarioFert!I355</f>
        <v>75.45610019819598</v>
      </c>
      <c r="M366">
        <f>$C$14*ReDiarioFert!K355</f>
        <v>0.0041994338004304</v>
      </c>
      <c r="O366">
        <f>$C$14*ReDiarioFert!M355</f>
        <v>0.536506915</v>
      </c>
      <c r="S366">
        <f>((E366/100)*$G$386+(G366/100)*$G$387+(I366/100)*$G$388+(K366/100)*$G$389+(M366/100)*$G$390+(O366)*$G$391+(Q366*$G$392))</f>
        <v>1651.0519636458653</v>
      </c>
    </row>
    <row r="367">
      <c r="B367">
        <v>350</v>
      </c>
      <c r="C367">
        <f>$I$13+B367</f>
        <v>40276</v>
      </c>
      <c r="E367">
        <f>IF($C$14*ReDiarioFert!C356&lt;=0,"0",$C$14*ReDiarioFert!C356)</f>
        <v>62.500875570476296</v>
      </c>
      <c r="G367">
        <f>$C$14*ReDiarioFert!E356</f>
        <v>15.09449565217391</v>
      </c>
      <c r="I367">
        <f>$C$14*ReDiarioFert!G356</f>
        <v>117.56658666666665</v>
      </c>
      <c r="K367">
        <f>$C$14*ReDiarioFert!I356</f>
        <v>75.45610019819598</v>
      </c>
      <c r="M367">
        <f>$C$14*ReDiarioFert!K356</f>
        <v>0.0041994338004304</v>
      </c>
      <c r="O367">
        <f>$C$14*ReDiarioFert!M356</f>
        <v>0.536506915</v>
      </c>
      <c r="S367">
        <f>((E367/100)*$G$386+(G367/100)*$G$387+(I367/100)*$G$388+(K367/100)*$G$389+(M367/100)*$G$390+(O367)*$G$391+(Q367*$G$392))</f>
        <v>1651.0519636458653</v>
      </c>
    </row>
    <row r="368">
      <c r="A368">
        <v>51</v>
      </c>
      <c r="B368">
        <v>351</v>
      </c>
      <c r="C368">
        <f>$I$13+B368</f>
        <v>40277</v>
      </c>
      <c r="E368">
        <f>IF($C$14*ReDiarioFert!C357&lt;=0,"0",$C$14*ReDiarioFert!C357)</f>
        <v>62.500875570476296</v>
      </c>
      <c r="G368">
        <f>$C$14*ReDiarioFert!E357</f>
        <v>15.09449565217391</v>
      </c>
      <c r="I368">
        <f>$C$14*ReDiarioFert!G357</f>
        <v>117.56658666666665</v>
      </c>
      <c r="K368">
        <f>$C$14*ReDiarioFert!I357</f>
        <v>75.45610019819598</v>
      </c>
      <c r="M368">
        <f>$C$14*ReDiarioFert!K357</f>
        <v>0.0041994338004304</v>
      </c>
      <c r="O368">
        <f>$C$14*ReDiarioFert!M357</f>
        <v>0.536506915</v>
      </c>
      <c r="Q368">
        <f>$C$14*Main!$D$63</f>
        <v>301</v>
      </c>
      <c r="S368">
        <f>((E368/100)*$G$386+(G368/100)*$G$387+(I368/100)*$G$388+(K368/100)*$G$389+(M368/100)*$G$390+(O368)*$G$391+(Q368*$G$392))</f>
        <v>2493.851963645865</v>
      </c>
    </row>
    <row r="369">
      <c r="B369">
        <v>352</v>
      </c>
      <c r="C369">
        <f>$I$13+B369</f>
        <v>40278</v>
      </c>
      <c r="E369">
        <f>IF($C$14*ReDiarioFert!C358&lt;=0,"0",$C$14*ReDiarioFert!C358)</f>
        <v>62.500875570476296</v>
      </c>
      <c r="G369">
        <f>$C$14*ReDiarioFert!E358</f>
        <v>15.09449565217391</v>
      </c>
      <c r="I369">
        <f>$C$14*ReDiarioFert!G358</f>
        <v>117.56658666666665</v>
      </c>
      <c r="K369">
        <f>$C$14*ReDiarioFert!I358</f>
        <v>75.45610019819598</v>
      </c>
      <c r="M369">
        <f>$C$14*ReDiarioFert!K358</f>
        <v>0.0041994338004304</v>
      </c>
      <c r="O369">
        <f>$C$14*ReDiarioFert!M358</f>
        <v>0.536506915</v>
      </c>
      <c r="S369">
        <f>((E369/100)*$G$386+(G369/100)*$G$387+(I369/100)*$G$388+(K369/100)*$G$389+(M369/100)*$G$390+(O369)*$G$391+(Q369*$G$392))</f>
        <v>1651.0519636458653</v>
      </c>
    </row>
    <row r="370">
      <c r="B370">
        <v>353</v>
      </c>
      <c r="C370">
        <f>$I$13+B370</f>
        <v>40279</v>
      </c>
      <c r="E370">
        <f>IF($C$14*ReDiarioFert!C359&lt;=0,"0",$C$14*ReDiarioFert!C359)</f>
        <v>62.500875570476296</v>
      </c>
      <c r="G370">
        <f>$C$14*ReDiarioFert!E359</f>
        <v>15.09449565217391</v>
      </c>
      <c r="I370">
        <f>$C$14*ReDiarioFert!G359</f>
        <v>117.56658666666665</v>
      </c>
      <c r="K370">
        <f>$C$14*ReDiarioFert!I359</f>
        <v>75.45610019819598</v>
      </c>
      <c r="M370">
        <f>$C$14*ReDiarioFert!K359</f>
        <v>0.0041994338004304</v>
      </c>
      <c r="O370">
        <f>$C$14*ReDiarioFert!M359</f>
        <v>0.536506915</v>
      </c>
      <c r="S370">
        <f>((E370/100)*$G$386+(G370/100)*$G$387+(I370/100)*$G$388+(K370/100)*$G$389+(M370/100)*$G$390+(O370)*$G$391+(Q370*$G$392))</f>
        <v>1651.0519636458653</v>
      </c>
    </row>
    <row r="371">
      <c r="B371">
        <v>354</v>
      </c>
      <c r="C371">
        <f>$I$13+B371</f>
        <v>40280</v>
      </c>
      <c r="E371">
        <f>IF($C$14*ReDiarioFert!C360&lt;=0,"0",$C$14*ReDiarioFert!C360)</f>
        <v>62.500875570476296</v>
      </c>
      <c r="G371">
        <f>$C$14*ReDiarioFert!E360</f>
        <v>15.09449565217391</v>
      </c>
      <c r="I371">
        <f>$C$14*ReDiarioFert!G360</f>
        <v>117.56658666666665</v>
      </c>
      <c r="K371">
        <f>$C$14*ReDiarioFert!I360</f>
        <v>75.45610019819598</v>
      </c>
      <c r="M371">
        <f>$C$14*ReDiarioFert!K360</f>
        <v>0.0041994338004304</v>
      </c>
      <c r="O371">
        <f>$C$14*ReDiarioFert!M360</f>
        <v>0.536506915</v>
      </c>
      <c r="S371">
        <f>((E371/100)*$G$386+(G371/100)*$G$387+(I371/100)*$G$388+(K371/100)*$G$389+(M371/100)*$G$390+(O371)*$G$391+(Q371*$G$392))</f>
        <v>1651.0519636458653</v>
      </c>
    </row>
    <row r="372">
      <c r="B372">
        <v>355</v>
      </c>
      <c r="C372">
        <f>$I$13+B372</f>
        <v>40281</v>
      </c>
      <c r="E372">
        <f>IF($C$14*ReDiarioFert!C361&lt;=0,"0",$C$14*ReDiarioFert!C361)</f>
        <v>62.500875570476296</v>
      </c>
      <c r="G372">
        <f>$C$14*ReDiarioFert!E361</f>
        <v>15.09449565217391</v>
      </c>
      <c r="I372">
        <f>$C$14*ReDiarioFert!G361</f>
        <v>117.56658666666665</v>
      </c>
      <c r="K372">
        <f>$C$14*ReDiarioFert!I361</f>
        <v>75.45610019819598</v>
      </c>
      <c r="M372">
        <f>$C$14*ReDiarioFert!K361</f>
        <v>0.0041994338004304</v>
      </c>
      <c r="O372">
        <f>$C$14*ReDiarioFert!M361</f>
        <v>0.536506915</v>
      </c>
      <c r="S372">
        <f>((E372/100)*$G$386+(G372/100)*$G$387+(I372/100)*$G$388+(K372/100)*$G$389+(M372/100)*$G$390+(O372)*$G$391+(Q372*$G$392))</f>
        <v>1651.0519636458653</v>
      </c>
    </row>
    <row r="373">
      <c r="B373">
        <v>356</v>
      </c>
      <c r="C373">
        <f>$I$13+B373</f>
        <v>40282</v>
      </c>
      <c r="E373">
        <f>IF($C$14*ReDiarioFert!C362&lt;=0,"0",$C$14*ReDiarioFert!C362)</f>
        <v>62.500875570476296</v>
      </c>
      <c r="G373">
        <f>$C$14*ReDiarioFert!E362</f>
        <v>15.09449565217391</v>
      </c>
      <c r="I373">
        <f>$C$14*ReDiarioFert!G362</f>
        <v>117.56658666666665</v>
      </c>
      <c r="K373">
        <f>$C$14*ReDiarioFert!I362</f>
        <v>75.45610019819598</v>
      </c>
      <c r="M373">
        <f>$C$14*ReDiarioFert!K362</f>
        <v>0.0041994338004304</v>
      </c>
      <c r="O373">
        <f>$C$14*ReDiarioFert!M362</f>
        <v>0.536506915</v>
      </c>
      <c r="S373">
        <f>((E373/100)*$G$386+(G373/100)*$G$387+(I373/100)*$G$388+(K373/100)*$G$389+(M373/100)*$G$390+(O373)*$G$391+(Q373*$G$392))</f>
        <v>1651.0519636458653</v>
      </c>
    </row>
    <row r="374">
      <c r="B374">
        <v>357</v>
      </c>
      <c r="C374">
        <f>$I$13+B374</f>
        <v>40283</v>
      </c>
      <c r="E374">
        <f>IF($C$14*ReDiarioFert!C363&lt;=0,"0",$C$14*ReDiarioFert!C363)</f>
        <v>62.500875570476296</v>
      </c>
      <c r="G374">
        <f>$C$14*ReDiarioFert!E363</f>
        <v>15.09449565217391</v>
      </c>
      <c r="I374">
        <f>$C$14*ReDiarioFert!G363</f>
        <v>117.56658666666665</v>
      </c>
      <c r="K374">
        <f>$C$14*ReDiarioFert!I363</f>
        <v>75.45610019819598</v>
      </c>
      <c r="M374">
        <f>$C$14*ReDiarioFert!K363</f>
        <v>0.0041994338004304</v>
      </c>
      <c r="O374">
        <f>$C$14*ReDiarioFert!M363</f>
        <v>0.536506915</v>
      </c>
      <c r="S374">
        <f>((E374/100)*$G$386+(G374/100)*$G$387+(I374/100)*$G$388+(K374/100)*$G$389+(M374/100)*$G$390+(O374)*$G$391+(Q374*$G$392))</f>
        <v>1651.0519636458653</v>
      </c>
    </row>
    <row r="375">
      <c r="A375">
        <v>52</v>
      </c>
      <c r="B375">
        <v>358</v>
      </c>
      <c r="C375">
        <f>$I$13+B375</f>
        <v>40284</v>
      </c>
      <c r="E375">
        <f>IF($C$14*ReDiarioFert!C364&lt;=0,"0",$C$14*ReDiarioFert!C364)</f>
        <v>62.500875570476296</v>
      </c>
      <c r="G375">
        <f>$C$14*ReDiarioFert!E364</f>
        <v>15.09449565217391</v>
      </c>
      <c r="I375">
        <f>$C$14*ReDiarioFert!G364</f>
        <v>117.56658666666665</v>
      </c>
      <c r="K375">
        <f>$C$14*ReDiarioFert!I364</f>
        <v>75.45610019819598</v>
      </c>
      <c r="M375">
        <f>$C$14*ReDiarioFert!K364</f>
        <v>0.0041994338004304</v>
      </c>
      <c r="O375">
        <f>$C$14*ReDiarioFert!M364</f>
        <v>0.536506915</v>
      </c>
      <c r="S375">
        <f>((E375/100)*$G$386+(G375/100)*$G$387+(I375/100)*$G$388+(K375/100)*$G$389+(M375/100)*$G$390+(O375)*$G$391+(Q375*$G$392))</f>
        <v>1651.0519636458653</v>
      </c>
    </row>
    <row r="376">
      <c r="B376">
        <v>359</v>
      </c>
      <c r="C376">
        <f>$I$13+B376</f>
        <v>40285</v>
      </c>
      <c r="E376">
        <f>IF($C$14*ReDiarioFert!C365&lt;=0,"0",$C$14*ReDiarioFert!C365)</f>
        <v>62.500875570476296</v>
      </c>
      <c r="G376">
        <f>$C$14*ReDiarioFert!E365</f>
        <v>15.09449565217391</v>
      </c>
      <c r="I376">
        <f>$C$14*ReDiarioFert!G365</f>
        <v>117.56658666666665</v>
      </c>
      <c r="K376">
        <f>$C$14*ReDiarioFert!I365</f>
        <v>75.45610019819598</v>
      </c>
      <c r="M376">
        <f>$C$14*ReDiarioFert!K365</f>
        <v>0.0041994338004304</v>
      </c>
      <c r="O376">
        <f>$C$14*ReDiarioFert!M365</f>
        <v>0.536506915</v>
      </c>
      <c r="Q376">
        <f>$C$14*Main!$D$63</f>
        <v>301</v>
      </c>
      <c r="S376">
        <f>((E376/100)*$G$386+(G376/100)*$G$387+(I376/100)*$G$388+(K376/100)*$G$389+(M376/100)*$G$390+(O376)*$G$391+(Q376*$G$392))</f>
        <v>2493.851963645865</v>
      </c>
    </row>
    <row r="377">
      <c r="B377">
        <v>360</v>
      </c>
      <c r="C377">
        <f>$I$13+B377</f>
        <v>40286</v>
      </c>
      <c r="E377">
        <f>IF($C$14*ReDiarioFert!C366&lt;=0,"0",$C$14*ReDiarioFert!C366)</f>
        <v>62.500875570476296</v>
      </c>
      <c r="G377">
        <f>$C$14*ReDiarioFert!E366</f>
        <v>15.09449565217391</v>
      </c>
      <c r="I377">
        <f>$C$14*ReDiarioFert!G366</f>
        <v>117.56658666666665</v>
      </c>
      <c r="K377">
        <f>$C$14*ReDiarioFert!I366</f>
        <v>75.45610019819598</v>
      </c>
      <c r="M377">
        <f>$C$14*ReDiarioFert!K366</f>
        <v>0.0041994338004304</v>
      </c>
      <c r="O377">
        <f>$C$14*ReDiarioFert!M366</f>
        <v>0.536506915</v>
      </c>
      <c r="S377">
        <f>((E377/100)*$G$386+(G377/100)*$G$387+(I377/100)*$G$388+(K377/100)*$G$389+(M377/100)*$G$390+(O377)*$G$391+(Q377*$G$392))</f>
        <v>1651.0519636458653</v>
      </c>
    </row>
    <row r="378">
      <c r="B378">
        <v>361</v>
      </c>
      <c r="C378">
        <f>$I$13+B378</f>
        <v>40287</v>
      </c>
      <c r="E378">
        <f>IF($C$14*ReDiarioFert!C367&lt;=0,"0",$C$14*ReDiarioFert!C367)</f>
        <v>62.500875570476296</v>
      </c>
      <c r="G378">
        <f>$C$14*ReDiarioFert!E367</f>
        <v>15.09449565217391</v>
      </c>
      <c r="I378">
        <f>$C$14*ReDiarioFert!G367</f>
        <v>117.56658666666665</v>
      </c>
      <c r="K378">
        <f>$C$14*ReDiarioFert!I367</f>
        <v>75.45610019819598</v>
      </c>
      <c r="M378">
        <f>$C$14*ReDiarioFert!K367</f>
        <v>0.0041994338004304</v>
      </c>
      <c r="O378">
        <f>$C$14*ReDiarioFert!M367</f>
        <v>0.536506915</v>
      </c>
      <c r="S378">
        <f>((E378/100)*$G$386+(G378/100)*$G$387+(I378/100)*$G$388+(K378/100)*$G$389+(M378/100)*$G$390+(O378)*$G$391+(Q378*$G$392))</f>
        <v>1651.0519636458653</v>
      </c>
    </row>
    <row r="379">
      <c r="B379">
        <v>362</v>
      </c>
      <c r="C379">
        <f>$I$13+B379</f>
        <v>40288</v>
      </c>
      <c r="E379">
        <f>IF($C$14*ReDiarioFert!C368&lt;=0,"0",$C$14*ReDiarioFert!C368)</f>
        <v>62.500875570476296</v>
      </c>
      <c r="G379">
        <f>$C$14*ReDiarioFert!E368</f>
        <v>15.09449565217391</v>
      </c>
      <c r="I379">
        <f>$C$14*ReDiarioFert!G368</f>
        <v>117.56658666666665</v>
      </c>
      <c r="K379">
        <f>$C$14*ReDiarioFert!I368</f>
        <v>75.45610019819598</v>
      </c>
      <c r="M379">
        <f>$C$14*ReDiarioFert!K368</f>
        <v>0.0041994338004304</v>
      </c>
      <c r="O379">
        <f>$C$14*ReDiarioFert!M368</f>
        <v>0.536506915</v>
      </c>
      <c r="S379">
        <f>((E379/100)*$G$386+(G379/100)*$G$387+(I379/100)*$G$388+(K379/100)*$G$389+(M379/100)*$G$390+(O379)*$G$391+(Q379*$G$392))</f>
        <v>1651.0519636458653</v>
      </c>
    </row>
    <row r="380">
      <c r="B380">
        <v>363</v>
      </c>
      <c r="C380">
        <f>$I$13+B380</f>
        <v>40289</v>
      </c>
      <c r="E380">
        <f>IF($C$14*ReDiarioFert!C369&lt;=0,"0",$C$14*ReDiarioFert!C369)</f>
        <v>62.500875570476296</v>
      </c>
      <c r="G380">
        <f>$C$14*ReDiarioFert!E369</f>
        <v>15.09449565217391</v>
      </c>
      <c r="I380">
        <f>$C$14*ReDiarioFert!G369</f>
        <v>117.56658666666665</v>
      </c>
      <c r="K380">
        <f>$C$14*ReDiarioFert!I369</f>
        <v>75.45610019819598</v>
      </c>
      <c r="M380">
        <f>$C$14*ReDiarioFert!K369</f>
        <v>0.0041994338004304</v>
      </c>
      <c r="O380">
        <f>$C$14*ReDiarioFert!M369</f>
        <v>0.536506915</v>
      </c>
      <c r="S380">
        <f>((E380/100)*$G$386+(G380/100)*$G$387+(I380/100)*$G$388+(K380/100)*$G$389+(M380/100)*$G$390+(O380)*$G$391+(Q380*$G$392))</f>
        <v>1651.0519636458653</v>
      </c>
    </row>
    <row r="381">
      <c r="B381">
        <v>364</v>
      </c>
      <c r="C381">
        <f>$I$13+B381</f>
        <v>40290</v>
      </c>
      <c r="E381">
        <f>IF($C$14*ReDiarioFert!C370&lt;=0,"0",$C$14*ReDiarioFert!C370)</f>
        <v>62.500875570476296</v>
      </c>
      <c r="G381">
        <f>$C$14*ReDiarioFert!E370</f>
        <v>15.09449565217391</v>
      </c>
      <c r="I381">
        <f>$C$14*ReDiarioFert!G370</f>
        <v>117.56658666666665</v>
      </c>
      <c r="K381">
        <f>$C$14*ReDiarioFert!I370</f>
        <v>75.45610019819598</v>
      </c>
      <c r="M381">
        <f>$C$14*ReDiarioFert!K370</f>
        <v>0.0041994338004304</v>
      </c>
      <c r="O381">
        <f>$C$14*ReDiarioFert!M370</f>
        <v>0.536506915</v>
      </c>
      <c r="S381">
        <f>((E381/100)*$G$386+(G381/100)*$G$387+(I381/100)*$G$388+(K381/100)*$G$389+(M381/100)*$G$390+(O381)*$G$391+(Q381*$G$392))</f>
        <v>1651.0519636458653</v>
      </c>
    </row>
    <row r="382">
      <c r="C382" t="str">
        <v>Total</v>
      </c>
      <c r="E382">
        <f>SUM(E18:E381)</f>
        <v>30090.713409193613</v>
      </c>
      <c r="G382">
        <f>SUM(G18:G381)</f>
        <v>12257.767872608756</v>
      </c>
      <c r="I382">
        <f>SUM(I18:I381)</f>
        <v>34450.761958666684</v>
      </c>
      <c r="K382">
        <f>SUM(K18:K381)</f>
        <v>22111.045493118687</v>
      </c>
      <c r="M382">
        <f>SUM(M18:M381)</f>
        <v>1.230568125874023</v>
      </c>
      <c r="O382">
        <f>SUM(O18:O381)</f>
        <v>174.0581593099994</v>
      </c>
      <c r="Q382">
        <f>SUM(Q18:Q381)</f>
        <v>15652</v>
      </c>
      <c r="S382">
        <f>SUM(S18:S381)</f>
        <v>650408.6859491995</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E382/C14</f>
        <v>1999.3829507769844</v>
      </c>
      <c r="G386">
        <f>Main!D43</f>
        <v>505</v>
      </c>
    </row>
    <row r="387">
      <c r="B387" t="str">
        <f>Main!D32</f>
        <v>DAP 18-46-0</v>
      </c>
      <c r="F387">
        <f>G382/C14</f>
        <v>814.4696260869606</v>
      </c>
      <c r="G387">
        <f>Main!D33</f>
        <v>808</v>
      </c>
    </row>
    <row r="388">
      <c r="B388" t="str">
        <f>Main!D37</f>
        <v>Kcl</v>
      </c>
      <c r="F388">
        <f>I382/C14</f>
        <v>2289.0871733333347</v>
      </c>
      <c r="G388">
        <f>Main!D38</f>
        <v>726</v>
      </c>
    </row>
    <row r="389">
      <c r="B389" t="str">
        <f>Main!D47</f>
        <v>Sulfato de Magnesio</v>
      </c>
      <c r="F389">
        <f>K382/C14</f>
        <v>1469.1724580145308</v>
      </c>
      <c r="G389">
        <f>Main!D48</f>
        <v>477</v>
      </c>
    </row>
    <row r="390">
      <c r="B390" t="str">
        <f>Main!D52</f>
        <v>Sin Calcio</v>
      </c>
      <c r="F390">
        <f>M382/C14</f>
        <v>0.08176532397834041</v>
      </c>
      <c r="G390">
        <f>Main!D53</f>
        <v>0</v>
      </c>
    </row>
    <row r="391">
      <c r="B391" t="str">
        <f>Main!D57</f>
        <v>Sin Boro</v>
      </c>
      <c r="F391">
        <f>O382/C14</f>
        <v>11.565326199999962</v>
      </c>
      <c r="G391">
        <f>Main!D58</f>
        <v>0</v>
      </c>
      <c r="I391" t="str">
        <v xml:space="preserve">Preparado y Autorizado Por </v>
      </c>
    </row>
    <row r="392" ht="18" customHeight="1">
      <c r="B392" t="str">
        <f>Main!D61</f>
        <v>Melaza</v>
      </c>
      <c r="F392">
        <f>Q382/C14</f>
        <v>1040</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3">
    <mergeCell ref="B396:S396"/>
    <mergeCell ref="A9:K9"/>
    <mergeCell ref="P9:S12"/>
    <mergeCell ref="P1:S3"/>
    <mergeCell ref="P5:S7"/>
    <mergeCell ref="I11:M11"/>
    <mergeCell ref="I12:M12"/>
    <mergeCell ref="F11:H11"/>
    <mergeCell ref="C11:E11"/>
    <mergeCell ref="A11:B11"/>
    <mergeCell ref="G388:H388"/>
    <mergeCell ref="G389:H389"/>
    <mergeCell ref="G384:H384"/>
    <mergeCell ref="B384:E384"/>
    <mergeCell ref="B16:B17"/>
    <mergeCell ref="B386:E386"/>
    <mergeCell ref="B387:E387"/>
    <mergeCell ref="G392:H392"/>
    <mergeCell ref="B390:E390"/>
    <mergeCell ref="B392:E392"/>
    <mergeCell ref="G390:H390"/>
    <mergeCell ref="G391:H391"/>
    <mergeCell ref="B389:E389"/>
    <mergeCell ref="B393:I394"/>
    <mergeCell ref="I392:Q392"/>
    <mergeCell ref="B395:D395"/>
    <mergeCell ref="B388:E388"/>
    <mergeCell ref="S16:S17"/>
    <mergeCell ref="Q16:R16"/>
    <mergeCell ref="K16:L16"/>
    <mergeCell ref="O16:P16"/>
    <mergeCell ref="M16:N16"/>
    <mergeCell ref="I16:J16"/>
    <mergeCell ref="I391:Q391"/>
    <mergeCell ref="A12:B12"/>
    <mergeCell ref="C12:E12"/>
    <mergeCell ref="F12:H12"/>
    <mergeCell ref="C13:E13"/>
    <mergeCell ref="C14:E14"/>
    <mergeCell ref="A16:A17"/>
    <mergeCell ref="B391:E391"/>
    <mergeCell ref="F13:H13"/>
    <mergeCell ref="F14:H14"/>
    <mergeCell ref="A13:B13"/>
    <mergeCell ref="A14:B14"/>
    <mergeCell ref="I13:M13"/>
    <mergeCell ref="I14:M14"/>
    <mergeCell ref="G387:H387"/>
    <mergeCell ref="G385:H385"/>
    <mergeCell ref="G386:H386"/>
    <mergeCell ref="C16:D16"/>
    <mergeCell ref="E16:F16"/>
    <mergeCell ref="G16:H16"/>
  </mergeCells>
  <pageMargins left="0" right="0" top="0.2" bottom="0.56" header="0" footer="0.25"/>
  <ignoredErrors>
    <ignoredError numberStoredAsText="1" sqref="A1:Z397"/>
  </ignoredErrors>
  <legacyDrawing r:id="rId1"/>
</worksheet>
</file>

<file path=xl/worksheets/sheet4.xml><?xml version="1.0" encoding="utf-8"?>
<worksheet xmlns="http://schemas.openxmlformats.org/spreadsheetml/2006/main" xmlns:r="http://schemas.openxmlformats.org/officeDocument/2006/relationships">
  <dimension ref="A1:V19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Platano</v>
      </c>
    </row>
    <row r="6" ht="29.25" customHeight="1"/>
    <row r="7" ht="16.95" customHeight="1"/>
    <row r="8" ht="21" customHeight="1">
      <c r="A8" t="str">
        <f>Main!$C$13</f>
        <v>"Sin Fertilización Base"</v>
      </c>
    </row>
    <row r="9" ht="20.1" customHeight="1">
      <c r="A9" t="str">
        <v>Productor</v>
      </c>
      <c r="C9" t="str">
        <f>Main!E17</f>
        <v>Manuel Venancio Bueso</v>
      </c>
      <c r="F9" t="str">
        <v>Parcela</v>
      </c>
      <c r="I9" t="str">
        <f>Main!E19</f>
        <v>Lote 15 (3,284 Plantas) Den de 3,100/Ha</v>
      </c>
      <c r="P9" t="str">
        <f>Main!$G$21</f>
        <v>Curare Enano</v>
      </c>
    </row>
    <row r="10" ht="20.1" customHeight="1">
      <c r="A10" t="str">
        <v>Zona</v>
      </c>
      <c r="C10" t="str">
        <f>Main!E18</f>
        <v>Mata Platano</v>
      </c>
      <c r="F10" t="str">
        <v>Técnico</v>
      </c>
      <c r="I10" t="str">
        <f>Main!E20</f>
        <v>Alfren Ucles</v>
      </c>
    </row>
    <row r="11" ht="20.1" customHeight="1">
      <c r="A11" t="str">
        <v>Área Mz.</v>
      </c>
      <c r="C11">
        <f>Main!E22</f>
        <v>21.5</v>
      </c>
      <c r="F11" t="str">
        <v>Fecha:</v>
      </c>
      <c r="I11">
        <f>Main!E23</f>
        <v>39926</v>
      </c>
    </row>
    <row r="12" ht="20.1" customHeight="1">
      <c r="A12" t="str">
        <v>Área Ha.</v>
      </c>
      <c r="C12">
        <f>Main!I22</f>
        <v>15.049999999999999</v>
      </c>
      <c r="F12" t="str">
        <v>Fecha de Cosecha:</v>
      </c>
      <c r="I12">
        <f>I11+Main!E24</f>
        <v>40231</v>
      </c>
    </row>
    <row r="13" ht="19.5" customHeight="1"/>
    <row r="14" ht="27.60000000000000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ht="18.75" customHeight="1">
      <c r="A16">
        <v>1</v>
      </c>
      <c r="B16">
        <v>1</v>
      </c>
      <c r="C16">
        <f>$I$11+B16</f>
        <v>39927</v>
      </c>
      <c r="E16">
        <f>IF(($C$12*(ReDiarioFert!C7+ReDiarioFert!C8))&lt;=0,"0",($C$12*(ReDiarioFert!C7+ReDiarioFert!C8)))</f>
        <v>66.46895103083422</v>
      </c>
      <c r="G16">
        <f>$C$12*(ReDiarioFert!E7+ReDiarioFert!E8)</f>
        <v>16.042514782608695</v>
      </c>
      <c r="I16">
        <f>$C$12*(ReDiarioFert!G7+ReDiarioFert!G8)</f>
        <v>62.51188066666666</v>
      </c>
      <c r="K16">
        <f>$C$12*(ReDiarioFert!I7+ReDiarioFert!I8)</f>
        <v>40.12111659357243</v>
      </c>
      <c r="M16">
        <f>$C$12*(ReDiarioFert!K7+ReDiarioFert!K8)</f>
        <v>0.00223290062289868</v>
      </c>
      <c r="O16">
        <f>$C$12*(ReDiarioFert!M7+ReDiarioFert!M8)</f>
        <v>0.15328725999999998</v>
      </c>
      <c r="Q16">
        <f>$C$12*Main!$D$63</f>
        <v>301</v>
      </c>
      <c r="S16">
        <f>((E16/100)*$G$176+(G16/100)*$G$177+(I16/100)*$G$178+(K16/100)*$G$179+(M16/100)*$G$180+(O16)*$G$181+(Q16*$G$182))</f>
        <v>1953.3057019405314</v>
      </c>
    </row>
    <row r="17" ht="18.75" customHeight="1">
      <c r="B17">
        <v>3</v>
      </c>
      <c r="C17">
        <f>$I$11+B17</f>
        <v>39929</v>
      </c>
      <c r="E17">
        <f>IF(($C$12*(ReDiarioFert!C9+ReDiarioFert!C10))&lt;=0,"0",($C$12*(ReDiarioFert!C9+ReDiarioFert!C10)))</f>
        <v>66.46895103083422</v>
      </c>
      <c r="G17">
        <f>$C$12*(ReDiarioFert!E9+ReDiarioFert!E10)</f>
        <v>16.042514782608695</v>
      </c>
      <c r="I17">
        <f>$C$12*(ReDiarioFert!G9+ReDiarioFert!G10)</f>
        <v>62.51188066666666</v>
      </c>
      <c r="K17">
        <f>$C$12*(ReDiarioFert!I9+ReDiarioFert!I10)</f>
        <v>40.12111659357243</v>
      </c>
      <c r="M17">
        <f>$C$12*(ReDiarioFert!K9+ReDiarioFert!K10)</f>
        <v>0.00223290062289868</v>
      </c>
      <c r="O17">
        <f>$C$12*(ReDiarioFert!M9+ReDiarioFert!M10)</f>
        <v>0.15328725999999998</v>
      </c>
      <c r="S17">
        <f>((E17/100)*$G$176+(G17/100)*$G$177+(I17/100)*$G$178+(K17/100)*$G$179+(M17/100)*$G$180+(O17)*$G$181+(Q17*$G$182))</f>
        <v>1110.5057019405315</v>
      </c>
    </row>
    <row r="18" ht="18.75" customHeight="1">
      <c r="B18">
        <v>5</v>
      </c>
      <c r="C18">
        <f>$I$11+B18</f>
        <v>39931</v>
      </c>
      <c r="E18">
        <f>IF(($C$12*(ReDiarioFert!C11+ReDiarioFert!C12+ReDiarioFert!C13))&lt;=0,"0",($C$12*(ReDiarioFert!C11+ReDiarioFert!C12+ReDiarioFert!C13)))</f>
        <v>99.70342654625132</v>
      </c>
      <c r="G18">
        <f>$C$12*(ReDiarioFert!E11+ReDiarioFert!E12+ReDiarioFert!E13)</f>
        <v>24.063772173913044</v>
      </c>
      <c r="I18">
        <f>$C$12*(ReDiarioFert!G11+ReDiarioFert!G12+ReDiarioFert!G13)</f>
        <v>93.767821</v>
      </c>
      <c r="K18">
        <f>$C$12*(ReDiarioFert!I11+ReDiarioFert!I12+ReDiarioFert!I13)</f>
        <v>60.18167489035865</v>
      </c>
      <c r="M18">
        <f>$C$12*(ReDiarioFert!K11+ReDiarioFert!K12+ReDiarioFert!K13)</f>
        <v>0.0033493509343480205</v>
      </c>
      <c r="O18">
        <f>$C$12*(ReDiarioFert!M11+ReDiarioFert!M12+ReDiarioFert!M13)</f>
        <v>0.22993089</v>
      </c>
      <c r="S18">
        <f>((E18/100)*$G$176+(G18/100)*$G$177+(I18/100)*$G$178+(K18/100)*$G$179+(M18/100)*$G$180+(O18)*$G$181+(Q18*$G$182))</f>
        <v>1665.7585529107973</v>
      </c>
    </row>
    <row r="19">
      <c r="A19">
        <v>2</v>
      </c>
      <c r="B19">
        <f>B18+3</f>
        <v>8</v>
      </c>
      <c r="C19">
        <f>$I$11+B19</f>
        <v>39934</v>
      </c>
      <c r="E19">
        <f>IF(($C$12*(ReDiarioFert!C14+ReDiarioFert!C15))&lt;=0,"0",($C$12*(ReDiarioFert!C14+ReDiarioFert!C15)))</f>
        <v>66.46895103083422</v>
      </c>
      <c r="G19">
        <f>$C$12*(ReDiarioFert!E14+ReDiarioFert!E15)</f>
        <v>16.042514782608695</v>
      </c>
      <c r="I19">
        <f>$C$12*(ReDiarioFert!G14+ReDiarioFert!G15)</f>
        <v>62.51188066666666</v>
      </c>
      <c r="K19">
        <f>$C$12*(ReDiarioFert!I14+ReDiarioFert!I15)</f>
        <v>40.12111659357243</v>
      </c>
      <c r="M19">
        <f>$C$12*(ReDiarioFert!K14+ReDiarioFert!K15)</f>
        <v>0.00223290062289868</v>
      </c>
      <c r="O19">
        <f>$C$12*(ReDiarioFert!M14+ReDiarioFert!M15)</f>
        <v>0.15328725999999998</v>
      </c>
      <c r="Q19">
        <f>$C$12*Main!$D$63</f>
        <v>301</v>
      </c>
      <c r="S19">
        <f>((E19/100)*$G$176+(G19/100)*$G$177+(I19/100)*$G$178+(K19/100)*$G$179+(M19/100)*$G$180+(O19)*$G$181+(Q19*$G$182))</f>
        <v>1953.3057019405314</v>
      </c>
    </row>
    <row r="20">
      <c r="B20">
        <f>B19+2</f>
        <v>10</v>
      </c>
      <c r="C20">
        <f>$I$11+B20</f>
        <v>39936</v>
      </c>
      <c r="E20">
        <f>IF(($C$12*(ReDiarioFert!C16+ReDiarioFert!C17))&lt;=0,"0",($C$12*(ReDiarioFert!C16+ReDiarioFert!C17)))</f>
        <v>66.46895103083422</v>
      </c>
      <c r="G20">
        <f>$C$12*(ReDiarioFert!E16+ReDiarioFert!E17)</f>
        <v>16.042514782608695</v>
      </c>
      <c r="I20">
        <f>$C$12*(ReDiarioFert!G16+ReDiarioFert!G17)</f>
        <v>62.51188066666666</v>
      </c>
      <c r="K20">
        <f>$C$12*(ReDiarioFert!I16+ReDiarioFert!I17)</f>
        <v>40.12111659357243</v>
      </c>
      <c r="M20">
        <f>$C$12*(ReDiarioFert!K16+ReDiarioFert!K17)</f>
        <v>0.00223290062289868</v>
      </c>
      <c r="O20">
        <f>$C$12*(ReDiarioFert!M16+ReDiarioFert!M17)</f>
        <v>0.21460246499999996</v>
      </c>
      <c r="S20">
        <f>((E20/100)*$G$176+(G20/100)*$G$177+(I20/100)*$G$178+(K20/100)*$G$179+(M20/100)*$G$180+(O20)*$G$181+(Q20*$G$182))</f>
        <v>1110.5057019405315</v>
      </c>
    </row>
    <row r="21">
      <c r="B21">
        <f>B20+2</f>
        <v>12</v>
      </c>
      <c r="C21">
        <f>$I$11+B21</f>
        <v>39938</v>
      </c>
      <c r="E21">
        <f>IF(($C$12*(ReDiarioFert!C18+ReDiarioFert!C19+ReDiarioFert!C20))&lt;=0,"0",($C$12*(ReDiarioFert!C18+ReDiarioFert!C19+ReDiarioFert!C20)))</f>
        <v>99.70342654625132</v>
      </c>
      <c r="G21">
        <f>$C$12*(ReDiarioFert!E18+ReDiarioFert!E19+ReDiarioFert!E20)</f>
        <v>24.063772173913044</v>
      </c>
      <c r="I21">
        <f>$C$12*(ReDiarioFert!G18+ReDiarioFert!G19+ReDiarioFert!G20)</f>
        <v>93.767821</v>
      </c>
      <c r="K21">
        <f>$C$12*(ReDiarioFert!I18+ReDiarioFert!I19+ReDiarioFert!I20)</f>
        <v>60.18167489035865</v>
      </c>
      <c r="M21">
        <f>$C$12*(ReDiarioFert!K18+ReDiarioFert!K19+ReDiarioFert!K20)</f>
        <v>0.0033493509343480205</v>
      </c>
      <c r="O21">
        <f>$C$12*(ReDiarioFert!M18+ReDiarioFert!M19+ReDiarioFert!M20)</f>
        <v>0.41387650499999995</v>
      </c>
      <c r="S21">
        <f>((E21/100)*$G$176+(G21/100)*$G$177+(I21/100)*$G$178+(K21/100)*$G$179+(M21/100)*$G$180+(O21)*$G$181+(Q21*$G$182))</f>
        <v>1665.7585529107973</v>
      </c>
    </row>
    <row r="22">
      <c r="A22">
        <v>3</v>
      </c>
      <c r="B22">
        <f>B21+3</f>
        <v>15</v>
      </c>
      <c r="C22">
        <f>$I$11+B22</f>
        <v>39941</v>
      </c>
      <c r="E22">
        <f>IF(($C$12*(ReDiarioFert!C21+ReDiarioFert!C22))&lt;=0,"0",($C$12*(ReDiarioFert!C21+ReDiarioFert!C22)))</f>
        <v>66.46895103083422</v>
      </c>
      <c r="G22">
        <f>$C$12*(ReDiarioFert!E21+ReDiarioFert!E22)</f>
        <v>16.042514782608695</v>
      </c>
      <c r="I22">
        <f>$C$12*(ReDiarioFert!G21+ReDiarioFert!G22)</f>
        <v>62.51188066666666</v>
      </c>
      <c r="K22">
        <f>$C$12*(ReDiarioFert!I21+ReDiarioFert!I22)</f>
        <v>40.12111659357243</v>
      </c>
      <c r="M22">
        <f>$C$12*(ReDiarioFert!K21+ReDiarioFert!K22)</f>
        <v>0.00223290062289868</v>
      </c>
      <c r="O22">
        <f>$C$12*(ReDiarioFert!M21+ReDiarioFert!M22)</f>
        <v>0.27591766999999995</v>
      </c>
      <c r="Q22">
        <f>$C$12*Main!$D$63</f>
        <v>301</v>
      </c>
      <c r="S22">
        <f>((E22/100)*$G$176+(G22/100)*$G$177+(I22/100)*$G$178+(K22/100)*$G$179+(M22/100)*$G$180+(O22)*$G$181+(Q22*$G$182))</f>
        <v>1953.3057019405314</v>
      </c>
    </row>
    <row r="23">
      <c r="B23">
        <f>B22+2</f>
        <v>17</v>
      </c>
      <c r="C23">
        <f>$I$11+B23</f>
        <v>39943</v>
      </c>
      <c r="E23">
        <f>IF(($C$12*(ReDiarioFert!C23+ReDiarioFert!C24))&lt;=0,"0",($C$12*(ReDiarioFert!C23+ReDiarioFert!C24)))</f>
        <v>66.46895103083422</v>
      </c>
      <c r="G23">
        <f>$C$12*(ReDiarioFert!E23+ReDiarioFert!E24)</f>
        <v>16.042514782608695</v>
      </c>
      <c r="I23">
        <f>$C$12*(ReDiarioFert!G23+ReDiarioFert!G24)</f>
        <v>62.51188066666666</v>
      </c>
      <c r="K23">
        <f>$C$12*(ReDiarioFert!I23+ReDiarioFert!I24)</f>
        <v>40.12111659357243</v>
      </c>
      <c r="M23">
        <f>$C$12*(ReDiarioFert!K23+ReDiarioFert!K24)</f>
        <v>0.00223290062289868</v>
      </c>
      <c r="O23">
        <f>$C$12*(ReDiarioFert!M23+ReDiarioFert!M24)</f>
        <v>0.321902945</v>
      </c>
      <c r="S23">
        <f>((E23/100)*$G$176+(G23/100)*$G$177+(I23/100)*$G$178+(K23/100)*$G$179+(M23/100)*$G$180+(O23)*$G$181+(Q23*$G$182))</f>
        <v>1110.5057019405315</v>
      </c>
    </row>
    <row r="24">
      <c r="B24">
        <f>B23+2</f>
        <v>19</v>
      </c>
      <c r="C24">
        <f>$I$11+B24</f>
        <v>39945</v>
      </c>
      <c r="E24">
        <f>IF(($C$12*(ReDiarioFert!C25+ReDiarioFert!C26+ReDiarioFert!C27))&lt;=0,"0",($C$12*(ReDiarioFert!C25+ReDiarioFert!C26+ReDiarioFert!C27)))</f>
        <v>99.70342654625132</v>
      </c>
      <c r="G24">
        <f>$C$12*(ReDiarioFert!E25+ReDiarioFert!E26+ReDiarioFert!E27)</f>
        <v>24.063772173913044</v>
      </c>
      <c r="I24">
        <f>$C$12*(ReDiarioFert!G25+ReDiarioFert!G26+ReDiarioFert!G27)</f>
        <v>93.767821</v>
      </c>
      <c r="K24">
        <f>$C$12*(ReDiarioFert!I25+ReDiarioFert!I26+ReDiarioFert!I27)</f>
        <v>60.18167489035865</v>
      </c>
      <c r="M24">
        <f>$C$12*(ReDiarioFert!K25+ReDiarioFert!K26+ReDiarioFert!K27)</f>
        <v>0.0033493509343480205</v>
      </c>
      <c r="O24">
        <f>$C$12*(ReDiarioFert!M25+ReDiarioFert!M26+ReDiarioFert!M27)</f>
        <v>0.55183233</v>
      </c>
      <c r="S24">
        <f>((E24/100)*$G$176+(G24/100)*$G$177+(I24/100)*$G$178+(K24/100)*$G$179+(M24/100)*$G$180+(O24)*$G$181+(Q24*$G$182))</f>
        <v>1665.7585529107973</v>
      </c>
    </row>
    <row r="25">
      <c r="A25">
        <v>4</v>
      </c>
      <c r="B25">
        <f>B24+3</f>
        <v>22</v>
      </c>
      <c r="C25">
        <f>$I$11+B25</f>
        <v>39948</v>
      </c>
      <c r="E25">
        <f>IF(($C$12*(ReDiarioFert!C28+ReDiarioFert!C29))&lt;=0,"0",($C$12*(ReDiarioFert!C28+ReDiarioFert!C29)))</f>
        <v>63.12300316694008</v>
      </c>
      <c r="G25">
        <f>$C$12*(ReDiarioFert!E28+ReDiarioFert!E29)</f>
        <v>24.593270434782607</v>
      </c>
      <c r="I25">
        <f>$C$12*(ReDiarioFert!G28+ReDiarioFert!G29)</f>
        <v>62.51188066666666</v>
      </c>
      <c r="K25">
        <f>$C$12*(ReDiarioFert!I28+ReDiarioFert!I29)</f>
        <v>40.12111659357243</v>
      </c>
      <c r="M25">
        <f>$C$12*(ReDiarioFert!K28+ReDiarioFert!K29)</f>
        <v>0.00223290062289868</v>
      </c>
      <c r="O25">
        <f>$C$12*(ReDiarioFert!M28+ReDiarioFert!M29)</f>
        <v>0.36788822</v>
      </c>
      <c r="Q25">
        <f>$C$12*Main!$D$63</f>
        <v>301</v>
      </c>
      <c r="S25">
        <f>((E25/100)*$G$176+(G25/100)*$G$177+(I25/100)*$G$178+(K25/100)*$G$179+(M25/100)*$G$180+(O25)*$G$181+(Q25*$G$182))</f>
        <v>2005.4987708974313</v>
      </c>
    </row>
    <row r="26">
      <c r="B26">
        <f>B25+2</f>
        <v>24</v>
      </c>
      <c r="C26">
        <f>$I$11+B26</f>
        <v>39950</v>
      </c>
      <c r="E26">
        <f>IF(($C$12*(ReDiarioFert!C30+ReDiarioFert!C31))&lt;=0,"0",($C$12*(ReDiarioFert!C30+ReDiarioFert!C31)))</f>
        <v>63.12300316694008</v>
      </c>
      <c r="G26">
        <f>$C$12*(ReDiarioFert!E30+ReDiarioFert!E31)</f>
        <v>24.593270434782607</v>
      </c>
      <c r="I26">
        <f>$C$12*(ReDiarioFert!G30+ReDiarioFert!G31)</f>
        <v>62.51188066666666</v>
      </c>
      <c r="K26">
        <f>$C$12*(ReDiarioFert!I30+ReDiarioFert!I31)</f>
        <v>40.12111659357243</v>
      </c>
      <c r="M26">
        <f>$C$12*(ReDiarioFert!K30+ReDiarioFert!K31)</f>
        <v>0.00223290062289868</v>
      </c>
      <c r="O26">
        <f>$C$12*(ReDiarioFert!M30+ReDiarioFert!M31)</f>
        <v>0.36788822</v>
      </c>
      <c r="S26">
        <f>((E26/100)*$G$176+(G26/100)*$G$177+(I26/100)*$G$178+(K26/100)*$G$179+(M26/100)*$G$180+(O26)*$G$181+(Q26*$G$182))</f>
        <v>1162.6987708974314</v>
      </c>
    </row>
    <row r="27">
      <c r="B27">
        <f>B26+2</f>
        <v>26</v>
      </c>
      <c r="C27">
        <f>$I$11+B27</f>
        <v>39952</v>
      </c>
      <c r="E27">
        <f>IF(($C$12*(ReDiarioFert!C32+ReDiarioFert!C33+ReDiarioFert!C34))&lt;=0,"0",($C$12*(ReDiarioFert!C32+ReDiarioFert!C33+ReDiarioFert!C34)))</f>
        <v>94.68450475041011</v>
      </c>
      <c r="G27">
        <f>$C$12*(ReDiarioFert!E32+ReDiarioFert!E33+ReDiarioFert!E34)</f>
        <v>36.889905652173915</v>
      </c>
      <c r="I27">
        <f>$C$12*(ReDiarioFert!G32+ReDiarioFert!G33+ReDiarioFert!G34)</f>
        <v>93.767821</v>
      </c>
      <c r="K27">
        <f>$C$12*(ReDiarioFert!I32+ReDiarioFert!I33+ReDiarioFert!I34)</f>
        <v>60.18167489035865</v>
      </c>
      <c r="M27">
        <f>$C$12*(ReDiarioFert!K32+ReDiarioFert!K33+ReDiarioFert!K34)</f>
        <v>0.0033493509343480205</v>
      </c>
      <c r="O27">
        <f>$C$12*(ReDiarioFert!M32+ReDiarioFert!M33+ReDiarioFert!M34)</f>
        <v>0.55183233</v>
      </c>
      <c r="S27">
        <f>((E27/100)*$G$176+(G27/100)*$G$177+(I27/100)*$G$178+(K27/100)*$G$179+(M27/100)*$G$180+(O27)*$G$181+(Q27*$G$182))</f>
        <v>1744.0481563461472</v>
      </c>
    </row>
    <row r="28">
      <c r="A28">
        <v>5</v>
      </c>
      <c r="B28">
        <f>B27+3</f>
        <v>29</v>
      </c>
      <c r="C28">
        <f>$I$11+B28</f>
        <v>39955</v>
      </c>
      <c r="E28">
        <f>IF(($C$12*(ReDiarioFert!C35+ReDiarioFert!C36))&lt;=0,"0",($C$12*(ReDiarioFert!C35+ReDiarioFert!C36)))</f>
        <v>90.17571880991441</v>
      </c>
      <c r="G28">
        <f>$C$12*(ReDiarioFert!E35+ReDiarioFert!E36)</f>
        <v>35.13324347826087</v>
      </c>
      <c r="I28">
        <f>$C$12*(ReDiarioFert!G35+ReDiarioFert!G36)</f>
        <v>89.30268666666667</v>
      </c>
      <c r="K28">
        <f>$C$12*(ReDiarioFert!I35+ReDiarioFert!I36)</f>
        <v>57.315880847960614</v>
      </c>
      <c r="M28">
        <f>$C$12*(ReDiarioFert!K35+ReDiarioFert!K36)</f>
        <v>0.0031898580327124003</v>
      </c>
      <c r="O28">
        <f>$C$12*(ReDiarioFert!M35+ReDiarioFert!M36)</f>
        <v>0.36788822</v>
      </c>
      <c r="Q28">
        <f>$C$12*Main!$D$63</f>
        <v>301</v>
      </c>
      <c r="S28">
        <f>((E28/100)*$G$176+(G28/100)*$G$177+(I28/100)*$G$178+(K28/100)*$G$179+(M28/100)*$G$180+(O28)*$G$181+(Q28*$G$182))</f>
        <v>2503.798244139188</v>
      </c>
    </row>
    <row r="29">
      <c r="B29">
        <f>B28+2</f>
        <v>31</v>
      </c>
      <c r="C29">
        <f>$I$11+B29</f>
        <v>39957</v>
      </c>
      <c r="E29">
        <f>IF(($C$12*(ReDiarioFert!C37+ReDiarioFert!C38))&lt;=0,"0",($C$12*(ReDiarioFert!C37+ReDiarioFert!C38)))</f>
        <v>90.17571880991441</v>
      </c>
      <c r="G29">
        <f>$C$12*(ReDiarioFert!E37+ReDiarioFert!E38)</f>
        <v>35.13324347826087</v>
      </c>
      <c r="I29">
        <f>$C$12*(ReDiarioFert!G37+ReDiarioFert!G38)</f>
        <v>89.30268666666667</v>
      </c>
      <c r="K29">
        <f>$C$12*(ReDiarioFert!I37+ReDiarioFert!I38)</f>
        <v>57.315880847960614</v>
      </c>
      <c r="M29">
        <f>$C$12*(ReDiarioFert!K37+ReDiarioFert!K38)</f>
        <v>0.0031898580327124003</v>
      </c>
      <c r="O29">
        <f>$C$12*(ReDiarioFert!M37+ReDiarioFert!M38)</f>
        <v>0.36788822</v>
      </c>
      <c r="S29">
        <f>((E29/100)*$G$176+(G29/100)*$G$177+(I29/100)*$G$178+(K29/100)*$G$179+(M29/100)*$G$180+(O29)*$G$181+(Q29*$G$182))</f>
        <v>1660.9982441391878</v>
      </c>
    </row>
    <row r="30">
      <c r="B30">
        <f>B29+2</f>
        <v>33</v>
      </c>
      <c r="C30">
        <f>$I$11+B30</f>
        <v>39959</v>
      </c>
      <c r="E30">
        <f>IF(($C$12*(ReDiarioFert!C39+ReDiarioFert!C40+ReDiarioFert!C41))&lt;=0,"0",($C$12*(ReDiarioFert!C39+ReDiarioFert!C40+ReDiarioFert!C41)))</f>
        <v>135.26357821487161</v>
      </c>
      <c r="G30">
        <f>$C$12*(ReDiarioFert!E39+ReDiarioFert!E40+ReDiarioFert!E41)</f>
        <v>52.699865217391306</v>
      </c>
      <c r="I30">
        <f>$C$12*(ReDiarioFert!G39+ReDiarioFert!G40+ReDiarioFert!G41)</f>
        <v>133.95403</v>
      </c>
      <c r="K30">
        <f>$C$12*(ReDiarioFert!I39+ReDiarioFert!I40+ReDiarioFert!I41)</f>
        <v>85.97382127194092</v>
      </c>
      <c r="M30">
        <f>$C$12*(ReDiarioFert!K39+ReDiarioFert!K40+ReDiarioFert!K41)</f>
        <v>0.0047847870490686</v>
      </c>
      <c r="O30">
        <f>$C$12*(ReDiarioFert!M39+ReDiarioFert!M40+ReDiarioFert!M41)</f>
        <v>0.781767735</v>
      </c>
      <c r="S30">
        <f>((E30/100)*$G$176+(G30/100)*$G$177+(I30/100)*$G$178+(K30/100)*$G$179+(M30/100)*$G$180+(O30)*$G$181+(Q30*$G$182))</f>
        <v>2491.497366208782</v>
      </c>
    </row>
    <row r="31">
      <c r="A31">
        <v>6</v>
      </c>
      <c r="B31">
        <f>B30+3</f>
        <v>36</v>
      </c>
      <c r="C31">
        <f>$I$11+B31</f>
        <v>39962</v>
      </c>
      <c r="E31">
        <f>IF(($C$12*(ReDiarioFert!C42+ReDiarioFert!C43))&lt;=0,"0",($C$12*(ReDiarioFert!C42+ReDiarioFert!C43)))</f>
        <v>90.17571880991441</v>
      </c>
      <c r="G31">
        <f>$C$12*(ReDiarioFert!E42+ReDiarioFert!E43)</f>
        <v>35.13324347826087</v>
      </c>
      <c r="I31">
        <f>$C$12*(ReDiarioFert!G42+ReDiarioFert!G43)</f>
        <v>89.30268666666667</v>
      </c>
      <c r="K31">
        <f>$C$12*(ReDiarioFert!I42+ReDiarioFert!I43)</f>
        <v>57.315880847960614</v>
      </c>
      <c r="M31">
        <f>$C$12*(ReDiarioFert!K42+ReDiarioFert!K43)</f>
        <v>0.0031898580327124003</v>
      </c>
      <c r="O31">
        <f>$C$12*(ReDiarioFert!M42+ReDiarioFert!M43)</f>
        <v>0.52117849</v>
      </c>
      <c r="Q31">
        <f>$C$12*Main!$D$63</f>
        <v>301</v>
      </c>
      <c r="S31">
        <f>((E31/100)*$G$176+(G31/100)*$G$177+(I31/100)*$G$178+(K31/100)*$G$179+(M31/100)*$G$180+(O31)*$G$181+(Q31*$G$182))</f>
        <v>2503.798244139188</v>
      </c>
    </row>
    <row r="32">
      <c r="B32">
        <f>B31+2</f>
        <v>38</v>
      </c>
      <c r="C32">
        <f>$I$11+B32</f>
        <v>39964</v>
      </c>
      <c r="E32">
        <f>IF(($C$12*(ReDiarioFert!C44+ReDiarioFert!C45))&lt;=0,"0",($C$12*(ReDiarioFert!C44+ReDiarioFert!C45)))</f>
        <v>90.17571880991441</v>
      </c>
      <c r="G32">
        <f>$C$12*(ReDiarioFert!E44+ReDiarioFert!E45)</f>
        <v>35.13324347826087</v>
      </c>
      <c r="I32">
        <f>$C$12*(ReDiarioFert!G44+ReDiarioFert!G45)</f>
        <v>89.30268666666667</v>
      </c>
      <c r="K32">
        <f>$C$12*(ReDiarioFert!I44+ReDiarioFert!I45)</f>
        <v>57.315880847960614</v>
      </c>
      <c r="M32">
        <f>$C$12*(ReDiarioFert!K44+ReDiarioFert!K45)</f>
        <v>0.0031898580327124003</v>
      </c>
      <c r="O32">
        <f>$C$12*(ReDiarioFert!M44+ReDiarioFert!M45)</f>
        <v>0.52117849</v>
      </c>
      <c r="S32">
        <f>((E32/100)*$G$176+(G32/100)*$G$177+(I32/100)*$G$178+(K32/100)*$G$179+(M32/100)*$G$180+(O32)*$G$181+(Q32*$G$182))</f>
        <v>1660.9982441391878</v>
      </c>
    </row>
    <row r="33">
      <c r="B33">
        <f>B32+2</f>
        <v>40</v>
      </c>
      <c r="C33">
        <f>$I$11+B33</f>
        <v>39966</v>
      </c>
      <c r="E33">
        <f>IF(($C$12*(ReDiarioFert!C46+ReDiarioFert!C47+ReDiarioFert!C48))&lt;=0,"0",($C$12*(ReDiarioFert!C46+ReDiarioFert!C47+ReDiarioFert!C48)))</f>
        <v>135.26357821487161</v>
      </c>
      <c r="G33">
        <f>$C$12*(ReDiarioFert!E46+ReDiarioFert!E47+ReDiarioFert!E48)</f>
        <v>52.699865217391306</v>
      </c>
      <c r="I33">
        <f>$C$12*(ReDiarioFert!G46+ReDiarioFert!G47+ReDiarioFert!G48)</f>
        <v>133.95403</v>
      </c>
      <c r="K33">
        <f>$C$12*(ReDiarioFert!I46+ReDiarioFert!I47+ReDiarioFert!I48)</f>
        <v>85.97382127194092</v>
      </c>
      <c r="M33">
        <f>$C$12*(ReDiarioFert!K46+ReDiarioFert!K47+ReDiarioFert!K48)</f>
        <v>0.0047847870490686</v>
      </c>
      <c r="O33">
        <f>$C$12*(ReDiarioFert!M46+ReDiarioFert!M47+ReDiarioFert!M48)</f>
        <v>0.781767735</v>
      </c>
      <c r="S33">
        <f>((E33/100)*$G$176+(G33/100)*$G$177+(I33/100)*$G$178+(K33/100)*$G$179+(M33/100)*$G$180+(O33)*$G$181+(Q33*$G$182))</f>
        <v>2491.497366208782</v>
      </c>
    </row>
    <row r="34">
      <c r="A34">
        <v>7</v>
      </c>
      <c r="B34">
        <f>B33+3</f>
        <v>43</v>
      </c>
      <c r="C34">
        <f>$I$11+B34</f>
        <v>39969</v>
      </c>
      <c r="E34">
        <f>IF(($C$12*(ReDiarioFert!C49+ReDiarioFert!C50))&lt;=0,"0",($C$12*(ReDiarioFert!C49+ReDiarioFert!C50)))</f>
        <v>90.17571880991441</v>
      </c>
      <c r="G34">
        <f>$C$12*(ReDiarioFert!E49+ReDiarioFert!E50)</f>
        <v>35.13324347826087</v>
      </c>
      <c r="I34">
        <f>$C$12*(ReDiarioFert!G49+ReDiarioFert!G50)</f>
        <v>89.30268666666667</v>
      </c>
      <c r="K34">
        <f>$C$12*(ReDiarioFert!I49+ReDiarioFert!I50)</f>
        <v>57.315880847960614</v>
      </c>
      <c r="M34">
        <f>$C$12*(ReDiarioFert!K49+ReDiarioFert!K50)</f>
        <v>0.0031898580327124003</v>
      </c>
      <c r="O34">
        <f>$C$12*(ReDiarioFert!M49+ReDiarioFert!M50)</f>
        <v>0.52117849</v>
      </c>
      <c r="Q34">
        <f>$C$12*Main!$D$63</f>
        <v>301</v>
      </c>
      <c r="S34">
        <f>((E34/100)*$G$176+(G34/100)*$G$177+(I34/100)*$G$178+(K34/100)*$G$179+(M34/100)*$G$180+(O34)*$G$181+(Q34*$G$182))</f>
        <v>2503.798244139188</v>
      </c>
    </row>
    <row r="35">
      <c r="B35">
        <f>B34+2</f>
        <v>45</v>
      </c>
      <c r="C35">
        <f>$I$11+B35</f>
        <v>39971</v>
      </c>
      <c r="E35">
        <f>IF(($C$12*(ReDiarioFert!C51+ReDiarioFert!C52))&lt;=0,"0",($C$12*(ReDiarioFert!C51+ReDiarioFert!C52)))</f>
        <v>90.17571880991441</v>
      </c>
      <c r="G35">
        <f>$C$12*(ReDiarioFert!E51+ReDiarioFert!E52)</f>
        <v>35.13324347826087</v>
      </c>
      <c r="I35">
        <f>$C$12*(ReDiarioFert!G51+ReDiarioFert!G52)</f>
        <v>89.30268666666667</v>
      </c>
      <c r="K35">
        <f>$C$12*(ReDiarioFert!I51+ReDiarioFert!I52)</f>
        <v>57.315880847960614</v>
      </c>
      <c r="M35">
        <f>$C$12*(ReDiarioFert!K51+ReDiarioFert!K52)</f>
        <v>0.0031898580327124003</v>
      </c>
      <c r="O35">
        <f>$C$12*(ReDiarioFert!M51+ReDiarioFert!M52)</f>
        <v>0.52117849</v>
      </c>
      <c r="S35">
        <f>((E35/100)*$G$176+(G35/100)*$G$177+(I35/100)*$G$178+(K35/100)*$G$179+(M35/100)*$G$180+(O35)*$G$181+(Q35*$G$182))</f>
        <v>1660.9982441391878</v>
      </c>
    </row>
    <row r="36">
      <c r="B36">
        <f>B35+2</f>
        <v>47</v>
      </c>
      <c r="C36">
        <f>$I$11+B36</f>
        <v>39973</v>
      </c>
      <c r="E36">
        <f>IF(($C$12*(ReDiarioFert!C53+ReDiarioFert!C54+ReDiarioFert!C55))&lt;=0,"0",($C$12*(ReDiarioFert!C53+ReDiarioFert!C54+ReDiarioFert!C55)))</f>
        <v>135.26357821487161</v>
      </c>
      <c r="G36">
        <f>$C$12*(ReDiarioFert!E53+ReDiarioFert!E54+ReDiarioFert!E55)</f>
        <v>52.699865217391306</v>
      </c>
      <c r="I36">
        <f>$C$12*(ReDiarioFert!G53+ReDiarioFert!G54+ReDiarioFert!G55)</f>
        <v>133.95403</v>
      </c>
      <c r="K36">
        <f>$C$12*(ReDiarioFert!I53+ReDiarioFert!I54+ReDiarioFert!I55)</f>
        <v>85.97382127194092</v>
      </c>
      <c r="M36">
        <f>$C$12*(ReDiarioFert!K53+ReDiarioFert!K54+ReDiarioFert!K55)</f>
        <v>0.0047847870490686</v>
      </c>
      <c r="O36">
        <f>$C$12*(ReDiarioFert!M53+ReDiarioFert!M54+ReDiarioFert!M55)</f>
        <v>0.965711845</v>
      </c>
      <c r="S36">
        <f>((E36/100)*$G$176+(G36/100)*$G$177+(I36/100)*$G$178+(K36/100)*$G$179+(M36/100)*$G$180+(O36)*$G$181+(Q36*$G$182))</f>
        <v>2491.497366208782</v>
      </c>
    </row>
    <row r="37">
      <c r="A37">
        <v>8</v>
      </c>
      <c r="B37">
        <f>B36+3</f>
        <v>50</v>
      </c>
      <c r="C37">
        <f>$I$11+B37</f>
        <v>39976</v>
      </c>
      <c r="E37">
        <f>IF(($C$12*(ReDiarioFert!C56+ReDiarioFert!C57))&lt;=0,"0",($C$12*(ReDiarioFert!C56+ReDiarioFert!C57)))</f>
        <v>85.718415218232</v>
      </c>
      <c r="G37">
        <f>$C$12*(ReDiarioFert!E56+ReDiarioFert!E57)</f>
        <v>46.5241304347826</v>
      </c>
      <c r="I37">
        <f>$C$12*(ReDiarioFert!G56+ReDiarioFert!G57)</f>
        <v>89.30268666666667</v>
      </c>
      <c r="K37">
        <f>$C$12*(ReDiarioFert!I56+ReDiarioFert!I57)</f>
        <v>57.315880847960614</v>
      </c>
      <c r="M37">
        <f>$C$12*(ReDiarioFert!K56+ReDiarioFert!K57)</f>
        <v>0.0031898580327124003</v>
      </c>
      <c r="O37">
        <f>$C$12*(ReDiarioFert!M56+ReDiarioFert!M57)</f>
        <v>0.7051225999999999</v>
      </c>
      <c r="Q37">
        <f>$C$12*Main!$D$63</f>
        <v>301</v>
      </c>
      <c r="S37">
        <f>((E37/100)*$G$176+(G37/100)*$G$177+(I37/100)*$G$178+(K37/100)*$G$179+(M37/100)*$G$180+(O37)*$G$181+(Q37*$G$182))</f>
        <v>2573.327227609887</v>
      </c>
    </row>
    <row r="38">
      <c r="B38">
        <f>B37+2</f>
        <v>52</v>
      </c>
      <c r="C38">
        <f>$I$11+B38</f>
        <v>39978</v>
      </c>
      <c r="E38">
        <f>IF(($C$12*(ReDiarioFert!C58+ReDiarioFert!C59))&lt;=0,"0",($C$12*(ReDiarioFert!C58+ReDiarioFert!C59)))</f>
        <v>85.718415218232</v>
      </c>
      <c r="G38">
        <f>$C$12*(ReDiarioFert!E58+ReDiarioFert!E59)</f>
        <v>46.5241304347826</v>
      </c>
      <c r="I38">
        <f>$C$12*(ReDiarioFert!G58+ReDiarioFert!G59)</f>
        <v>89.30268666666667</v>
      </c>
      <c r="K38">
        <f>$C$12*(ReDiarioFert!I58+ReDiarioFert!I59)</f>
        <v>57.315880847960614</v>
      </c>
      <c r="M38">
        <f>$C$12*(ReDiarioFert!K58+ReDiarioFert!K59)</f>
        <v>0.0031898580327124003</v>
      </c>
      <c r="O38">
        <f>$C$12*(ReDiarioFert!M58+ReDiarioFert!M59)</f>
        <v>0.7051225999999999</v>
      </c>
      <c r="S38">
        <f>((E38/100)*$G$176+(G38/100)*$G$177+(I38/100)*$G$178+(K38/100)*$G$179+(M38/100)*$G$180+(O38)*$G$181+(Q38*$G$182))</f>
        <v>1730.527227609887</v>
      </c>
    </row>
    <row r="39">
      <c r="B39">
        <f>B38+2</f>
        <v>54</v>
      </c>
      <c r="C39">
        <f>$I$11+B39</f>
        <v>39980</v>
      </c>
      <c r="E39">
        <f>IF(($C$12*(ReDiarioFert!C60+ReDiarioFert!C61+ReDiarioFert!C62))&lt;=0,"0",($C$12*(ReDiarioFert!C60+ReDiarioFert!C61+ReDiarioFert!C62)))</f>
        <v>128.57762282734797</v>
      </c>
      <c r="G39">
        <f>$C$12*(ReDiarioFert!E60+ReDiarioFert!E61+ReDiarioFert!E62)</f>
        <v>69.7861956521739</v>
      </c>
      <c r="I39">
        <f>$C$12*(ReDiarioFert!G60+ReDiarioFert!G61+ReDiarioFert!G62)</f>
        <v>133.95403</v>
      </c>
      <c r="K39">
        <f>$C$12*(ReDiarioFert!I60+ReDiarioFert!I61+ReDiarioFert!I62)</f>
        <v>85.97382127194092</v>
      </c>
      <c r="M39">
        <f>$C$12*(ReDiarioFert!K60+ReDiarioFert!K61+ReDiarioFert!K62)</f>
        <v>0.0047847870490686</v>
      </c>
      <c r="O39">
        <f>$C$12*(ReDiarioFert!M60+ReDiarioFert!M61+ReDiarioFert!M62)</f>
        <v>1.0576838999999998</v>
      </c>
      <c r="S39">
        <f>((E39/100)*$G$176+(G39/100)*$G$177+(I39/100)*$G$178+(K39/100)*$G$179+(M39/100)*$G$180+(O39)*$G$181+(Q39*$G$182))</f>
        <v>2595.790841414831</v>
      </c>
    </row>
    <row r="40">
      <c r="A40">
        <v>9</v>
      </c>
      <c r="B40">
        <f>B39+3</f>
        <v>57</v>
      </c>
      <c r="C40">
        <f>$I$11+B40</f>
        <v>39983</v>
      </c>
      <c r="E40">
        <f>IF(($C$12*(ReDiarioFert!C63+ReDiarioFert!C64))&lt;=0,"0",($C$12*(ReDiarioFert!C63+ReDiarioFert!C64)))</f>
        <v>128.577622827348</v>
      </c>
      <c r="G40">
        <f>$C$12*(ReDiarioFert!E63+ReDiarioFert!E64)</f>
        <v>69.78619565217392</v>
      </c>
      <c r="I40">
        <f>$C$12*(ReDiarioFert!G63+ReDiarioFert!G64)</f>
        <v>133.95403</v>
      </c>
      <c r="K40">
        <f>$C$12*(ReDiarioFert!I63+ReDiarioFert!I64)</f>
        <v>85.9738212719409</v>
      </c>
      <c r="M40">
        <f>$C$12*(ReDiarioFert!K63+ReDiarioFert!K64)</f>
        <v>0.0047847870490686</v>
      </c>
      <c r="O40">
        <f>$C$12*(ReDiarioFert!M63+ReDiarioFert!M64)</f>
        <v>0.7051225999999999</v>
      </c>
      <c r="Q40">
        <f>$C$12*Main!$D$63</f>
        <v>301</v>
      </c>
      <c r="S40">
        <f>((E40/100)*$G$176+(G40/100)*$G$177+(I40/100)*$G$178+(K40/100)*$G$179+(M40/100)*$G$180+(O40)*$G$181+(Q40*$G$182))</f>
        <v>3438.5908414148307</v>
      </c>
    </row>
    <row r="41">
      <c r="B41">
        <f>B40+2</f>
        <v>59</v>
      </c>
      <c r="C41">
        <f>$I$11+B41</f>
        <v>39985</v>
      </c>
      <c r="E41">
        <f>IF(($C$12*(ReDiarioFert!C65+ReDiarioFert!C66))&lt;=0,"0",($C$12*(ReDiarioFert!C65+ReDiarioFert!C66)))</f>
        <v>128.577622827348</v>
      </c>
      <c r="G41">
        <f>$C$12*(ReDiarioFert!E65+ReDiarioFert!E66)</f>
        <v>69.78619565217392</v>
      </c>
      <c r="I41">
        <f>$C$12*(ReDiarioFert!G65+ReDiarioFert!G66)</f>
        <v>133.95403</v>
      </c>
      <c r="K41">
        <f>$C$12*(ReDiarioFert!I65+ReDiarioFert!I66)</f>
        <v>85.9738212719409</v>
      </c>
      <c r="M41">
        <f>$C$12*(ReDiarioFert!K65+ReDiarioFert!K66)</f>
        <v>0.0047847870490686</v>
      </c>
      <c r="O41">
        <f>$C$12*(ReDiarioFert!M65+ReDiarioFert!M66)</f>
        <v>0.7051225999999999</v>
      </c>
      <c r="S41">
        <f>((E41/100)*$G$176+(G41/100)*$G$177+(I41/100)*$G$178+(K41/100)*$G$179+(M41/100)*$G$180+(O41)*$G$181+(Q41*$G$182))</f>
        <v>2595.7908414148305</v>
      </c>
    </row>
    <row r="42">
      <c r="B42">
        <f>B41+2</f>
        <v>61</v>
      </c>
      <c r="C42">
        <f>$I$11+B42</f>
        <v>39987</v>
      </c>
      <c r="E42">
        <f>IF(($C$12*(ReDiarioFert!C67+ReDiarioFert!C68+ReDiarioFert!C69))&lt;=0,"0",($C$12*(ReDiarioFert!C67+ReDiarioFert!C68+ReDiarioFert!C69)))</f>
        <v>192.86643424102198</v>
      </c>
      <c r="G42">
        <f>$C$12*(ReDiarioFert!E67+ReDiarioFert!E68+ReDiarioFert!E69)</f>
        <v>104.67929347826087</v>
      </c>
      <c r="I42">
        <f>$C$12*(ReDiarioFert!G67+ReDiarioFert!G68+ReDiarioFert!G69)</f>
        <v>200.931045</v>
      </c>
      <c r="K42">
        <f>$C$12*(ReDiarioFert!I67+ReDiarioFert!I68+ReDiarioFert!I69)</f>
        <v>128.96073190791137</v>
      </c>
      <c r="M42">
        <f>$C$12*(ReDiarioFert!K67+ReDiarioFert!K68+ReDiarioFert!K69)</f>
        <v>0.0071771805736029004</v>
      </c>
      <c r="O42">
        <f>$C$12*(ReDiarioFert!M67+ReDiarioFert!M68+ReDiarioFert!M69)</f>
        <v>1.1496574599999998</v>
      </c>
      <c r="S42">
        <f>((E42/100)*$G$176+(G42/100)*$G$177+(I42/100)*$G$178+(K42/100)*$G$179+(M42/100)*$G$180+(O42)*$G$181+(Q42*$G$182))</f>
        <v>3893.6862621222463</v>
      </c>
    </row>
    <row r="43">
      <c r="A43">
        <v>10</v>
      </c>
      <c r="B43">
        <f>B42+3</f>
        <v>64</v>
      </c>
      <c r="C43">
        <f>$I$11+B43</f>
        <v>39990</v>
      </c>
      <c r="E43">
        <f>IF(($C$12*(ReDiarioFert!C70+ReDiarioFert!C71))&lt;=0,"0",($C$12*(ReDiarioFert!C70+ReDiarioFert!C71)))</f>
        <v>128.577622827348</v>
      </c>
      <c r="G43">
        <f>$C$12*(ReDiarioFert!E70+ReDiarioFert!E71)</f>
        <v>69.78619565217392</v>
      </c>
      <c r="I43">
        <f>$C$12*(ReDiarioFert!G70+ReDiarioFert!G71)</f>
        <v>133.95403</v>
      </c>
      <c r="K43">
        <f>$C$12*(ReDiarioFert!I70+ReDiarioFert!I71)</f>
        <v>85.9738212719409</v>
      </c>
      <c r="M43">
        <f>$C$12*(ReDiarioFert!K70+ReDiarioFert!K71)</f>
        <v>0.0047847870490686</v>
      </c>
      <c r="O43">
        <f>$C$12*(ReDiarioFert!M70+ReDiarioFert!M71)</f>
        <v>0.88906972</v>
      </c>
      <c r="Q43">
        <f>$C$12*Main!$D$63</f>
        <v>301</v>
      </c>
      <c r="S43">
        <f>((E43/100)*$G$176+(G43/100)*$G$177+(I43/100)*$G$178+(K43/100)*$G$179+(M43/100)*$G$180+(O43)*$G$181+(Q43*$G$182))</f>
        <v>3438.5908414148307</v>
      </c>
    </row>
    <row r="44">
      <c r="B44">
        <f>B43+2</f>
        <v>66</v>
      </c>
      <c r="C44">
        <f>$I$11+B44</f>
        <v>39992</v>
      </c>
      <c r="E44">
        <f>IF(($C$12*(ReDiarioFert!C72+ReDiarioFert!C73))&lt;=0,"0",($C$12*(ReDiarioFert!C72+ReDiarioFert!C73)))</f>
        <v>128.577622827348</v>
      </c>
      <c r="G44">
        <f>$C$12*(ReDiarioFert!E72+ReDiarioFert!E73)</f>
        <v>69.78619565217392</v>
      </c>
      <c r="I44">
        <f>$C$12*(ReDiarioFert!G72+ReDiarioFert!G73)</f>
        <v>133.95403</v>
      </c>
      <c r="K44">
        <f>$C$12*(ReDiarioFert!I72+ReDiarioFert!I73)</f>
        <v>85.9738212719409</v>
      </c>
      <c r="M44">
        <f>$C$12*(ReDiarioFert!K72+ReDiarioFert!K73)</f>
        <v>0.0047847870490686</v>
      </c>
      <c r="O44">
        <f>$C$12*(ReDiarioFert!M72+ReDiarioFert!M73)</f>
        <v>0.88906972</v>
      </c>
      <c r="S44">
        <f>((E44/100)*$G$176+(G44/100)*$G$177+(I44/100)*$G$178+(K44/100)*$G$179+(M44/100)*$G$180+(O44)*$G$181+(Q44*$G$182))</f>
        <v>2595.7908414148305</v>
      </c>
    </row>
    <row r="45">
      <c r="B45">
        <f>B44+2</f>
        <v>68</v>
      </c>
      <c r="C45">
        <f>$I$11+B45</f>
        <v>39994</v>
      </c>
      <c r="E45">
        <f>IF(($C$12*(ReDiarioFert!C74+ReDiarioFert!C75+ReDiarioFert!C76))&lt;=0,"0",($C$12*(ReDiarioFert!C74+ReDiarioFert!C75+ReDiarioFert!C76)))</f>
        <v>192.86643424102198</v>
      </c>
      <c r="G45">
        <f>$C$12*(ReDiarioFert!E74+ReDiarioFert!E75+ReDiarioFert!E76)</f>
        <v>104.67929347826087</v>
      </c>
      <c r="I45">
        <f>$C$12*(ReDiarioFert!G74+ReDiarioFert!G75+ReDiarioFert!G76)</f>
        <v>200.931045</v>
      </c>
      <c r="K45">
        <f>$C$12*(ReDiarioFert!I74+ReDiarioFert!I75+ReDiarioFert!I76)</f>
        <v>128.96073190791137</v>
      </c>
      <c r="M45">
        <f>$C$12*(ReDiarioFert!K74+ReDiarioFert!K75+ReDiarioFert!K76)</f>
        <v>0.0071771805736029004</v>
      </c>
      <c r="O45">
        <f>$C$12*(ReDiarioFert!M74+ReDiarioFert!M75+ReDiarioFert!M76)</f>
        <v>1.3336045799999998</v>
      </c>
      <c r="S45">
        <f>((E45/100)*$G$176+(G45/100)*$G$177+(I45/100)*$G$178+(K45/100)*$G$179+(M45/100)*$G$180+(O45)*$G$181+(Q45*$G$182))</f>
        <v>3893.6862621222463</v>
      </c>
    </row>
    <row r="46">
      <c r="A46">
        <v>11</v>
      </c>
      <c r="B46">
        <f>B45+3</f>
        <v>71</v>
      </c>
      <c r="C46">
        <f>$I$11+B46</f>
        <v>39997</v>
      </c>
      <c r="E46">
        <f>IF(($C$12*(ReDiarioFert!C77+ReDiarioFert!C78))&lt;=0,"0",($C$12*(ReDiarioFert!C77+ReDiarioFert!C78)))</f>
        <v>131.66250297857673</v>
      </c>
      <c r="G46">
        <f>$C$12*(ReDiarioFert!E77+ReDiarioFert!E78)</f>
        <v>61.90261304347826</v>
      </c>
      <c r="I46">
        <f>$C$12*(ReDiarioFert!G77+ReDiarioFert!G78)</f>
        <v>133.95403</v>
      </c>
      <c r="K46">
        <f>$C$12*(ReDiarioFert!I77+ReDiarioFert!I78)</f>
        <v>85.9738212719409</v>
      </c>
      <c r="M46">
        <f>$C$12*(ReDiarioFert!K77+ReDiarioFert!K78)</f>
        <v>0.0047847870490686</v>
      </c>
      <c r="O46">
        <f>$C$12*(ReDiarioFert!M77+ReDiarioFert!M78)</f>
        <v>0.88906972</v>
      </c>
      <c r="Q46">
        <f>$C$12*Main!$D$63</f>
        <v>301</v>
      </c>
      <c r="S46">
        <f>((E46/100)*$G$176+(G46/100)*$G$177+(I46/100)*$G$178+(K46/100)*$G$179+(M46/100)*$G$180+(O46)*$G$181+(Q46*$G$182))</f>
        <v>3390.470138700275</v>
      </c>
    </row>
    <row r="47">
      <c r="B47">
        <f>B46+2</f>
        <v>73</v>
      </c>
      <c r="C47">
        <f>$I$11+B47</f>
        <v>39999</v>
      </c>
      <c r="E47">
        <f>IF(($C$12*(ReDiarioFert!C79+ReDiarioFert!C80))&lt;=0,"0",($C$12*(ReDiarioFert!C79+ReDiarioFert!C80)))</f>
        <v>131.66250297857673</v>
      </c>
      <c r="G47">
        <f>$C$12*(ReDiarioFert!E79+ReDiarioFert!E80)</f>
        <v>61.90261304347826</v>
      </c>
      <c r="I47">
        <f>$C$12*(ReDiarioFert!G79+ReDiarioFert!G80)</f>
        <v>133.95403</v>
      </c>
      <c r="K47">
        <f>$C$12*(ReDiarioFert!I79+ReDiarioFert!I80)</f>
        <v>85.9738212719409</v>
      </c>
      <c r="M47">
        <f>$C$12*(ReDiarioFert!K79+ReDiarioFert!K80)</f>
        <v>0.0047847870490686</v>
      </c>
      <c r="O47">
        <f>$C$12*(ReDiarioFert!M79+ReDiarioFert!M80)</f>
        <v>0.88906972</v>
      </c>
      <c r="S47">
        <f>((E47/100)*$G$176+(G47/100)*$G$177+(I47/100)*$G$178+(K47/100)*$G$179+(M47/100)*$G$180+(O47)*$G$181+(Q47*$G$182))</f>
        <v>2547.670138700275</v>
      </c>
    </row>
    <row r="48">
      <c r="B48">
        <f>B47+2</f>
        <v>75</v>
      </c>
      <c r="C48">
        <f>$I$11+B48</f>
        <v>40001</v>
      </c>
      <c r="E48">
        <f>IF(($C$12*(ReDiarioFert!C81+ReDiarioFert!C82+ReDiarioFert!C83))&lt;=0,"0",($C$12*(ReDiarioFert!C81+ReDiarioFert!C82+ReDiarioFert!C83)))</f>
        <v>197.49375446786507</v>
      </c>
      <c r="G48">
        <f>$C$12*(ReDiarioFert!E81+ReDiarioFert!E82+ReDiarioFert!E83)</f>
        <v>92.8539195652174</v>
      </c>
      <c r="I48">
        <f>$C$12*(ReDiarioFert!G81+ReDiarioFert!G82+ReDiarioFert!G83)</f>
        <v>200.931045</v>
      </c>
      <c r="K48">
        <f>$C$12*(ReDiarioFert!I81+ReDiarioFert!I82+ReDiarioFert!I83)</f>
        <v>128.96073190791137</v>
      </c>
      <c r="M48">
        <f>$C$12*(ReDiarioFert!K81+ReDiarioFert!K82+ReDiarioFert!K83)</f>
        <v>0.0071771805736029004</v>
      </c>
      <c r="O48">
        <f>$C$12*(ReDiarioFert!M81+ReDiarioFert!M82+ReDiarioFert!M83)</f>
        <v>1.3336045799999998</v>
      </c>
      <c r="S48">
        <f>((E48/100)*$G$176+(G48/100)*$G$177+(I48/100)*$G$178+(K48/100)*$G$179+(M48/100)*$G$180+(O48)*$G$181+(Q48*$G$182))</f>
        <v>3821.5052080504124</v>
      </c>
    </row>
    <row r="49">
      <c r="A49">
        <v>12</v>
      </c>
      <c r="B49">
        <f>B48+3</f>
        <v>78</v>
      </c>
      <c r="C49">
        <f>$I$11+B49</f>
        <v>40004</v>
      </c>
      <c r="E49">
        <f>IF(($C$12*(ReDiarioFert!C84+ReDiarioFert!C85))&lt;=0,"0",($C$12*(ReDiarioFert!C84+ReDiarioFert!C85)))</f>
        <v>131.66250297857673</v>
      </c>
      <c r="G49">
        <f>$C$12*(ReDiarioFert!E84+ReDiarioFert!E85)</f>
        <v>61.90261304347826</v>
      </c>
      <c r="I49">
        <f>$C$12*(ReDiarioFert!G84+ReDiarioFert!G85)</f>
        <v>133.95403</v>
      </c>
      <c r="K49">
        <f>$C$12*(ReDiarioFert!I84+ReDiarioFert!I85)</f>
        <v>85.9738212719409</v>
      </c>
      <c r="M49">
        <f>$C$12*(ReDiarioFert!K84+ReDiarioFert!K85)</f>
        <v>0.0047847870490686</v>
      </c>
      <c r="O49">
        <f>$C$12*(ReDiarioFert!M84+ReDiarioFert!M85)</f>
        <v>0.88906972</v>
      </c>
      <c r="Q49">
        <f>$C$12*Main!$D$63</f>
        <v>301</v>
      </c>
      <c r="S49">
        <f>((E49/100)*$G$176+(G49/100)*$G$177+(I49/100)*$G$178+(K49/100)*$G$179+(M49/100)*$G$180+(O49)*$G$181+(Q49*$G$182))</f>
        <v>3390.470138700275</v>
      </c>
    </row>
    <row r="50">
      <c r="B50">
        <f>B49+2</f>
        <v>80</v>
      </c>
      <c r="C50">
        <f>$I$11+B50</f>
        <v>40006</v>
      </c>
      <c r="E50">
        <f>IF(($C$12*(ReDiarioFert!C86+ReDiarioFert!C87))&lt;=0,"0",($C$12*(ReDiarioFert!C86+ReDiarioFert!C87)))</f>
        <v>131.66250297857673</v>
      </c>
      <c r="G50">
        <f>$C$12*(ReDiarioFert!E86+ReDiarioFert!E87)</f>
        <v>61.90261304347826</v>
      </c>
      <c r="I50">
        <f>$C$12*(ReDiarioFert!G86+ReDiarioFert!G87)</f>
        <v>133.95403</v>
      </c>
      <c r="K50">
        <f>$C$12*(ReDiarioFert!I86+ReDiarioFert!I87)</f>
        <v>85.9738212719409</v>
      </c>
      <c r="M50">
        <f>$C$12*(ReDiarioFert!K86+ReDiarioFert!K87)</f>
        <v>0.0047847870490686</v>
      </c>
      <c r="O50">
        <f>$C$12*(ReDiarioFert!M86+ReDiarioFert!M87)</f>
        <v>0.981041775</v>
      </c>
      <c r="S50">
        <f>((E50/100)*$G$176+(G50/100)*$G$177+(I50/100)*$G$178+(K50/100)*$G$179+(M50/100)*$G$180+(O50)*$G$181+(Q50*$G$182))</f>
        <v>2547.670138700275</v>
      </c>
    </row>
    <row r="51">
      <c r="B51">
        <f>B50+2</f>
        <v>82</v>
      </c>
      <c r="C51">
        <f>$I$11+B51</f>
        <v>40008</v>
      </c>
      <c r="E51">
        <f>IF(($C$12*(ReDiarioFert!C88+ReDiarioFert!C89+ReDiarioFert!C90))&lt;=0,"0",($C$12*(ReDiarioFert!C88+ReDiarioFert!C89+ReDiarioFert!C90)))</f>
        <v>197.49375446786507</v>
      </c>
      <c r="G51">
        <f>$C$12*(ReDiarioFert!E88+ReDiarioFert!E89+ReDiarioFert!E90)</f>
        <v>92.8539195652174</v>
      </c>
      <c r="I51">
        <f>$C$12*(ReDiarioFert!G88+ReDiarioFert!G89+ReDiarioFert!G90)</f>
        <v>200.931045</v>
      </c>
      <c r="K51">
        <f>$C$12*(ReDiarioFert!I88+ReDiarioFert!I89+ReDiarioFert!I90)</f>
        <v>128.96073190791137</v>
      </c>
      <c r="M51">
        <f>$C$12*(ReDiarioFert!K88+ReDiarioFert!K89+ReDiarioFert!K90)</f>
        <v>0.0071771805736029004</v>
      </c>
      <c r="O51">
        <f>$C$12*(ReDiarioFert!M88+ReDiarioFert!M89+ReDiarioFert!M90)</f>
        <v>1.609520745</v>
      </c>
      <c r="S51">
        <f>((E51/100)*$G$176+(G51/100)*$G$177+(I51/100)*$G$178+(K51/100)*$G$179+(M51/100)*$G$180+(O51)*$G$181+(Q51*$G$182))</f>
        <v>3821.5052080504124</v>
      </c>
    </row>
    <row r="52" ht="18" customHeight="1">
      <c r="A52">
        <v>13</v>
      </c>
      <c r="B52">
        <f>B51+3</f>
        <v>85</v>
      </c>
      <c r="C52">
        <f>$I$11+B52</f>
        <v>40011</v>
      </c>
      <c r="E52">
        <f>IF(($C$12*(ReDiarioFert!C91+ReDiarioFert!C92))&lt;=0,"0",($C$12*(ReDiarioFert!C91+ReDiarioFert!C92)))</f>
        <v>157.99500357429207</v>
      </c>
      <c r="G52">
        <f>$C$12*(ReDiarioFert!E91+ReDiarioFert!E92)</f>
        <v>74.28313565217391</v>
      </c>
      <c r="I52">
        <f>$C$12*(ReDiarioFert!G91+ReDiarioFert!G92)</f>
        <v>160.744836</v>
      </c>
      <c r="K52">
        <f>$C$12*(ReDiarioFert!I91+ReDiarioFert!I92)</f>
        <v>103.1685855263291</v>
      </c>
      <c r="M52">
        <f>$C$12*(ReDiarioFert!K91+ReDiarioFert!K92)</f>
        <v>0.005741744458882321</v>
      </c>
      <c r="O52">
        <f>$C$12*(ReDiarioFert!M91+ReDiarioFert!M92)</f>
        <v>1.07301383</v>
      </c>
      <c r="Q52">
        <f>$C$12*Main!$D$63</f>
        <v>301</v>
      </c>
      <c r="S52">
        <f>((E52/100)*$G$176+(G52/100)*$G$177+(I52/100)*$G$178+(K52/100)*$G$179+(M52/100)*$G$180+(O52)*$G$181+(Q52*$G$182))</f>
        <v>3900.0041664403298</v>
      </c>
    </row>
    <row r="53" ht="18" customHeight="1">
      <c r="B53">
        <f>B52+2</f>
        <v>87</v>
      </c>
      <c r="C53">
        <f>$I$11+B53</f>
        <v>40013</v>
      </c>
      <c r="E53">
        <f>IF(($C$12*(ReDiarioFert!C93+ReDiarioFert!C94))&lt;=0,"0",($C$12*(ReDiarioFert!C93+ReDiarioFert!C94)))</f>
        <v>157.99500357429207</v>
      </c>
      <c r="G53">
        <f>$C$12*(ReDiarioFert!E93+ReDiarioFert!E94)</f>
        <v>74.28313565217391</v>
      </c>
      <c r="I53">
        <f>$C$12*(ReDiarioFert!G93+ReDiarioFert!G94)</f>
        <v>160.744836</v>
      </c>
      <c r="K53">
        <f>$C$12*(ReDiarioFert!I93+ReDiarioFert!I94)</f>
        <v>103.1685855263291</v>
      </c>
      <c r="M53">
        <f>$C$12*(ReDiarioFert!K93+ReDiarioFert!K94)</f>
        <v>0.005741744458882321</v>
      </c>
      <c r="O53">
        <f>$C$12*(ReDiarioFert!M93+ReDiarioFert!M94)</f>
        <v>1.07301383</v>
      </c>
      <c r="S53">
        <f>((E53/100)*$G$176+(G53/100)*$G$177+(I53/100)*$G$178+(K53/100)*$G$179+(M53/100)*$G$180+(O53)*$G$181+(Q53*$G$182))</f>
        <v>3057.20416644033</v>
      </c>
    </row>
    <row r="54" ht="18" customHeight="1">
      <c r="B54">
        <f>B53+2</f>
        <v>89</v>
      </c>
      <c r="C54">
        <f>$I$11+B54</f>
        <v>40015</v>
      </c>
      <c r="E54">
        <f>IF(($C$12*(ReDiarioFert!C95+ReDiarioFert!C96+ReDiarioFert!C97))&lt;=0,"0",($C$12*(ReDiarioFert!C95+ReDiarioFert!C96+ReDiarioFert!C97)))</f>
        <v>236.9925053614381</v>
      </c>
      <c r="G54">
        <f>$C$12*(ReDiarioFert!E95+ReDiarioFert!E96+ReDiarioFert!E97)</f>
        <v>111.42470347826087</v>
      </c>
      <c r="I54">
        <f>$C$12*(ReDiarioFert!G95+ReDiarioFert!G96+ReDiarioFert!G97)</f>
        <v>241.117254</v>
      </c>
      <c r="K54">
        <f>$C$12*(ReDiarioFert!I95+ReDiarioFert!I96+ReDiarioFert!I97)</f>
        <v>154.75287828949365</v>
      </c>
      <c r="M54">
        <f>$C$12*(ReDiarioFert!K95+ReDiarioFert!K96+ReDiarioFert!K97)</f>
        <v>0.008612616688323482</v>
      </c>
      <c r="O54">
        <f>$C$12*(ReDiarioFert!M95+ReDiarioFert!M96+ReDiarioFert!M97)</f>
        <v>1.609520745</v>
      </c>
      <c r="S54">
        <f>((E54/100)*$G$176+(G54/100)*$G$177+(I54/100)*$G$178+(K54/100)*$G$179+(M54/100)*$G$180+(O54)*$G$181+(Q54*$G$182))</f>
        <v>4585.806249660494</v>
      </c>
    </row>
    <row r="55">
      <c r="A55">
        <v>14</v>
      </c>
      <c r="B55">
        <f>B54+3</f>
        <v>92</v>
      </c>
      <c r="C55">
        <f>$I$11+B55</f>
        <v>40018</v>
      </c>
      <c r="E55">
        <f>IF(($C$12*(ReDiarioFert!C98+ReDiarioFert!C99))&lt;=0,"0",($C$12*(ReDiarioFert!C98+ReDiarioFert!C99)))</f>
        <v>183.51783106935235</v>
      </c>
      <c r="G55">
        <f>$C$12*(ReDiarioFert!E98+ReDiarioFert!E99)</f>
        <v>74.28313565217391</v>
      </c>
      <c r="I55">
        <f>$C$12*(ReDiarioFert!G98+ReDiarioFert!G99)</f>
        <v>182.67690000000002</v>
      </c>
      <c r="K55">
        <f>$C$12*(ReDiarioFert!I98+ReDiarioFert!I99)</f>
        <v>117.24493209433287</v>
      </c>
      <c r="M55">
        <f>$C$12*(ReDiarioFert!K98+ReDiarioFert!K99)</f>
        <v>0.006525149450778001</v>
      </c>
      <c r="O55">
        <f>$C$12*(ReDiarioFert!M98+ReDiarioFert!M99)</f>
        <v>1.07301383</v>
      </c>
      <c r="Q55">
        <f>$C$12*Main!$D$63</f>
        <v>301</v>
      </c>
      <c r="S55">
        <f>((E55/100)*$G$176+(G55/100)*$G$177+(I55/100)*$G$178+(K55/100)*$G$179+(M55/100)*$G$180+(O55)*$G$181+(Q55*$G$182))</f>
        <v>4255.265403059762</v>
      </c>
    </row>
    <row r="56">
      <c r="B56">
        <f>B55+2</f>
        <v>94</v>
      </c>
      <c r="C56">
        <f>$I$11+B56</f>
        <v>40020</v>
      </c>
      <c r="E56">
        <f>IF(($C$12*(ReDiarioFert!C100+ReDiarioFert!C101))&lt;=0,"0",($C$12*(ReDiarioFert!C100+ReDiarioFert!C101)))</f>
        <v>183.51783106935235</v>
      </c>
      <c r="G56">
        <f>$C$12*(ReDiarioFert!E100+ReDiarioFert!E101)</f>
        <v>74.28313565217391</v>
      </c>
      <c r="I56">
        <f>$C$12*(ReDiarioFert!G100+ReDiarioFert!G101)</f>
        <v>182.67690000000002</v>
      </c>
      <c r="K56">
        <f>$C$12*(ReDiarioFert!I100+ReDiarioFert!I101)</f>
        <v>117.24493209433287</v>
      </c>
      <c r="M56">
        <f>$C$12*(ReDiarioFert!K100+ReDiarioFert!K101)</f>
        <v>0.006525149450778001</v>
      </c>
      <c r="O56">
        <f>$C$12*(ReDiarioFert!M100+ReDiarioFert!M101)</f>
        <v>1.07301383</v>
      </c>
      <c r="S56">
        <f>((E56/100)*$G$176+(G56/100)*$G$177+(I56/100)*$G$178+(K56/100)*$G$179+(M56/100)*$G$180+(O56)*$G$181+(Q56*$G$182))</f>
        <v>3412.4654030597626</v>
      </c>
    </row>
    <row r="57">
      <c r="B57">
        <f>B56+2</f>
        <v>96</v>
      </c>
      <c r="C57">
        <f>$I$11+B57</f>
        <v>40022</v>
      </c>
      <c r="E57">
        <f>IF(($C$12*(ReDiarioFert!C102+ReDiarioFert!C103+ReDiarioFert!C104))&lt;=0,"0",($C$12*(ReDiarioFert!C102+ReDiarioFert!C103+ReDiarioFert!C104)))</f>
        <v>275.2767466040285</v>
      </c>
      <c r="G57">
        <f>$C$12*(ReDiarioFert!E102+ReDiarioFert!E103+ReDiarioFert!E104)</f>
        <v>111.42470347826087</v>
      </c>
      <c r="I57">
        <f>$C$12*(ReDiarioFert!G102+ReDiarioFert!G103+ReDiarioFert!G104)</f>
        <v>274.01535</v>
      </c>
      <c r="K57">
        <f>$C$12*(ReDiarioFert!I102+ReDiarioFert!I103+ReDiarioFert!I104)</f>
        <v>175.8673981414993</v>
      </c>
      <c r="M57">
        <f>$C$12*(ReDiarioFert!K102+ReDiarioFert!K103+ReDiarioFert!K104)</f>
        <v>0.009787724176167002</v>
      </c>
      <c r="O57">
        <f>$C$12*(ReDiarioFert!M102+ReDiarioFert!M103+ReDiarioFert!M104)</f>
        <v>1.609520745</v>
      </c>
      <c r="S57">
        <f>((E57/100)*$G$176+(G57/100)*$G$177+(I57/100)*$G$178+(K57/100)*$G$179+(M57/100)*$G$180+(O57)*$G$181+(Q57*$G$182))</f>
        <v>5118.698104589643</v>
      </c>
    </row>
    <row r="58">
      <c r="A58">
        <v>15</v>
      </c>
      <c r="B58">
        <f>B57+3</f>
        <v>99</v>
      </c>
      <c r="C58">
        <f>$I$11+B58</f>
        <v>40025</v>
      </c>
      <c r="E58">
        <f>IF(($C$12*(ReDiarioFert!C105+ReDiarioFert!C106))&lt;=0,"0",($C$12*(ReDiarioFert!C105+ReDiarioFert!C106)))</f>
        <v>183.51783106935235</v>
      </c>
      <c r="G58">
        <f>$C$12*(ReDiarioFert!E105+ReDiarioFert!E106)</f>
        <v>74.28313565217391</v>
      </c>
      <c r="I58">
        <f>$C$12*(ReDiarioFert!G105+ReDiarioFert!G106)</f>
        <v>182.67690000000002</v>
      </c>
      <c r="K58">
        <f>$C$12*(ReDiarioFert!I105+ReDiarioFert!I106)</f>
        <v>117.24493209433287</v>
      </c>
      <c r="M58">
        <f>$C$12*(ReDiarioFert!K105+ReDiarioFert!K106)</f>
        <v>0.006525149450778001</v>
      </c>
      <c r="O58">
        <f>$C$12*(ReDiarioFert!M105+ReDiarioFert!M106)</f>
        <v>1.07301383</v>
      </c>
      <c r="Q58">
        <f>$C$12*Main!$D$63</f>
        <v>301</v>
      </c>
      <c r="S58">
        <f>((E58/100)*$G$176+(G58/100)*$G$177+(I58/100)*$G$178+(K58/100)*$G$179+(M58/100)*$G$180+(O58)*$G$181+(Q58*$G$182))</f>
        <v>4255.265403059762</v>
      </c>
    </row>
    <row r="59">
      <c r="B59">
        <f>B58+2</f>
        <v>101</v>
      </c>
      <c r="C59">
        <f>$I$11+B59</f>
        <v>40027</v>
      </c>
      <c r="E59">
        <f>IF(($C$12*(ReDiarioFert!C107+ReDiarioFert!C108))&lt;=0,"0",($C$12*(ReDiarioFert!C107+ReDiarioFert!C108)))</f>
        <v>183.51783106935235</v>
      </c>
      <c r="G59">
        <f>$C$12*(ReDiarioFert!E107+ReDiarioFert!E108)</f>
        <v>74.28313565217391</v>
      </c>
      <c r="I59">
        <f>$C$12*(ReDiarioFert!G107+ReDiarioFert!G108)</f>
        <v>182.67690000000002</v>
      </c>
      <c r="K59">
        <f>$C$12*(ReDiarioFert!I107+ReDiarioFert!I108)</f>
        <v>117.24493209433287</v>
      </c>
      <c r="M59">
        <f>$C$12*(ReDiarioFert!K107+ReDiarioFert!K108)</f>
        <v>0.006525149450778001</v>
      </c>
      <c r="O59">
        <f>$C$12*(ReDiarioFert!M107+ReDiarioFert!M108)</f>
        <v>1.07301383</v>
      </c>
      <c r="S59">
        <f>((E59/100)*$G$176+(G59/100)*$G$177+(I59/100)*$G$178+(K59/100)*$G$179+(M59/100)*$G$180+(O59)*$G$181+(Q59*$G$182))</f>
        <v>3412.4654030597626</v>
      </c>
    </row>
    <row r="60">
      <c r="B60">
        <f>B59+2</f>
        <v>103</v>
      </c>
      <c r="C60">
        <f>$I$11+B60</f>
        <v>40029</v>
      </c>
      <c r="E60">
        <f>IF(($C$12*(ReDiarioFert!C109+ReDiarioFert!C110+ReDiarioFert!C111))&lt;=0,"0",($C$12*(ReDiarioFert!C109+ReDiarioFert!C110+ReDiarioFert!C111)))</f>
        <v>275.2767466040285</v>
      </c>
      <c r="G60">
        <f>$C$12*(ReDiarioFert!E109+ReDiarioFert!E110+ReDiarioFert!E111)</f>
        <v>111.42470347826087</v>
      </c>
      <c r="I60">
        <f>$C$12*(ReDiarioFert!G109+ReDiarioFert!G110+ReDiarioFert!G111)</f>
        <v>274.01535</v>
      </c>
      <c r="K60">
        <f>$C$12*(ReDiarioFert!I109+ReDiarioFert!I110+ReDiarioFert!I111)</f>
        <v>175.8673981414993</v>
      </c>
      <c r="M60">
        <f>$C$12*(ReDiarioFert!K109+ReDiarioFert!K110+ReDiarioFert!K111)</f>
        <v>0.009787724176167002</v>
      </c>
      <c r="O60">
        <f>$C$12*(ReDiarioFert!M109+ReDiarioFert!M110+ReDiarioFert!M111)</f>
        <v>1.609520745</v>
      </c>
      <c r="S60">
        <f>((E60/100)*$G$176+(G60/100)*$G$177+(I60/100)*$G$178+(K60/100)*$G$179+(M60/100)*$G$180+(O60)*$G$181+(Q60*$G$182))</f>
        <v>5118.698104589643</v>
      </c>
    </row>
    <row r="61">
      <c r="A61">
        <v>16</v>
      </c>
      <c r="B61">
        <f>B60+3</f>
        <v>106</v>
      </c>
      <c r="C61">
        <f>$I$11+B61</f>
        <v>40032</v>
      </c>
      <c r="E61">
        <f>IF(($C$12*(ReDiarioFert!C112+ReDiarioFert!C113))&lt;=0,"0",($C$12*(ReDiarioFert!C112+ReDiarioFert!C113)))</f>
        <v>183.51783106935235</v>
      </c>
      <c r="G61">
        <f>$C$12*(ReDiarioFert!E112+ReDiarioFert!E113)</f>
        <v>74.28313565217391</v>
      </c>
      <c r="I61">
        <f>$C$12*(ReDiarioFert!G112+ReDiarioFert!G113)</f>
        <v>182.67690000000002</v>
      </c>
      <c r="K61">
        <f>$C$12*(ReDiarioFert!I112+ReDiarioFert!I113)</f>
        <v>117.24493209433287</v>
      </c>
      <c r="M61">
        <f>$C$12*(ReDiarioFert!K112+ReDiarioFert!K113)</f>
        <v>0.006525149450778001</v>
      </c>
      <c r="O61">
        <f>$C$12*(ReDiarioFert!M112+ReDiarioFert!M113)</f>
        <v>1.07301383</v>
      </c>
      <c r="Q61">
        <f>$C$12*Main!$D$63</f>
        <v>301</v>
      </c>
      <c r="S61">
        <f>((E61/100)*$G$176+(G61/100)*$G$177+(I61/100)*$G$178+(K61/100)*$G$179+(M61/100)*$G$180+(O61)*$G$181+(Q61*$G$182))</f>
        <v>4255.265403059762</v>
      </c>
    </row>
    <row r="62">
      <c r="B62">
        <f>B61+2</f>
        <v>108</v>
      </c>
      <c r="C62">
        <f>$I$11+B62</f>
        <v>40034</v>
      </c>
      <c r="E62">
        <f>IF(($C$12*(ReDiarioFert!C114+ReDiarioFert!C115))&lt;=0,"0",($C$12*(ReDiarioFert!C114+ReDiarioFert!C115)))</f>
        <v>183.51783106935235</v>
      </c>
      <c r="G62">
        <f>$C$12*(ReDiarioFert!E114+ReDiarioFert!E115)</f>
        <v>74.28313565217391</v>
      </c>
      <c r="I62">
        <f>$C$12*(ReDiarioFert!G114+ReDiarioFert!G115)</f>
        <v>182.67690000000002</v>
      </c>
      <c r="K62">
        <f>$C$12*(ReDiarioFert!I114+ReDiarioFert!I115)</f>
        <v>117.24493209433287</v>
      </c>
      <c r="M62">
        <f>$C$12*(ReDiarioFert!K114+ReDiarioFert!K115)</f>
        <v>0.006525149450778001</v>
      </c>
      <c r="O62">
        <f>$C$12*(ReDiarioFert!M114+ReDiarioFert!M115)</f>
        <v>1.07301383</v>
      </c>
      <c r="S62">
        <f>((E62/100)*$G$176+(G62/100)*$G$177+(I62/100)*$G$178+(K62/100)*$G$179+(M62/100)*$G$180+(O62)*$G$181+(Q62*$G$182))</f>
        <v>3412.4654030597626</v>
      </c>
    </row>
    <row r="63">
      <c r="B63">
        <f>B62+2</f>
        <v>110</v>
      </c>
      <c r="C63">
        <f>$I$11+B63</f>
        <v>40036</v>
      </c>
      <c r="E63">
        <f>IF(($C$12*(ReDiarioFert!C116+ReDiarioFert!C117+ReDiarioFert!C118))&lt;=0,"0",($C$12*(ReDiarioFert!C116+ReDiarioFert!C117+ReDiarioFert!C118)))</f>
        <v>275.2767466040285</v>
      </c>
      <c r="G63">
        <f>$C$12*(ReDiarioFert!E116+ReDiarioFert!E117+ReDiarioFert!E118)</f>
        <v>111.42470347826087</v>
      </c>
      <c r="I63">
        <f>$C$12*(ReDiarioFert!G116+ReDiarioFert!G117+ReDiarioFert!G118)</f>
        <v>274.01535</v>
      </c>
      <c r="K63">
        <f>$C$12*(ReDiarioFert!I116+ReDiarioFert!I117+ReDiarioFert!I118)</f>
        <v>175.8673981414993</v>
      </c>
      <c r="M63">
        <f>$C$12*(ReDiarioFert!K116+ReDiarioFert!K117+ReDiarioFert!K118)</f>
        <v>0.009787724176167002</v>
      </c>
      <c r="O63">
        <f>$C$12*(ReDiarioFert!M116+ReDiarioFert!M117+ReDiarioFert!M118)</f>
        <v>1.609520745</v>
      </c>
      <c r="S63">
        <f>((E63/100)*$G$176+(G63/100)*$G$177+(I63/100)*$G$178+(K63/100)*$G$179+(M63/100)*$G$180+(O63)*$G$181+(Q63*$G$182))</f>
        <v>5118.698104589643</v>
      </c>
    </row>
    <row r="64">
      <c r="A64">
        <v>17</v>
      </c>
      <c r="B64">
        <f>B63+3</f>
        <v>113</v>
      </c>
      <c r="C64">
        <f>$I$11+B64</f>
        <v>40039</v>
      </c>
      <c r="E64">
        <f>IF(($C$12*(ReDiarioFert!C119+ReDiarioFert!C120))&lt;=0,"0",($C$12*(ReDiarioFert!C119+ReDiarioFert!C120)))</f>
        <v>203.90870118816926</v>
      </c>
      <c r="G64">
        <f>$C$12*(ReDiarioFert!E119+ReDiarioFert!E120)</f>
        <v>82.53681739130434</v>
      </c>
      <c r="I64">
        <f>$C$12*(ReDiarioFert!G119+ReDiarioFert!G120)</f>
        <v>202.97433333333333</v>
      </c>
      <c r="K64">
        <f>$C$12*(ReDiarioFert!I119+ReDiarioFert!I120)</f>
        <v>130.27214677148095</v>
      </c>
      <c r="M64">
        <f>$C$12*(ReDiarioFert!K119+ReDiarioFert!K120)</f>
        <v>0.00725016605642</v>
      </c>
      <c r="O64">
        <f>$C$12*(ReDiarioFert!M119+ReDiarioFert!M120)</f>
        <v>1.07301383</v>
      </c>
      <c r="Q64">
        <f>$C$12*Main!$D$63</f>
        <v>301</v>
      </c>
      <c r="S64">
        <f>((E64/100)*$G$176+(G64/100)*$G$177+(I64/100)*$G$178+(K64/100)*$G$179+(M64/100)*$G$180+(O64)*$G$181+(Q64*$G$182))</f>
        <v>4634.428225621958</v>
      </c>
    </row>
    <row r="65">
      <c r="B65">
        <f>B64+2</f>
        <v>115</v>
      </c>
      <c r="C65">
        <f>$I$11+B65</f>
        <v>40041</v>
      </c>
      <c r="E65">
        <f>IF(($C$12*(ReDiarioFert!C121+ReDiarioFert!C122))&lt;=0,"0",($C$12*(ReDiarioFert!C121+ReDiarioFert!C122)))</f>
        <v>203.90870118816926</v>
      </c>
      <c r="G65">
        <f>$C$12*(ReDiarioFert!E121+ReDiarioFert!E122)</f>
        <v>82.53681739130434</v>
      </c>
      <c r="I65">
        <f>$C$12*(ReDiarioFert!G121+ReDiarioFert!G122)</f>
        <v>202.97433333333333</v>
      </c>
      <c r="K65">
        <f>$C$12*(ReDiarioFert!I121+ReDiarioFert!I122)</f>
        <v>130.27214677148095</v>
      </c>
      <c r="M65">
        <f>$C$12*(ReDiarioFert!K121+ReDiarioFert!K122)</f>
        <v>0.00725016605642</v>
      </c>
      <c r="O65">
        <f>$C$12*(ReDiarioFert!M121+ReDiarioFert!M122)</f>
        <v>1.07301383</v>
      </c>
      <c r="S65">
        <f>((E65/100)*$G$176+(G65/100)*$G$177+(I65/100)*$G$178+(K65/100)*$G$179+(M65/100)*$G$180+(O65)*$G$181+(Q65*$G$182))</f>
        <v>3791.628225621958</v>
      </c>
    </row>
    <row r="66">
      <c r="B66">
        <f>B65+2</f>
        <v>117</v>
      </c>
      <c r="C66">
        <f>$I$11+B66</f>
        <v>40043</v>
      </c>
      <c r="E66">
        <f>IF(($C$12*(ReDiarioFert!C123+ReDiarioFert!C124+ReDiarioFert!C125))&lt;=0,"0",($C$12*(ReDiarioFert!C123+ReDiarioFert!C124+ReDiarioFert!C125)))</f>
        <v>305.8630517822539</v>
      </c>
      <c r="G66">
        <f>$C$12*(ReDiarioFert!E123+ReDiarioFert!E124+ReDiarioFert!E125)</f>
        <v>123.80522608695652</v>
      </c>
      <c r="I66">
        <f>$C$12*(ReDiarioFert!G123+ReDiarioFert!G124+ReDiarioFert!G125)</f>
        <v>304.46150000000006</v>
      </c>
      <c r="K66">
        <f>$C$12*(ReDiarioFert!I123+ReDiarioFert!I124+ReDiarioFert!I125)</f>
        <v>195.4082201572214</v>
      </c>
      <c r="M66">
        <f>$C$12*(ReDiarioFert!K123+ReDiarioFert!K124+ReDiarioFert!K125)</f>
        <v>0.010875249084630001</v>
      </c>
      <c r="O66">
        <f>$C$12*(ReDiarioFert!M123+ReDiarioFert!M124+ReDiarioFert!M125)</f>
        <v>1.609520745</v>
      </c>
      <c r="S66">
        <f>((E66/100)*$G$176+(G66/100)*$G$177+(I66/100)*$G$178+(K66/100)*$G$179+(M66/100)*$G$180+(O66)*$G$181+(Q66*$G$182))</f>
        <v>5687.442338432938</v>
      </c>
    </row>
    <row r="67">
      <c r="A67">
        <v>18</v>
      </c>
      <c r="B67">
        <f>B66+3</f>
        <v>120</v>
      </c>
      <c r="C67">
        <f>$I$11+B67</f>
        <v>40046</v>
      </c>
      <c r="E67">
        <f>IF(($C$12*(ReDiarioFert!C126+ReDiarioFert!C127))&lt;=0,"0",($C$12*(ReDiarioFert!C126+ReDiarioFert!C127)))</f>
        <v>203.90870118816926</v>
      </c>
      <c r="G67">
        <f>$C$12*(ReDiarioFert!E126+ReDiarioFert!E127)</f>
        <v>82.53681739130434</v>
      </c>
      <c r="I67">
        <f>$C$12*(ReDiarioFert!G126+ReDiarioFert!G127)</f>
        <v>202.97433333333333</v>
      </c>
      <c r="K67">
        <f>$C$12*(ReDiarioFert!I126+ReDiarioFert!I127)</f>
        <v>130.27214677148095</v>
      </c>
      <c r="M67">
        <f>$C$12*(ReDiarioFert!K126+ReDiarioFert!K127)</f>
        <v>0.00725016605642</v>
      </c>
      <c r="O67">
        <f>$C$12*(ReDiarioFert!M126+ReDiarioFert!M127)</f>
        <v>1.07301383</v>
      </c>
      <c r="Q67">
        <f>$C$12*Main!$D$63</f>
        <v>301</v>
      </c>
      <c r="S67">
        <f>((E67/100)*$G$176+(G67/100)*$G$177+(I67/100)*$G$178+(K67/100)*$G$179+(M67/100)*$G$180+(O67)*$G$181+(Q67*$G$182))</f>
        <v>4634.428225621958</v>
      </c>
    </row>
    <row r="68">
      <c r="B68">
        <f>B67+2</f>
        <v>122</v>
      </c>
      <c r="C68">
        <f>$I$11+B68</f>
        <v>40048</v>
      </c>
      <c r="E68">
        <f>IF(($C$12*(ReDiarioFert!C128+ReDiarioFert!C129))&lt;=0,"0",($C$12*(ReDiarioFert!C128+ReDiarioFert!C129)))</f>
        <v>203.90870118816926</v>
      </c>
      <c r="G68">
        <f>$C$12*(ReDiarioFert!E128+ReDiarioFert!E129)</f>
        <v>82.53681739130434</v>
      </c>
      <c r="I68">
        <f>$C$12*(ReDiarioFert!G128+ReDiarioFert!G129)</f>
        <v>202.97433333333333</v>
      </c>
      <c r="K68">
        <f>$C$12*(ReDiarioFert!I128+ReDiarioFert!I129)</f>
        <v>130.27214677148095</v>
      </c>
      <c r="M68">
        <f>$C$12*(ReDiarioFert!K128+ReDiarioFert!K129)</f>
        <v>0.00725016605642</v>
      </c>
      <c r="O68">
        <f>$C$12*(ReDiarioFert!M128+ReDiarioFert!M129)</f>
        <v>1.07301383</v>
      </c>
      <c r="S68">
        <f>((E68/100)*$G$176+(G68/100)*$G$177+(I68/100)*$G$178+(K68/100)*$G$179+(M68/100)*$G$180+(O68)*$G$181+(Q68*$G$182))</f>
        <v>3791.628225621958</v>
      </c>
    </row>
    <row r="69">
      <c r="B69">
        <f>B68+2</f>
        <v>124</v>
      </c>
      <c r="C69">
        <f>$I$11+B69</f>
        <v>40050</v>
      </c>
      <c r="E69">
        <f>IF(($C$12*(ReDiarioFert!C130+ReDiarioFert!C131+ReDiarioFert!C132))&lt;=0,"0",($C$12*(ReDiarioFert!C130+ReDiarioFert!C131+ReDiarioFert!C132)))</f>
        <v>305.8630517822539</v>
      </c>
      <c r="G69">
        <f>$C$12*(ReDiarioFert!E130+ReDiarioFert!E131+ReDiarioFert!E132)</f>
        <v>123.80522608695652</v>
      </c>
      <c r="I69">
        <f>$C$12*(ReDiarioFert!G130+ReDiarioFert!G131+ReDiarioFert!G132)</f>
        <v>304.46150000000006</v>
      </c>
      <c r="K69">
        <f>$C$12*(ReDiarioFert!I130+ReDiarioFert!I131+ReDiarioFert!I132)</f>
        <v>195.4082201572214</v>
      </c>
      <c r="M69">
        <f>$C$12*(ReDiarioFert!K130+ReDiarioFert!K131+ReDiarioFert!K132)</f>
        <v>0.010875249084630001</v>
      </c>
      <c r="O69">
        <f>$C$12*(ReDiarioFert!M130+ReDiarioFert!M131+ReDiarioFert!M132)</f>
        <v>1.609520745</v>
      </c>
      <c r="S69">
        <f>((E69/100)*$G$176+(G69/100)*$G$177+(I69/100)*$G$178+(K69/100)*$G$179+(M69/100)*$G$180+(O69)*$G$181+(Q69*$G$182))</f>
        <v>5687.442338432938</v>
      </c>
    </row>
    <row r="70">
      <c r="A70">
        <v>19</v>
      </c>
      <c r="B70">
        <f>B69+3</f>
        <v>127</v>
      </c>
      <c r="C70">
        <f>$I$11+B70</f>
        <v>40053</v>
      </c>
      <c r="E70">
        <f>IF(($C$12*(ReDiarioFert!C133+ReDiarioFert!C134))&lt;=0,"0",($C$12*(ReDiarioFert!C133+ReDiarioFert!C134)))</f>
        <v>203.90870118816926</v>
      </c>
      <c r="G70">
        <f>$C$12*(ReDiarioFert!E133+ReDiarioFert!E134)</f>
        <v>82.53681739130434</v>
      </c>
      <c r="I70">
        <f>$C$12*(ReDiarioFert!G133+ReDiarioFert!G134)</f>
        <v>202.97433333333333</v>
      </c>
      <c r="K70">
        <f>$C$12*(ReDiarioFert!I133+ReDiarioFert!I134)</f>
        <v>130.27214677148095</v>
      </c>
      <c r="M70">
        <f>$C$12*(ReDiarioFert!K133+ReDiarioFert!K134)</f>
        <v>0.00725016605642</v>
      </c>
      <c r="O70">
        <f>$C$12*(ReDiarioFert!M133+ReDiarioFert!M134)</f>
        <v>1.07301383</v>
      </c>
      <c r="Q70">
        <f>$C$12*Main!$D$63</f>
        <v>301</v>
      </c>
      <c r="S70">
        <f>((E70/100)*$G$176+(G70/100)*$G$177+(I70/100)*$G$178+(K70/100)*$G$179+(M70/100)*$G$180+(O70)*$G$181+(Q70*$G$182))</f>
        <v>4634.428225621958</v>
      </c>
    </row>
    <row r="71">
      <c r="B71">
        <f>B70+2</f>
        <v>129</v>
      </c>
      <c r="C71">
        <f>$I$11+B71</f>
        <v>40055</v>
      </c>
      <c r="E71">
        <f>IF(($C$12*(ReDiarioFert!C135+ReDiarioFert!C136))&lt;=0,"0",($C$12*(ReDiarioFert!C135+ReDiarioFert!C136)))</f>
        <v>203.90870118816926</v>
      </c>
      <c r="G71">
        <f>$C$12*(ReDiarioFert!E135+ReDiarioFert!E136)</f>
        <v>82.53681739130434</v>
      </c>
      <c r="I71">
        <f>$C$12*(ReDiarioFert!G135+ReDiarioFert!G136)</f>
        <v>202.97433333333333</v>
      </c>
      <c r="K71">
        <f>$C$12*(ReDiarioFert!I135+ReDiarioFert!I136)</f>
        <v>130.27214677148095</v>
      </c>
      <c r="M71">
        <f>$C$12*(ReDiarioFert!K135+ReDiarioFert!K136)</f>
        <v>0.00725016605642</v>
      </c>
      <c r="O71">
        <f>$C$12*(ReDiarioFert!M135+ReDiarioFert!M136)</f>
        <v>1.07301383</v>
      </c>
      <c r="S71">
        <f>((E71/100)*$G$176+(G71/100)*$G$177+(I71/100)*$G$178+(K71/100)*$G$179+(M71/100)*$G$180+(O71)*$G$181+(Q71*$G$182))</f>
        <v>3791.628225621958</v>
      </c>
    </row>
    <row r="72">
      <c r="B72">
        <f>B71+2</f>
        <v>131</v>
      </c>
      <c r="C72">
        <f>$I$11+B72</f>
        <v>40057</v>
      </c>
      <c r="E72">
        <f>IF(($C$12*(ReDiarioFert!C137+ReDiarioFert!C138+ReDiarioFert!C139))&lt;=0,"0",($C$12*(ReDiarioFert!C137+ReDiarioFert!C138+ReDiarioFert!C139)))</f>
        <v>305.8630517822539</v>
      </c>
      <c r="G72">
        <f>$C$12*(ReDiarioFert!E137+ReDiarioFert!E138+ReDiarioFert!E139)</f>
        <v>123.80522608695652</v>
      </c>
      <c r="I72">
        <f>$C$12*(ReDiarioFert!G137+ReDiarioFert!G138+ReDiarioFert!G139)</f>
        <v>304.46150000000006</v>
      </c>
      <c r="K72">
        <f>$C$12*(ReDiarioFert!I137+ReDiarioFert!I138+ReDiarioFert!I139)</f>
        <v>195.4082201572214</v>
      </c>
      <c r="M72">
        <f>$C$12*(ReDiarioFert!K137+ReDiarioFert!K138+ReDiarioFert!K139)</f>
        <v>0.010875249084630001</v>
      </c>
      <c r="O72">
        <f>$C$12*(ReDiarioFert!M137+ReDiarioFert!M138+ReDiarioFert!M139)</f>
        <v>1.609520745</v>
      </c>
      <c r="S72">
        <f>((E72/100)*$G$176+(G72/100)*$G$177+(I72/100)*$G$178+(K72/100)*$G$179+(M72/100)*$G$180+(O72)*$G$181+(Q72*$G$182))</f>
        <v>5687.442338432938</v>
      </c>
    </row>
    <row r="73">
      <c r="A73">
        <v>20</v>
      </c>
      <c r="B73">
        <f>B72+3</f>
        <v>134</v>
      </c>
      <c r="C73">
        <f>$I$11+B73</f>
        <v>40060</v>
      </c>
      <c r="E73">
        <f>IF(($C$12*(ReDiarioFert!C140+ReDiarioFert!C141))&lt;=0,"0",($C$12*(ReDiarioFert!C140+ReDiarioFert!C141)))</f>
        <v>203.90870118816926</v>
      </c>
      <c r="G73">
        <f>$C$12*(ReDiarioFert!E140+ReDiarioFert!E141)</f>
        <v>82.53681739130434</v>
      </c>
      <c r="I73">
        <f>$C$12*(ReDiarioFert!G140+ReDiarioFert!G141)</f>
        <v>202.97433333333333</v>
      </c>
      <c r="K73">
        <f>$C$12*(ReDiarioFert!I140+ReDiarioFert!I141)</f>
        <v>130.27214677148095</v>
      </c>
      <c r="M73">
        <f>$C$12*(ReDiarioFert!K140+ReDiarioFert!K141)</f>
        <v>0.00725016605642</v>
      </c>
      <c r="O73">
        <f>$C$12*(ReDiarioFert!M140+ReDiarioFert!M141)</f>
        <v>1.07301383</v>
      </c>
      <c r="Q73">
        <f>$C$12*Main!$D$63</f>
        <v>301</v>
      </c>
      <c r="S73">
        <f>((E73/100)*$G$176+(G73/100)*$G$177+(I73/100)*$G$178+(K73/100)*$G$179+(M73/100)*$G$180+(O73)*$G$181+(Q73*$G$182))</f>
        <v>4634.428225621958</v>
      </c>
    </row>
    <row r="74">
      <c r="B74">
        <f>B73+2</f>
        <v>136</v>
      </c>
      <c r="C74">
        <f>$I$11+B74</f>
        <v>40062</v>
      </c>
      <c r="E74">
        <f>IF(($C$12*(ReDiarioFert!C142+ReDiarioFert!C143))&lt;=0,"0",($C$12*(ReDiarioFert!C142+ReDiarioFert!C143)))</f>
        <v>203.90870118816926</v>
      </c>
      <c r="G74">
        <f>$C$12*(ReDiarioFert!E142+ReDiarioFert!E143)</f>
        <v>82.53681739130434</v>
      </c>
      <c r="I74">
        <f>$C$12*(ReDiarioFert!G142+ReDiarioFert!G143)</f>
        <v>202.97433333333333</v>
      </c>
      <c r="K74">
        <f>$C$12*(ReDiarioFert!I142+ReDiarioFert!I143)</f>
        <v>130.27214677148095</v>
      </c>
      <c r="M74">
        <f>$C$12*(ReDiarioFert!K142+ReDiarioFert!K143)</f>
        <v>0.00725016605642</v>
      </c>
      <c r="O74">
        <f>$C$12*(ReDiarioFert!M142+ReDiarioFert!M143)</f>
        <v>1.07301383</v>
      </c>
      <c r="S74">
        <f>((E74/100)*$G$176+(G74/100)*$G$177+(I74/100)*$G$178+(K74/100)*$G$179+(M74/100)*$G$180+(O74)*$G$181+(Q74*$G$182))</f>
        <v>3791.628225621958</v>
      </c>
    </row>
    <row r="75">
      <c r="B75">
        <f>B74+2</f>
        <v>138</v>
      </c>
      <c r="C75">
        <f>$I$11+B75</f>
        <v>40064</v>
      </c>
      <c r="E75">
        <f>IF(($C$12*(ReDiarioFert!C144+ReDiarioFert!C145+ReDiarioFert!C146))&lt;=0,"0",($C$12*(ReDiarioFert!C144+ReDiarioFert!C145+ReDiarioFert!C146)))</f>
        <v>305.8630517822539</v>
      </c>
      <c r="G75">
        <f>$C$12*(ReDiarioFert!E144+ReDiarioFert!E145+ReDiarioFert!E146)</f>
        <v>123.80522608695652</v>
      </c>
      <c r="I75">
        <f>$C$12*(ReDiarioFert!G144+ReDiarioFert!G145+ReDiarioFert!G146)</f>
        <v>304.46150000000006</v>
      </c>
      <c r="K75">
        <f>$C$12*(ReDiarioFert!I144+ReDiarioFert!I145+ReDiarioFert!I146)</f>
        <v>195.4082201572214</v>
      </c>
      <c r="M75">
        <f>$C$12*(ReDiarioFert!K144+ReDiarioFert!K145+ReDiarioFert!K146)</f>
        <v>0.010875249084630001</v>
      </c>
      <c r="O75">
        <f>$C$12*(ReDiarioFert!M144+ReDiarioFert!M145+ReDiarioFert!M146)</f>
        <v>1.609520745</v>
      </c>
      <c r="S75">
        <f>((E75/100)*$G$176+(G75/100)*$G$177+(I75/100)*$G$178+(K75/100)*$G$179+(M75/100)*$G$180+(O75)*$G$181+(Q75*$G$182))</f>
        <v>5687.442338432938</v>
      </c>
    </row>
    <row r="76">
      <c r="A76">
        <v>21</v>
      </c>
      <c r="B76">
        <f>B75+3</f>
        <v>141</v>
      </c>
      <c r="C76">
        <f>$I$11+B76</f>
        <v>40067</v>
      </c>
      <c r="E76">
        <f>IF(($C$12*(ReDiarioFert!C147+ReDiarioFert!C148))&lt;=0,"0",($C$12*(ReDiarioFert!C147+ReDiarioFert!C148)))</f>
        <v>203.90870118816926</v>
      </c>
      <c r="G76">
        <f>$C$12*(ReDiarioFert!E147+ReDiarioFert!E148)</f>
        <v>82.53681739130434</v>
      </c>
      <c r="I76">
        <f>$C$12*(ReDiarioFert!G147+ReDiarioFert!G148)</f>
        <v>202.97433333333333</v>
      </c>
      <c r="K76">
        <f>$C$12*(ReDiarioFert!I147+ReDiarioFert!I148)</f>
        <v>130.27214677148095</v>
      </c>
      <c r="M76">
        <f>$C$12*(ReDiarioFert!K147+ReDiarioFert!K148)</f>
        <v>0.00725016605642</v>
      </c>
      <c r="O76">
        <f>$C$12*(ReDiarioFert!M147+ReDiarioFert!M148)</f>
        <v>1.07301383</v>
      </c>
      <c r="Q76">
        <f>$C$12*Main!$D$63</f>
        <v>301</v>
      </c>
      <c r="S76">
        <f>((E76/100)*$G$176+(G76/100)*$G$177+(I76/100)*$G$178+(K76/100)*$G$179+(M76/100)*$G$180+(O76)*$G$181+(Q76*$G$182))</f>
        <v>4634.428225621958</v>
      </c>
    </row>
    <row r="77">
      <c r="B77">
        <f>B76+2</f>
        <v>143</v>
      </c>
      <c r="C77">
        <f>$I$11+B77</f>
        <v>40069</v>
      </c>
      <c r="E77">
        <f>IF(($C$12*(ReDiarioFert!C149+ReDiarioFert!C150))&lt;=0,"0",($C$12*(ReDiarioFert!C149+ReDiarioFert!C150)))</f>
        <v>203.90870118816926</v>
      </c>
      <c r="G77">
        <f>$C$12*(ReDiarioFert!E149+ReDiarioFert!E150)</f>
        <v>82.53681739130434</v>
      </c>
      <c r="I77">
        <f>$C$12*(ReDiarioFert!G149+ReDiarioFert!G150)</f>
        <v>202.97433333333333</v>
      </c>
      <c r="K77">
        <f>$C$12*(ReDiarioFert!I149+ReDiarioFert!I150)</f>
        <v>130.27214677148095</v>
      </c>
      <c r="M77">
        <f>$C$12*(ReDiarioFert!K149+ReDiarioFert!K150)</f>
        <v>0.00725016605642</v>
      </c>
      <c r="O77">
        <f>$C$12*(ReDiarioFert!M149+ReDiarioFert!M150)</f>
        <v>1.07301383</v>
      </c>
      <c r="S77">
        <f>((E77/100)*$G$176+(G77/100)*$G$177+(I77/100)*$G$178+(K77/100)*$G$179+(M77/100)*$G$180+(O77)*$G$181+(Q77*$G$182))</f>
        <v>3791.628225621958</v>
      </c>
    </row>
    <row r="78">
      <c r="B78">
        <f>B77+2</f>
        <v>145</v>
      </c>
      <c r="C78">
        <f>$I$11+B78</f>
        <v>40071</v>
      </c>
      <c r="E78">
        <f>IF(($C$12*(ReDiarioFert!C151+ReDiarioFert!C152+ReDiarioFert!C153))&lt;=0,"0",($C$12*(ReDiarioFert!C151+ReDiarioFert!C152+ReDiarioFert!C153)))</f>
        <v>305.8630517822539</v>
      </c>
      <c r="G78">
        <f>$C$12*(ReDiarioFert!E151+ReDiarioFert!E152+ReDiarioFert!E153)</f>
        <v>123.80522608695652</v>
      </c>
      <c r="I78">
        <f>$C$12*(ReDiarioFert!G151+ReDiarioFert!G152+ReDiarioFert!G153)</f>
        <v>304.46150000000006</v>
      </c>
      <c r="K78">
        <f>$C$12*(ReDiarioFert!I151+ReDiarioFert!I152+ReDiarioFert!I153)</f>
        <v>195.4082201572214</v>
      </c>
      <c r="M78">
        <f>$C$12*(ReDiarioFert!K151+ReDiarioFert!K152+ReDiarioFert!K153)</f>
        <v>0.010875249084630001</v>
      </c>
      <c r="O78">
        <f>$C$12*(ReDiarioFert!M151+ReDiarioFert!M152+ReDiarioFert!M153)</f>
        <v>1.609520745</v>
      </c>
      <c r="S78">
        <f>((E78/100)*$G$176+(G78/100)*$G$177+(I78/100)*$G$178+(K78/100)*$G$179+(M78/100)*$G$180+(O78)*$G$181+(Q78*$G$182))</f>
        <v>5687.442338432938</v>
      </c>
    </row>
    <row r="79">
      <c r="A79">
        <v>22</v>
      </c>
      <c r="B79">
        <f>B78+3</f>
        <v>148</v>
      </c>
      <c r="C79">
        <f>$I$11+B79</f>
        <v>40074</v>
      </c>
      <c r="E79">
        <f>IF(($C$12*(ReDiarioFert!C154+ReDiarioFert!C155))&lt;=0,"0",($C$12*(ReDiarioFert!C154+ReDiarioFert!C155)))</f>
        <v>203.90870118816926</v>
      </c>
      <c r="G79">
        <f>$C$12*(ReDiarioFert!E154+ReDiarioFert!E155)</f>
        <v>82.53681739130434</v>
      </c>
      <c r="I79">
        <f>$C$12*(ReDiarioFert!G154+ReDiarioFert!G155)</f>
        <v>202.97433333333333</v>
      </c>
      <c r="K79">
        <f>$C$12*(ReDiarioFert!I154+ReDiarioFert!I155)</f>
        <v>130.27214677148095</v>
      </c>
      <c r="M79">
        <f>$C$12*(ReDiarioFert!K154+ReDiarioFert!K155)</f>
        <v>0.00725016605642</v>
      </c>
      <c r="O79">
        <f>$C$12*(ReDiarioFert!M154+ReDiarioFert!M155)</f>
        <v>1.07301383</v>
      </c>
      <c r="Q79">
        <f>$C$12*Main!$D$63</f>
        <v>301</v>
      </c>
      <c r="S79">
        <f>((E79/100)*$G$176+(G79/100)*$G$177+(I79/100)*$G$178+(K79/100)*$G$179+(M79/100)*$G$180+(O79)*$G$181+(Q79*$G$182))</f>
        <v>4634.428225621958</v>
      </c>
    </row>
    <row r="80">
      <c r="B80">
        <f>B79+2</f>
        <v>150</v>
      </c>
      <c r="C80">
        <f>$I$11+B80</f>
        <v>40076</v>
      </c>
      <c r="E80">
        <f>IF(($C$12*(ReDiarioFert!C156+ReDiarioFert!C157))&lt;=0,"0",($C$12*(ReDiarioFert!C156+ReDiarioFert!C157)))</f>
        <v>203.90870118816926</v>
      </c>
      <c r="G80">
        <f>$C$12*(ReDiarioFert!E156+ReDiarioFert!E157)</f>
        <v>82.53681739130434</v>
      </c>
      <c r="I80">
        <f>$C$12*(ReDiarioFert!G156+ReDiarioFert!G157)</f>
        <v>202.97433333333333</v>
      </c>
      <c r="K80">
        <f>$C$12*(ReDiarioFert!I156+ReDiarioFert!I157)</f>
        <v>130.27214677148095</v>
      </c>
      <c r="M80">
        <f>$C$12*(ReDiarioFert!K156+ReDiarioFert!K157)</f>
        <v>0.00725016605642</v>
      </c>
      <c r="O80">
        <f>$C$12*(ReDiarioFert!M156+ReDiarioFert!M157)</f>
        <v>1.07301383</v>
      </c>
      <c r="S80">
        <f>((E80/100)*$G$176+(G80/100)*$G$177+(I80/100)*$G$178+(K80/100)*$G$179+(M80/100)*$G$180+(O80)*$G$181+(Q80*$G$182))</f>
        <v>3791.628225621958</v>
      </c>
    </row>
    <row r="81">
      <c r="B81">
        <f>B80+2</f>
        <v>152</v>
      </c>
      <c r="C81">
        <f>$I$11+B81</f>
        <v>40078</v>
      </c>
      <c r="E81">
        <f>IF(($C$12*(ReDiarioFert!C158+ReDiarioFert!C159+ReDiarioFert!C160))&lt;=0,"0",($C$12*(ReDiarioFert!C158+ReDiarioFert!C159+ReDiarioFert!C160)))</f>
        <v>305.8630517822539</v>
      </c>
      <c r="G81">
        <f>$C$12*(ReDiarioFert!E158+ReDiarioFert!E159+ReDiarioFert!E160)</f>
        <v>123.80522608695652</v>
      </c>
      <c r="I81">
        <f>$C$12*(ReDiarioFert!G158+ReDiarioFert!G159+ReDiarioFert!G160)</f>
        <v>304.46150000000006</v>
      </c>
      <c r="K81">
        <f>$C$12*(ReDiarioFert!I158+ReDiarioFert!I159+ReDiarioFert!I160)</f>
        <v>195.4082201572214</v>
      </c>
      <c r="M81">
        <f>$C$12*(ReDiarioFert!K158+ReDiarioFert!K159+ReDiarioFert!K160)</f>
        <v>0.010875249084630001</v>
      </c>
      <c r="O81">
        <f>$C$12*(ReDiarioFert!M158+ReDiarioFert!M159+ReDiarioFert!M160)</f>
        <v>1.609520745</v>
      </c>
      <c r="S81">
        <f>((E81/100)*$G$176+(G81/100)*$G$177+(I81/100)*$G$178+(K81/100)*$G$179+(M81/100)*$G$180+(O81)*$G$181+(Q81*$G$182))</f>
        <v>5687.442338432938</v>
      </c>
    </row>
    <row r="82">
      <c r="A82">
        <v>23</v>
      </c>
      <c r="B82">
        <f>B81+3</f>
        <v>155</v>
      </c>
      <c r="C82">
        <f>$I$11+B82</f>
        <v>40081</v>
      </c>
      <c r="E82">
        <f>IF(($C$12*(ReDiarioFert!C161+ReDiarioFert!C162))&lt;=0,"0",($C$12*(ReDiarioFert!C161+ReDiarioFert!C162)))</f>
        <v>203.90870118816926</v>
      </c>
      <c r="G82">
        <f>$C$12*(ReDiarioFert!E161+ReDiarioFert!E162)</f>
        <v>82.53681739130434</v>
      </c>
      <c r="I82">
        <f>$C$12*(ReDiarioFert!G161+ReDiarioFert!G162)</f>
        <v>202.97433333333333</v>
      </c>
      <c r="K82">
        <f>$C$12*(ReDiarioFert!I161+ReDiarioFert!I162)</f>
        <v>130.27214677148095</v>
      </c>
      <c r="M82">
        <f>$C$12*(ReDiarioFert!K161+ReDiarioFert!K162)</f>
        <v>0.00725016605642</v>
      </c>
      <c r="O82">
        <f>$C$12*(ReDiarioFert!M161+ReDiarioFert!M162)</f>
        <v>1.07301383</v>
      </c>
      <c r="Q82">
        <f>$C$12*Main!$D$63</f>
        <v>301</v>
      </c>
      <c r="S82">
        <f>((E82/100)*$G$176+(G82/100)*$G$177+(I82/100)*$G$178+(K82/100)*$G$179+(M82/100)*$G$180+(O82)*$G$181+(Q82*$G$182))</f>
        <v>4634.428225621958</v>
      </c>
    </row>
    <row r="83">
      <c r="B83">
        <f>B82+2</f>
        <v>157</v>
      </c>
      <c r="C83">
        <f>$I$11+B83</f>
        <v>40083</v>
      </c>
      <c r="E83">
        <f>IF(($C$12*(ReDiarioFert!C163+ReDiarioFert!C164))&lt;=0,"0",($C$12*(ReDiarioFert!C163+ReDiarioFert!C164)))</f>
        <v>203.90870118816926</v>
      </c>
      <c r="G83">
        <f>$C$12*(ReDiarioFert!E163+ReDiarioFert!E164)</f>
        <v>82.53681739130434</v>
      </c>
      <c r="I83">
        <f>$C$12*(ReDiarioFert!G163+ReDiarioFert!G164)</f>
        <v>202.97433333333333</v>
      </c>
      <c r="K83">
        <f>$C$12*(ReDiarioFert!I163+ReDiarioFert!I164)</f>
        <v>130.27214677148095</v>
      </c>
      <c r="M83">
        <f>$C$12*(ReDiarioFert!K163+ReDiarioFert!K164)</f>
        <v>0.00725016605642</v>
      </c>
      <c r="O83">
        <f>$C$12*(ReDiarioFert!M163+ReDiarioFert!M164)</f>
        <v>1.07301383</v>
      </c>
      <c r="S83">
        <f>((E83/100)*$G$176+(G83/100)*$G$177+(I83/100)*$G$178+(K83/100)*$G$179+(M83/100)*$G$180+(O83)*$G$181+(Q83*$G$182))</f>
        <v>3791.628225621958</v>
      </c>
    </row>
    <row r="84">
      <c r="B84">
        <f>B83+2</f>
        <v>159</v>
      </c>
      <c r="C84">
        <f>$I$11+B84</f>
        <v>40085</v>
      </c>
      <c r="E84">
        <f>IF(($C$12*(ReDiarioFert!C165+ReDiarioFert!C166+ReDiarioFert!C167))&lt;=0,"0",($C$12*(ReDiarioFert!C165+ReDiarioFert!C166+ReDiarioFert!C167)))</f>
        <v>305.8630517822539</v>
      </c>
      <c r="G84">
        <f>$C$12*(ReDiarioFert!E165+ReDiarioFert!E166+ReDiarioFert!E167)</f>
        <v>123.80522608695652</v>
      </c>
      <c r="I84">
        <f>$C$12*(ReDiarioFert!G165+ReDiarioFert!G166+ReDiarioFert!G167)</f>
        <v>304.46150000000006</v>
      </c>
      <c r="K84">
        <f>$C$12*(ReDiarioFert!I165+ReDiarioFert!I166+ReDiarioFert!I167)</f>
        <v>195.4082201572214</v>
      </c>
      <c r="M84">
        <f>$C$12*(ReDiarioFert!K165+ReDiarioFert!K166+ReDiarioFert!K167)</f>
        <v>0.010875249084630001</v>
      </c>
      <c r="O84">
        <f>$C$12*(ReDiarioFert!M165+ReDiarioFert!M166+ReDiarioFert!M167)</f>
        <v>1.609520745</v>
      </c>
      <c r="S84">
        <f>((E84/100)*$G$176+(G84/100)*$G$177+(I84/100)*$G$178+(K84/100)*$G$179+(M84/100)*$G$180+(O84)*$G$181+(Q84*$G$182))</f>
        <v>5687.442338432938</v>
      </c>
    </row>
    <row r="85">
      <c r="A85">
        <v>24</v>
      </c>
      <c r="B85">
        <f>B84+3</f>
        <v>162</v>
      </c>
      <c r="C85">
        <f>$I$11+B85</f>
        <v>40088</v>
      </c>
      <c r="E85">
        <f>IF(($C$12*(ReDiarioFert!C168+ReDiarioFert!C169))&lt;=0,"0",($C$12*(ReDiarioFert!C168+ReDiarioFert!C169)))</f>
        <v>203.90870118816926</v>
      </c>
      <c r="G85">
        <f>$C$12*(ReDiarioFert!E168+ReDiarioFert!E169)</f>
        <v>82.53681739130434</v>
      </c>
      <c r="I85">
        <f>$C$12*(ReDiarioFert!G168+ReDiarioFert!G169)</f>
        <v>202.97433333333333</v>
      </c>
      <c r="K85">
        <f>$C$12*(ReDiarioFert!I168+ReDiarioFert!I169)</f>
        <v>130.27214677148095</v>
      </c>
      <c r="M85">
        <f>$C$12*(ReDiarioFert!K168+ReDiarioFert!K169)</f>
        <v>0.00725016605642</v>
      </c>
      <c r="O85">
        <f>$C$12*(ReDiarioFert!M168+ReDiarioFert!M169)</f>
        <v>1.07301383</v>
      </c>
      <c r="Q85">
        <f>$C$12*Main!$D$63</f>
        <v>301</v>
      </c>
      <c r="S85">
        <f>((E85/100)*$G$176+(G85/100)*$G$177+(I85/100)*$G$178+(K85/100)*$G$179+(M85/100)*$G$180+(O85)*$G$181+(Q85*$G$182))</f>
        <v>4634.428225621958</v>
      </c>
    </row>
    <row r="86">
      <c r="B86">
        <f>B85+2</f>
        <v>164</v>
      </c>
      <c r="C86">
        <f>$I$11+B86</f>
        <v>40090</v>
      </c>
      <c r="E86">
        <f>IF(($C$12*(ReDiarioFert!C170+ReDiarioFert!C171))&lt;=0,"0",($C$12*(ReDiarioFert!C170+ReDiarioFert!C171)))</f>
        <v>203.90870118816926</v>
      </c>
      <c r="G86">
        <f>$C$12*(ReDiarioFert!E170+ReDiarioFert!E171)</f>
        <v>82.53681739130434</v>
      </c>
      <c r="I86">
        <f>$C$12*(ReDiarioFert!G170+ReDiarioFert!G171)</f>
        <v>202.97433333333333</v>
      </c>
      <c r="K86">
        <f>$C$12*(ReDiarioFert!I170+ReDiarioFert!I171)</f>
        <v>130.27214677148095</v>
      </c>
      <c r="M86">
        <f>$C$12*(ReDiarioFert!K170+ReDiarioFert!K171)</f>
        <v>0.00725016605642</v>
      </c>
      <c r="O86">
        <f>$C$12*(ReDiarioFert!M170+ReDiarioFert!M171)</f>
        <v>1.07301383</v>
      </c>
      <c r="S86">
        <f>((E86/100)*$G$176+(G86/100)*$G$177+(I86/100)*$G$178+(K86/100)*$G$179+(M86/100)*$G$180+(O86)*$G$181+(Q86*$G$182))</f>
        <v>3791.628225621958</v>
      </c>
    </row>
    <row r="87">
      <c r="B87">
        <f>B86+2</f>
        <v>166</v>
      </c>
      <c r="C87">
        <f>$I$11+B87</f>
        <v>40092</v>
      </c>
      <c r="E87">
        <f>IF(($C$12*(ReDiarioFert!C172+ReDiarioFert!C173+ReDiarioFert!C174))&lt;=0,"0",($C$12*(ReDiarioFert!C172+ReDiarioFert!C173+ReDiarioFert!C174)))</f>
        <v>305.8630517822539</v>
      </c>
      <c r="G87">
        <f>$C$12*(ReDiarioFert!E172+ReDiarioFert!E173+ReDiarioFert!E174)</f>
        <v>123.80522608695652</v>
      </c>
      <c r="I87">
        <f>$C$12*(ReDiarioFert!G172+ReDiarioFert!G173+ReDiarioFert!G174)</f>
        <v>304.46150000000006</v>
      </c>
      <c r="K87">
        <f>$C$12*(ReDiarioFert!I172+ReDiarioFert!I173+ReDiarioFert!I174)</f>
        <v>195.4082201572214</v>
      </c>
      <c r="M87">
        <f>$C$12*(ReDiarioFert!K172+ReDiarioFert!K173+ReDiarioFert!K174)</f>
        <v>0.010875249084630001</v>
      </c>
      <c r="O87">
        <f>$C$12*(ReDiarioFert!M172+ReDiarioFert!M173+ReDiarioFert!M174)</f>
        <v>1.609520745</v>
      </c>
      <c r="S87">
        <f>((E87/100)*$G$176+(G87/100)*$G$177+(I87/100)*$G$178+(K87/100)*$G$179+(M87/100)*$G$180+(O87)*$G$181+(Q87*$G$182))</f>
        <v>5687.442338432938</v>
      </c>
    </row>
    <row r="88">
      <c r="A88">
        <v>25</v>
      </c>
      <c r="B88">
        <f>B87+3</f>
        <v>169</v>
      </c>
      <c r="C88">
        <f>$I$11+B88</f>
        <v>40095</v>
      </c>
      <c r="E88">
        <f>IF(($C$12*(ReDiarioFert!C175+ReDiarioFert!C176))&lt;=0,"0",($C$12*(ReDiarioFert!C175+ReDiarioFert!C176)))</f>
        <v>203.90870118816926</v>
      </c>
      <c r="G88">
        <f>$C$12*(ReDiarioFert!E175+ReDiarioFert!E176)</f>
        <v>82.53681739130434</v>
      </c>
      <c r="I88">
        <f>$C$12*(ReDiarioFert!G175+ReDiarioFert!G176)</f>
        <v>202.97433333333333</v>
      </c>
      <c r="K88">
        <f>$C$12*(ReDiarioFert!I175+ReDiarioFert!I176)</f>
        <v>130.27214677148095</v>
      </c>
      <c r="M88">
        <f>$C$12*(ReDiarioFert!K175+ReDiarioFert!K176)</f>
        <v>0.00725016605642</v>
      </c>
      <c r="O88">
        <f>$C$12*(ReDiarioFert!M175+ReDiarioFert!M176)</f>
        <v>1.07301383</v>
      </c>
      <c r="Q88">
        <f>$C$12*Main!$D$63</f>
        <v>301</v>
      </c>
      <c r="S88">
        <f>((E88/100)*$G$176+(G88/100)*$G$177+(I88/100)*$G$178+(K88/100)*$G$179+(M88/100)*$G$180+(O88)*$G$181+(Q88*$G$182))</f>
        <v>4634.428225621958</v>
      </c>
    </row>
    <row r="89">
      <c r="B89">
        <f>B88+2</f>
        <v>171</v>
      </c>
      <c r="C89">
        <f>$I$11+B89</f>
        <v>40097</v>
      </c>
      <c r="E89">
        <f>IF(($C$12*(ReDiarioFert!C177+ReDiarioFert!C178))&lt;=0,"0",($C$12*(ReDiarioFert!C177+ReDiarioFert!C178)))</f>
        <v>203.90870118816926</v>
      </c>
      <c r="G89">
        <f>$C$12*(ReDiarioFert!E177+ReDiarioFert!E178)</f>
        <v>82.53681739130434</v>
      </c>
      <c r="I89">
        <f>$C$12*(ReDiarioFert!G177+ReDiarioFert!G178)</f>
        <v>202.97433333333333</v>
      </c>
      <c r="K89">
        <f>$C$12*(ReDiarioFert!I177+ReDiarioFert!I178)</f>
        <v>130.27214677148095</v>
      </c>
      <c r="M89">
        <f>$C$12*(ReDiarioFert!K177+ReDiarioFert!K178)</f>
        <v>0.00725016605642</v>
      </c>
      <c r="O89">
        <f>$C$12*(ReDiarioFert!M177+ReDiarioFert!M178)</f>
        <v>1.07301383</v>
      </c>
      <c r="S89">
        <f>((E89/100)*$G$176+(G89/100)*$G$177+(I89/100)*$G$178+(K89/100)*$G$179+(M89/100)*$G$180+(O89)*$G$181+(Q89*$G$182))</f>
        <v>3791.628225621958</v>
      </c>
    </row>
    <row r="90">
      <c r="B90">
        <f>B89+2</f>
        <v>173</v>
      </c>
      <c r="C90">
        <f>$I$11+B90</f>
        <v>40099</v>
      </c>
      <c r="E90">
        <f>IF(($C$12*(ReDiarioFert!C179+ReDiarioFert!C180+ReDiarioFert!C181))&lt;=0,"0",($C$12*(ReDiarioFert!C179+ReDiarioFert!C180+ReDiarioFert!C181)))</f>
        <v>305.8630517822539</v>
      </c>
      <c r="G90">
        <f>$C$12*(ReDiarioFert!E179+ReDiarioFert!E180+ReDiarioFert!E181)</f>
        <v>123.80522608695652</v>
      </c>
      <c r="I90">
        <f>$C$12*(ReDiarioFert!G179+ReDiarioFert!G180+ReDiarioFert!G181)</f>
        <v>304.46150000000006</v>
      </c>
      <c r="K90">
        <f>$C$12*(ReDiarioFert!I179+ReDiarioFert!I180+ReDiarioFert!I181)</f>
        <v>195.4082201572214</v>
      </c>
      <c r="M90">
        <f>$C$12*(ReDiarioFert!K179+ReDiarioFert!K180+ReDiarioFert!K181)</f>
        <v>0.010875249084630001</v>
      </c>
      <c r="O90">
        <f>$C$12*(ReDiarioFert!M179+ReDiarioFert!M180+ReDiarioFert!M181)</f>
        <v>1.609520745</v>
      </c>
      <c r="S90">
        <f>((E90/100)*$G$176+(G90/100)*$G$177+(I90/100)*$G$178+(K90/100)*$G$179+(M90/100)*$G$180+(O90)*$G$181+(Q90*$G$182))</f>
        <v>5687.442338432938</v>
      </c>
    </row>
    <row r="91">
      <c r="A91">
        <v>26</v>
      </c>
      <c r="B91">
        <f>B90+3</f>
        <v>176</v>
      </c>
      <c r="C91">
        <f>$I$11+B91</f>
        <v>40102</v>
      </c>
      <c r="E91">
        <f>IF(($C$12*(ReDiarioFert!C182+ReDiarioFert!C183))&lt;=0,"0",($C$12*(ReDiarioFert!C182+ReDiarioFert!C183)))</f>
        <v>203.90870118816926</v>
      </c>
      <c r="G91">
        <f>$C$12*(ReDiarioFert!E182+ReDiarioFert!E183)</f>
        <v>82.53681739130434</v>
      </c>
      <c r="I91">
        <f>$C$12*(ReDiarioFert!G182+ReDiarioFert!G183)</f>
        <v>202.97433333333333</v>
      </c>
      <c r="K91">
        <f>$C$12*(ReDiarioFert!I182+ReDiarioFert!I183)</f>
        <v>130.27214677148095</v>
      </c>
      <c r="M91">
        <f>$C$12*(ReDiarioFert!K182+ReDiarioFert!K183)</f>
        <v>0.00725016605642</v>
      </c>
      <c r="O91">
        <f>$C$12*(ReDiarioFert!M182+ReDiarioFert!M183)</f>
        <v>1.07301383</v>
      </c>
      <c r="Q91">
        <f>$C$12*Main!$D$63</f>
        <v>301</v>
      </c>
      <c r="S91">
        <f>((E91/100)*$G$176+(G91/100)*$G$177+(I91/100)*$G$178+(K91/100)*$G$179+(M91/100)*$G$180+(O91)*$G$181+(Q91*$G$182))</f>
        <v>4634.428225621958</v>
      </c>
    </row>
    <row r="92">
      <c r="B92">
        <f>B91+2</f>
        <v>178</v>
      </c>
      <c r="C92">
        <f>$I$11+B92</f>
        <v>40104</v>
      </c>
      <c r="E92">
        <f>IF(($C$12*(ReDiarioFert!C184+ReDiarioFert!C185))&lt;=0,"0",($C$12*(ReDiarioFert!C184+ReDiarioFert!C185)))</f>
        <v>203.90870118816926</v>
      </c>
      <c r="G92">
        <f>$C$12*(ReDiarioFert!E184+ReDiarioFert!E185)</f>
        <v>82.53681739130434</v>
      </c>
      <c r="I92">
        <f>$C$12*(ReDiarioFert!G184+ReDiarioFert!G185)</f>
        <v>202.97433333333333</v>
      </c>
      <c r="K92">
        <f>$C$12*(ReDiarioFert!I184+ReDiarioFert!I185)</f>
        <v>130.27214677148095</v>
      </c>
      <c r="M92">
        <f>$C$12*(ReDiarioFert!K184+ReDiarioFert!K185)</f>
        <v>0.00725016605642</v>
      </c>
      <c r="O92">
        <f>$C$12*(ReDiarioFert!M184+ReDiarioFert!M185)</f>
        <v>1.07301383</v>
      </c>
      <c r="S92">
        <f>((E92/100)*$G$176+(G92/100)*$G$177+(I92/100)*$G$178+(K92/100)*$G$179+(M92/100)*$G$180+(O92)*$G$181+(Q92*$G$182))</f>
        <v>3791.628225621958</v>
      </c>
    </row>
    <row r="93">
      <c r="B93">
        <f>B92+2</f>
        <v>180</v>
      </c>
      <c r="C93">
        <f>$I$11+B93</f>
        <v>40106</v>
      </c>
      <c r="E93">
        <f>IF(($C$12*(ReDiarioFert!C186+ReDiarioFert!C187+ReDiarioFert!C188))&lt;=0,"0",($C$12*(ReDiarioFert!C186+ReDiarioFert!C187+ReDiarioFert!C188)))</f>
        <v>305.8630517822539</v>
      </c>
      <c r="G93">
        <f>$C$12*(ReDiarioFert!E186+ReDiarioFert!E187+ReDiarioFert!E188)</f>
        <v>123.80522608695652</v>
      </c>
      <c r="I93">
        <f>$C$12*(ReDiarioFert!G186+ReDiarioFert!G187+ReDiarioFert!G188)</f>
        <v>304.46150000000006</v>
      </c>
      <c r="K93">
        <f>$C$12*(ReDiarioFert!I186+ReDiarioFert!I187+ReDiarioFert!I188)</f>
        <v>195.4082201572214</v>
      </c>
      <c r="M93">
        <f>$C$12*(ReDiarioFert!K186+ReDiarioFert!K187+ReDiarioFert!K188)</f>
        <v>0.010875249084630001</v>
      </c>
      <c r="O93">
        <f>$C$12*(ReDiarioFert!M186+ReDiarioFert!M187+ReDiarioFert!M188)</f>
        <v>1.609520745</v>
      </c>
      <c r="S93">
        <f>((E93/100)*$G$176+(G93/100)*$G$177+(I93/100)*$G$178+(K93/100)*$G$179+(M93/100)*$G$180+(O93)*$G$181+(Q93*$G$182))</f>
        <v>5687.442338432938</v>
      </c>
    </row>
    <row r="94">
      <c r="A94">
        <v>27</v>
      </c>
      <c r="B94">
        <f>B93+3</f>
        <v>183</v>
      </c>
      <c r="C94">
        <f>$I$11+B94</f>
        <v>40109</v>
      </c>
      <c r="E94">
        <f>IF(($C$12*(ReDiarioFert!C189+ReDiarioFert!C190))&lt;=0,"0",($C$12*(ReDiarioFert!C189+ReDiarioFert!C190)))</f>
        <v>227.72776505597903</v>
      </c>
      <c r="G94">
        <f>$C$12*(ReDiarioFert!E189+ReDiarioFert!E190)</f>
        <v>82.53681739130434</v>
      </c>
      <c r="I94">
        <f>$C$12*(ReDiarioFert!G189+ReDiarioFert!G190)</f>
        <v>223.4423333333333</v>
      </c>
      <c r="K94">
        <f>$C$12*(ReDiarioFert!I189+ReDiarioFert!I190)</f>
        <v>143.40883384087397</v>
      </c>
      <c r="M94">
        <f>$C$12*(ReDiarioFert!K189+ReDiarioFert!K190)</f>
        <v>0.007981275238579999</v>
      </c>
      <c r="O94">
        <f>$C$12*(ReDiarioFert!M189+ReDiarioFert!M190)</f>
        <v>1.07301383</v>
      </c>
      <c r="Q94">
        <f>$C$12*Main!$D$63</f>
        <v>301</v>
      </c>
      <c r="S94">
        <f>((E94/100)*$G$176+(G94/100)*$G$177+(I94/100)*$G$178+(K94/100)*$G$179+(M94/100)*$G$180+(O94)*$G$181+(Q94*$G$182))</f>
        <v>4965.974175475402</v>
      </c>
    </row>
    <row r="95">
      <c r="B95">
        <f>B94+2</f>
        <v>185</v>
      </c>
      <c r="C95">
        <f>$I$11+B95</f>
        <v>40111</v>
      </c>
      <c r="E95">
        <f>IF(($C$12*(ReDiarioFert!C191+ReDiarioFert!C192))&lt;=0,"0",($C$12*(ReDiarioFert!C191+ReDiarioFert!C192)))</f>
        <v>227.72776505597903</v>
      </c>
      <c r="G95">
        <f>$C$12*(ReDiarioFert!E191+ReDiarioFert!E192)</f>
        <v>82.53681739130434</v>
      </c>
      <c r="I95">
        <f>$C$12*(ReDiarioFert!G191+ReDiarioFert!G192)</f>
        <v>223.4423333333333</v>
      </c>
      <c r="K95">
        <f>$C$12*(ReDiarioFert!I191+ReDiarioFert!I192)</f>
        <v>143.40883384087397</v>
      </c>
      <c r="M95">
        <f>$C$12*(ReDiarioFert!K191+ReDiarioFert!K192)</f>
        <v>0.007981275238579999</v>
      </c>
      <c r="O95">
        <f>$C$12*(ReDiarioFert!M191+ReDiarioFert!M192)</f>
        <v>1.07301383</v>
      </c>
      <c r="S95">
        <f>((E95/100)*$G$176+(G95/100)*$G$177+(I95/100)*$G$178+(K95/100)*$G$179+(M95/100)*$G$180+(O95)*$G$181+(Q95*$G$182))</f>
        <v>4123.174175475402</v>
      </c>
    </row>
    <row r="96">
      <c r="B96">
        <f>B95+2</f>
        <v>187</v>
      </c>
      <c r="C96">
        <f>$I$11+B96</f>
        <v>40113</v>
      </c>
      <c r="E96">
        <f>IF(($C$12*(ReDiarioFert!C193+ReDiarioFert!C194+ReDiarioFert!C195))&lt;=0,"0",($C$12*(ReDiarioFert!C193+ReDiarioFert!C194+ReDiarioFert!C195)))</f>
        <v>341.59164758396855</v>
      </c>
      <c r="G96">
        <f>$C$12*(ReDiarioFert!E193+ReDiarioFert!E194+ReDiarioFert!E195)</f>
        <v>123.80522608695652</v>
      </c>
      <c r="I96">
        <f>$C$12*(ReDiarioFert!G193+ReDiarioFert!G194+ReDiarioFert!G195)</f>
        <v>335.16349999999994</v>
      </c>
      <c r="K96">
        <f>$C$12*(ReDiarioFert!I193+ReDiarioFert!I194+ReDiarioFert!I195)</f>
        <v>215.11325076131095</v>
      </c>
      <c r="M96">
        <f>$C$12*(ReDiarioFert!K193+ReDiarioFert!K194+ReDiarioFert!K195)</f>
        <v>0.011971912857869998</v>
      </c>
      <c r="O96">
        <f>$C$12*(ReDiarioFert!M193+ReDiarioFert!M194+ReDiarioFert!M195)</f>
        <v>1.609520745</v>
      </c>
      <c r="S96">
        <f>((E96/100)*$G$176+(G96/100)*$G$177+(I96/100)*$G$178+(K96/100)*$G$179+(M96/100)*$G$180+(O96)*$G$181+(Q96*$G$182))</f>
        <v>6184.761263213102</v>
      </c>
    </row>
    <row r="97">
      <c r="A97">
        <v>28</v>
      </c>
      <c r="B97">
        <f>B96+3</f>
        <v>190</v>
      </c>
      <c r="C97">
        <f>$I$11+B97</f>
        <v>40116</v>
      </c>
      <c r="E97">
        <f>IF(($C$12*(ReDiarioFert!C196+ReDiarioFert!C197))&lt;=0,"0",($C$12*(ReDiarioFert!C196+ReDiarioFert!C197)))</f>
        <v>227.72776505597903</v>
      </c>
      <c r="G97">
        <f>$C$12*(ReDiarioFert!E196+ReDiarioFert!E197)</f>
        <v>82.53681739130434</v>
      </c>
      <c r="I97">
        <f>$C$12*(ReDiarioFert!G196+ReDiarioFert!G197)</f>
        <v>223.4423333333333</v>
      </c>
      <c r="K97">
        <f>$C$12*(ReDiarioFert!I196+ReDiarioFert!I197)</f>
        <v>143.40883384087397</v>
      </c>
      <c r="M97">
        <f>$C$12*(ReDiarioFert!K196+ReDiarioFert!K197)</f>
        <v>0.007981275238579999</v>
      </c>
      <c r="O97">
        <f>$C$12*(ReDiarioFert!M196+ReDiarioFert!M197)</f>
        <v>1.07301383</v>
      </c>
      <c r="Q97">
        <f>$C$12*Main!$D$63</f>
        <v>301</v>
      </c>
      <c r="S97">
        <f>((E97/100)*$G$176+(G97/100)*$G$177+(I97/100)*$G$178+(K97/100)*$G$179+(M97/100)*$G$180+(O97)*$G$181+(Q97*$G$182))</f>
        <v>4965.974175475402</v>
      </c>
    </row>
    <row r="98">
      <c r="B98">
        <f>B97+2</f>
        <v>192</v>
      </c>
      <c r="C98">
        <f>$I$11+B98</f>
        <v>40118</v>
      </c>
      <c r="E98">
        <f>IF(($C$12*(ReDiarioFert!C198+ReDiarioFert!C199))&lt;=0,"0",($C$12*(ReDiarioFert!C198+ReDiarioFert!C199)))</f>
        <v>227.72776505597903</v>
      </c>
      <c r="G98">
        <f>$C$12*(ReDiarioFert!E198+ReDiarioFert!E199)</f>
        <v>82.53681739130434</v>
      </c>
      <c r="I98">
        <f>$C$12*(ReDiarioFert!G198+ReDiarioFert!G199)</f>
        <v>223.4423333333333</v>
      </c>
      <c r="K98">
        <f>$C$12*(ReDiarioFert!I198+ReDiarioFert!I199)</f>
        <v>143.40883384087397</v>
      </c>
      <c r="M98">
        <f>$C$12*(ReDiarioFert!K198+ReDiarioFert!K199)</f>
        <v>0.007981275238579999</v>
      </c>
      <c r="O98">
        <f>$C$12*(ReDiarioFert!M198+ReDiarioFert!M199)</f>
        <v>1.07301383</v>
      </c>
      <c r="S98">
        <f>((E98/100)*$G$176+(G98/100)*$G$177+(I98/100)*$G$178+(K98/100)*$G$179+(M98/100)*$G$180+(O98)*$G$181+(Q98*$G$182))</f>
        <v>4123.174175475402</v>
      </c>
    </row>
    <row r="99">
      <c r="B99">
        <f>B98+2</f>
        <v>194</v>
      </c>
      <c r="C99">
        <f>$I$11+B99</f>
        <v>40120</v>
      </c>
      <c r="E99">
        <f>IF(($C$12*(ReDiarioFert!C200+ReDiarioFert!C201+ReDiarioFert!C202))&lt;=0,"0",($C$12*(ReDiarioFert!C200+ReDiarioFert!C201+ReDiarioFert!C202)))</f>
        <v>341.59164758396855</v>
      </c>
      <c r="G99">
        <f>$C$12*(ReDiarioFert!E200+ReDiarioFert!E201+ReDiarioFert!E202)</f>
        <v>123.80522608695652</v>
      </c>
      <c r="I99">
        <f>$C$12*(ReDiarioFert!G200+ReDiarioFert!G201+ReDiarioFert!G202)</f>
        <v>335.16349999999994</v>
      </c>
      <c r="K99">
        <f>$C$12*(ReDiarioFert!I200+ReDiarioFert!I201+ReDiarioFert!I202)</f>
        <v>215.11325076131095</v>
      </c>
      <c r="M99">
        <f>$C$12*(ReDiarioFert!K200+ReDiarioFert!K201+ReDiarioFert!K202)</f>
        <v>0.011971912857869998</v>
      </c>
      <c r="O99">
        <f>$C$12*(ReDiarioFert!M200+ReDiarioFert!M201+ReDiarioFert!M202)</f>
        <v>1.609520745</v>
      </c>
      <c r="S99">
        <f>((E99/100)*$G$176+(G99/100)*$G$177+(I99/100)*$G$178+(K99/100)*$G$179+(M99/100)*$G$180+(O99)*$G$181+(Q99*$G$182))</f>
        <v>6184.761263213102</v>
      </c>
    </row>
    <row r="100">
      <c r="A100">
        <v>29</v>
      </c>
      <c r="B100">
        <f>B99+3</f>
        <v>197</v>
      </c>
      <c r="C100">
        <f>$I$11+B100</f>
        <v>40123</v>
      </c>
      <c r="E100">
        <f>IF(($C$12*(ReDiarioFert!C203+ReDiarioFert!C204))&lt;=0,"0",($C$12*(ReDiarioFert!C203+ReDiarioFert!C204)))</f>
        <v>227.72776505597903</v>
      </c>
      <c r="G100">
        <f>$C$12*(ReDiarioFert!E203+ReDiarioFert!E204)</f>
        <v>82.53681739130434</v>
      </c>
      <c r="I100">
        <f>$C$12*(ReDiarioFert!G203+ReDiarioFert!G204)</f>
        <v>223.4423333333333</v>
      </c>
      <c r="K100">
        <f>$C$12*(ReDiarioFert!I203+ReDiarioFert!I204)</f>
        <v>143.40883384087397</v>
      </c>
      <c r="M100">
        <f>$C$12*(ReDiarioFert!K203+ReDiarioFert!K204)</f>
        <v>0.007981275238579999</v>
      </c>
      <c r="O100">
        <f>$C$12*(ReDiarioFert!M203+ReDiarioFert!M204)</f>
        <v>1.07301383</v>
      </c>
      <c r="Q100">
        <f>$C$12*Main!$D$63</f>
        <v>301</v>
      </c>
      <c r="S100">
        <f>((E100/100)*$G$176+(G100/100)*$G$177+(I100/100)*$G$178+(K100/100)*$G$179+(M100/100)*$G$180+(O100)*$G$181+(Q100*$G$182))</f>
        <v>4965.974175475402</v>
      </c>
    </row>
    <row r="101">
      <c r="B101">
        <f>B100+2</f>
        <v>199</v>
      </c>
      <c r="C101">
        <f>$I$11+B101</f>
        <v>40125</v>
      </c>
      <c r="E101">
        <f>IF(($C$12*(ReDiarioFert!C205+ReDiarioFert!C206))&lt;=0,"0",($C$12*(ReDiarioFert!C205+ReDiarioFert!C206)))</f>
        <v>227.72776505597903</v>
      </c>
      <c r="G101">
        <f>$C$12*(ReDiarioFert!E205+ReDiarioFert!E206)</f>
        <v>82.53681739130434</v>
      </c>
      <c r="I101">
        <f>$C$12*(ReDiarioFert!G205+ReDiarioFert!G206)</f>
        <v>223.4423333333333</v>
      </c>
      <c r="K101">
        <f>$C$12*(ReDiarioFert!I205+ReDiarioFert!I206)</f>
        <v>143.40883384087397</v>
      </c>
      <c r="M101">
        <f>$C$12*(ReDiarioFert!K205+ReDiarioFert!K206)</f>
        <v>0.007981275238579999</v>
      </c>
      <c r="O101">
        <f>$C$12*(ReDiarioFert!M205+ReDiarioFert!M206)</f>
        <v>1.07301383</v>
      </c>
      <c r="S101">
        <f>((E101/100)*$G$176+(G101/100)*$G$177+(I101/100)*$G$178+(K101/100)*$G$179+(M101/100)*$G$180+(O101)*$G$181+(Q101*$G$182))</f>
        <v>4123.174175475402</v>
      </c>
    </row>
    <row r="102">
      <c r="B102">
        <f>B101+2</f>
        <v>201</v>
      </c>
      <c r="C102">
        <f>$I$11+B102</f>
        <v>40127</v>
      </c>
      <c r="E102">
        <f>IF(($C$12*(ReDiarioFert!C207+ReDiarioFert!C208+ReDiarioFert!C209))&lt;=0,"0",($C$12*(ReDiarioFert!C207+ReDiarioFert!C208+ReDiarioFert!C209)))</f>
        <v>341.59164758396855</v>
      </c>
      <c r="G102">
        <f>$C$12*(ReDiarioFert!E207+ReDiarioFert!E208+ReDiarioFert!E209)</f>
        <v>123.80522608695652</v>
      </c>
      <c r="I102">
        <f>$C$12*(ReDiarioFert!G207+ReDiarioFert!G208+ReDiarioFert!G209)</f>
        <v>335.16349999999994</v>
      </c>
      <c r="K102">
        <f>$C$12*(ReDiarioFert!I207+ReDiarioFert!I208+ReDiarioFert!I209)</f>
        <v>215.11325076131095</v>
      </c>
      <c r="M102">
        <f>$C$12*(ReDiarioFert!K207+ReDiarioFert!K208+ReDiarioFert!K209)</f>
        <v>0.011971912857869998</v>
      </c>
      <c r="O102">
        <f>$C$12*(ReDiarioFert!M207+ReDiarioFert!M208+ReDiarioFert!M209)</f>
        <v>1.609520745</v>
      </c>
      <c r="S102">
        <f>((E102/100)*$G$176+(G102/100)*$G$177+(I102/100)*$G$178+(K102/100)*$G$179+(M102/100)*$G$180+(O102)*$G$181+(Q102*$G$182))</f>
        <v>6184.761263213102</v>
      </c>
    </row>
    <row r="103">
      <c r="A103">
        <v>30</v>
      </c>
      <c r="B103">
        <f>B102+3</f>
        <v>204</v>
      </c>
      <c r="C103">
        <f>$I$11+B103</f>
        <v>40130</v>
      </c>
      <c r="E103">
        <f>IF(($C$12*(ReDiarioFert!C210+ReDiarioFert!C211))&lt;=0,"0",($C$12*(ReDiarioFert!C210+ReDiarioFert!C211)))</f>
        <v>227.72776505597903</v>
      </c>
      <c r="G103">
        <f>$C$12*(ReDiarioFert!E210+ReDiarioFert!E211)</f>
        <v>82.53681739130434</v>
      </c>
      <c r="I103">
        <f>$C$12*(ReDiarioFert!G210+ReDiarioFert!G211)</f>
        <v>223.4423333333333</v>
      </c>
      <c r="K103">
        <f>$C$12*(ReDiarioFert!I210+ReDiarioFert!I211)</f>
        <v>143.40883384087397</v>
      </c>
      <c r="M103">
        <f>$C$12*(ReDiarioFert!K210+ReDiarioFert!K211)</f>
        <v>0.007981275238579999</v>
      </c>
      <c r="O103">
        <f>$C$12*(ReDiarioFert!M210+ReDiarioFert!M211)</f>
        <v>1.07301383</v>
      </c>
      <c r="Q103">
        <f>$C$12*Main!$D$63</f>
        <v>301</v>
      </c>
      <c r="S103">
        <f>((E103/100)*$G$176+(G103/100)*$G$177+(I103/100)*$G$178+(K103/100)*$G$179+(M103/100)*$G$180+(O103)*$G$181+(Q103*$G$182))</f>
        <v>4965.974175475402</v>
      </c>
    </row>
    <row r="104">
      <c r="B104">
        <f>B103+2</f>
        <v>206</v>
      </c>
      <c r="C104">
        <f>$I$11+B104</f>
        <v>40132</v>
      </c>
      <c r="E104">
        <f>IF(($C$12*(ReDiarioFert!C212+ReDiarioFert!C213))&lt;=0,"0",($C$12*(ReDiarioFert!C212+ReDiarioFert!C213)))</f>
        <v>227.72776505597903</v>
      </c>
      <c r="G104">
        <f>$C$12*(ReDiarioFert!E212+ReDiarioFert!E213)</f>
        <v>82.53681739130434</v>
      </c>
      <c r="I104">
        <f>$C$12*(ReDiarioFert!G212+ReDiarioFert!G213)</f>
        <v>223.4423333333333</v>
      </c>
      <c r="K104">
        <f>$C$12*(ReDiarioFert!I212+ReDiarioFert!I213)</f>
        <v>143.40883384087397</v>
      </c>
      <c r="M104">
        <f>$C$12*(ReDiarioFert!K212+ReDiarioFert!K213)</f>
        <v>0.007981275238579999</v>
      </c>
      <c r="O104">
        <f>$C$12*(ReDiarioFert!M212+ReDiarioFert!M213)</f>
        <v>1.07301383</v>
      </c>
      <c r="S104">
        <f>((E104/100)*$G$176+(G104/100)*$G$177+(I104/100)*$G$178+(K104/100)*$G$179+(M104/100)*$G$180+(O104)*$G$181+(Q104*$G$182))</f>
        <v>4123.174175475402</v>
      </c>
    </row>
    <row r="105">
      <c r="B105">
        <f>B104+2</f>
        <v>208</v>
      </c>
      <c r="C105">
        <f>$I$11+B105</f>
        <v>40134</v>
      </c>
      <c r="E105">
        <f>IF(($C$12*(ReDiarioFert!C214+ReDiarioFert!C215+ReDiarioFert!C216))&lt;=0,"0",($C$12*(ReDiarioFert!C214+ReDiarioFert!C215+ReDiarioFert!C216)))</f>
        <v>341.59164758396855</v>
      </c>
      <c r="G105">
        <f>$C$12*(ReDiarioFert!E214+ReDiarioFert!E215+ReDiarioFert!E216)</f>
        <v>123.80522608695652</v>
      </c>
      <c r="I105">
        <f>$C$12*(ReDiarioFert!G214+ReDiarioFert!G215+ReDiarioFert!G216)</f>
        <v>335.16349999999994</v>
      </c>
      <c r="K105">
        <f>$C$12*(ReDiarioFert!I214+ReDiarioFert!I215+ReDiarioFert!I216)</f>
        <v>215.11325076131095</v>
      </c>
      <c r="M105">
        <f>$C$12*(ReDiarioFert!K214+ReDiarioFert!K215+ReDiarioFert!K216)</f>
        <v>0.011971912857869998</v>
      </c>
      <c r="O105">
        <f>$C$12*(ReDiarioFert!M214+ReDiarioFert!M215+ReDiarioFert!M216)</f>
        <v>1.609520745</v>
      </c>
      <c r="S105">
        <f>((E105/100)*$G$176+(G105/100)*$G$177+(I105/100)*$G$178+(K105/100)*$G$179+(M105/100)*$G$180+(O105)*$G$181+(Q105*$G$182))</f>
        <v>6184.761263213102</v>
      </c>
    </row>
    <row r="106">
      <c r="A106">
        <v>31</v>
      </c>
      <c r="B106">
        <f>B105+3</f>
        <v>211</v>
      </c>
      <c r="C106">
        <f>$I$11+B106</f>
        <v>40137</v>
      </c>
      <c r="E106">
        <f>IF(($C$12*(ReDiarioFert!C217+ReDiarioFert!C218))&lt;=0,"0",($C$12*(ReDiarioFert!C217+ReDiarioFert!C218)))</f>
        <v>227.72776505597903</v>
      </c>
      <c r="G106">
        <f>$C$12*(ReDiarioFert!E217+ReDiarioFert!E218)</f>
        <v>82.53681739130434</v>
      </c>
      <c r="I106">
        <f>$C$12*(ReDiarioFert!G217+ReDiarioFert!G218)</f>
        <v>223.4423333333333</v>
      </c>
      <c r="K106">
        <f>$C$12*(ReDiarioFert!I217+ReDiarioFert!I218)</f>
        <v>143.40883384087397</v>
      </c>
      <c r="M106">
        <f>$C$12*(ReDiarioFert!K217+ReDiarioFert!K218)</f>
        <v>0.007981275238579999</v>
      </c>
      <c r="O106">
        <f>$C$12*(ReDiarioFert!M217+ReDiarioFert!M218)</f>
        <v>1.07301383</v>
      </c>
      <c r="Q106">
        <f>$C$12*Main!$D$63</f>
        <v>301</v>
      </c>
      <c r="S106">
        <f>((E106/100)*$G$176+(G106/100)*$G$177+(I106/100)*$G$178+(K106/100)*$G$179+(M106/100)*$G$180+(O106)*$G$181+(Q106*$G$182))</f>
        <v>4965.974175475402</v>
      </c>
    </row>
    <row r="107">
      <c r="B107">
        <f>B106+2</f>
        <v>213</v>
      </c>
      <c r="C107">
        <f>$I$11+B107</f>
        <v>40139</v>
      </c>
      <c r="E107">
        <f>IF(($C$12*(ReDiarioFert!C219+ReDiarioFert!C220))&lt;=0,"0",($C$12*(ReDiarioFert!C219+ReDiarioFert!C220)))</f>
        <v>227.72776505597903</v>
      </c>
      <c r="G107">
        <f>$C$12*(ReDiarioFert!E219+ReDiarioFert!E220)</f>
        <v>82.53681739130434</v>
      </c>
      <c r="I107">
        <f>$C$12*(ReDiarioFert!G219+ReDiarioFert!G220)</f>
        <v>223.4423333333333</v>
      </c>
      <c r="K107">
        <f>$C$12*(ReDiarioFert!I219+ReDiarioFert!I220)</f>
        <v>143.40883384087397</v>
      </c>
      <c r="M107">
        <f>$C$12*(ReDiarioFert!K219+ReDiarioFert!K220)</f>
        <v>0.007981275238579999</v>
      </c>
      <c r="O107">
        <f>$C$12*(ReDiarioFert!M219+ReDiarioFert!M220)</f>
        <v>1.07301383</v>
      </c>
      <c r="S107">
        <f>((E107/100)*$G$176+(G107/100)*$G$177+(I107/100)*$G$178+(K107/100)*$G$179+(M107/100)*$G$180+(O107)*$G$181+(Q107*$G$182))</f>
        <v>4123.174175475402</v>
      </c>
    </row>
    <row r="108">
      <c r="B108">
        <f>B107+2</f>
        <v>215</v>
      </c>
      <c r="C108">
        <f>$I$11+B108</f>
        <v>40141</v>
      </c>
      <c r="E108">
        <f>IF(($C$12*(ReDiarioFert!C221+ReDiarioFert!C222+ReDiarioFert!C223))&lt;=0,"0",($C$12*(ReDiarioFert!C221+ReDiarioFert!C222+ReDiarioFert!C223)))</f>
        <v>341.59164758396855</v>
      </c>
      <c r="G108">
        <f>$C$12*(ReDiarioFert!E221+ReDiarioFert!E222+ReDiarioFert!E223)</f>
        <v>123.80522608695652</v>
      </c>
      <c r="I108">
        <f>$C$12*(ReDiarioFert!G221+ReDiarioFert!G222+ReDiarioFert!G223)</f>
        <v>335.16349999999994</v>
      </c>
      <c r="K108">
        <f>$C$12*(ReDiarioFert!I221+ReDiarioFert!I222+ReDiarioFert!I223)</f>
        <v>215.11325076131095</v>
      </c>
      <c r="M108">
        <f>$C$12*(ReDiarioFert!K221+ReDiarioFert!K222+ReDiarioFert!K223)</f>
        <v>0.011971912857869998</v>
      </c>
      <c r="O108">
        <f>$C$12*(ReDiarioFert!M221+ReDiarioFert!M222+ReDiarioFert!M223)</f>
        <v>1.609520745</v>
      </c>
      <c r="S108">
        <f>((E108/100)*$G$176+(G108/100)*$G$177+(I108/100)*$G$178+(K108/100)*$G$179+(M108/100)*$G$180+(O108)*$G$181+(Q108*$G$182))</f>
        <v>6184.761263213102</v>
      </c>
    </row>
    <row r="109">
      <c r="A109">
        <v>32</v>
      </c>
      <c r="B109">
        <f>B108+3</f>
        <v>218</v>
      </c>
      <c r="C109">
        <f>$I$11+B109</f>
        <v>40144</v>
      </c>
      <c r="E109">
        <f>IF(($C$12*(ReDiarioFert!C224+ReDiarioFert!C225))&lt;=0,"0",($C$12*(ReDiarioFert!C224+ReDiarioFert!C225)))</f>
        <v>184.39030162982502</v>
      </c>
      <c r="G109">
        <f>$C$12*(ReDiarioFert!E224+ReDiarioFert!E225)</f>
        <v>82.53681739130434</v>
      </c>
      <c r="I109">
        <f>$C$12*(ReDiarioFert!G224+ReDiarioFert!G225)</f>
        <v>223.4423333333333</v>
      </c>
      <c r="K109">
        <f>$C$12*(ReDiarioFert!I224+ReDiarioFert!I225)</f>
        <v>143.40883384087397</v>
      </c>
      <c r="M109">
        <f>$C$12*(ReDiarioFert!K224+ReDiarioFert!K225)</f>
        <v>0.007981275238579999</v>
      </c>
      <c r="O109">
        <f>$C$12*(ReDiarioFert!M224+ReDiarioFert!M225)</f>
        <v>1.07301383</v>
      </c>
      <c r="Q109">
        <f>$C$12*Main!$D$63</f>
        <v>301</v>
      </c>
      <c r="S109">
        <f>((E109/100)*$G$176+(G109/100)*$G$177+(I109/100)*$G$178+(K109/100)*$G$179+(M109/100)*$G$180+(O109)*$G$181+(Q109*$G$182))</f>
        <v>4747.1199851733245</v>
      </c>
    </row>
    <row r="110">
      <c r="B110">
        <f>B109+2</f>
        <v>220</v>
      </c>
      <c r="C110">
        <f>$I$11+B110</f>
        <v>40146</v>
      </c>
      <c r="E110">
        <f>IF(($C$12*(ReDiarioFert!C226+ReDiarioFert!C227))&lt;=0,"0",($C$12*(ReDiarioFert!C226+ReDiarioFert!C227)))</f>
        <v>184.39030162982502</v>
      </c>
      <c r="G110">
        <f>$C$12*(ReDiarioFert!E226+ReDiarioFert!E227)</f>
        <v>82.53681739130434</v>
      </c>
      <c r="I110">
        <f>$C$12*(ReDiarioFert!G226+ReDiarioFert!G227)</f>
        <v>223.4423333333333</v>
      </c>
      <c r="K110">
        <f>$C$12*(ReDiarioFert!I226+ReDiarioFert!I227)</f>
        <v>143.40883384087397</v>
      </c>
      <c r="M110">
        <f>$C$12*(ReDiarioFert!K226+ReDiarioFert!K227)</f>
        <v>0.007981275238579999</v>
      </c>
      <c r="O110">
        <f>$C$12*(ReDiarioFert!M226+ReDiarioFert!M227)</f>
        <v>1.07301383</v>
      </c>
      <c r="S110">
        <f>((E110/100)*$G$176+(G110/100)*$G$177+(I110/100)*$G$178+(K110/100)*$G$179+(M110/100)*$G$180+(O110)*$G$181+(Q110*$G$182))</f>
        <v>3904.3199851733243</v>
      </c>
    </row>
    <row r="111">
      <c r="B111">
        <f>B110+2</f>
        <v>222</v>
      </c>
      <c r="C111">
        <f>$I$11+B111</f>
        <v>40148</v>
      </c>
      <c r="E111">
        <f>IF(($C$12*(ReDiarioFert!C228+ReDiarioFert!C229+ReDiarioFert!C230))&lt;=0,"0",($C$12*(ReDiarioFert!C228+ReDiarioFert!C229+ReDiarioFert!C230)))</f>
        <v>276.58545244473754</v>
      </c>
      <c r="G111">
        <f>$C$12*(ReDiarioFert!E228+ReDiarioFert!E229+ReDiarioFert!E230)</f>
        <v>123.80522608695652</v>
      </c>
      <c r="I111">
        <f>$C$12*(ReDiarioFert!G228+ReDiarioFert!G229+ReDiarioFert!G230)</f>
        <v>335.16349999999994</v>
      </c>
      <c r="K111">
        <f>$C$12*(ReDiarioFert!I228+ReDiarioFert!I229+ReDiarioFert!I230)</f>
        <v>215.11325076131095</v>
      </c>
      <c r="M111">
        <f>$C$12*(ReDiarioFert!K228+ReDiarioFert!K229+ReDiarioFert!K230)</f>
        <v>0.011971912857869998</v>
      </c>
      <c r="O111">
        <f>$C$12*(ReDiarioFert!M228+ReDiarioFert!M229+ReDiarioFert!M230)</f>
        <v>1.609520745</v>
      </c>
      <c r="S111">
        <f>((E111/100)*$G$176+(G111/100)*$G$177+(I111/100)*$G$178+(K111/100)*$G$179+(M111/100)*$G$180+(O111)*$G$181+(Q111*$G$182))</f>
        <v>5856.479977759986</v>
      </c>
    </row>
    <row r="112">
      <c r="A112">
        <v>33</v>
      </c>
      <c r="B112">
        <f>B111+3</f>
        <v>225</v>
      </c>
      <c r="C112">
        <f>$I$11+B112</f>
        <v>40151</v>
      </c>
      <c r="E112">
        <f>IF(($C$12*(ReDiarioFert!C231+ReDiarioFert!C232))&lt;=0,"0",($C$12*(ReDiarioFert!C231+ReDiarioFert!C232)))</f>
        <v>184.39030162982502</v>
      </c>
      <c r="G112">
        <f>$C$12*(ReDiarioFert!E231+ReDiarioFert!E232)</f>
        <v>82.53681739130434</v>
      </c>
      <c r="I112">
        <f>$C$12*(ReDiarioFert!G231+ReDiarioFert!G232)</f>
        <v>223.4423333333333</v>
      </c>
      <c r="K112">
        <f>$C$12*(ReDiarioFert!I231+ReDiarioFert!I232)</f>
        <v>143.40883384087397</v>
      </c>
      <c r="M112">
        <f>$C$12*(ReDiarioFert!K231+ReDiarioFert!K232)</f>
        <v>0.007981275238579999</v>
      </c>
      <c r="O112">
        <f>$C$12*(ReDiarioFert!M231+ReDiarioFert!M232)</f>
        <v>1.07301383</v>
      </c>
      <c r="Q112">
        <f>$C$12*Main!$D$63</f>
        <v>301</v>
      </c>
      <c r="S112">
        <f>((E112/100)*$G$176+(G112/100)*$G$177+(I112/100)*$G$178+(K112/100)*$G$179+(M112/100)*$G$180+(O112)*$G$181+(Q112*$G$182))</f>
        <v>4747.1199851733245</v>
      </c>
    </row>
    <row r="113">
      <c r="B113">
        <f>B112+2</f>
        <v>227</v>
      </c>
      <c r="C113">
        <f>$I$11+B113</f>
        <v>40153</v>
      </c>
      <c r="E113">
        <f>IF(($C$12*(ReDiarioFert!C233+ReDiarioFert!C234))&lt;=0,"0",($C$12*(ReDiarioFert!C233+ReDiarioFert!C234)))</f>
        <v>184.39030162982502</v>
      </c>
      <c r="G113">
        <f>$C$12*(ReDiarioFert!E233+ReDiarioFert!E234)</f>
        <v>82.53681739130434</v>
      </c>
      <c r="I113">
        <f>$C$12*(ReDiarioFert!G233+ReDiarioFert!G234)</f>
        <v>223.4423333333333</v>
      </c>
      <c r="K113">
        <f>$C$12*(ReDiarioFert!I233+ReDiarioFert!I234)</f>
        <v>143.40883384087397</v>
      </c>
      <c r="M113">
        <f>$C$12*(ReDiarioFert!K233+ReDiarioFert!K234)</f>
        <v>0.007981275238579999</v>
      </c>
      <c r="O113">
        <f>$C$12*(ReDiarioFert!M233+ReDiarioFert!M234)</f>
        <v>1.07301383</v>
      </c>
      <c r="S113">
        <f>((E113/100)*$G$176+(G113/100)*$G$177+(I113/100)*$G$178+(K113/100)*$G$179+(M113/100)*$G$180+(O113)*$G$181+(Q113*$G$182))</f>
        <v>3904.3199851733243</v>
      </c>
    </row>
    <row r="114">
      <c r="B114">
        <f>B113+2</f>
        <v>229</v>
      </c>
      <c r="C114">
        <f>$I$11+B114</f>
        <v>40155</v>
      </c>
      <c r="E114">
        <f>IF(($C$12*(ReDiarioFert!C235+ReDiarioFert!C236+ReDiarioFert!C237))&lt;=0,"0",($C$12*(ReDiarioFert!C235+ReDiarioFert!C236+ReDiarioFert!C237)))</f>
        <v>276.58545244473754</v>
      </c>
      <c r="G114">
        <f>$C$12*(ReDiarioFert!E235+ReDiarioFert!E236+ReDiarioFert!E237)</f>
        <v>123.80522608695652</v>
      </c>
      <c r="I114">
        <f>$C$12*(ReDiarioFert!G235+ReDiarioFert!G236+ReDiarioFert!G237)</f>
        <v>335.16349999999994</v>
      </c>
      <c r="K114">
        <f>$C$12*(ReDiarioFert!I235+ReDiarioFert!I236+ReDiarioFert!I237)</f>
        <v>215.11325076131095</v>
      </c>
      <c r="M114">
        <f>$C$12*(ReDiarioFert!K235+ReDiarioFert!K236+ReDiarioFert!K237)</f>
        <v>0.011971912857869998</v>
      </c>
      <c r="O114">
        <f>$C$12*(ReDiarioFert!M235+ReDiarioFert!M236+ReDiarioFert!M237)</f>
        <v>1.609520745</v>
      </c>
      <c r="S114">
        <f>((E114/100)*$G$176+(G114/100)*$G$177+(I114/100)*$G$178+(K114/100)*$G$179+(M114/100)*$G$180+(O114)*$G$181+(Q114*$G$182))</f>
        <v>5856.479977759986</v>
      </c>
    </row>
    <row r="115">
      <c r="A115">
        <v>34</v>
      </c>
      <c r="B115">
        <f>B114+3</f>
        <v>232</v>
      </c>
      <c r="C115">
        <f>$I$11+B115</f>
        <v>40158</v>
      </c>
      <c r="E115">
        <f>IF(($C$12*(ReDiarioFert!C238+ReDiarioFert!C239))&lt;=0,"0",($C$12*(ReDiarioFert!C238+ReDiarioFert!C239)))</f>
        <v>184.39030162982502</v>
      </c>
      <c r="G115">
        <f>$C$12*(ReDiarioFert!E238+ReDiarioFert!E239)</f>
        <v>82.53681739130434</v>
      </c>
      <c r="I115">
        <f>$C$12*(ReDiarioFert!G238+ReDiarioFert!G239)</f>
        <v>223.4423333333333</v>
      </c>
      <c r="K115">
        <f>$C$12*(ReDiarioFert!I238+ReDiarioFert!I239)</f>
        <v>143.40883384087397</v>
      </c>
      <c r="M115">
        <f>$C$12*(ReDiarioFert!K238+ReDiarioFert!K239)</f>
        <v>0.007981275238579999</v>
      </c>
      <c r="O115">
        <f>$C$12*(ReDiarioFert!M238+ReDiarioFert!M239)</f>
        <v>1.07301383</v>
      </c>
      <c r="Q115">
        <f>$C$12*Main!$D$63</f>
        <v>301</v>
      </c>
      <c r="S115">
        <f>((E115/100)*$G$176+(G115/100)*$G$177+(I115/100)*$G$178+(K115/100)*$G$179+(M115/100)*$G$180+(O115)*$G$181+(Q115*$G$182))</f>
        <v>4747.1199851733245</v>
      </c>
    </row>
    <row r="116">
      <c r="B116">
        <f>B115+2</f>
        <v>234</v>
      </c>
      <c r="C116">
        <f>$I$11+B116</f>
        <v>40160</v>
      </c>
      <c r="E116">
        <f>IF(($C$12*(ReDiarioFert!C240+ReDiarioFert!C241))&lt;=0,"0",($C$12*(ReDiarioFert!C240+ReDiarioFert!C241)))</f>
        <v>184.39030162982502</v>
      </c>
      <c r="G116">
        <f>$C$12*(ReDiarioFert!E240+ReDiarioFert!E241)</f>
        <v>82.53681739130434</v>
      </c>
      <c r="I116">
        <f>$C$12*(ReDiarioFert!G240+ReDiarioFert!G241)</f>
        <v>223.4423333333333</v>
      </c>
      <c r="K116">
        <f>$C$12*(ReDiarioFert!I240+ReDiarioFert!I241)</f>
        <v>143.40883384087397</v>
      </c>
      <c r="M116">
        <f>$C$12*(ReDiarioFert!K240+ReDiarioFert!K241)</f>
        <v>0.007981275238579999</v>
      </c>
      <c r="O116">
        <f>$C$12*(ReDiarioFert!M240+ReDiarioFert!M241)</f>
        <v>1.07301383</v>
      </c>
      <c r="S116">
        <f>((E116/100)*$G$176+(G116/100)*$G$177+(I116/100)*$G$178+(K116/100)*$G$179+(M116/100)*$G$180+(O116)*$G$181+(Q116*$G$182))</f>
        <v>3904.3199851733243</v>
      </c>
    </row>
    <row r="117">
      <c r="B117">
        <f>B116+2</f>
        <v>236</v>
      </c>
      <c r="C117">
        <f>$I$11+B117</f>
        <v>40162</v>
      </c>
      <c r="E117">
        <f>IF(($C$12*(ReDiarioFert!C242+ReDiarioFert!C243+ReDiarioFert!C244))&lt;=0,"0",($C$12*(ReDiarioFert!C242+ReDiarioFert!C243+ReDiarioFert!C244)))</f>
        <v>276.58545244473754</v>
      </c>
      <c r="G117">
        <f>$C$12*(ReDiarioFert!E242+ReDiarioFert!E243+ReDiarioFert!E244)</f>
        <v>123.80522608695652</v>
      </c>
      <c r="I117">
        <f>$C$12*(ReDiarioFert!G242+ReDiarioFert!G243+ReDiarioFert!G244)</f>
        <v>335.16349999999994</v>
      </c>
      <c r="K117">
        <f>$C$12*(ReDiarioFert!I242+ReDiarioFert!I243+ReDiarioFert!I244)</f>
        <v>215.11325076131095</v>
      </c>
      <c r="M117">
        <f>$C$12*(ReDiarioFert!K242+ReDiarioFert!K243+ReDiarioFert!K244)</f>
        <v>0.011971912857869998</v>
      </c>
      <c r="O117">
        <f>$C$12*(ReDiarioFert!M242+ReDiarioFert!M243+ReDiarioFert!M244)</f>
        <v>1.609520745</v>
      </c>
      <c r="S117">
        <f>((E117/100)*$G$176+(G117/100)*$G$177+(I117/100)*$G$178+(K117/100)*$G$179+(M117/100)*$G$180+(O117)*$G$181+(Q117*$G$182))</f>
        <v>5856.479977759986</v>
      </c>
    </row>
    <row r="118">
      <c r="A118">
        <v>35</v>
      </c>
      <c r="B118">
        <f>B117+3</f>
        <v>239</v>
      </c>
      <c r="C118">
        <f>$I$11+B118</f>
        <v>40165</v>
      </c>
      <c r="E118">
        <f>IF(($C$12*(ReDiarioFert!C245+ReDiarioFert!C246))&lt;=0,"0",($C$12*(ReDiarioFert!C245+ReDiarioFert!C246)))</f>
        <v>184.39030162982502</v>
      </c>
      <c r="G118">
        <f>$C$12*(ReDiarioFert!E245+ReDiarioFert!E246)</f>
        <v>82.53681739130434</v>
      </c>
      <c r="I118">
        <f>$C$12*(ReDiarioFert!G245+ReDiarioFert!G246)</f>
        <v>223.4423333333333</v>
      </c>
      <c r="K118">
        <f>$C$12*(ReDiarioFert!I245+ReDiarioFert!I246)</f>
        <v>143.40883384087397</v>
      </c>
      <c r="M118">
        <f>$C$12*(ReDiarioFert!K245+ReDiarioFert!K246)</f>
        <v>0.007981275238579999</v>
      </c>
      <c r="O118">
        <f>$C$12*(ReDiarioFert!M245+ReDiarioFert!M246)</f>
        <v>1.07301383</v>
      </c>
      <c r="Q118">
        <f>$C$12*Main!$D$63</f>
        <v>301</v>
      </c>
      <c r="S118">
        <f>((E118/100)*$G$176+(G118/100)*$G$177+(I118/100)*$G$178+(K118/100)*$G$179+(M118/100)*$G$180+(O118)*$G$181+(Q118*$G$182))</f>
        <v>4747.1199851733245</v>
      </c>
    </row>
    <row r="119">
      <c r="B119">
        <f>B118+2</f>
        <v>241</v>
      </c>
      <c r="C119">
        <f>$I$11+B119</f>
        <v>40167</v>
      </c>
      <c r="E119">
        <f>IF(($C$12*(ReDiarioFert!C247+ReDiarioFert!C248))&lt;=0,"0",($C$12*(ReDiarioFert!C247+ReDiarioFert!C248)))</f>
        <v>184.39030162982502</v>
      </c>
      <c r="G119">
        <f>$C$12*(ReDiarioFert!E247+ReDiarioFert!E248)</f>
        <v>82.53681739130434</v>
      </c>
      <c r="I119">
        <f>$C$12*(ReDiarioFert!G247+ReDiarioFert!G248)</f>
        <v>223.4423333333333</v>
      </c>
      <c r="K119">
        <f>$C$12*(ReDiarioFert!I247+ReDiarioFert!I248)</f>
        <v>143.40883384087397</v>
      </c>
      <c r="M119">
        <f>$C$12*(ReDiarioFert!K247+ReDiarioFert!K248)</f>
        <v>0.007981275238579999</v>
      </c>
      <c r="O119">
        <f>$C$12*(ReDiarioFert!M247+ReDiarioFert!M248)</f>
        <v>1.07301383</v>
      </c>
      <c r="S119">
        <f>((E119/100)*$G$176+(G119/100)*$G$177+(I119/100)*$G$178+(K119/100)*$G$179+(M119/100)*$G$180+(O119)*$G$181+(Q119*$G$182))</f>
        <v>3904.3199851733243</v>
      </c>
    </row>
    <row r="120">
      <c r="B120">
        <f>B119+2</f>
        <v>243</v>
      </c>
      <c r="C120">
        <f>$I$11+B120</f>
        <v>40169</v>
      </c>
      <c r="E120">
        <f>IF(($C$12*(ReDiarioFert!C249+ReDiarioFert!C250+ReDiarioFert!C251))&lt;=0,"0",($C$12*(ReDiarioFert!C249+ReDiarioFert!C250+ReDiarioFert!C251)))</f>
        <v>276.58545244473754</v>
      </c>
      <c r="G120">
        <f>$C$12*(ReDiarioFert!E249+ReDiarioFert!E250+ReDiarioFert!E251)</f>
        <v>123.80522608695652</v>
      </c>
      <c r="I120">
        <f>$C$12*(ReDiarioFert!G249+ReDiarioFert!G250+ReDiarioFert!G251)</f>
        <v>335.16349999999994</v>
      </c>
      <c r="K120">
        <f>$C$12*(ReDiarioFert!I249+ReDiarioFert!I250+ReDiarioFert!I251)</f>
        <v>215.11325076131095</v>
      </c>
      <c r="M120">
        <f>$C$12*(ReDiarioFert!K249+ReDiarioFert!K250+ReDiarioFert!K251)</f>
        <v>0.011971912857869998</v>
      </c>
      <c r="O120">
        <f>$C$12*(ReDiarioFert!M249+ReDiarioFert!M250+ReDiarioFert!M251)</f>
        <v>1.609520745</v>
      </c>
      <c r="S120">
        <f>((E120/100)*$G$176+(G120/100)*$G$177+(I120/100)*$G$178+(K120/100)*$G$179+(M120/100)*$G$180+(O120)*$G$181+(Q120*$G$182))</f>
        <v>5856.479977759986</v>
      </c>
    </row>
    <row r="121">
      <c r="A121">
        <v>36</v>
      </c>
      <c r="B121">
        <f>B120+3</f>
        <v>246</v>
      </c>
      <c r="C121">
        <f>$I$11+B121</f>
        <v>40172</v>
      </c>
      <c r="E121">
        <f>IF(($C$12*(ReDiarioFert!C252+ReDiarioFert!C253))&lt;=0,"0",($C$12*(ReDiarioFert!C252+ReDiarioFert!C253)))</f>
        <v>184.39030162982502</v>
      </c>
      <c r="G121">
        <f>$C$12*(ReDiarioFert!E252+ReDiarioFert!E253)</f>
        <v>82.53681739130434</v>
      </c>
      <c r="I121">
        <f>$C$12*(ReDiarioFert!G252+ReDiarioFert!G253)</f>
        <v>223.4423333333333</v>
      </c>
      <c r="K121">
        <f>$C$12*(ReDiarioFert!I252+ReDiarioFert!I253)</f>
        <v>143.40883384087397</v>
      </c>
      <c r="M121">
        <f>$C$12*(ReDiarioFert!K252+ReDiarioFert!K253)</f>
        <v>0.007981275238579999</v>
      </c>
      <c r="O121">
        <f>$C$12*(ReDiarioFert!M252+ReDiarioFert!M253)</f>
        <v>1.07301383</v>
      </c>
      <c r="Q121">
        <f>$C$12*Main!$D$63</f>
        <v>301</v>
      </c>
      <c r="S121">
        <f>((E121/100)*$G$176+(G121/100)*$G$177+(I121/100)*$G$178+(K121/100)*$G$179+(M121/100)*$G$180+(O121)*$G$181+(Q121*$G$182))</f>
        <v>4747.1199851733245</v>
      </c>
    </row>
    <row r="122">
      <c r="B122">
        <f>B121+2</f>
        <v>248</v>
      </c>
      <c r="C122">
        <f>$I$11+B122</f>
        <v>40174</v>
      </c>
      <c r="E122">
        <f>IF(($C$12*(ReDiarioFert!C254+ReDiarioFert!C255))&lt;=0,"0",($C$12*(ReDiarioFert!C254+ReDiarioFert!C255)))</f>
        <v>184.39030162982502</v>
      </c>
      <c r="G122">
        <f>$C$12*(ReDiarioFert!E254+ReDiarioFert!E255)</f>
        <v>82.53681739130434</v>
      </c>
      <c r="I122">
        <f>$C$12*(ReDiarioFert!G254+ReDiarioFert!G255)</f>
        <v>223.4423333333333</v>
      </c>
      <c r="K122">
        <f>$C$12*(ReDiarioFert!I254+ReDiarioFert!I255)</f>
        <v>143.40883384087397</v>
      </c>
      <c r="M122">
        <f>$C$12*(ReDiarioFert!K254+ReDiarioFert!K255)</f>
        <v>0.007981275238579999</v>
      </c>
      <c r="O122">
        <f>$C$12*(ReDiarioFert!M254+ReDiarioFert!M255)</f>
        <v>1.07301383</v>
      </c>
      <c r="S122">
        <f>((E122/100)*$G$176+(G122/100)*$G$177+(I122/100)*$G$178+(K122/100)*$G$179+(M122/100)*$G$180+(O122)*$G$181+(Q122*$G$182))</f>
        <v>3904.3199851733243</v>
      </c>
    </row>
    <row r="123">
      <c r="B123">
        <f>B122+2</f>
        <v>250</v>
      </c>
      <c r="C123">
        <f>$I$11+B123</f>
        <v>40176</v>
      </c>
      <c r="E123">
        <f>IF(($C$12*(ReDiarioFert!C256+ReDiarioFert!C257+ReDiarioFert!C258))&lt;=0,"0",($C$12*(ReDiarioFert!C256+ReDiarioFert!C257+ReDiarioFert!C258)))</f>
        <v>276.58545244473754</v>
      </c>
      <c r="G123">
        <f>$C$12*(ReDiarioFert!E256+ReDiarioFert!E257+ReDiarioFert!E258)</f>
        <v>123.80522608695652</v>
      </c>
      <c r="I123">
        <f>$C$12*(ReDiarioFert!G256+ReDiarioFert!G257+ReDiarioFert!G258)</f>
        <v>335.16349999999994</v>
      </c>
      <c r="K123">
        <f>$C$12*(ReDiarioFert!I256+ReDiarioFert!I257+ReDiarioFert!I258)</f>
        <v>215.11325076131095</v>
      </c>
      <c r="M123">
        <f>$C$12*(ReDiarioFert!K256+ReDiarioFert!K257+ReDiarioFert!K258)</f>
        <v>0.011971912857869998</v>
      </c>
      <c r="O123">
        <f>$C$12*(ReDiarioFert!M256+ReDiarioFert!M257+ReDiarioFert!M258)</f>
        <v>1.609520745</v>
      </c>
      <c r="S123">
        <f>((E123/100)*$G$176+(G123/100)*$G$177+(I123/100)*$G$178+(K123/100)*$G$179+(M123/100)*$G$180+(O123)*$G$181+(Q123*$G$182))</f>
        <v>5856.479977759986</v>
      </c>
    </row>
    <row r="124">
      <c r="A124">
        <v>37</v>
      </c>
      <c r="B124">
        <f>B123+3</f>
        <v>253</v>
      </c>
      <c r="C124">
        <f>$I$11+B124</f>
        <v>40179</v>
      </c>
      <c r="E124">
        <f>IF(($C$12*(ReDiarioFert!C259+ReDiarioFert!C260))&lt;=0,"0",($C$12*(ReDiarioFert!C259+ReDiarioFert!C260)))</f>
        <v>184.39030162982502</v>
      </c>
      <c r="G124">
        <f>$C$12*(ReDiarioFert!E259+ReDiarioFert!E260)</f>
        <v>82.53681739130434</v>
      </c>
      <c r="I124">
        <f>$C$12*(ReDiarioFert!G259+ReDiarioFert!G260)</f>
        <v>223.4423333333333</v>
      </c>
      <c r="K124">
        <f>$C$12*(ReDiarioFert!I259+ReDiarioFert!I260)</f>
        <v>143.40883384087397</v>
      </c>
      <c r="M124">
        <f>$C$12*(ReDiarioFert!K259+ReDiarioFert!K260)</f>
        <v>0.007981275238579999</v>
      </c>
      <c r="O124">
        <f>$C$12*(ReDiarioFert!M259+ReDiarioFert!M260)</f>
        <v>1.07301383</v>
      </c>
      <c r="Q124">
        <f>$C$12*Main!$D$63</f>
        <v>301</v>
      </c>
      <c r="S124">
        <f>((E124/100)*$G$176+(G124/100)*$G$177+(I124/100)*$G$178+(K124/100)*$G$179+(M124/100)*$G$180+(O124)*$G$181+(Q124*$G$182))</f>
        <v>4747.1199851733245</v>
      </c>
    </row>
    <row r="125">
      <c r="B125">
        <f>B124+2</f>
        <v>255</v>
      </c>
      <c r="C125">
        <f>$I$11+B125</f>
        <v>40181</v>
      </c>
      <c r="E125">
        <f>IF(($C$12*(ReDiarioFert!C261+ReDiarioFert!C262))&lt;=0,"0",($C$12*(ReDiarioFert!C261+ReDiarioFert!C262)))</f>
        <v>184.39030162982502</v>
      </c>
      <c r="G125">
        <f>$C$12*(ReDiarioFert!E261+ReDiarioFert!E262)</f>
        <v>82.53681739130434</v>
      </c>
      <c r="I125">
        <f>$C$12*(ReDiarioFert!G261+ReDiarioFert!G262)</f>
        <v>223.4423333333333</v>
      </c>
      <c r="K125">
        <f>$C$12*(ReDiarioFert!I261+ReDiarioFert!I262)</f>
        <v>143.40883384087397</v>
      </c>
      <c r="M125">
        <f>$C$12*(ReDiarioFert!K261+ReDiarioFert!K262)</f>
        <v>0.007981275238579999</v>
      </c>
      <c r="O125">
        <f>$C$12*(ReDiarioFert!M261+ReDiarioFert!M262)</f>
        <v>1.07301383</v>
      </c>
      <c r="S125">
        <f>((E125/100)*$G$176+(G125/100)*$G$177+(I125/100)*$G$178+(K125/100)*$G$179+(M125/100)*$G$180+(O125)*$G$181+(Q125*$G$182))</f>
        <v>3904.3199851733243</v>
      </c>
    </row>
    <row r="126">
      <c r="B126">
        <f>B125+2</f>
        <v>257</v>
      </c>
      <c r="C126">
        <f>$I$11+B126</f>
        <v>40183</v>
      </c>
      <c r="E126">
        <f>IF(($C$12*(ReDiarioFert!C263+ReDiarioFert!C264+ReDiarioFert!C265))&lt;=0,"0",($C$12*(ReDiarioFert!C263+ReDiarioFert!C264+ReDiarioFert!C265)))</f>
        <v>276.58545244473754</v>
      </c>
      <c r="G126">
        <f>$C$12*(ReDiarioFert!E263+ReDiarioFert!E264+ReDiarioFert!E265)</f>
        <v>123.80522608695652</v>
      </c>
      <c r="I126">
        <f>$C$12*(ReDiarioFert!G263+ReDiarioFert!G264+ReDiarioFert!G265)</f>
        <v>335.16349999999994</v>
      </c>
      <c r="K126">
        <f>$C$12*(ReDiarioFert!I263+ReDiarioFert!I264+ReDiarioFert!I265)</f>
        <v>215.11325076131095</v>
      </c>
      <c r="M126">
        <f>$C$12*(ReDiarioFert!K263+ReDiarioFert!K264+ReDiarioFert!K265)</f>
        <v>0.011971912857869998</v>
      </c>
      <c r="O126">
        <f>$C$12*(ReDiarioFert!M263+ReDiarioFert!M264+ReDiarioFert!M265)</f>
        <v>1.609520745</v>
      </c>
      <c r="S126">
        <f>((E126/100)*$G$176+(G126/100)*$G$177+(I126/100)*$G$178+(K126/100)*$G$179+(M126/100)*$G$180+(O126)*$G$181+(Q126*$G$182))</f>
        <v>5856.479977759986</v>
      </c>
    </row>
    <row r="127">
      <c r="A127">
        <v>38</v>
      </c>
      <c r="B127">
        <f>B126+3</f>
        <v>260</v>
      </c>
      <c r="C127">
        <f>$I$11+B127</f>
        <v>40186</v>
      </c>
      <c r="E127">
        <f>IF(($C$12*(ReDiarioFert!C266+ReDiarioFert!C267))&lt;=0,"0",($C$12*(ReDiarioFert!C266+ReDiarioFert!C267)))</f>
        <v>184.39030162982502</v>
      </c>
      <c r="G127">
        <f>$C$12*(ReDiarioFert!E266+ReDiarioFert!E267)</f>
        <v>82.53681739130434</v>
      </c>
      <c r="I127">
        <f>$C$12*(ReDiarioFert!G266+ReDiarioFert!G267)</f>
        <v>223.4423333333333</v>
      </c>
      <c r="K127">
        <f>$C$12*(ReDiarioFert!I266+ReDiarioFert!I267)</f>
        <v>143.40883384087397</v>
      </c>
      <c r="M127">
        <f>$C$12*(ReDiarioFert!K266+ReDiarioFert!K267)</f>
        <v>0.007981275238579999</v>
      </c>
      <c r="O127">
        <f>$C$12*(ReDiarioFert!M266+ReDiarioFert!M267)</f>
        <v>1.07301383</v>
      </c>
      <c r="Q127">
        <f>$C$12*Main!$D$63</f>
        <v>301</v>
      </c>
      <c r="S127">
        <f>((E127/100)*$G$176+(G127/100)*$G$177+(I127/100)*$G$178+(K127/100)*$G$179+(M127/100)*$G$180+(O127)*$G$181+(Q127*$G$182))</f>
        <v>4747.1199851733245</v>
      </c>
    </row>
    <row r="128">
      <c r="B128">
        <f>B127+2</f>
        <v>262</v>
      </c>
      <c r="C128">
        <f>$I$11+B128</f>
        <v>40188</v>
      </c>
      <c r="E128">
        <f>IF(($C$12*(ReDiarioFert!C268+ReDiarioFert!C269))&lt;=0,"0",($C$12*(ReDiarioFert!C268+ReDiarioFert!C269)))</f>
        <v>184.39030162982502</v>
      </c>
      <c r="G128">
        <f>$C$12*(ReDiarioFert!E268+ReDiarioFert!E269)</f>
        <v>82.53681739130434</v>
      </c>
      <c r="I128">
        <f>$C$12*(ReDiarioFert!G268+ReDiarioFert!G269)</f>
        <v>223.4423333333333</v>
      </c>
      <c r="K128">
        <f>$C$12*(ReDiarioFert!I268+ReDiarioFert!I269)</f>
        <v>143.40883384087397</v>
      </c>
      <c r="M128">
        <f>$C$12*(ReDiarioFert!K268+ReDiarioFert!K269)</f>
        <v>0.007981275238579999</v>
      </c>
      <c r="O128">
        <f>$C$12*(ReDiarioFert!M268+ReDiarioFert!M269)</f>
        <v>1.07301383</v>
      </c>
      <c r="S128">
        <f>((E128/100)*$G$176+(G128/100)*$G$177+(I128/100)*$G$178+(K128/100)*$G$179+(M128/100)*$G$180+(O128)*$G$181+(Q128*$G$182))</f>
        <v>3904.3199851733243</v>
      </c>
    </row>
    <row r="129">
      <c r="B129">
        <f>B128+2</f>
        <v>264</v>
      </c>
      <c r="C129">
        <f>$I$11+B129</f>
        <v>40190</v>
      </c>
      <c r="E129">
        <f>IF(($C$12*(ReDiarioFert!C270+ReDiarioFert!C271+ReDiarioFert!C272))&lt;=0,"0",($C$12*(ReDiarioFert!C270+ReDiarioFert!C271+ReDiarioFert!C272)))</f>
        <v>276.58545244473754</v>
      </c>
      <c r="G129">
        <f>$C$12*(ReDiarioFert!E270+ReDiarioFert!E271+ReDiarioFert!E272)</f>
        <v>123.80522608695652</v>
      </c>
      <c r="I129">
        <f>$C$12*(ReDiarioFert!G270+ReDiarioFert!G271+ReDiarioFert!G272)</f>
        <v>335.16349999999994</v>
      </c>
      <c r="K129">
        <f>$C$12*(ReDiarioFert!I270+ReDiarioFert!I271+ReDiarioFert!I272)</f>
        <v>215.11325076131095</v>
      </c>
      <c r="M129">
        <f>$C$12*(ReDiarioFert!K270+ReDiarioFert!K271+ReDiarioFert!K272)</f>
        <v>0.011971912857869998</v>
      </c>
      <c r="O129">
        <f>$C$12*(ReDiarioFert!M270+ReDiarioFert!M271+ReDiarioFert!M272)</f>
        <v>1.609520745</v>
      </c>
      <c r="S129">
        <f>((E129/100)*$G$176+(G129/100)*$G$177+(I129/100)*$G$178+(K129/100)*$G$179+(M129/100)*$G$180+(O129)*$G$181+(Q129*$G$182))</f>
        <v>5856.479977759986</v>
      </c>
    </row>
    <row r="130">
      <c r="A130">
        <v>39</v>
      </c>
      <c r="B130">
        <f>B129+3</f>
        <v>267</v>
      </c>
      <c r="C130">
        <f>$I$11+B130</f>
        <v>40193</v>
      </c>
      <c r="E130">
        <f>IF(($C$12*(ReDiarioFert!C273+ReDiarioFert!C274))&lt;=0,"0",($C$12*(ReDiarioFert!C273+ReDiarioFert!C274)))</f>
        <v>184.39030162982502</v>
      </c>
      <c r="G130">
        <f>$C$12*(ReDiarioFert!E273+ReDiarioFert!E274)</f>
        <v>82.53681739130434</v>
      </c>
      <c r="I130">
        <f>$C$12*(ReDiarioFert!G273+ReDiarioFert!G274)</f>
        <v>223.4423333333333</v>
      </c>
      <c r="K130">
        <f>$C$12*(ReDiarioFert!I273+ReDiarioFert!I274)</f>
        <v>143.40883384087397</v>
      </c>
      <c r="M130">
        <f>$C$12*(ReDiarioFert!K273+ReDiarioFert!K274)</f>
        <v>0.007981275238579999</v>
      </c>
      <c r="O130">
        <f>$C$12*(ReDiarioFert!M273+ReDiarioFert!M274)</f>
        <v>1.07301383</v>
      </c>
      <c r="Q130">
        <f>$C$12*Main!$D$63</f>
        <v>301</v>
      </c>
      <c r="S130">
        <f>((E130/100)*$G$176+(G130/100)*$G$177+(I130/100)*$G$178+(K130/100)*$G$179+(M130/100)*$G$180+(O130)*$G$181+(Q130*$G$182))</f>
        <v>4747.1199851733245</v>
      </c>
    </row>
    <row r="131">
      <c r="B131">
        <f>B130+2</f>
        <v>269</v>
      </c>
      <c r="C131">
        <f>$I$11+B131</f>
        <v>40195</v>
      </c>
      <c r="E131">
        <f>IF(($C$12*(ReDiarioFert!C275+ReDiarioFert!C276))&lt;=0,"0",($C$12*(ReDiarioFert!C275+ReDiarioFert!C276)))</f>
        <v>184.39030162982502</v>
      </c>
      <c r="G131">
        <f>$C$12*(ReDiarioFert!E275+ReDiarioFert!E276)</f>
        <v>82.53681739130434</v>
      </c>
      <c r="I131">
        <f>$C$12*(ReDiarioFert!G275+ReDiarioFert!G276)</f>
        <v>223.4423333333333</v>
      </c>
      <c r="K131">
        <f>$C$12*(ReDiarioFert!I275+ReDiarioFert!I276)</f>
        <v>143.40883384087397</v>
      </c>
      <c r="M131">
        <f>$C$12*(ReDiarioFert!K275+ReDiarioFert!K276)</f>
        <v>0.007981275238579999</v>
      </c>
      <c r="O131">
        <f>$C$12*(ReDiarioFert!M275+ReDiarioFert!M276)</f>
        <v>1.07301383</v>
      </c>
      <c r="S131">
        <f>((E131/100)*$G$176+(G131/100)*$G$177+(I131/100)*$G$178+(K131/100)*$G$179+(M131/100)*$G$180+(O131)*$G$181+(Q131*$G$182))</f>
        <v>3904.3199851733243</v>
      </c>
    </row>
    <row r="132">
      <c r="B132">
        <f>B131+2</f>
        <v>271</v>
      </c>
      <c r="C132">
        <f>$I$11+B132</f>
        <v>40197</v>
      </c>
      <c r="E132">
        <f>IF(($C$12*(ReDiarioFert!C277+ReDiarioFert!C278+ReDiarioFert!C279))&lt;=0,"0",($C$12*(ReDiarioFert!C277+ReDiarioFert!C278+ReDiarioFert!C279)))</f>
        <v>276.58545244473754</v>
      </c>
      <c r="G132">
        <f>$C$12*(ReDiarioFert!E277+ReDiarioFert!E278+ReDiarioFert!E279)</f>
        <v>123.80522608695652</v>
      </c>
      <c r="I132">
        <f>$C$12*(ReDiarioFert!G277+ReDiarioFert!G278+ReDiarioFert!G279)</f>
        <v>335.16349999999994</v>
      </c>
      <c r="K132">
        <f>$C$12*(ReDiarioFert!I277+ReDiarioFert!I278+ReDiarioFert!I279)</f>
        <v>215.11325076131095</v>
      </c>
      <c r="M132">
        <f>$C$12*(ReDiarioFert!K277+ReDiarioFert!K278+ReDiarioFert!K279)</f>
        <v>0.011971912857869998</v>
      </c>
      <c r="O132">
        <f>$C$12*(ReDiarioFert!M277+ReDiarioFert!M278+ReDiarioFert!M279)</f>
        <v>1.609520745</v>
      </c>
      <c r="S132">
        <f>((E132/100)*$G$176+(G132/100)*$G$177+(I132/100)*$G$178+(K132/100)*$G$179+(M132/100)*$G$180+(O132)*$G$181+(Q132*$G$182))</f>
        <v>5856.479977759986</v>
      </c>
    </row>
    <row r="133">
      <c r="A133">
        <v>40</v>
      </c>
      <c r="B133">
        <f>B132+3</f>
        <v>274</v>
      </c>
      <c r="C133">
        <f>$I$11+B133</f>
        <v>40200</v>
      </c>
      <c r="E133">
        <f>IF(($C$12*(ReDiarioFert!C280+ReDiarioFert!C281))&lt;=0,"0",($C$12*(ReDiarioFert!C280+ReDiarioFert!C281)))</f>
        <v>195.72770899043454</v>
      </c>
      <c r="G133">
        <f>$C$12*(ReDiarioFert!E280+ReDiarioFert!E281)</f>
        <v>82.53681739130434</v>
      </c>
      <c r="I133">
        <f>$C$12*(ReDiarioFert!G280+ReDiarioFert!G281)</f>
        <v>235.1331733333333</v>
      </c>
      <c r="K133">
        <f>$C$12*(ReDiarioFert!I280+ReDiarioFert!I281)</f>
        <v>150.91220039639197</v>
      </c>
      <c r="M133">
        <f>$C$12*(ReDiarioFert!K280+ReDiarioFert!K281)</f>
        <v>0.0083988676008608</v>
      </c>
      <c r="O133">
        <f>$C$12*(ReDiarioFert!M280+ReDiarioFert!M281)</f>
        <v>1.07301383</v>
      </c>
      <c r="Q133">
        <f>$C$12*Main!$D$63</f>
        <v>301</v>
      </c>
      <c r="S133">
        <f>((E133/100)*$G$176+(G133/100)*$G$177+(I133/100)*$G$178+(K133/100)*$G$179+(M133/100)*$G$180+(O133)*$G$181+(Q133*$G$182))</f>
        <v>4925.040449214223</v>
      </c>
    </row>
    <row r="134">
      <c r="B134">
        <f>B133+2</f>
        <v>276</v>
      </c>
      <c r="C134">
        <f>$I$11+B134</f>
        <v>40202</v>
      </c>
      <c r="E134">
        <f>IF(($C$12*(ReDiarioFert!C282+ReDiarioFert!C283))&lt;=0,"0",($C$12*(ReDiarioFert!C282+ReDiarioFert!C283)))</f>
        <v>195.72770899043454</v>
      </c>
      <c r="G134">
        <f>$C$12*(ReDiarioFert!E282+ReDiarioFert!E283)</f>
        <v>82.53681739130434</v>
      </c>
      <c r="I134">
        <f>$C$12*(ReDiarioFert!G282+ReDiarioFert!G283)</f>
        <v>235.1331733333333</v>
      </c>
      <c r="K134">
        <f>$C$12*(ReDiarioFert!I282+ReDiarioFert!I283)</f>
        <v>150.91220039639197</v>
      </c>
      <c r="M134">
        <f>$C$12*(ReDiarioFert!K282+ReDiarioFert!K283)</f>
        <v>0.0083988676008608</v>
      </c>
      <c r="O134">
        <f>$C$12*(ReDiarioFert!M282+ReDiarioFert!M283)</f>
        <v>1.07301383</v>
      </c>
      <c r="S134">
        <f>((E134/100)*$G$176+(G134/100)*$G$177+(I134/100)*$G$178+(K134/100)*$G$179+(M134/100)*$G$180+(O134)*$G$181+(Q134*$G$182))</f>
        <v>4082.240449214223</v>
      </c>
    </row>
    <row r="135">
      <c r="B135">
        <f>B134+2</f>
        <v>278</v>
      </c>
      <c r="C135">
        <f>$I$11+B135</f>
        <v>40204</v>
      </c>
      <c r="E135">
        <f>IF(($C$12*(ReDiarioFert!C284+ReDiarioFert!C285+ReDiarioFert!C286))&lt;=0,"0",($C$12*(ReDiarioFert!C284+ReDiarioFert!C285+ReDiarioFert!C286)))</f>
        <v>293.5915634856518</v>
      </c>
      <c r="G135">
        <f>$C$12*(ReDiarioFert!E284+ReDiarioFert!E285+ReDiarioFert!E286)</f>
        <v>123.80522608695652</v>
      </c>
      <c r="I135">
        <f>$C$12*(ReDiarioFert!G284+ReDiarioFert!G285+ReDiarioFert!G286)</f>
        <v>352.69975999999997</v>
      </c>
      <c r="K135">
        <f>$C$12*(ReDiarioFert!I284+ReDiarioFert!I285+ReDiarioFert!I286)</f>
        <v>226.36830059458794</v>
      </c>
      <c r="M135">
        <f>$C$12*(ReDiarioFert!K284+ReDiarioFert!K285+ReDiarioFert!K286)</f>
        <v>0.0125983014012912</v>
      </c>
      <c r="O135">
        <f>$C$12*(ReDiarioFert!M284+ReDiarioFert!M285+ReDiarioFert!M286)</f>
        <v>1.609520745</v>
      </c>
      <c r="S135">
        <f>((E135/100)*$G$176+(G135/100)*$G$177+(I135/100)*$G$178+(K135/100)*$G$179+(M135/100)*$G$180+(O135)*$G$181+(Q135*$G$182))</f>
        <v>6123.360673821335</v>
      </c>
    </row>
    <row r="136">
      <c r="A136">
        <v>41</v>
      </c>
      <c r="B136">
        <f>B135+3</f>
        <v>281</v>
      </c>
      <c r="C136">
        <f>$I$11+B136</f>
        <v>40207</v>
      </c>
      <c r="E136">
        <f>IF(($C$12*(ReDiarioFert!C287+ReDiarioFert!C288))&lt;=0,"0",($C$12*(ReDiarioFert!C287+ReDiarioFert!C288)))</f>
        <v>195.72770899043454</v>
      </c>
      <c r="G136">
        <f>$C$12*(ReDiarioFert!E287+ReDiarioFert!E288)</f>
        <v>82.53681739130434</v>
      </c>
      <c r="I136">
        <f>$C$12*(ReDiarioFert!G287+ReDiarioFert!G288)</f>
        <v>235.1331733333333</v>
      </c>
      <c r="K136">
        <f>$C$12*(ReDiarioFert!I287+ReDiarioFert!I288)</f>
        <v>150.91220039639197</v>
      </c>
      <c r="M136">
        <f>$C$12*(ReDiarioFert!K287+ReDiarioFert!K288)</f>
        <v>0.0083988676008608</v>
      </c>
      <c r="O136">
        <f>$C$12*(ReDiarioFert!M287+ReDiarioFert!M288)</f>
        <v>1.07301383</v>
      </c>
      <c r="Q136">
        <f>$C$12*Main!$D$63</f>
        <v>301</v>
      </c>
      <c r="S136">
        <f>((E136/100)*$G$176+(G136/100)*$G$177+(I136/100)*$G$178+(K136/100)*$G$179+(M136/100)*$G$180+(O136)*$G$181+(Q136*$G$182))</f>
        <v>4925.040449214223</v>
      </c>
    </row>
    <row r="137">
      <c r="B137">
        <f>B136+2</f>
        <v>283</v>
      </c>
      <c r="C137">
        <f>$I$11+B137</f>
        <v>40209</v>
      </c>
      <c r="E137">
        <f>IF(($C$12*(ReDiarioFert!C289+ReDiarioFert!C290))&lt;=0,"0",($C$12*(ReDiarioFert!C289+ReDiarioFert!C290)))</f>
        <v>195.72770899043454</v>
      </c>
      <c r="G137">
        <f>$C$12*(ReDiarioFert!E289+ReDiarioFert!E290)</f>
        <v>82.53681739130434</v>
      </c>
      <c r="I137">
        <f>$C$12*(ReDiarioFert!G289+ReDiarioFert!G290)</f>
        <v>235.1331733333333</v>
      </c>
      <c r="K137">
        <f>$C$12*(ReDiarioFert!I289+ReDiarioFert!I290)</f>
        <v>150.91220039639197</v>
      </c>
      <c r="M137">
        <f>$C$12*(ReDiarioFert!K289+ReDiarioFert!K290)</f>
        <v>0.0083988676008608</v>
      </c>
      <c r="O137">
        <f>$C$12*(ReDiarioFert!M289+ReDiarioFert!M290)</f>
        <v>1.07301383</v>
      </c>
      <c r="S137">
        <f>((E137/100)*$G$176+(G137/100)*$G$177+(I137/100)*$G$178+(K137/100)*$G$179+(M137/100)*$G$180+(O137)*$G$181+(Q137*$G$182))</f>
        <v>4082.240449214223</v>
      </c>
    </row>
    <row r="138">
      <c r="B138">
        <f>B137+2</f>
        <v>285</v>
      </c>
      <c r="C138">
        <f>$I$11+B138</f>
        <v>40211</v>
      </c>
      <c r="E138">
        <f>IF(($C$12*(ReDiarioFert!C291+ReDiarioFert!C292+ReDiarioFert!C293))&lt;=0,"0",($C$12*(ReDiarioFert!C291+ReDiarioFert!C292+ReDiarioFert!C293)))</f>
        <v>293.5915634856518</v>
      </c>
      <c r="G138">
        <f>$C$12*(ReDiarioFert!E291+ReDiarioFert!E292+ReDiarioFert!E293)</f>
        <v>123.80522608695652</v>
      </c>
      <c r="I138">
        <f>$C$12*(ReDiarioFert!G291+ReDiarioFert!G292+ReDiarioFert!G293)</f>
        <v>352.69975999999997</v>
      </c>
      <c r="K138">
        <f>$C$12*(ReDiarioFert!I291+ReDiarioFert!I292+ReDiarioFert!I293)</f>
        <v>226.36830059458794</v>
      </c>
      <c r="M138">
        <f>$C$12*(ReDiarioFert!K291+ReDiarioFert!K292+ReDiarioFert!K293)</f>
        <v>0.0125983014012912</v>
      </c>
      <c r="O138">
        <f>$C$12*(ReDiarioFert!M291+ReDiarioFert!M292+ReDiarioFert!M293)</f>
        <v>1.609520745</v>
      </c>
      <c r="S138">
        <f>((E138/100)*$G$176+(G138/100)*$G$177+(I138/100)*$G$178+(K138/100)*$G$179+(M138/100)*$G$180+(O138)*$G$181+(Q138*$G$182))</f>
        <v>6123.360673821335</v>
      </c>
    </row>
    <row r="139">
      <c r="A139">
        <v>42</v>
      </c>
      <c r="B139">
        <f>B138+3</f>
        <v>288</v>
      </c>
      <c r="C139">
        <f>$I$11+B139</f>
        <v>40214</v>
      </c>
      <c r="E139">
        <f>IF(($C$12*(ReDiarioFert!C294+ReDiarioFert!C295))&lt;=0,"0",($C$12*(ReDiarioFert!C294+ReDiarioFert!C295)))</f>
        <v>195.72770899043454</v>
      </c>
      <c r="G139">
        <f>$C$12*(ReDiarioFert!E294+ReDiarioFert!E295)</f>
        <v>82.53681739130434</v>
      </c>
      <c r="I139">
        <f>$C$12*(ReDiarioFert!G294+ReDiarioFert!G295)</f>
        <v>235.1331733333333</v>
      </c>
      <c r="K139">
        <f>$C$12*(ReDiarioFert!I294+ReDiarioFert!I295)</f>
        <v>150.91220039639197</v>
      </c>
      <c r="M139">
        <f>$C$12*(ReDiarioFert!K294+ReDiarioFert!K295)</f>
        <v>0.0083988676008608</v>
      </c>
      <c r="O139">
        <f>$C$12*(ReDiarioFert!M294+ReDiarioFert!M295)</f>
        <v>1.07301383</v>
      </c>
      <c r="Q139">
        <f>$C$12*Main!$D$63</f>
        <v>301</v>
      </c>
      <c r="S139">
        <f>((E139/100)*$G$176+(G139/100)*$G$177+(I139/100)*$G$178+(K139/100)*$G$179+(M139/100)*$G$180+(O139)*$G$181+(Q139*$G$182))</f>
        <v>4925.040449214223</v>
      </c>
    </row>
    <row r="140">
      <c r="B140">
        <f>B139+2</f>
        <v>290</v>
      </c>
      <c r="C140">
        <f>$I$11+B140</f>
        <v>40216</v>
      </c>
      <c r="E140">
        <f>IF(($C$12*(ReDiarioFert!C296+ReDiarioFert!C297))&lt;=0,"0",($C$12*(ReDiarioFert!C296+ReDiarioFert!C297)))</f>
        <v>195.72770899043454</v>
      </c>
      <c r="G140">
        <f>$C$12*(ReDiarioFert!E296+ReDiarioFert!E297)</f>
        <v>82.53681739130434</v>
      </c>
      <c r="I140">
        <f>$C$12*(ReDiarioFert!G296+ReDiarioFert!G297)</f>
        <v>235.1331733333333</v>
      </c>
      <c r="K140">
        <f>$C$12*(ReDiarioFert!I296+ReDiarioFert!I297)</f>
        <v>150.91220039639197</v>
      </c>
      <c r="M140">
        <f>$C$12*(ReDiarioFert!K296+ReDiarioFert!K297)</f>
        <v>0.0083988676008608</v>
      </c>
      <c r="O140">
        <f>$C$12*(ReDiarioFert!M296+ReDiarioFert!M297)</f>
        <v>1.07301383</v>
      </c>
      <c r="S140">
        <f>((E140/100)*$G$176+(G140/100)*$G$177+(I140/100)*$G$178+(K140/100)*$G$179+(M140/100)*$G$180+(O140)*$G$181+(Q140*$G$182))</f>
        <v>4082.240449214223</v>
      </c>
    </row>
    <row r="141">
      <c r="B141">
        <f>B140+2</f>
        <v>292</v>
      </c>
      <c r="C141">
        <f>$I$11+B141</f>
        <v>40218</v>
      </c>
      <c r="E141">
        <f>IF(($C$12*(ReDiarioFert!C298+ReDiarioFert!C299+ReDiarioFert!C300))&lt;=0,"0",($C$12*(ReDiarioFert!C298+ReDiarioFert!C299+ReDiarioFert!C300)))</f>
        <v>293.5915634856518</v>
      </c>
      <c r="G141">
        <f>$C$12*(ReDiarioFert!E298+ReDiarioFert!E299+ReDiarioFert!E300)</f>
        <v>123.80522608695652</v>
      </c>
      <c r="I141">
        <f>$C$12*(ReDiarioFert!G298+ReDiarioFert!G299+ReDiarioFert!G300)</f>
        <v>352.69975999999997</v>
      </c>
      <c r="K141">
        <f>$C$12*(ReDiarioFert!I298+ReDiarioFert!I299+ReDiarioFert!I300)</f>
        <v>226.36830059458794</v>
      </c>
      <c r="M141">
        <f>$C$12*(ReDiarioFert!K298+ReDiarioFert!K299+ReDiarioFert!K300)</f>
        <v>0.0125983014012912</v>
      </c>
      <c r="O141">
        <f>$C$12*(ReDiarioFert!M298+ReDiarioFert!M299+ReDiarioFert!M300)</f>
        <v>1.609520745</v>
      </c>
      <c r="S141">
        <f>((E141/100)*$G$176+(G141/100)*$G$177+(I141/100)*$G$178+(K141/100)*$G$179+(M141/100)*$G$180+(O141)*$G$181+(Q141*$G$182))</f>
        <v>6123.360673821335</v>
      </c>
    </row>
    <row r="142">
      <c r="A142">
        <v>43</v>
      </c>
      <c r="B142">
        <f>B141+3</f>
        <v>295</v>
      </c>
      <c r="C142">
        <f>$I$11+B142</f>
        <v>40221</v>
      </c>
      <c r="E142">
        <f>IF(($C$12*(ReDiarioFert!C301+ReDiarioFert!C302))&lt;=0,"0",($C$12*(ReDiarioFert!C301+ReDiarioFert!C302)))</f>
        <v>195.72770899043454</v>
      </c>
      <c r="G142">
        <f>$C$12*(ReDiarioFert!E301+ReDiarioFert!E302)</f>
        <v>82.53681739130434</v>
      </c>
      <c r="I142">
        <f>$C$12*(ReDiarioFert!G301+ReDiarioFert!G302)</f>
        <v>235.1331733333333</v>
      </c>
      <c r="K142">
        <f>$C$12*(ReDiarioFert!I301+ReDiarioFert!I302)</f>
        <v>150.91220039639197</v>
      </c>
      <c r="M142">
        <f>$C$12*(ReDiarioFert!K301+ReDiarioFert!K302)</f>
        <v>0.0083988676008608</v>
      </c>
      <c r="O142">
        <f>$C$12*(ReDiarioFert!M301+ReDiarioFert!M302)</f>
        <v>1.07301383</v>
      </c>
      <c r="Q142">
        <f>$C$12*Main!$D$63</f>
        <v>301</v>
      </c>
      <c r="S142">
        <f>((E142/100)*$G$176+(G142/100)*$G$177+(I142/100)*$G$178+(K142/100)*$G$179+(M142/100)*$G$180+(O142)*$G$181+(Q142*$G$182))</f>
        <v>4925.040449214223</v>
      </c>
    </row>
    <row r="143">
      <c r="B143">
        <f>B142+2</f>
        <v>297</v>
      </c>
      <c r="C143">
        <f>$I$11+B143</f>
        <v>40223</v>
      </c>
      <c r="E143">
        <f>IF(($C$12*(ReDiarioFert!C303+ReDiarioFert!C304))&lt;=0,"0",($C$12*(ReDiarioFert!C303+ReDiarioFert!C304)))</f>
        <v>195.72770899043454</v>
      </c>
      <c r="G143">
        <f>$C$12*(ReDiarioFert!E303+ReDiarioFert!E304)</f>
        <v>82.53681739130434</v>
      </c>
      <c r="I143">
        <f>$C$12*(ReDiarioFert!G303+ReDiarioFert!G304)</f>
        <v>235.1331733333333</v>
      </c>
      <c r="K143">
        <f>$C$12*(ReDiarioFert!I303+ReDiarioFert!I304)</f>
        <v>150.91220039639197</v>
      </c>
      <c r="M143">
        <f>$C$12*(ReDiarioFert!K303+ReDiarioFert!K304)</f>
        <v>0.0083988676008608</v>
      </c>
      <c r="O143">
        <f>$C$12*(ReDiarioFert!M303+ReDiarioFert!M304)</f>
        <v>1.07301383</v>
      </c>
      <c r="S143">
        <f>((E143/100)*$G$176+(G143/100)*$G$177+(I143/100)*$G$178+(K143/100)*$G$179+(M143/100)*$G$180+(O143)*$G$181+(Q143*$G$182))</f>
        <v>4082.240449214223</v>
      </c>
    </row>
    <row r="144">
      <c r="B144">
        <f>B143+2</f>
        <v>299</v>
      </c>
      <c r="C144">
        <f>$I$11+B144</f>
        <v>40225</v>
      </c>
      <c r="E144">
        <f>IF(($C$12*(ReDiarioFert!C305+ReDiarioFert!C306+ReDiarioFert!C307))&lt;=0,"0",($C$12*(ReDiarioFert!C305+ReDiarioFert!C306+ReDiarioFert!C307)))</f>
        <v>293.5915634856518</v>
      </c>
      <c r="G144">
        <f>$C$12*(ReDiarioFert!E305+ReDiarioFert!E306+ReDiarioFert!E307)</f>
        <v>123.80522608695652</v>
      </c>
      <c r="I144">
        <f>$C$12*(ReDiarioFert!G305+ReDiarioFert!G306+ReDiarioFert!G307)</f>
        <v>352.69975999999997</v>
      </c>
      <c r="K144">
        <f>$C$12*(ReDiarioFert!I305+ReDiarioFert!I306+ReDiarioFert!I307)</f>
        <v>226.36830059458794</v>
      </c>
      <c r="M144">
        <f>$C$12*(ReDiarioFert!K305+ReDiarioFert!K306+ReDiarioFert!K307)</f>
        <v>0.0125983014012912</v>
      </c>
      <c r="O144">
        <f>$C$12*(ReDiarioFert!M305+ReDiarioFert!M306+ReDiarioFert!M307)</f>
        <v>1.609520745</v>
      </c>
      <c r="S144">
        <f>((E144/100)*$G$176+(G144/100)*$G$177+(I144/100)*$G$178+(K144/100)*$G$179+(M144/100)*$G$180+(O144)*$G$181+(Q144*$G$182))</f>
        <v>6123.360673821335</v>
      </c>
    </row>
    <row r="145">
      <c r="A145">
        <v>44</v>
      </c>
      <c r="B145">
        <f>B144+3</f>
        <v>302</v>
      </c>
      <c r="C145">
        <f>$I$11+B145</f>
        <v>40228</v>
      </c>
      <c r="E145">
        <f>IF(($C$12*(ReDiarioFert!C308+ReDiarioFert!C309))&lt;=0,"0",($C$12*(ReDiarioFert!C308+ReDiarioFert!C309)))</f>
        <v>195.72770899043454</v>
      </c>
      <c r="G145">
        <f>$C$12*(ReDiarioFert!E308+ReDiarioFert!E309)</f>
        <v>82.53681739130434</v>
      </c>
      <c r="I145">
        <f>$C$12*(ReDiarioFert!G308+ReDiarioFert!G309)</f>
        <v>235.1331733333333</v>
      </c>
      <c r="K145">
        <f>$C$12*(ReDiarioFert!I308+ReDiarioFert!I309)</f>
        <v>150.91220039639197</v>
      </c>
      <c r="M145">
        <f>$C$12*(ReDiarioFert!K308+ReDiarioFert!K309)</f>
        <v>0.0083988676008608</v>
      </c>
      <c r="O145">
        <f>$C$12*(ReDiarioFert!M308+ReDiarioFert!M309)</f>
        <v>1.07301383</v>
      </c>
      <c r="Q145">
        <f>$C$12*Main!$D$63</f>
        <v>301</v>
      </c>
      <c r="S145">
        <f>((E145/100)*$G$176+(G145/100)*$G$177+(I145/100)*$G$178+(K145/100)*$G$179+(M145/100)*$G$180+(O145)*$G$181+(Q145*$G$182))</f>
        <v>4925.040449214223</v>
      </c>
    </row>
    <row r="146">
      <c r="B146">
        <f>B145+2</f>
        <v>304</v>
      </c>
      <c r="C146">
        <f>$I$11+B146</f>
        <v>40230</v>
      </c>
      <c r="E146">
        <f>IF(($C$12*(ReDiarioFert!C310+ReDiarioFert!C311))&lt;=0,"0",($C$12*(ReDiarioFert!C310+ReDiarioFert!C311)))</f>
        <v>195.72770899043454</v>
      </c>
      <c r="G146">
        <f>$C$12*(ReDiarioFert!E310+ReDiarioFert!E311)</f>
        <v>82.53681739130434</v>
      </c>
      <c r="I146">
        <f>$C$12*(ReDiarioFert!G310+ReDiarioFert!G311)</f>
        <v>235.1331733333333</v>
      </c>
      <c r="K146">
        <f>$C$12*(ReDiarioFert!I310+ReDiarioFert!I311)</f>
        <v>150.91220039639197</v>
      </c>
      <c r="M146">
        <f>$C$12*(ReDiarioFert!K310+ReDiarioFert!K311)</f>
        <v>0.0083988676008608</v>
      </c>
      <c r="O146">
        <f>$C$12*(ReDiarioFert!M310+ReDiarioFert!M311)</f>
        <v>1.07301383</v>
      </c>
      <c r="S146">
        <f>((E146/100)*$G$176+(G146/100)*$G$177+(I146/100)*$G$178+(K146/100)*$G$179+(M146/100)*$G$180+(O146)*$G$181+(Q146*$G$182))</f>
        <v>4082.240449214223</v>
      </c>
    </row>
    <row r="147">
      <c r="B147">
        <f>B146+2</f>
        <v>306</v>
      </c>
      <c r="C147">
        <f>$I$11+B147</f>
        <v>40232</v>
      </c>
      <c r="E147">
        <f>IF(($C$12*(ReDiarioFert!C312+ReDiarioFert!C313+ReDiarioFert!C314))&lt;=0,"0",($C$12*(ReDiarioFert!C312+ReDiarioFert!C313+ReDiarioFert!C314)))</f>
        <v>293.5915634856518</v>
      </c>
      <c r="G147">
        <f>$C$12*(ReDiarioFert!E312+ReDiarioFert!E313+ReDiarioFert!E314)</f>
        <v>123.80522608695652</v>
      </c>
      <c r="I147">
        <f>$C$12*(ReDiarioFert!G312+ReDiarioFert!G313+ReDiarioFert!G314)</f>
        <v>352.69975999999997</v>
      </c>
      <c r="K147">
        <f>$C$12*(ReDiarioFert!I312+ReDiarioFert!I313+ReDiarioFert!I314)</f>
        <v>226.36830059458794</v>
      </c>
      <c r="M147">
        <f>$C$12*(ReDiarioFert!K312+ReDiarioFert!K313+ReDiarioFert!K314)</f>
        <v>0.0125983014012912</v>
      </c>
      <c r="O147">
        <f>$C$12*(ReDiarioFert!M312+ReDiarioFert!M313+ReDiarioFert!M314)</f>
        <v>1.609520745</v>
      </c>
      <c r="S147">
        <f>((E147/100)*$G$176+(G147/100)*$G$177+(I147/100)*$G$178+(K147/100)*$G$179+(M147/100)*$G$180+(O147)*$G$181+(Q147*$G$182))</f>
        <v>6123.360673821335</v>
      </c>
    </row>
    <row r="148">
      <c r="A148">
        <v>45</v>
      </c>
      <c r="B148">
        <f>B147+3</f>
        <v>309</v>
      </c>
      <c r="C148">
        <f>$I$11+B148</f>
        <v>40235</v>
      </c>
      <c r="E148">
        <f>IF(($C$12*(ReDiarioFert!C315+ReDiarioFert!C316))&lt;=0,"0",($C$12*(ReDiarioFert!C315+ReDiarioFert!C316)))</f>
        <v>195.72770899043454</v>
      </c>
      <c r="G148">
        <f>$C$12*(ReDiarioFert!E315+ReDiarioFert!E316)</f>
        <v>82.53681739130434</v>
      </c>
      <c r="I148">
        <f>$C$12*(ReDiarioFert!G315+ReDiarioFert!G316)</f>
        <v>235.1331733333333</v>
      </c>
      <c r="K148">
        <f>$C$12*(ReDiarioFert!I315+ReDiarioFert!I316)</f>
        <v>150.91220039639197</v>
      </c>
      <c r="M148">
        <f>$C$12*(ReDiarioFert!K315+ReDiarioFert!K316)</f>
        <v>0.0083988676008608</v>
      </c>
      <c r="O148">
        <f>$C$12*(ReDiarioFert!M315+ReDiarioFert!M316)</f>
        <v>1.07301383</v>
      </c>
      <c r="Q148">
        <f>$C$12*Main!$D$63</f>
        <v>301</v>
      </c>
      <c r="S148">
        <f>((E148/100)*$G$176+(G148/100)*$G$177+(I148/100)*$G$178+(K148/100)*$G$179+(M148/100)*$G$180+(O148)*$G$181+(Q148*$G$182))</f>
        <v>4925.040449214223</v>
      </c>
    </row>
    <row r="149">
      <c r="B149">
        <f>B148+2</f>
        <v>311</v>
      </c>
      <c r="C149">
        <f>$I$11+B149</f>
        <v>40237</v>
      </c>
      <c r="E149">
        <f>IF(($C$12*(ReDiarioFert!C317+ReDiarioFert!C318))&lt;=0,"0",($C$12*(ReDiarioFert!C317+ReDiarioFert!C318)))</f>
        <v>195.72770899043454</v>
      </c>
      <c r="G149">
        <f>$C$12*(ReDiarioFert!E317+ReDiarioFert!E318)</f>
        <v>82.53681739130434</v>
      </c>
      <c r="I149">
        <f>$C$12*(ReDiarioFert!G317+ReDiarioFert!G318)</f>
        <v>235.1331733333333</v>
      </c>
      <c r="K149">
        <f>$C$12*(ReDiarioFert!I317+ReDiarioFert!I318)</f>
        <v>150.91220039639197</v>
      </c>
      <c r="M149">
        <f>$C$12*(ReDiarioFert!K317+ReDiarioFert!K318)</f>
        <v>0.0083988676008608</v>
      </c>
      <c r="O149">
        <f>$C$12*(ReDiarioFert!M317+ReDiarioFert!M318)</f>
        <v>1.07301383</v>
      </c>
      <c r="S149">
        <f>((E149/100)*$G$176+(G149/100)*$G$177+(I149/100)*$G$178+(K149/100)*$G$179+(M149/100)*$G$180+(O149)*$G$181+(Q149*$G$182))</f>
        <v>4082.240449214223</v>
      </c>
    </row>
    <row r="150">
      <c r="B150">
        <f>B149+2</f>
        <v>313</v>
      </c>
      <c r="C150">
        <f>$I$11+B150</f>
        <v>40239</v>
      </c>
      <c r="E150">
        <f>IF(($C$12*(ReDiarioFert!C319+ReDiarioFert!C320+ReDiarioFert!C321))&lt;=0,"0",($C$12*(ReDiarioFert!C319+ReDiarioFert!C320+ReDiarioFert!C321)))</f>
        <v>293.5915634856518</v>
      </c>
      <c r="G150">
        <f>$C$12*(ReDiarioFert!E319+ReDiarioFert!E320+ReDiarioFert!E321)</f>
        <v>123.80522608695652</v>
      </c>
      <c r="I150">
        <f>$C$12*(ReDiarioFert!G319+ReDiarioFert!G320+ReDiarioFert!G321)</f>
        <v>352.69975999999997</v>
      </c>
      <c r="K150">
        <f>$C$12*(ReDiarioFert!I319+ReDiarioFert!I320+ReDiarioFert!I321)</f>
        <v>226.36830059458794</v>
      </c>
      <c r="M150">
        <f>$C$12*(ReDiarioFert!K319+ReDiarioFert!K320+ReDiarioFert!K321)</f>
        <v>0.0125983014012912</v>
      </c>
      <c r="O150">
        <f>$C$12*(ReDiarioFert!M319+ReDiarioFert!M320+ReDiarioFert!M321)</f>
        <v>1.609520745</v>
      </c>
      <c r="S150">
        <f>((E150/100)*$G$176+(G150/100)*$G$177+(I150/100)*$G$178+(K150/100)*$G$179+(M150/100)*$G$180+(O150)*$G$181+(Q150*$G$182))</f>
        <v>6123.360673821335</v>
      </c>
    </row>
    <row r="151">
      <c r="A151">
        <v>46</v>
      </c>
      <c r="B151">
        <f>B150+3</f>
        <v>316</v>
      </c>
      <c r="C151">
        <f>$I$11+B151</f>
        <v>40242</v>
      </c>
      <c r="E151">
        <f>IF(($C$12*(ReDiarioFert!C322+ReDiarioFert!C323))&lt;=0,"0",($C$12*(ReDiarioFert!C322+ReDiarioFert!C323)))</f>
        <v>195.72770899043454</v>
      </c>
      <c r="G151">
        <f>$C$12*(ReDiarioFert!E322+ReDiarioFert!E323)</f>
        <v>82.53681739130434</v>
      </c>
      <c r="I151">
        <f>$C$12*(ReDiarioFert!G322+ReDiarioFert!G323)</f>
        <v>235.1331733333333</v>
      </c>
      <c r="K151">
        <f>$C$12*(ReDiarioFert!I322+ReDiarioFert!I323)</f>
        <v>150.91220039639197</v>
      </c>
      <c r="M151">
        <f>$C$12*(ReDiarioFert!K322+ReDiarioFert!K323)</f>
        <v>0.0083988676008608</v>
      </c>
      <c r="O151">
        <f>$C$12*(ReDiarioFert!M322+ReDiarioFert!M323)</f>
        <v>1.07301383</v>
      </c>
      <c r="Q151">
        <f>$C$12*Main!$D$63</f>
        <v>301</v>
      </c>
      <c r="S151">
        <f>((E151/100)*$G$176+(G151/100)*$G$177+(I151/100)*$G$178+(K151/100)*$G$179+(M151/100)*$G$180+(O151)*$G$181+(Q151*$G$182))</f>
        <v>4925.040449214223</v>
      </c>
    </row>
    <row r="152">
      <c r="B152">
        <f>B151+2</f>
        <v>318</v>
      </c>
      <c r="C152">
        <f>$I$11+B152</f>
        <v>40244</v>
      </c>
      <c r="E152">
        <f>IF(($C$12*(ReDiarioFert!C324+ReDiarioFert!C325))&lt;=0,"0",($C$12*(ReDiarioFert!C324+ReDiarioFert!C325)))</f>
        <v>195.72770899043454</v>
      </c>
      <c r="G152">
        <f>$C$12*(ReDiarioFert!E324+ReDiarioFert!E325)</f>
        <v>82.53681739130434</v>
      </c>
      <c r="I152">
        <f>$C$12*(ReDiarioFert!G324+ReDiarioFert!G325)</f>
        <v>235.1331733333333</v>
      </c>
      <c r="K152">
        <f>$C$12*(ReDiarioFert!I324+ReDiarioFert!I325)</f>
        <v>150.91220039639197</v>
      </c>
      <c r="M152">
        <f>$C$12*(ReDiarioFert!K324+ReDiarioFert!K325)</f>
        <v>0.0083988676008608</v>
      </c>
      <c r="O152">
        <f>$C$12*(ReDiarioFert!M324+ReDiarioFert!M325)</f>
        <v>1.07301383</v>
      </c>
      <c r="S152">
        <f>((E152/100)*$G$176+(G152/100)*$G$177+(I152/100)*$G$178+(K152/100)*$G$179+(M152/100)*$G$180+(O152)*$G$181+(Q152*$G$182))</f>
        <v>4082.240449214223</v>
      </c>
    </row>
    <row r="153">
      <c r="B153">
        <f>B152+2</f>
        <v>320</v>
      </c>
      <c r="C153">
        <f>$I$11+B153</f>
        <v>40246</v>
      </c>
      <c r="E153">
        <f>IF(($C$12*(ReDiarioFert!C326+ReDiarioFert!C327+ReDiarioFert!C328))&lt;=0,"0",($C$12*(ReDiarioFert!C326+ReDiarioFert!C327+ReDiarioFert!C328)))</f>
        <v>293.5915634856518</v>
      </c>
      <c r="G153">
        <f>$C$12*(ReDiarioFert!E326+ReDiarioFert!E327+ReDiarioFert!E328)</f>
        <v>123.80522608695652</v>
      </c>
      <c r="I153">
        <f>$C$12*(ReDiarioFert!G326+ReDiarioFert!G327+ReDiarioFert!G328)</f>
        <v>352.69975999999997</v>
      </c>
      <c r="K153">
        <f>$C$12*(ReDiarioFert!I326+ReDiarioFert!I327+ReDiarioFert!I328)</f>
        <v>226.36830059458794</v>
      </c>
      <c r="M153">
        <f>$C$12*(ReDiarioFert!K326+ReDiarioFert!K327+ReDiarioFert!K328)</f>
        <v>0.0125983014012912</v>
      </c>
      <c r="O153">
        <f>$C$12*(ReDiarioFert!M326+ReDiarioFert!M327+ReDiarioFert!M328)</f>
        <v>1.609520745</v>
      </c>
      <c r="S153">
        <f>((E153/100)*$G$176+(G153/100)*$G$177+(I153/100)*$G$178+(K153/100)*$G$179+(M153/100)*$G$180+(O153)*$G$181+(Q153*$G$182))</f>
        <v>6123.360673821335</v>
      </c>
    </row>
    <row r="154">
      <c r="A154">
        <v>47</v>
      </c>
      <c r="B154">
        <f>B153+3</f>
        <v>323</v>
      </c>
      <c r="C154">
        <f>$I$11+B154</f>
        <v>40249</v>
      </c>
      <c r="E154">
        <f>IF(($C$12*(ReDiarioFert!C329+ReDiarioFert!C330))&lt;=0,"0",($C$12*(ReDiarioFert!C329+ReDiarioFert!C330)))</f>
        <v>104.51781919388263</v>
      </c>
      <c r="G154">
        <f>$C$12*(ReDiarioFert!E329+ReDiarioFert!E330)</f>
        <v>82.53681739130434</v>
      </c>
      <c r="I154">
        <f>$C$12*(ReDiarioFert!G329+ReDiarioFert!G330)</f>
        <v>235.1331733333333</v>
      </c>
      <c r="K154">
        <f>$C$12*(ReDiarioFert!I329+ReDiarioFert!I330)</f>
        <v>150.91220039639197</v>
      </c>
      <c r="M154">
        <f>$C$12*(ReDiarioFert!K329+ReDiarioFert!K330)</f>
        <v>0.0083988676008608</v>
      </c>
      <c r="O154">
        <f>$C$12*(ReDiarioFert!M329+ReDiarioFert!M330)</f>
        <v>1.07301383</v>
      </c>
      <c r="Q154">
        <f>$C$12*Main!$D$63</f>
        <v>301</v>
      </c>
      <c r="S154">
        <f>((E154/100)*$G$176+(G154/100)*$G$177+(I154/100)*$G$178+(K154/100)*$G$179+(M154/100)*$G$180+(O154)*$G$181+(Q154*$G$182))</f>
        <v>4464.430505741636</v>
      </c>
    </row>
    <row r="155">
      <c r="B155">
        <f>B154+2</f>
        <v>325</v>
      </c>
      <c r="C155">
        <f>$I$11+B155</f>
        <v>40251</v>
      </c>
      <c r="E155">
        <f>IF(($C$12*(ReDiarioFert!C331+ReDiarioFert!C332))&lt;=0,"0",($C$12*(ReDiarioFert!C331+ReDiarioFert!C332)))</f>
        <v>104.51781919388263</v>
      </c>
      <c r="G155">
        <f>$C$12*(ReDiarioFert!E331+ReDiarioFert!E332)</f>
        <v>82.53681739130434</v>
      </c>
      <c r="I155">
        <f>$C$12*(ReDiarioFert!G331+ReDiarioFert!G332)</f>
        <v>235.1331733333333</v>
      </c>
      <c r="K155">
        <f>$C$12*(ReDiarioFert!I331+ReDiarioFert!I332)</f>
        <v>150.91220039639197</v>
      </c>
      <c r="M155">
        <f>$C$12*(ReDiarioFert!K331+ReDiarioFert!K332)</f>
        <v>0.0083988676008608</v>
      </c>
      <c r="O155">
        <f>$C$12*(ReDiarioFert!M331+ReDiarioFert!M332)</f>
        <v>1.07301383</v>
      </c>
      <c r="S155">
        <f>((E155/100)*$G$176+(G155/100)*$G$177+(I155/100)*$G$178+(K155/100)*$G$179+(M155/100)*$G$180+(O155)*$G$181+(Q155*$G$182))</f>
        <v>3621.630505741636</v>
      </c>
    </row>
    <row r="156">
      <c r="B156">
        <f>B155+2</f>
        <v>327</v>
      </c>
      <c r="C156">
        <f>$I$11+B156</f>
        <v>40253</v>
      </c>
      <c r="E156">
        <f>IF(($C$12*(ReDiarioFert!C333+ReDiarioFert!C334+ReDiarioFert!C335))&lt;=0,"0",($C$12*(ReDiarioFert!C333+ReDiarioFert!C334+ReDiarioFert!C335)))</f>
        <v>156.77672879082397</v>
      </c>
      <c r="G156">
        <f>$C$12*(ReDiarioFert!E333+ReDiarioFert!E334+ReDiarioFert!E335)</f>
        <v>123.80522608695652</v>
      </c>
      <c r="I156">
        <f>$C$12*(ReDiarioFert!G333+ReDiarioFert!G334+ReDiarioFert!G335)</f>
        <v>352.69975999999997</v>
      </c>
      <c r="K156">
        <f>$C$12*(ReDiarioFert!I333+ReDiarioFert!I334+ReDiarioFert!I335)</f>
        <v>226.36830059458794</v>
      </c>
      <c r="M156">
        <f>$C$12*(ReDiarioFert!K333+ReDiarioFert!K334+ReDiarioFert!K335)</f>
        <v>0.0125983014012912</v>
      </c>
      <c r="O156">
        <f>$C$12*(ReDiarioFert!M333+ReDiarioFert!M334+ReDiarioFert!M335)</f>
        <v>1.609520745</v>
      </c>
      <c r="S156">
        <f>((E156/100)*$G$176+(G156/100)*$G$177+(I156/100)*$G$178+(K156/100)*$G$179+(M156/100)*$G$180+(O156)*$G$181+(Q156*$G$182))</f>
        <v>5432.445758612454</v>
      </c>
    </row>
    <row r="157">
      <c r="A157">
        <v>48</v>
      </c>
      <c r="B157">
        <f>B156+3</f>
        <v>330</v>
      </c>
      <c r="C157">
        <f>$I$11+B157</f>
        <v>40256</v>
      </c>
      <c r="E157">
        <f>IF(($C$12*(ReDiarioFert!C336+ReDiarioFert!C337))&lt;=0,"0",($C$12*(ReDiarioFert!C336+ReDiarioFert!C337)))</f>
        <v>114.75978516741762</v>
      </c>
      <c r="G157">
        <f>$C$12*(ReDiarioFert!E336+ReDiarioFert!E337)</f>
        <v>56.36290434782608</v>
      </c>
      <c r="I157">
        <f>$C$12*(ReDiarioFert!G336+ReDiarioFert!G337)</f>
        <v>235.1331733333333</v>
      </c>
      <c r="K157">
        <f>$C$12*(ReDiarioFert!I336+ReDiarioFert!I337)</f>
        <v>150.91220039639197</v>
      </c>
      <c r="M157">
        <f>$C$12*(ReDiarioFert!K336+ReDiarioFert!K337)</f>
        <v>0.0083988676008608</v>
      </c>
      <c r="O157">
        <f>$C$12*(ReDiarioFert!M336+ReDiarioFert!M337)</f>
        <v>1.07301383</v>
      </c>
      <c r="Q157">
        <f>$C$12*Main!$D$63</f>
        <v>301</v>
      </c>
      <c r="S157">
        <f>((E157/100)*$G$176+(G157/100)*$G$177+(I157/100)*$G$178+(K157/100)*$G$179+(M157/100)*$G$180+(O157)*$G$181+(Q157*$G$182))</f>
        <v>4304.667216516683</v>
      </c>
    </row>
    <row r="158">
      <c r="B158">
        <f>B157+2</f>
        <v>332</v>
      </c>
      <c r="C158">
        <f>$I$11+B158</f>
        <v>40258</v>
      </c>
      <c r="E158">
        <f>IF(($C$12*(ReDiarioFert!C338+ReDiarioFert!C339))&lt;=0,"0",($C$12*(ReDiarioFert!C338+ReDiarioFert!C339)))</f>
        <v>125.00175114095259</v>
      </c>
      <c r="G158">
        <f>$C$12*(ReDiarioFert!E338+ReDiarioFert!E339)</f>
        <v>30.18899130434782</v>
      </c>
      <c r="I158">
        <f>$C$12*(ReDiarioFert!G338+ReDiarioFert!G339)</f>
        <v>235.1331733333333</v>
      </c>
      <c r="K158">
        <f>$C$12*(ReDiarioFert!I338+ReDiarioFert!I339)</f>
        <v>150.91220039639197</v>
      </c>
      <c r="M158">
        <f>$C$12*(ReDiarioFert!K338+ReDiarioFert!K339)</f>
        <v>0.0083988676008608</v>
      </c>
      <c r="O158">
        <f>$C$12*(ReDiarioFert!M338+ReDiarioFert!M339)</f>
        <v>1.07301383</v>
      </c>
      <c r="S158">
        <f>((E158/100)*$G$176+(G158/100)*$G$177+(I158/100)*$G$178+(K158/100)*$G$179+(M158/100)*$G$180+(O158)*$G$181+(Q158*$G$182))</f>
        <v>3302.1039272917305</v>
      </c>
    </row>
    <row r="159">
      <c r="B159">
        <f>B158+2</f>
        <v>334</v>
      </c>
      <c r="C159">
        <f>$I$11+B159</f>
        <v>40260</v>
      </c>
      <c r="E159">
        <f>IF(($C$12*(ReDiarioFert!C340+ReDiarioFert!C341+ReDiarioFert!C342))&lt;=0,"0",($C$12*(ReDiarioFert!C340+ReDiarioFert!C341+ReDiarioFert!C342)))</f>
        <v>187.5026267114289</v>
      </c>
      <c r="G159">
        <f>$C$12*(ReDiarioFert!E340+ReDiarioFert!E341+ReDiarioFert!E342)</f>
        <v>45.28348695652173</v>
      </c>
      <c r="I159">
        <f>$C$12*(ReDiarioFert!G340+ReDiarioFert!G341+ReDiarioFert!G342)</f>
        <v>352.69975999999997</v>
      </c>
      <c r="K159">
        <f>$C$12*(ReDiarioFert!I340+ReDiarioFert!I341+ReDiarioFert!I342)</f>
        <v>226.36830059458794</v>
      </c>
      <c r="M159">
        <f>$C$12*(ReDiarioFert!K340+ReDiarioFert!K341+ReDiarioFert!K342)</f>
        <v>0.0125983014012912</v>
      </c>
      <c r="O159">
        <f>$C$12*(ReDiarioFert!M340+ReDiarioFert!M341+ReDiarioFert!M342)</f>
        <v>1.609520745</v>
      </c>
      <c r="S159">
        <f>((E159/100)*$G$176+(G159/100)*$G$177+(I159/100)*$G$178+(K159/100)*$G$179+(M159/100)*$G$180+(O159)*$G$181+(Q159*$G$182))</f>
        <v>4953.155890937596</v>
      </c>
    </row>
    <row r="160">
      <c r="A160">
        <v>49</v>
      </c>
      <c r="B160">
        <f>B159+3</f>
        <v>337</v>
      </c>
      <c r="C160">
        <f>$I$11+B160</f>
        <v>40263</v>
      </c>
      <c r="E160">
        <f>IF(($C$12*(ReDiarioFert!C343+ReDiarioFert!C344))&lt;=0,"0",($C$12*(ReDiarioFert!C343+ReDiarioFert!C344)))</f>
        <v>125.00175114095259</v>
      </c>
      <c r="G160">
        <f>$C$12*(ReDiarioFert!E343+ReDiarioFert!E344)</f>
        <v>30.18899130434782</v>
      </c>
      <c r="I160">
        <f>$C$12*(ReDiarioFert!G343+ReDiarioFert!G344)</f>
        <v>235.1331733333333</v>
      </c>
      <c r="K160">
        <f>$C$12*(ReDiarioFert!I343+ReDiarioFert!I344)</f>
        <v>150.91220039639197</v>
      </c>
      <c r="M160">
        <f>$C$12*(ReDiarioFert!K343+ReDiarioFert!K344)</f>
        <v>0.0083988676008608</v>
      </c>
      <c r="O160">
        <f>$C$12*(ReDiarioFert!M343+ReDiarioFert!M344)</f>
        <v>1.07301383</v>
      </c>
      <c r="Q160">
        <f>$C$12*Main!$D$63</f>
        <v>301</v>
      </c>
      <c r="S160">
        <f>((E160/100)*$G$176+(G160/100)*$G$177+(I160/100)*$G$178+(K160/100)*$G$179+(M160/100)*$G$180+(O160)*$G$181+(Q160*$G$182))</f>
        <v>4144.903927291731</v>
      </c>
    </row>
    <row r="161">
      <c r="B161">
        <f>B160+2</f>
        <v>339</v>
      </c>
      <c r="C161">
        <f>$I$11+B161</f>
        <v>40265</v>
      </c>
      <c r="E161">
        <f>IF(($C$12*(ReDiarioFert!C345+ReDiarioFert!C346))&lt;=0,"0",($C$12*(ReDiarioFert!C345+ReDiarioFert!C346)))</f>
        <v>125.00175114095259</v>
      </c>
      <c r="G161">
        <f>$C$12*(ReDiarioFert!E345+ReDiarioFert!E346)</f>
        <v>30.18899130434782</v>
      </c>
      <c r="I161">
        <f>$C$12*(ReDiarioFert!G345+ReDiarioFert!G346)</f>
        <v>235.1331733333333</v>
      </c>
      <c r="K161">
        <f>$C$12*(ReDiarioFert!I345+ReDiarioFert!I346)</f>
        <v>150.91220039639197</v>
      </c>
      <c r="M161">
        <f>$C$12*(ReDiarioFert!K345+ReDiarioFert!K346)</f>
        <v>0.0083988676008608</v>
      </c>
      <c r="O161">
        <f>$C$12*(ReDiarioFert!M345+ReDiarioFert!M346)</f>
        <v>1.07301383</v>
      </c>
      <c r="S161">
        <f>((E161/100)*$G$176+(G161/100)*$G$177+(I161/100)*$G$178+(K161/100)*$G$179+(M161/100)*$G$180+(O161)*$G$181+(Q161*$G$182))</f>
        <v>3302.1039272917305</v>
      </c>
    </row>
    <row r="162">
      <c r="B162">
        <f>B161+2</f>
        <v>341</v>
      </c>
      <c r="C162">
        <f>$I$11+B162</f>
        <v>40267</v>
      </c>
      <c r="E162">
        <f>IF(($C$12*(ReDiarioFert!C347+ReDiarioFert!C348+ReDiarioFert!C349))&lt;=0,"0",($C$12*(ReDiarioFert!C347+ReDiarioFert!C348+ReDiarioFert!C349)))</f>
        <v>187.5026267114289</v>
      </c>
      <c r="G162">
        <f>$C$12*(ReDiarioFert!E347+ReDiarioFert!E348+ReDiarioFert!E349)</f>
        <v>45.28348695652173</v>
      </c>
      <c r="I162">
        <f>$C$12*(ReDiarioFert!G347+ReDiarioFert!G348+ReDiarioFert!G349)</f>
        <v>352.69975999999997</v>
      </c>
      <c r="K162">
        <f>$C$12*(ReDiarioFert!I347+ReDiarioFert!I348+ReDiarioFert!I349)</f>
        <v>226.36830059458794</v>
      </c>
      <c r="M162">
        <f>$C$12*(ReDiarioFert!K347+ReDiarioFert!K348+ReDiarioFert!K349)</f>
        <v>0.0125983014012912</v>
      </c>
      <c r="O162">
        <f>$C$12*(ReDiarioFert!M347+ReDiarioFert!M348+ReDiarioFert!M349)</f>
        <v>1.609520745</v>
      </c>
      <c r="S162">
        <f>((E162/100)*$G$176+(G162/100)*$G$177+(I162/100)*$G$178+(K162/100)*$G$179+(M162/100)*$G$180+(O162)*$G$181+(Q162*$G$182))</f>
        <v>4953.155890937596</v>
      </c>
    </row>
    <row r="163">
      <c r="A163">
        <v>50</v>
      </c>
      <c r="B163">
        <f>B162+3</f>
        <v>344</v>
      </c>
      <c r="C163">
        <f>$I$11+B163</f>
        <v>40270</v>
      </c>
      <c r="E163">
        <f>IF(($C$12*(ReDiarioFert!C350+ReDiarioFert!C351))&lt;=0,"0",($C$12*(ReDiarioFert!C350+ReDiarioFert!C351)))</f>
        <v>125.00175114095259</v>
      </c>
      <c r="G163">
        <f>$C$12*(ReDiarioFert!E350+ReDiarioFert!E351)</f>
        <v>30.18899130434782</v>
      </c>
      <c r="I163">
        <f>$C$12*(ReDiarioFert!G350+ReDiarioFert!G351)</f>
        <v>235.1331733333333</v>
      </c>
      <c r="K163">
        <f>$C$12*(ReDiarioFert!I350+ReDiarioFert!I351)</f>
        <v>150.91220039639197</v>
      </c>
      <c r="M163">
        <f>$C$12*(ReDiarioFert!K350+ReDiarioFert!K351)</f>
        <v>0.0083988676008608</v>
      </c>
      <c r="O163">
        <f>$C$12*(ReDiarioFert!M350+ReDiarioFert!M351)</f>
        <v>1.07301383</v>
      </c>
      <c r="Q163">
        <f>$C$12*Main!$D$63</f>
        <v>301</v>
      </c>
      <c r="S163">
        <f>((E163/100)*$G$176+(G163/100)*$G$177+(I163/100)*$G$178+(K163/100)*$G$179+(M163/100)*$G$180+(O163)*$G$181+(Q163*$G$182))</f>
        <v>4144.903927291731</v>
      </c>
    </row>
    <row r="164">
      <c r="B164">
        <f>B163+2</f>
        <v>346</v>
      </c>
      <c r="C164">
        <f>$I$11+B164</f>
        <v>40272</v>
      </c>
      <c r="E164">
        <f>IF(($C$12*(ReDiarioFert!C352+ReDiarioFert!C353))&lt;=0,"0",($C$12*(ReDiarioFert!C352+ReDiarioFert!C353)))</f>
        <v>125.00175114095259</v>
      </c>
      <c r="G164">
        <f>$C$12*(ReDiarioFert!E352+ReDiarioFert!E353)</f>
        <v>30.18899130434782</v>
      </c>
      <c r="I164">
        <f>$C$12*(ReDiarioFert!G352+ReDiarioFert!G353)</f>
        <v>235.1331733333333</v>
      </c>
      <c r="K164">
        <f>$C$12*(ReDiarioFert!I352+ReDiarioFert!I353)</f>
        <v>150.91220039639197</v>
      </c>
      <c r="M164">
        <f>$C$12*(ReDiarioFert!K352+ReDiarioFert!K353)</f>
        <v>0.0083988676008608</v>
      </c>
      <c r="O164">
        <f>$C$12*(ReDiarioFert!M352+ReDiarioFert!M353)</f>
        <v>1.07301383</v>
      </c>
      <c r="S164">
        <f>((E164/100)*$G$176+(G164/100)*$G$177+(I164/100)*$G$178+(K164/100)*$G$179+(M164/100)*$G$180+(O164)*$G$181+(Q164*$G$182))</f>
        <v>3302.1039272917305</v>
      </c>
    </row>
    <row r="165">
      <c r="B165">
        <f>B164+2</f>
        <v>348</v>
      </c>
      <c r="C165">
        <f>$I$11+B165</f>
        <v>40274</v>
      </c>
      <c r="E165">
        <f>IF(($C$12*(ReDiarioFert!C354+ReDiarioFert!C355+ReDiarioFert!C356))&lt;=0,"0",($C$12*(ReDiarioFert!C354+ReDiarioFert!C355+ReDiarioFert!C356)))</f>
        <v>187.5026267114289</v>
      </c>
      <c r="G165">
        <f>$C$12*(ReDiarioFert!E354+ReDiarioFert!E355+ReDiarioFert!E356)</f>
        <v>45.28348695652173</v>
      </c>
      <c r="I165">
        <f>$C$12*(ReDiarioFert!G354+ReDiarioFert!G355+ReDiarioFert!G356)</f>
        <v>352.69975999999997</v>
      </c>
      <c r="K165">
        <f>$C$12*(ReDiarioFert!I354+ReDiarioFert!I355+ReDiarioFert!I356)</f>
        <v>226.36830059458794</v>
      </c>
      <c r="M165">
        <f>$C$12*(ReDiarioFert!K354+ReDiarioFert!K355+ReDiarioFert!K356)</f>
        <v>0.0125983014012912</v>
      </c>
      <c r="O165">
        <f>$C$12*(ReDiarioFert!M354+ReDiarioFert!M355+ReDiarioFert!M356)</f>
        <v>1.609520745</v>
      </c>
      <c r="S165">
        <f>((E165/100)*$G$176+(G165/100)*$G$177+(I165/100)*$G$178+(K165/100)*$G$179+(M165/100)*$G$180+(O165)*$G$181+(Q165*$G$182))</f>
        <v>4953.155890937596</v>
      </c>
    </row>
    <row r="166">
      <c r="A166">
        <v>51</v>
      </c>
      <c r="B166">
        <f>B165+3</f>
        <v>351</v>
      </c>
      <c r="C166">
        <f>$I$11+B166</f>
        <v>40277</v>
      </c>
      <c r="E166">
        <f>IF(($C$12*(ReDiarioFert!C357+ReDiarioFert!C358))&lt;=0,"0",($C$12*(ReDiarioFert!C357+ReDiarioFert!C358)))</f>
        <v>125.00175114095259</v>
      </c>
      <c r="G166">
        <f>$C$12*(ReDiarioFert!E357+ReDiarioFert!E358)</f>
        <v>30.18899130434782</v>
      </c>
      <c r="I166">
        <f>$C$12*(ReDiarioFert!G357+ReDiarioFert!G358)</f>
        <v>235.1331733333333</v>
      </c>
      <c r="K166">
        <f>$C$12*(ReDiarioFert!I357+ReDiarioFert!I358)</f>
        <v>150.91220039639197</v>
      </c>
      <c r="M166">
        <f>$C$12*(ReDiarioFert!K357+ReDiarioFert!K358)</f>
        <v>0.0083988676008608</v>
      </c>
      <c r="O166">
        <f>$C$12*(ReDiarioFert!M357+ReDiarioFert!M358)</f>
        <v>1.07301383</v>
      </c>
      <c r="Q166">
        <f>$C$12*Main!$D$63</f>
        <v>301</v>
      </c>
      <c r="S166">
        <f>((E166/100)*$G$176+(G166/100)*$G$177+(I166/100)*$G$178+(K166/100)*$G$179+(M166/100)*$G$180+(O166)*$G$181+(Q166*$G$182))</f>
        <v>4144.903927291731</v>
      </c>
    </row>
    <row r="167">
      <c r="B167">
        <f>B166+2</f>
        <v>353</v>
      </c>
      <c r="C167">
        <f>$I$11+B167</f>
        <v>40279</v>
      </c>
      <c r="E167">
        <f>IF(($C$12*(ReDiarioFert!C359+ReDiarioFert!C360))&lt;=0,"0",($C$12*(ReDiarioFert!C359+ReDiarioFert!C360)))</f>
        <v>125.00175114095259</v>
      </c>
      <c r="G167">
        <f>$C$12*(ReDiarioFert!E359+ReDiarioFert!E360)</f>
        <v>30.18899130434782</v>
      </c>
      <c r="I167">
        <f>$C$12*(ReDiarioFert!G359+ReDiarioFert!G360)</f>
        <v>235.1331733333333</v>
      </c>
      <c r="K167">
        <f>$C$12*(ReDiarioFert!I359+ReDiarioFert!I360)</f>
        <v>150.91220039639197</v>
      </c>
      <c r="M167">
        <f>$C$12*(ReDiarioFert!K359+ReDiarioFert!K360)</f>
        <v>0.0083988676008608</v>
      </c>
      <c r="O167">
        <f>$C$12*(ReDiarioFert!M359+ReDiarioFert!M360)</f>
        <v>1.07301383</v>
      </c>
      <c r="S167">
        <f>((E167/100)*$G$176+(G167/100)*$G$177+(I167/100)*$G$178+(K167/100)*$G$179+(M167/100)*$G$180+(O167)*$G$181+(Q167*$G$182))</f>
        <v>3302.1039272917305</v>
      </c>
    </row>
    <row r="168">
      <c r="B168">
        <f>B167+2</f>
        <v>355</v>
      </c>
      <c r="C168">
        <f>$I$11+B168</f>
        <v>40281</v>
      </c>
      <c r="E168">
        <f>IF(($C$12*(ReDiarioFert!C361+ReDiarioFert!C362+ReDiarioFert!C363))&lt;=0,"0",($C$12*(ReDiarioFert!C361+ReDiarioFert!C362+ReDiarioFert!C363)))</f>
        <v>187.5026267114289</v>
      </c>
      <c r="G168">
        <f>$C$12*(ReDiarioFert!E361+ReDiarioFert!E362+ReDiarioFert!E363)</f>
        <v>45.28348695652173</v>
      </c>
      <c r="I168">
        <f>$C$12*(ReDiarioFert!G361+ReDiarioFert!G362+ReDiarioFert!G363)</f>
        <v>352.69975999999997</v>
      </c>
      <c r="K168">
        <f>$C$12*(ReDiarioFert!I361+ReDiarioFert!I362+ReDiarioFert!I363)</f>
        <v>226.36830059458794</v>
      </c>
      <c r="M168">
        <f>$C$12*(ReDiarioFert!K361+ReDiarioFert!K362+ReDiarioFert!K363)</f>
        <v>0.0125983014012912</v>
      </c>
      <c r="O168">
        <f>$C$12*(ReDiarioFert!M361+ReDiarioFert!M362+ReDiarioFert!M363)</f>
        <v>1.609520745</v>
      </c>
      <c r="S168">
        <f>((E168/100)*$G$176+(G168/100)*$G$177+(I168/100)*$G$178+(K168/100)*$G$179+(M168/100)*$G$180+(O168)*$G$181+(Q168*$G$182))</f>
        <v>4953.155890937596</v>
      </c>
    </row>
    <row r="169">
      <c r="A169">
        <v>52</v>
      </c>
      <c r="B169">
        <f>B168+3</f>
        <v>358</v>
      </c>
      <c r="C169">
        <f>$I$11+B169</f>
        <v>40284</v>
      </c>
      <c r="E169">
        <f>IF(($C$12*(ReDiarioFert!C364+ReDiarioFert!C365))&lt;=0,"0",($C$12*(ReDiarioFert!C364+ReDiarioFert!C365)))</f>
        <v>125.00175114095259</v>
      </c>
      <c r="G169">
        <f>$C$12*(ReDiarioFert!E364+ReDiarioFert!E365)</f>
        <v>30.18899130434782</v>
      </c>
      <c r="I169">
        <f>$C$12*(ReDiarioFert!G364+ReDiarioFert!G365)</f>
        <v>235.1331733333333</v>
      </c>
      <c r="K169">
        <f>$C$12*(ReDiarioFert!I364+ReDiarioFert!I365)</f>
        <v>150.91220039639197</v>
      </c>
      <c r="M169">
        <f>$C$12*(ReDiarioFert!K364+ReDiarioFert!K365)</f>
        <v>0.0083988676008608</v>
      </c>
      <c r="O169">
        <f>$C$12*(ReDiarioFert!M364+ReDiarioFert!M365)</f>
        <v>1.07301383</v>
      </c>
      <c r="Q169">
        <f>$C$12*Main!$D$63</f>
        <v>301</v>
      </c>
      <c r="S169">
        <f>((E169/100)*$G$176+(G169/100)*$G$177+(I169/100)*$G$178+(K169/100)*$G$179+(M169/100)*$G$180+(O169)*$G$181+(Q169*$G$182))</f>
        <v>4144.903927291731</v>
      </c>
    </row>
    <row r="170">
      <c r="B170">
        <f>B169+2</f>
        <v>360</v>
      </c>
      <c r="C170">
        <f>$I$11+B170</f>
        <v>40286</v>
      </c>
      <c r="E170">
        <f>IF(($C$12*(ReDiarioFert!C366+ReDiarioFert!C367))&lt;=0,"0",($C$12*(ReDiarioFert!C366+ReDiarioFert!C367)))</f>
        <v>125.00175114095259</v>
      </c>
      <c r="G170">
        <f>$C$12*(ReDiarioFert!E366+ReDiarioFert!E367)</f>
        <v>30.18899130434782</v>
      </c>
      <c r="I170">
        <f>$C$12*(ReDiarioFert!G366+ReDiarioFert!G367)</f>
        <v>235.1331733333333</v>
      </c>
      <c r="K170">
        <f>$C$12*(ReDiarioFert!I366+ReDiarioFert!I367)</f>
        <v>150.91220039639197</v>
      </c>
      <c r="M170">
        <f>$C$12*(ReDiarioFert!K366+ReDiarioFert!K367)</f>
        <v>0.0083988676008608</v>
      </c>
      <c r="O170">
        <f>$C$12*(ReDiarioFert!M366+ReDiarioFert!M367)</f>
        <v>1.07301383</v>
      </c>
      <c r="S170">
        <f>((E170/100)*$G$176+(G170/100)*$G$177+(I170/100)*$G$178+(K170/100)*$G$179+(M170/100)*$G$180+(O170)*$G$181+(Q170*$G$182))</f>
        <v>3302.1039272917305</v>
      </c>
    </row>
    <row r="171">
      <c r="B171">
        <f>B170+2</f>
        <v>362</v>
      </c>
      <c r="C171">
        <f>$I$11+B171</f>
        <v>40288</v>
      </c>
      <c r="E171">
        <f>IF(($C$12*(ReDiarioFert!C368+ReDiarioFert!C369+ReDiarioFert!C370))&lt;=0,"0",($C$12*(ReDiarioFert!C368+ReDiarioFert!C369+ReDiarioFert!C370)))</f>
        <v>187.5026267114289</v>
      </c>
      <c r="G171">
        <f>$C$12*(ReDiarioFert!E368+ReDiarioFert!E369+ReDiarioFert!E370)</f>
        <v>45.28348695652173</v>
      </c>
      <c r="I171">
        <f>$C$12*(ReDiarioFert!G368+ReDiarioFert!G369+ReDiarioFert!G370)</f>
        <v>352.69975999999997</v>
      </c>
      <c r="K171">
        <f>$C$12*(ReDiarioFert!I368+ReDiarioFert!I369+ReDiarioFert!I370)</f>
        <v>226.36830059458794</v>
      </c>
      <c r="M171">
        <f>$C$12*(ReDiarioFert!K368+ReDiarioFert!K369+ReDiarioFert!K370)</f>
        <v>0.0125983014012912</v>
      </c>
      <c r="O171">
        <f>$C$12*(ReDiarioFert!M368+ReDiarioFert!M369+ReDiarioFert!M370)</f>
        <v>1.609520745</v>
      </c>
      <c r="S171">
        <f>((E171/100)*$G$176+(G171/100)*$G$177+(I171/100)*$G$178+(K171/100)*$G$179+(M171/100)*$G$180+(O171)*$G$181+(Q171*$G$182))</f>
        <v>4953.155890937596</v>
      </c>
    </row>
    <row r="172">
      <c r="C172" t="str">
        <v>Total</v>
      </c>
      <c r="E172">
        <f>SUM(E16:E171)</f>
        <v>30090.71340919369</v>
      </c>
      <c r="G172">
        <f>SUM(G16:G171)</f>
        <v>12257.767872608703</v>
      </c>
      <c r="I172">
        <f>SUM(I16:I171)</f>
        <v>34450.76195866661</v>
      </c>
      <c r="K172">
        <f>SUM(K16:K171)</f>
        <v>22111.045493118767</v>
      </c>
      <c r="M172">
        <f>SUM(M16:M171)</f>
        <v>1.230568125874029</v>
      </c>
      <c r="O172">
        <f>SUM(O16:O171)</f>
        <v>174.0581593099999</v>
      </c>
      <c r="Q172">
        <f>SUM(Q16:Q171)</f>
        <v>15652</v>
      </c>
      <c r="S172">
        <f>SUM(S16:S171)</f>
        <v>650408.6859492029</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E172/C12</f>
        <v>1999.3829507769894</v>
      </c>
      <c r="G176">
        <f>Main!D43</f>
        <v>505</v>
      </c>
    </row>
    <row r="177">
      <c r="B177" t="str">
        <f>Main!D32</f>
        <v>DAP 18-46-0</v>
      </c>
      <c r="F177">
        <f>G172/C12</f>
        <v>814.4696260869571</v>
      </c>
      <c r="G177">
        <f>Main!D33</f>
        <v>808</v>
      </c>
    </row>
    <row r="178">
      <c r="B178" t="str">
        <f>Main!D37</f>
        <v>Kcl</v>
      </c>
      <c r="F178">
        <f>I172/C12</f>
        <v>2289.0871733333297</v>
      </c>
      <c r="G178">
        <f>Main!D38</f>
        <v>726</v>
      </c>
    </row>
    <row r="179">
      <c r="B179" t="str">
        <f>Main!D47</f>
        <v>Sulfato de Magnesio</v>
      </c>
      <c r="F179">
        <f>K172/C12</f>
        <v>1469.172458014536</v>
      </c>
      <c r="G179">
        <f>Main!D48</f>
        <v>477</v>
      </c>
    </row>
    <row r="180">
      <c r="B180" t="str">
        <f>Main!D52</f>
        <v>Sin Calcio</v>
      </c>
      <c r="F180">
        <f>M172/C12</f>
        <v>0.08176532397834081</v>
      </c>
      <c r="G180">
        <f>Main!D53</f>
        <v>0</v>
      </c>
    </row>
    <row r="181">
      <c r="B181" t="str">
        <f>Main!D57</f>
        <v>Sin Boro</v>
      </c>
      <c r="F181">
        <f>O172/C12</f>
        <v>11.565326199999994</v>
      </c>
      <c r="G181">
        <f>Main!D58</f>
        <v>0</v>
      </c>
      <c r="I181" t="str">
        <v xml:space="preserve">Preparado y Autorizado Por </v>
      </c>
    </row>
    <row r="182" ht="18" customHeight="1">
      <c r="B182" t="str">
        <f>Main!D61</f>
        <v>Melaza</v>
      </c>
      <c r="F182">
        <f>Q172/C12</f>
        <v>1040</v>
      </c>
      <c r="G182">
        <f>Main!D62</f>
        <v>2.8</v>
      </c>
      <c r="I182" t="str">
        <v>MSc Ricardo D. Lardizábal</v>
      </c>
    </row>
    <row r="183" ht="17.4" customHeight="1">
      <c r="B183" t="str">
        <v>NOTA: El Nitrato de Calcio se debe de diluir en un barril aparte para inyectarse al sistema</v>
      </c>
    </row>
    <row r="186">
      <c r="B186" t="str">
        <v>Abreviaciones usadas</v>
      </c>
    </row>
    <row r="187">
      <c r="B187" t="str">
        <v>Mz.-Manzanas, Ha-Hectáreas, Lbs-Libras, Lts-Litros y DDT-Días después de Trasplante</v>
      </c>
    </row>
  </sheetData>
  <sheetProtection sheet="1"/>
  <mergeCells count="53">
    <mergeCell ref="B187:S187"/>
    <mergeCell ref="P2:S3"/>
    <mergeCell ref="A8:M8"/>
    <mergeCell ref="P5:S7"/>
    <mergeCell ref="P9:S12"/>
    <mergeCell ref="F10:H10"/>
    <mergeCell ref="F11:H11"/>
    <mergeCell ref="C9:E9"/>
    <mergeCell ref="B186:C186"/>
    <mergeCell ref="B182:E182"/>
    <mergeCell ref="B180:E180"/>
    <mergeCell ref="B183:I184"/>
    <mergeCell ref="B181:E181"/>
    <mergeCell ref="F9:H9"/>
    <mergeCell ref="G180:H180"/>
    <mergeCell ref="A12:B12"/>
    <mergeCell ref="C12:E12"/>
    <mergeCell ref="G179:H179"/>
    <mergeCell ref="A9:B9"/>
    <mergeCell ref="G178:H178"/>
    <mergeCell ref="A10:B10"/>
    <mergeCell ref="C10:E10"/>
    <mergeCell ref="C11:E11"/>
    <mergeCell ref="A11:B11"/>
    <mergeCell ref="B179:E179"/>
    <mergeCell ref="B174:E174"/>
    <mergeCell ref="B176:E176"/>
    <mergeCell ref="B177:E177"/>
    <mergeCell ref="B178:E178"/>
    <mergeCell ref="A14:A15"/>
    <mergeCell ref="B14:B15"/>
    <mergeCell ref="C14:D14"/>
    <mergeCell ref="E14:F14"/>
    <mergeCell ref="S14:S15"/>
    <mergeCell ref="M14:N14"/>
    <mergeCell ref="Q14:R14"/>
    <mergeCell ref="O14:P14"/>
    <mergeCell ref="G176:H176"/>
    <mergeCell ref="G177:H177"/>
    <mergeCell ref="I14:J14"/>
    <mergeCell ref="K14:L14"/>
    <mergeCell ref="G174:H174"/>
    <mergeCell ref="G175:H175"/>
    <mergeCell ref="G181:H181"/>
    <mergeCell ref="I182:Q182"/>
    <mergeCell ref="I9:M9"/>
    <mergeCell ref="I10:M10"/>
    <mergeCell ref="I11:M11"/>
    <mergeCell ref="I12:M12"/>
    <mergeCell ref="I181:Q181"/>
    <mergeCell ref="G182:H182"/>
    <mergeCell ref="F12:H12"/>
    <mergeCell ref="G14:H14"/>
  </mergeCells>
  <pageMargins left="0.25" right="0.25" top="0.39" bottom="0.5" header="0.27" footer="0.25"/>
  <ignoredErrors>
    <ignoredError numberStoredAsText="1" sqref="A1:V196"/>
  </ignoredErrors>
  <legacyDrawing r:id="rId1"/>
</worksheet>
</file>

<file path=xl/worksheets/sheet5.xml><?xml version="1.0" encoding="utf-8"?>
<worksheet xmlns="http://schemas.openxmlformats.org/spreadsheetml/2006/main" xmlns:r="http://schemas.openxmlformats.org/officeDocument/2006/relationships">
  <dimension ref="A1:V144"/>
  <sheetViews>
    <sheetView workbookViewId="0" rightToLeft="0"/>
  </sheetViews>
  <sheetData>
    <row r="1" ht="56.4" customHeight="1"/>
    <row r="2" ht="32.7" customHeight="1">
      <c r="P2" t="str">
        <v>Calendario de Fertilización para Goteo 2 Veces Por Semana</v>
      </c>
    </row>
    <row r="3" ht="32.7" customHeight="1"/>
    <row r="5">
      <c r="P5" t="str">
        <f>Main!$E$21</f>
        <v>Platano</v>
      </c>
    </row>
    <row r="6" ht="29.25" customHeight="1"/>
    <row r="7" ht="26.25" customHeight="1"/>
    <row r="8" ht="25.95" customHeight="1">
      <c r="A8" t="str">
        <f>Main!$C$13</f>
        <v>"Sin Fertilización Base"</v>
      </c>
    </row>
    <row r="9" ht="20.1" customHeight="1">
      <c r="A9" t="str">
        <v>Productor</v>
      </c>
      <c r="C9" t="str">
        <f>Main!E17</f>
        <v>Manuel Venancio Bueso</v>
      </c>
      <c r="G9" t="str">
        <v>Parcela</v>
      </c>
      <c r="J9" t="str">
        <f>Main!E19</f>
        <v>Lote 15 (3,284 Plantas) Den de 3,100/Ha</v>
      </c>
      <c r="P9" t="str">
        <f>Main!$G$21</f>
        <v>Curare Enano</v>
      </c>
    </row>
    <row r="10" ht="20.1" customHeight="1">
      <c r="A10" t="str">
        <v>Zona</v>
      </c>
      <c r="C10" t="str">
        <f>Main!E18</f>
        <v>Mata Platano</v>
      </c>
      <c r="G10" t="str">
        <v>Técnico</v>
      </c>
      <c r="J10" t="str">
        <f>Main!E20</f>
        <v>Alfren Ucles</v>
      </c>
    </row>
    <row r="11" ht="20.1" customHeight="1">
      <c r="A11" t="str">
        <v>Área Mz.</v>
      </c>
      <c r="C11">
        <f>Main!E22</f>
        <v>21.5</v>
      </c>
      <c r="G11" t="str">
        <v>Fecha:</v>
      </c>
      <c r="J11">
        <f>Main!E23</f>
        <v>39926</v>
      </c>
    </row>
    <row r="12" ht="20.1" customHeight="1">
      <c r="A12" t="str">
        <v>Área Ha.</v>
      </c>
      <c r="C12">
        <f>Main!I22</f>
        <v>15.049999999999999</v>
      </c>
      <c r="G12" t="str">
        <v>Fecha de Cosecha:</v>
      </c>
      <c r="J12">
        <f>J11+Main!E24</f>
        <v>40231</v>
      </c>
    </row>
    <row r="13" ht="19.5" customHeight="1"/>
    <row r="14" ht="28.5" customHeight="1">
      <c r="A14" t="str">
        <v>Semana</v>
      </c>
      <c r="B14" t="str">
        <v>DDT</v>
      </c>
      <c r="C14" t="str">
        <v>FECHA</v>
      </c>
      <c r="D14" t="str">
        <v>Seleccioné su opción</v>
      </c>
      <c r="E14" t="str">
        <v>Preventivos</v>
      </c>
      <c r="G14" t="str">
        <f>Main!$D$42</f>
        <v>Urea</v>
      </c>
      <c r="I14" t="str">
        <f>Main!$D$32</f>
        <v>DAP 18-46-0</v>
      </c>
      <c r="K14" t="str">
        <f>Main!$D$37</f>
        <v>Kcl</v>
      </c>
      <c r="M14" t="str">
        <f>Main!$D$47</f>
        <v>Sulfato de Magnesio</v>
      </c>
      <c r="O14" t="str">
        <f>Main!$D$52</f>
        <v>Sin Calcio</v>
      </c>
      <c r="Q14" t="str">
        <f>Main!$D$57</f>
        <v>Sin Boro</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f>Main!E52</f>
        <v>0</v>
      </c>
      <c r="P15" t="str">
        <v>Cambios</v>
      </c>
      <c r="Q15">
        <f>Main!E57</f>
        <v>0</v>
      </c>
      <c r="R15" t="str">
        <v>Cambios</v>
      </c>
      <c r="S15" t="str">
        <f>Main!$E$61</f>
        <v>Lts</v>
      </c>
    </row>
    <row r="16" ht="18.75" customHeight="1">
      <c r="A16">
        <v>1</v>
      </c>
      <c r="B16">
        <v>3</v>
      </c>
      <c r="C16">
        <f>$J$11+B16</f>
        <v>39929</v>
      </c>
      <c r="E16">
        <f>VLOOKUP(D16,Fertilizantes!$A$49:$E$123,2,FALSE)*$C$12</f>
        <v>0</v>
      </c>
      <c r="F16">
        <f>VLOOKUP(D16,Fertilizantes!$A$49:$E$123,4,FALSE)</f>
        <v>0</v>
      </c>
      <c r="G16">
        <f>IF(((SUM(ReDiarioFert!C7:C13)/2)*$C$12)&lt;=0,"0",(((SUM(ReDiarioFert!C7:C13)/2)*$C$12)))</f>
        <v>116.32066430395989</v>
      </c>
      <c r="I16">
        <f>IF(((SUM(ReDiarioFert!E7:E13)/2)*$C$12)&lt;=0,"0",(((SUM(ReDiarioFert!E7:E13)/2)*$C$12)))</f>
        <v>28.074400869565217</v>
      </c>
      <c r="K16">
        <f>IF(((SUM(ReDiarioFert!G7:G13)/2)*$C$12)&lt;=0,"0",(((SUM(ReDiarioFert!G7:G13)/2)*$C$12)))</f>
        <v>109.39579116666665</v>
      </c>
      <c r="M16">
        <f>IF(((SUM(ReDiarioFert!I7:I13)/2)*$C$12)&lt;=0,"0",(((SUM(ReDiarioFert!I7:I13)/2)*$C$12)))</f>
        <v>70.21195403875176</v>
      </c>
      <c r="O16">
        <f>IF(((SUM(ReDiarioFert!K7:K13)/2)*$C$12)&lt;=0,"0",(((SUM(ReDiarioFert!K7:K13)/2)*$C$12)))</f>
        <v>0.00390757609007269</v>
      </c>
      <c r="Q16">
        <f>IF(((SUM(ReDiarioFert!M7:M13)/2)*$C$12)&lt;=0,"0",(((SUM(ReDiarioFert!M7:M13)/2)*$C$12)))</f>
        <v>0.268252705</v>
      </c>
      <c r="S16">
        <f>$C$12*Main!$D$63</f>
        <v>301</v>
      </c>
      <c r="T16">
        <f>((G16/100)*$G$124+(I16/100)*$G$125+(K16/100)*$G$126+(M16/100)*$G$127+(O16/100)*$G$128+(Q16)*$G$129+(S16*$G$130)+(E16*(VLOOKUP(D16,Fertilizantes!$A$49:$E$122,3,FALSE))))</f>
        <v>2786.1849783959306</v>
      </c>
    </row>
    <row r="17" ht="18.75" customHeight="1">
      <c r="B17">
        <v>7</v>
      </c>
      <c r="C17">
        <f>$J$11+B17</f>
        <v>39933</v>
      </c>
      <c r="E17">
        <f>VLOOKUP(D17,Fertilizantes!$A$49:$E$123,2,FALSE)*$C$12</f>
        <v>0</v>
      </c>
      <c r="F17">
        <f>VLOOKUP(D17,Fertilizantes!$A$49:$E$123,4,FALSE)</f>
        <v>0</v>
      </c>
      <c r="G17">
        <f>G16</f>
        <v>116.32066430395989</v>
      </c>
      <c r="I17">
        <f>I16</f>
        <v>28.074400869565217</v>
      </c>
      <c r="K17">
        <f>K16</f>
        <v>109.39579116666665</v>
      </c>
      <c r="M17">
        <f>M16</f>
        <v>70.21195403875176</v>
      </c>
      <c r="O17">
        <f>O16</f>
        <v>0.00390757609007269</v>
      </c>
      <c r="Q17">
        <f>Q16</f>
        <v>0.268252705</v>
      </c>
      <c r="T17">
        <f>((G17/100)*$G$124+(I17/100)*$G$125+(K17/100)*$G$126+(M17/100)*$G$127+(O17/100)*$G$128+(Q17)*$G$129+(S17*$G$130)+(E17*(VLOOKUP(D17,Fertilizantes!$A$49:$E$122,3,FALSE))))</f>
        <v>1943.3849783959304</v>
      </c>
    </row>
    <row r="18">
      <c r="A18">
        <v>2</v>
      </c>
      <c r="B18">
        <f>B17+3</f>
        <v>10</v>
      </c>
      <c r="C18">
        <f>$J$11+B18</f>
        <v>39936</v>
      </c>
      <c r="E18">
        <f>VLOOKUP(D18,Fertilizantes!$A$49:$E$123,2,FALSE)*$C$12</f>
        <v>0</v>
      </c>
      <c r="F18">
        <f>VLOOKUP(D18,Fertilizantes!$A$49:$E$123,4,FALSE)</f>
        <v>0</v>
      </c>
      <c r="G18">
        <f>IF(((SUM(ReDiarioFert!C14:C20)/2)*$C$12)&lt;=0,"0",(((SUM(ReDiarioFert!C14:C20)/2)*$C$12)))</f>
        <v>116.32066430395989</v>
      </c>
      <c r="I18">
        <f>IF(((SUM(ReDiarioFert!E14:E20)/2)*$C$12)&lt;=0,"0",(((SUM(ReDiarioFert!E14:E20)/2)*$C$12)))</f>
        <v>28.074400869565217</v>
      </c>
      <c r="K18">
        <f>IF(((SUM(ReDiarioFert!G14:G20)/2)*$C$12)&lt;=0,"0",(((SUM(ReDiarioFert!G14:G20)/2)*$C$12)))</f>
        <v>109.39579116666665</v>
      </c>
      <c r="M18">
        <f>IF(((SUM(ReDiarioFert!I14:I20)/2)*$C$12)&lt;=0,"0",(((SUM(ReDiarioFert!I14:I20)/2)*$C$12)))</f>
        <v>70.21195403875176</v>
      </c>
      <c r="O18">
        <f>IF(((SUM(ReDiarioFert!K14:K20)/2)*$C$12)&lt;=0,"0",(((SUM(ReDiarioFert!K14:K20)/2)*$C$12)))</f>
        <v>0.00390757609007269</v>
      </c>
      <c r="Q18">
        <f>IF(((SUM(ReDiarioFert!M14:M20)/2)*$C$12)&lt;=0,"0",(((SUM(ReDiarioFert!M14:M20)/2)*$C$12)))</f>
        <v>0.390883115</v>
      </c>
      <c r="S18">
        <f>$C$12*Main!$D$63</f>
        <v>301</v>
      </c>
      <c r="T18">
        <f>((G18/100)*$G$124+(I18/100)*$G$125+(K18/100)*$G$126+(M18/100)*$G$127+(O18/100)*$G$128+(Q18)*$G$129+(S18*$G$130)+(E18*(VLOOKUP(D18,Fertilizantes!$A$49:$E$122,3,FALSE))))</f>
        <v>2786.1849783959306</v>
      </c>
    </row>
    <row r="19">
      <c r="B19">
        <f>B18+4</f>
        <v>14</v>
      </c>
      <c r="C19">
        <f>$J$11+B19</f>
        <v>39940</v>
      </c>
      <c r="E19">
        <f>VLOOKUP(D19,Fertilizantes!$A$49:$E$123,2,FALSE)*$C$12</f>
        <v>0</v>
      </c>
      <c r="F19">
        <f>VLOOKUP(D19,Fertilizantes!$A$49:$E$123,4,FALSE)</f>
        <v>0</v>
      </c>
      <c r="G19">
        <f>G18</f>
        <v>116.32066430395989</v>
      </c>
      <c r="I19">
        <f>I18</f>
        <v>28.074400869565217</v>
      </c>
      <c r="K19">
        <f>K18</f>
        <v>109.39579116666665</v>
      </c>
      <c r="M19">
        <f>M18</f>
        <v>70.21195403875176</v>
      </c>
      <c r="O19">
        <f>O18</f>
        <v>0.00390757609007269</v>
      </c>
      <c r="Q19">
        <f>Q18</f>
        <v>0.390883115</v>
      </c>
      <c r="T19">
        <f>((G19/100)*$G$124+(I19/100)*$G$125+(K19/100)*$G$126+(M19/100)*$G$127+(O19/100)*$G$128+(Q19)*$G$129+(S19*$G$130)+(E19*(VLOOKUP(D19,Fertilizantes!$A$49:$E$122,3,FALSE))))</f>
        <v>1943.3849783959304</v>
      </c>
    </row>
    <row r="20">
      <c r="A20">
        <v>3</v>
      </c>
      <c r="B20">
        <f>B19+3</f>
        <v>17</v>
      </c>
      <c r="C20">
        <f>$J$11+B20</f>
        <v>39943</v>
      </c>
      <c r="E20">
        <f>VLOOKUP(D20,Fertilizantes!$A$49:$E$123,2,FALSE)*$C$12</f>
        <v>0</v>
      </c>
      <c r="F20">
        <f>VLOOKUP(D20,Fertilizantes!$A$49:$E$123,4,FALSE)</f>
        <v>0</v>
      </c>
      <c r="G20">
        <f>IF(((SUM(ReDiarioFert!C21:C27)/2)*$C$12)&lt;=0,"0",(((SUM(ReDiarioFert!C21:C27)/2)*$C$12)))</f>
        <v>116.32066430395989</v>
      </c>
      <c r="I20">
        <f>IF(((SUM(ReDiarioFert!E21:E27)/2)*$C$12)&lt;=0,"0",(((SUM(ReDiarioFert!E21:E27)/2)*$C$12)))</f>
        <v>28.074400869565217</v>
      </c>
      <c r="K20">
        <f>IF(((SUM(ReDiarioFert!G21:G27)/2)*$C$12)&lt;=0,"0",(((SUM(ReDiarioFert!G21:G27)/2)*$C$12)))</f>
        <v>109.39579116666665</v>
      </c>
      <c r="M20">
        <f>IF(((SUM(ReDiarioFert!I21:I27)/2)*$C$12)&lt;=0,"0",(((SUM(ReDiarioFert!I21:I27)/2)*$C$12)))</f>
        <v>70.21195403875176</v>
      </c>
      <c r="O20">
        <f>IF(((SUM(ReDiarioFert!K21:K27)/2)*$C$12)&lt;=0,"0",(((SUM(ReDiarioFert!K21:K27)/2)*$C$12)))</f>
        <v>0.00390757609007269</v>
      </c>
      <c r="Q20">
        <f>IF(((SUM(ReDiarioFert!M21:M27)/2)*$C$12)&lt;=0,"0",(((SUM(ReDiarioFert!M21:M27)/2)*$C$12)))</f>
        <v>0.5748264725000001</v>
      </c>
      <c r="S20">
        <f>$C$12*Main!$D$63</f>
        <v>301</v>
      </c>
      <c r="T20">
        <f>((G20/100)*$G$124+(I20/100)*$G$125+(K20/100)*$G$126+(M20/100)*$G$127+(O20/100)*$G$128+(Q20)*$G$129+(S20*$G$130)+(E20*(VLOOKUP(D20,Fertilizantes!$A$49:$E$122,3,FALSE))))</f>
        <v>2786.1849783959306</v>
      </c>
    </row>
    <row r="21">
      <c r="B21">
        <f>B20+4</f>
        <v>21</v>
      </c>
      <c r="C21">
        <f>$J$11+B21</f>
        <v>39947</v>
      </c>
      <c r="E21">
        <f>VLOOKUP(D21,Fertilizantes!$A$49:$E$123,2,FALSE)*$C$12</f>
        <v>0</v>
      </c>
      <c r="F21">
        <f>VLOOKUP(D21,Fertilizantes!$A$49:$E$123,4,FALSE)</f>
        <v>0</v>
      </c>
      <c r="G21">
        <f>G20</f>
        <v>116.32066430395989</v>
      </c>
      <c r="I21">
        <f>I20</f>
        <v>28.074400869565217</v>
      </c>
      <c r="K21">
        <f>K20</f>
        <v>109.39579116666665</v>
      </c>
      <c r="M21">
        <f>M20</f>
        <v>70.21195403875176</v>
      </c>
      <c r="O21">
        <f>O20</f>
        <v>0.00390757609007269</v>
      </c>
      <c r="Q21">
        <f>Q20</f>
        <v>0.5748264725000001</v>
      </c>
      <c r="T21">
        <f>((G21/100)*$G$124+(I21/100)*$G$125+(K21/100)*$G$126+(M21/100)*$G$127+(O21/100)*$G$128+(Q21)*$G$129+(S21*$G$130)+(E21*(VLOOKUP(D21,Fertilizantes!$A$49:$E$122,3,FALSE))))</f>
        <v>1943.3849783959304</v>
      </c>
    </row>
    <row r="22">
      <c r="A22">
        <v>4</v>
      </c>
      <c r="B22">
        <f>B21+3</f>
        <v>24</v>
      </c>
      <c r="C22">
        <f>$J$11+B22</f>
        <v>39950</v>
      </c>
      <c r="E22">
        <f>VLOOKUP(D22,Fertilizantes!$A$49:$E$123,2,FALSE)*$C$12</f>
        <v>0</v>
      </c>
      <c r="F22">
        <f>VLOOKUP(D22,Fertilizantes!$A$49:$E$123,4,FALSE)</f>
        <v>0</v>
      </c>
      <c r="G22">
        <f>IF(((SUM(ReDiarioFert!C28:C34)/2)*$C$12)&lt;=0,"0",(((SUM(ReDiarioFert!C28:C34)/2)*$C$12)))</f>
        <v>110.46525554214512</v>
      </c>
      <c r="I22">
        <f>IF(((SUM(ReDiarioFert!E28:E34)/2)*$C$12)&lt;=0,"0",(((SUM(ReDiarioFert!E28:E34)/2)*$C$12)))</f>
        <v>43.038223260869565</v>
      </c>
      <c r="K22">
        <f>IF(((SUM(ReDiarioFert!G28:G34)/2)*$C$12)&lt;=0,"0",(((SUM(ReDiarioFert!G28:G34)/2)*$C$12)))</f>
        <v>109.39579116666665</v>
      </c>
      <c r="M22">
        <f>IF(((SUM(ReDiarioFert!I28:I34)/2)*$C$12)&lt;=0,"0",(((SUM(ReDiarioFert!I28:I34)/2)*$C$12)))</f>
        <v>70.21195403875176</v>
      </c>
      <c r="O22">
        <f>IF(((SUM(ReDiarioFert!K28:K34)/2)*$C$12)&lt;=0,"0",(((SUM(ReDiarioFert!K28:K34)/2)*$C$12)))</f>
        <v>0.00390757609007269</v>
      </c>
      <c r="Q22">
        <f>IF(((SUM(ReDiarioFert!M28:M34)/2)*$C$12)&lt;=0,"0",(((SUM(ReDiarioFert!M28:M34)/2)*$C$12)))</f>
        <v>0.643804385</v>
      </c>
      <c r="S22">
        <f>$C$12*Main!$D$63</f>
        <v>301</v>
      </c>
      <c r="T22">
        <f>((G22/100)*$G$124+(I22/100)*$G$125+(K22/100)*$G$126+(M22/100)*$G$127+(O22/100)*$G$128+(Q22)*$G$129+(S22*$G$130)+(E22*(VLOOKUP(D22,Fertilizantes!$A$49:$E$122,3,FALSE))))</f>
        <v>2877.522849070505</v>
      </c>
    </row>
    <row r="23">
      <c r="B23">
        <f>B22+4</f>
        <v>28</v>
      </c>
      <c r="C23">
        <f>$J$11+B23</f>
        <v>39954</v>
      </c>
      <c r="E23">
        <f>VLOOKUP(D23,Fertilizantes!$A$49:$E$123,2,FALSE)*$C$12</f>
        <v>0</v>
      </c>
      <c r="F23">
        <f>VLOOKUP(D23,Fertilizantes!$A$49:$E$123,4,FALSE)</f>
        <v>0</v>
      </c>
      <c r="G23">
        <f>G22</f>
        <v>110.46525554214512</v>
      </c>
      <c r="I23">
        <f>I22</f>
        <v>43.038223260869565</v>
      </c>
      <c r="K23">
        <f>K22</f>
        <v>109.39579116666665</v>
      </c>
      <c r="M23">
        <f>M22</f>
        <v>70.21195403875176</v>
      </c>
      <c r="O23">
        <f>O22</f>
        <v>0.00390757609007269</v>
      </c>
      <c r="Q23">
        <f>Q22</f>
        <v>0.643804385</v>
      </c>
      <c r="T23">
        <f>((G23/100)*$G$124+(I23/100)*$G$125+(K23/100)*$G$126+(M23/100)*$G$127+(O23/100)*$G$128+(Q23)*$G$129+(S23*$G$130)+(E23*(VLOOKUP(D23,Fertilizantes!$A$49:$E$122,3,FALSE))))</f>
        <v>2034.7228490705047</v>
      </c>
    </row>
    <row r="24">
      <c r="A24">
        <v>5</v>
      </c>
      <c r="B24">
        <f>B23+3</f>
        <v>31</v>
      </c>
      <c r="C24">
        <f>$J$11+B24</f>
        <v>39957</v>
      </c>
      <c r="E24">
        <f>VLOOKUP(D24,Fertilizantes!$A$49:$E$123,2,FALSE)*$C$12</f>
        <v>0</v>
      </c>
      <c r="F24">
        <f>VLOOKUP(D24,Fertilizantes!$A$49:$E$123,4,FALSE)</f>
        <v>0</v>
      </c>
      <c r="G24">
        <f>IF(((SUM(ReDiarioFert!C35:C41)/2)*$C$12)&lt;=0,"0",(((SUM(ReDiarioFert!C35:C41)/2)*$C$12)))</f>
        <v>157.80750791735022</v>
      </c>
      <c r="I24">
        <f>IF(((SUM(ReDiarioFert!E35:E41)/2)*$C$12)&lt;=0,"0",(((SUM(ReDiarioFert!E35:E41)/2)*$C$12)))</f>
        <v>61.483176086956526</v>
      </c>
      <c r="K24">
        <f>IF(((SUM(ReDiarioFert!G35:G41)/2)*$C$12)&lt;=0,"0",(((SUM(ReDiarioFert!G35:G41)/2)*$C$12)))</f>
        <v>156.2797016666667</v>
      </c>
      <c r="M24">
        <f>IF(((SUM(ReDiarioFert!I35:I41)/2)*$C$12)&lt;=0,"0",(((SUM(ReDiarioFert!I35:I41)/2)*$C$12)))</f>
        <v>100.30279148393107</v>
      </c>
      <c r="O24">
        <f>IF(((SUM(ReDiarioFert!K35:K41)/2)*$C$12)&lt;=0,"0",(((SUM(ReDiarioFert!K35:K41)/2)*$C$12)))</f>
        <v>0.005582251557246701</v>
      </c>
      <c r="Q24">
        <f>IF(((SUM(ReDiarioFert!M35:M41)/2)*$C$12)&lt;=0,"0",(((SUM(ReDiarioFert!M35:M41)/2)*$C$12)))</f>
        <v>0.7587720874999999</v>
      </c>
      <c r="S24">
        <f>$C$12*Main!$D$63</f>
        <v>301</v>
      </c>
      <c r="T24">
        <f>((G24/100)*$G$124+(I24/100)*$G$125+(K24/100)*$G$126+(M24/100)*$G$127+(O24/100)*$G$128+(Q24)*$G$129+(S24*$G$130)+(E24*(VLOOKUP(D24,Fertilizantes!$A$49:$E$122,3,FALSE))))</f>
        <v>3749.5469272435794</v>
      </c>
    </row>
    <row r="25">
      <c r="B25">
        <f>B24+4</f>
        <v>35</v>
      </c>
      <c r="C25">
        <f>$J$11+B25</f>
        <v>39961</v>
      </c>
      <c r="E25">
        <f>VLOOKUP(D25,Fertilizantes!$A$49:$E$123,2,FALSE)*$C$12</f>
        <v>0</v>
      </c>
      <c r="F25">
        <f>VLOOKUP(D25,Fertilizantes!$A$49:$E$123,4,FALSE)</f>
        <v>0</v>
      </c>
      <c r="G25">
        <f>G24</f>
        <v>157.80750791735022</v>
      </c>
      <c r="I25">
        <f>I24</f>
        <v>61.483176086956526</v>
      </c>
      <c r="K25">
        <f>K24</f>
        <v>156.2797016666667</v>
      </c>
      <c r="M25">
        <f>M24</f>
        <v>100.30279148393107</v>
      </c>
      <c r="O25">
        <f>O24</f>
        <v>0.005582251557246701</v>
      </c>
      <c r="Q25">
        <f>Q24</f>
        <v>0.7587720874999999</v>
      </c>
      <c r="T25">
        <f>((G25/100)*$G$124+(I25/100)*$G$125+(K25/100)*$G$126+(M25/100)*$G$127+(O25/100)*$G$128+(Q25)*$G$129+(S25*$G$130)+(E25*(VLOOKUP(D25,Fertilizantes!$A$49:$E$122,3,FALSE))))</f>
        <v>2906.746927243579</v>
      </c>
    </row>
    <row r="26">
      <c r="A26">
        <v>6</v>
      </c>
      <c r="B26">
        <f>B25+3</f>
        <v>38</v>
      </c>
      <c r="C26">
        <f>$J$11+B26</f>
        <v>39964</v>
      </c>
      <c r="E26">
        <f>VLOOKUP(D26,Fertilizantes!$A$49:$E$123,2,FALSE)*$C$12</f>
        <v>0</v>
      </c>
      <c r="F26">
        <f>VLOOKUP(D26,Fertilizantes!$A$49:$E$123,4,FALSE)</f>
        <v>0</v>
      </c>
      <c r="G26">
        <f>IF(((SUM(ReDiarioFert!C42:C48)/2)*$C$12)&lt;=0,"0",(((SUM(ReDiarioFert!C42:C48)/2)*$C$12)))</f>
        <v>157.80750791735022</v>
      </c>
      <c r="I26">
        <f>IF(((SUM(ReDiarioFert!E42:E48)/2)*$C$12)&lt;=0,"0",(((SUM(ReDiarioFert!E42:E48)/2)*$C$12)))</f>
        <v>61.483176086956526</v>
      </c>
      <c r="K26">
        <f>IF(((SUM(ReDiarioFert!G42:G48)/2)*$C$12)&lt;=0,"0",(((SUM(ReDiarioFert!G42:G48)/2)*$C$12)))</f>
        <v>156.2797016666667</v>
      </c>
      <c r="M26">
        <f>IF(((SUM(ReDiarioFert!I42:I48)/2)*$C$12)&lt;=0,"0",(((SUM(ReDiarioFert!I42:I48)/2)*$C$12)))</f>
        <v>100.30279148393107</v>
      </c>
      <c r="O26">
        <f>IF(((SUM(ReDiarioFert!K42:K48)/2)*$C$12)&lt;=0,"0",(((SUM(ReDiarioFert!K42:K48)/2)*$C$12)))</f>
        <v>0.005582251557246701</v>
      </c>
      <c r="Q26">
        <f>IF(((SUM(ReDiarioFert!M42:M48)/2)*$C$12)&lt;=0,"0",(((SUM(ReDiarioFert!M42:M48)/2)*$C$12)))</f>
        <v>0.9120623574999999</v>
      </c>
      <c r="S26">
        <f>$C$12*Main!$D$63</f>
        <v>301</v>
      </c>
      <c r="T26">
        <f>((G26/100)*$G$124+(I26/100)*$G$125+(K26/100)*$G$126+(M26/100)*$G$127+(O26/100)*$G$128+(Q26)*$G$129+(S26*$G$130)+(E26*(VLOOKUP(D26,Fertilizantes!$A$49:$E$122,3,FALSE))))</f>
        <v>3749.5469272435794</v>
      </c>
    </row>
    <row r="27">
      <c r="B27">
        <f>B26+4</f>
        <v>42</v>
      </c>
      <c r="C27">
        <f>$J$11+B27</f>
        <v>39968</v>
      </c>
      <c r="E27">
        <f>VLOOKUP(D27,Fertilizantes!$A$49:$E$123,2,FALSE)*$C$12</f>
        <v>0</v>
      </c>
      <c r="F27">
        <f>VLOOKUP(D27,Fertilizantes!$A$49:$E$123,4,FALSE)</f>
        <v>0</v>
      </c>
      <c r="G27">
        <f>G26</f>
        <v>157.80750791735022</v>
      </c>
      <c r="I27">
        <f>I26</f>
        <v>61.483176086956526</v>
      </c>
      <c r="K27">
        <f>K26</f>
        <v>156.2797016666667</v>
      </c>
      <c r="M27">
        <f>M26</f>
        <v>100.30279148393107</v>
      </c>
      <c r="O27">
        <f>O26</f>
        <v>0.005582251557246701</v>
      </c>
      <c r="Q27">
        <f>Q26</f>
        <v>0.9120623574999999</v>
      </c>
      <c r="T27">
        <f>((G27/100)*$G$124+(I27/100)*$G$125+(K27/100)*$G$126+(M27/100)*$G$127+(O27/100)*$G$128+(Q27)*$G$129+(S27*$G$130)+(E27*(VLOOKUP(D27,Fertilizantes!$A$49:$E$122,3,FALSE))))</f>
        <v>2906.746927243579</v>
      </c>
    </row>
    <row r="28">
      <c r="A28">
        <v>7</v>
      </c>
      <c r="B28">
        <f>B27+3</f>
        <v>45</v>
      </c>
      <c r="C28">
        <f>$J$11+B28</f>
        <v>39971</v>
      </c>
      <c r="E28">
        <f>VLOOKUP(D28,Fertilizantes!$A$49:$E$123,2,FALSE)*$C$12</f>
        <v>0</v>
      </c>
      <c r="F28">
        <f>VLOOKUP(D28,Fertilizantes!$A$49:$E$123,4,FALSE)</f>
        <v>0</v>
      </c>
      <c r="G28">
        <f>IF(((SUM(ReDiarioFert!C49:C55)/2)*$C$12)&lt;=0,"0",(((SUM(ReDiarioFert!C49:C55)/2)*$C$12)))</f>
        <v>157.80750791735022</v>
      </c>
      <c r="I28">
        <f>IF(((SUM(ReDiarioFert!E49:E55)/2)*$C$12)&lt;=0,"0",(((SUM(ReDiarioFert!E49:E55)/2)*$C$12)))</f>
        <v>61.483176086956526</v>
      </c>
      <c r="K28">
        <f>IF(((SUM(ReDiarioFert!G49:G55)/2)*$C$12)&lt;=0,"0",(((SUM(ReDiarioFert!G49:G55)/2)*$C$12)))</f>
        <v>156.2797016666667</v>
      </c>
      <c r="M28">
        <f>IF(((SUM(ReDiarioFert!I49:I55)/2)*$C$12)&lt;=0,"0",(((SUM(ReDiarioFert!I49:I55)/2)*$C$12)))</f>
        <v>100.30279148393107</v>
      </c>
      <c r="O28">
        <f>IF(((SUM(ReDiarioFert!K49:K55)/2)*$C$12)&lt;=0,"0",(((SUM(ReDiarioFert!K49:K55)/2)*$C$12)))</f>
        <v>0.005582251557246701</v>
      </c>
      <c r="Q28">
        <f>IF(((SUM(ReDiarioFert!M49:M55)/2)*$C$12)&lt;=0,"0",(((SUM(ReDiarioFert!M49:M55)/2)*$C$12)))</f>
        <v>1.0040344125</v>
      </c>
      <c r="S28">
        <f>$C$12*Main!$D$63</f>
        <v>301</v>
      </c>
      <c r="T28">
        <f>((G28/100)*$G$124+(I28/100)*$G$125+(K28/100)*$G$126+(M28/100)*$G$127+(O28/100)*$G$128+(Q28)*$G$129+(S28*$G$130)+(E28*(VLOOKUP(D28,Fertilizantes!$A$49:$E$122,3,FALSE))))</f>
        <v>3749.5469272435794</v>
      </c>
    </row>
    <row r="29">
      <c r="B29">
        <f>B28+4</f>
        <v>49</v>
      </c>
      <c r="C29">
        <f>$J$11+B29</f>
        <v>39975</v>
      </c>
      <c r="E29">
        <f>VLOOKUP(D29,Fertilizantes!$A$49:$E$123,2,FALSE)*$C$12</f>
        <v>0</v>
      </c>
      <c r="F29">
        <f>VLOOKUP(D29,Fertilizantes!$A$49:$E$123,4,FALSE)</f>
        <v>0</v>
      </c>
      <c r="G29">
        <f>G28</f>
        <v>157.80750791735022</v>
      </c>
      <c r="I29">
        <f>I28</f>
        <v>61.483176086956526</v>
      </c>
      <c r="K29">
        <f>K28</f>
        <v>156.2797016666667</v>
      </c>
      <c r="M29">
        <f>M28</f>
        <v>100.30279148393107</v>
      </c>
      <c r="O29">
        <f>O28</f>
        <v>0.005582251557246701</v>
      </c>
      <c r="Q29">
        <f>Q28</f>
        <v>1.0040344125</v>
      </c>
      <c r="T29">
        <f>((G29/100)*$G$124+(I29/100)*$G$125+(K29/100)*$G$126+(M29/100)*$G$127+(O29/100)*$G$128+(Q29)*$G$129+(S29*$G$130)+(E29*(VLOOKUP(D29,Fertilizantes!$A$49:$E$122,3,FALSE))))</f>
        <v>2906.746927243579</v>
      </c>
    </row>
    <row r="30">
      <c r="A30">
        <v>8</v>
      </c>
      <c r="B30">
        <f>B29+3</f>
        <v>52</v>
      </c>
      <c r="C30">
        <f>$J$11+B30</f>
        <v>39978</v>
      </c>
      <c r="E30">
        <f>VLOOKUP(D30,Fertilizantes!$A$49:$E$123,2,FALSE)*$C$12</f>
        <v>0</v>
      </c>
      <c r="F30">
        <f>VLOOKUP(D30,Fertilizantes!$A$49:$E$123,4,FALSE)</f>
        <v>0</v>
      </c>
      <c r="G30">
        <f>IF(((SUM(ReDiarioFert!C56:C62)/2)*$C$12)&lt;=0,"0",(((SUM(ReDiarioFert!C56:C62)/2)*$C$12)))</f>
        <v>150.007226631906</v>
      </c>
      <c r="I30">
        <f>IF(((SUM(ReDiarioFert!E56:E62)/2)*$C$12)&lt;=0,"0",(((SUM(ReDiarioFert!E56:E62)/2)*$C$12)))</f>
        <v>81.41722826086955</v>
      </c>
      <c r="K30">
        <f>IF(((SUM(ReDiarioFert!G56:G62)/2)*$C$12)&lt;=0,"0",(((SUM(ReDiarioFert!G56:G62)/2)*$C$12)))</f>
        <v>156.2797016666667</v>
      </c>
      <c r="M30">
        <f>IF(((SUM(ReDiarioFert!I56:I62)/2)*$C$12)&lt;=0,"0",(((SUM(ReDiarioFert!I56:I62)/2)*$C$12)))</f>
        <v>100.30279148393107</v>
      </c>
      <c r="O30">
        <f>IF(((SUM(ReDiarioFert!K56:K62)/2)*$C$12)&lt;=0,"0",(((SUM(ReDiarioFert!K56:K62)/2)*$C$12)))</f>
        <v>0.005582251557246701</v>
      </c>
      <c r="Q30">
        <f>IF(((SUM(ReDiarioFert!M56:M62)/2)*$C$12)&lt;=0,"0",(((SUM(ReDiarioFert!M56:M62)/2)*$C$12)))</f>
        <v>1.2339645499999998</v>
      </c>
      <c r="S30">
        <f>$C$12*Main!$D$63</f>
        <v>301</v>
      </c>
      <c r="T30">
        <f>((G30/100)*$G$124+(I30/100)*$G$125+(K30/100)*$G$126+(M30/100)*$G$127+(O30/100)*$G$128+(Q30)*$G$129+(S30*$G$130)+(E30*(VLOOKUP(D30,Fertilizantes!$A$49:$E$122,3,FALSE))))</f>
        <v>3871.2226483173026</v>
      </c>
    </row>
    <row r="31">
      <c r="B31">
        <f>B30+4</f>
        <v>56</v>
      </c>
      <c r="C31">
        <f>$J$11+B31</f>
        <v>39982</v>
      </c>
      <c r="E31">
        <f>VLOOKUP(D31,Fertilizantes!$A$49:$E$123,2,FALSE)*$C$12</f>
        <v>0</v>
      </c>
      <c r="F31">
        <f>VLOOKUP(D31,Fertilizantes!$A$49:$E$123,4,FALSE)</f>
        <v>0</v>
      </c>
      <c r="G31">
        <f>G30</f>
        <v>150.007226631906</v>
      </c>
      <c r="I31">
        <f>I30</f>
        <v>81.41722826086955</v>
      </c>
      <c r="K31">
        <f>K30</f>
        <v>156.2797016666667</v>
      </c>
      <c r="M31">
        <f>M30</f>
        <v>100.30279148393107</v>
      </c>
      <c r="O31">
        <f>O30</f>
        <v>0.005582251557246701</v>
      </c>
      <c r="Q31">
        <f>Q30</f>
        <v>1.2339645499999998</v>
      </c>
      <c r="T31">
        <f>((G31/100)*$G$124+(I31/100)*$G$125+(K31/100)*$G$126+(M31/100)*$G$127+(O31/100)*$G$128+(Q31)*$G$129+(S31*$G$130)+(E31*(VLOOKUP(D31,Fertilizantes!$A$49:$E$122,3,FALSE))))</f>
        <v>3028.422648317303</v>
      </c>
    </row>
    <row r="32">
      <c r="A32">
        <v>9</v>
      </c>
      <c r="B32">
        <f>B31+3</f>
        <v>59</v>
      </c>
      <c r="C32">
        <f>$J$11+B32</f>
        <v>39985</v>
      </c>
      <c r="E32">
        <f>VLOOKUP(D32,Fertilizantes!$A$49:$E$123,2,FALSE)*$C$12</f>
        <v>0</v>
      </c>
      <c r="F32">
        <f>VLOOKUP(D32,Fertilizantes!$A$49:$E$123,4,FALSE)</f>
        <v>0</v>
      </c>
      <c r="G32">
        <f>IF(((SUM(ReDiarioFert!C63:C69)/2)*$C$12)&lt;=0,"0",(((SUM(ReDiarioFert!C63:C69)/2)*$C$12)))</f>
        <v>225.010839947859</v>
      </c>
      <c r="I32">
        <f>IF(((SUM(ReDiarioFert!E63:E69)/2)*$C$12)&lt;=0,"0",(((SUM(ReDiarioFert!E63:E69)/2)*$C$12)))</f>
        <v>122.12584239130435</v>
      </c>
      <c r="K32">
        <f>IF(((SUM(ReDiarioFert!G63:G69)/2)*$C$12)&lt;=0,"0",(((SUM(ReDiarioFert!G63:G69)/2)*$C$12)))</f>
        <v>234.41955249999995</v>
      </c>
      <c r="M32">
        <f>IF(((SUM(ReDiarioFert!I63:I69)/2)*$C$12)&lt;=0,"0",(((SUM(ReDiarioFert!I63:I69)/2)*$C$12)))</f>
        <v>150.4541872258966</v>
      </c>
      <c r="O32">
        <f>IF(((SUM(ReDiarioFert!K63:K69)/2)*$C$12)&lt;=0,"0",(((SUM(ReDiarioFert!K63:K69)/2)*$C$12)))</f>
        <v>0.00837337733587005</v>
      </c>
      <c r="Q32">
        <f>IF(((SUM(ReDiarioFert!M63:M69)/2)*$C$12)&lt;=0,"0",(((SUM(ReDiarioFert!M63:M69)/2)*$C$12)))</f>
        <v>1.2799513299999998</v>
      </c>
      <c r="S32">
        <f>$C$12*Main!$D$63</f>
        <v>301</v>
      </c>
      <c r="T32">
        <f>((G32/100)*$G$124+(I32/100)*$G$125+(K32/100)*$G$126+(M32/100)*$G$127+(O32/100)*$G$128+(Q32)*$G$129+(S32*$G$130)+(E32*(VLOOKUP(D32,Fertilizantes!$A$49:$E$122,3,FALSE))))</f>
        <v>5385.433972475954</v>
      </c>
    </row>
    <row r="33">
      <c r="B33">
        <f>B32+4</f>
        <v>63</v>
      </c>
      <c r="C33">
        <f>$J$11+B33</f>
        <v>39989</v>
      </c>
      <c r="E33">
        <f>VLOOKUP(D33,Fertilizantes!$A$49:$E$123,2,FALSE)*$C$12</f>
        <v>0</v>
      </c>
      <c r="F33">
        <f>VLOOKUP(D33,Fertilizantes!$A$49:$E$123,4,FALSE)</f>
        <v>0</v>
      </c>
      <c r="G33">
        <f>G32</f>
        <v>225.010839947859</v>
      </c>
      <c r="I33">
        <f>I32</f>
        <v>122.12584239130435</v>
      </c>
      <c r="K33">
        <f>K32</f>
        <v>234.41955249999995</v>
      </c>
      <c r="M33">
        <f>M32</f>
        <v>150.4541872258966</v>
      </c>
      <c r="O33">
        <f>O32</f>
        <v>0.00837337733587005</v>
      </c>
      <c r="Q33">
        <f>Q32</f>
        <v>1.2799513299999998</v>
      </c>
      <c r="T33">
        <f>((G33/100)*$G$124+(I33/100)*$G$125+(K33/100)*$G$126+(M33/100)*$G$127+(O33/100)*$G$128+(Q33)*$G$129+(S33*$G$130)+(E33*(VLOOKUP(D33,Fertilizantes!$A$49:$E$122,3,FALSE))))</f>
        <v>4542.633972475954</v>
      </c>
    </row>
    <row r="34">
      <c r="A34">
        <v>10</v>
      </c>
      <c r="B34">
        <f>B33+3</f>
        <v>66</v>
      </c>
      <c r="C34">
        <f>$J$11+B34</f>
        <v>39992</v>
      </c>
      <c r="E34">
        <f>VLOOKUP(D34,Fertilizantes!$A$49:$E$123,2,FALSE)*$C$12</f>
        <v>0</v>
      </c>
      <c r="F34">
        <f>VLOOKUP(D34,Fertilizantes!$A$49:$E$123,4,FALSE)</f>
        <v>0</v>
      </c>
      <c r="G34">
        <f>IF(((SUM(ReDiarioFert!C70:C76)/2)*$C$12)&lt;=0,"0",(((SUM(ReDiarioFert!C70:C76)/2)*$C$12)))</f>
        <v>225.010839947859</v>
      </c>
      <c r="I34">
        <f>IF(((SUM(ReDiarioFert!E70:E76)/2)*$C$12)&lt;=0,"0",(((SUM(ReDiarioFert!E70:E76)/2)*$C$12)))</f>
        <v>122.12584239130435</v>
      </c>
      <c r="K34">
        <f>IF(((SUM(ReDiarioFert!G70:G76)/2)*$C$12)&lt;=0,"0",(((SUM(ReDiarioFert!G70:G76)/2)*$C$12)))</f>
        <v>234.41955249999995</v>
      </c>
      <c r="M34">
        <f>IF(((SUM(ReDiarioFert!I70:I76)/2)*$C$12)&lt;=0,"0",(((SUM(ReDiarioFert!I70:I76)/2)*$C$12)))</f>
        <v>150.4541872258966</v>
      </c>
      <c r="O34">
        <f>IF(((SUM(ReDiarioFert!K70:K76)/2)*$C$12)&lt;=0,"0",(((SUM(ReDiarioFert!K70:K76)/2)*$C$12)))</f>
        <v>0.00837337733587005</v>
      </c>
      <c r="Q34">
        <f>IF(((SUM(ReDiarioFert!M70:M76)/2)*$C$12)&lt;=0,"0",(((SUM(ReDiarioFert!M70:M76)/2)*$C$12)))</f>
        <v>1.5558720099999996</v>
      </c>
      <c r="S34">
        <f>$C$12*Main!$D$63</f>
        <v>301</v>
      </c>
      <c r="T34">
        <f>((G34/100)*$G$124+(I34/100)*$G$125+(K34/100)*$G$126+(M34/100)*$G$127+(O34/100)*$G$128+(Q34)*$G$129+(S34*$G$130)+(E34*(VLOOKUP(D34,Fertilizantes!$A$49:$E$122,3,FALSE))))</f>
        <v>5385.433972475954</v>
      </c>
    </row>
    <row r="35">
      <c r="B35">
        <f>B34+4</f>
        <v>70</v>
      </c>
      <c r="C35">
        <f>$J$11+B35</f>
        <v>39996</v>
      </c>
      <c r="E35">
        <f>VLOOKUP(D35,Fertilizantes!$A$49:$E$123,2,FALSE)*$C$12</f>
        <v>0</v>
      </c>
      <c r="F35">
        <f>VLOOKUP(D35,Fertilizantes!$A$49:$E$123,4,FALSE)</f>
        <v>0</v>
      </c>
      <c r="G35">
        <f>G34</f>
        <v>225.010839947859</v>
      </c>
      <c r="I35">
        <f>I34</f>
        <v>122.12584239130435</v>
      </c>
      <c r="K35">
        <f>K34</f>
        <v>234.41955249999995</v>
      </c>
      <c r="M35">
        <f>M34</f>
        <v>150.4541872258966</v>
      </c>
      <c r="O35">
        <f>O34</f>
        <v>0.00837337733587005</v>
      </c>
      <c r="Q35">
        <f>Q34</f>
        <v>1.5558720099999996</v>
      </c>
      <c r="T35">
        <f>((G35/100)*$G$124+(I35/100)*$G$125+(K35/100)*$G$126+(M35/100)*$G$127+(O35/100)*$G$128+(Q35)*$G$129+(S35*$G$130)+(E35*(VLOOKUP(D35,Fertilizantes!$A$49:$E$122,3,FALSE))))</f>
        <v>4542.633972475954</v>
      </c>
    </row>
    <row r="36">
      <c r="A36">
        <v>11</v>
      </c>
      <c r="B36">
        <f>B35+3</f>
        <v>73</v>
      </c>
      <c r="C36">
        <f>$J$11+B36</f>
        <v>39999</v>
      </c>
      <c r="E36">
        <f>VLOOKUP(D36,Fertilizantes!$A$49:$E$123,2,FALSE)*$C$12</f>
        <v>0</v>
      </c>
      <c r="F36">
        <f>VLOOKUP(D36,Fertilizantes!$A$49:$E$123,4,FALSE)</f>
        <v>0</v>
      </c>
      <c r="G36">
        <f>IF(((SUM(ReDiarioFert!C77:C83)/2)*$C$12)&lt;=0,"0",(((SUM(ReDiarioFert!C77:C83)/2)*$C$12)))</f>
        <v>230.40938021250923</v>
      </c>
      <c r="I36">
        <f>IF(((SUM(ReDiarioFert!E77:E83)/2)*$C$12)&lt;=0,"0",(((SUM(ReDiarioFert!E77:E83)/2)*$C$12)))</f>
        <v>108.32957282608695</v>
      </c>
      <c r="K36">
        <f>IF(((SUM(ReDiarioFert!G77:G83)/2)*$C$12)&lt;=0,"0",(((SUM(ReDiarioFert!G77:G83)/2)*$C$12)))</f>
        <v>234.41955249999995</v>
      </c>
      <c r="M36">
        <f>IF(((SUM(ReDiarioFert!I77:I83)/2)*$C$12)&lt;=0,"0",(((SUM(ReDiarioFert!I77:I83)/2)*$C$12)))</f>
        <v>150.4541872258966</v>
      </c>
      <c r="O36">
        <f>IF(((SUM(ReDiarioFert!K77:K83)/2)*$C$12)&lt;=0,"0",(((SUM(ReDiarioFert!K77:K83)/2)*$C$12)))</f>
        <v>0.00837337733587005</v>
      </c>
      <c r="Q36">
        <f>IF(((SUM(ReDiarioFert!M77:M83)/2)*$C$12)&lt;=0,"0",(((SUM(ReDiarioFert!M77:M83)/2)*$C$12)))</f>
        <v>1.5558720099999996</v>
      </c>
      <c r="S36">
        <f>$C$12*Main!$D$63</f>
        <v>301</v>
      </c>
      <c r="T36">
        <f>((G36/100)*$G$124+(I36/100)*$G$125+(K36/100)*$G$126+(M36/100)*$G$127+(O36/100)*$G$128+(Q36)*$G$129+(S36*$G$130)+(E36*(VLOOKUP(D36,Fertilizantes!$A$49:$E$122,3,FALSE))))</f>
        <v>5301.222742725481</v>
      </c>
    </row>
    <row r="37">
      <c r="B37">
        <f>B36+4</f>
        <v>77</v>
      </c>
      <c r="C37">
        <f>$J$11+B37</f>
        <v>40003</v>
      </c>
      <c r="E37">
        <f>VLOOKUP(D37,Fertilizantes!$A$49:$E$123,2,FALSE)*$C$12</f>
        <v>0</v>
      </c>
      <c r="F37">
        <f>VLOOKUP(D37,Fertilizantes!$A$49:$E$123,4,FALSE)</f>
        <v>0</v>
      </c>
      <c r="G37">
        <f>G36</f>
        <v>230.40938021250923</v>
      </c>
      <c r="I37">
        <f>I36</f>
        <v>108.32957282608695</v>
      </c>
      <c r="K37">
        <f>K36</f>
        <v>234.41955249999995</v>
      </c>
      <c r="M37">
        <f>M36</f>
        <v>150.4541872258966</v>
      </c>
      <c r="O37">
        <f>O36</f>
        <v>0.00837337733587005</v>
      </c>
      <c r="Q37">
        <f>Q36</f>
        <v>1.5558720099999996</v>
      </c>
      <c r="T37">
        <f>((G37/100)*$G$124+(I37/100)*$G$125+(K37/100)*$G$126+(M37/100)*$G$127+(O37/100)*$G$128+(Q37)*$G$129+(S37*$G$130)+(E37*(VLOOKUP(D37,Fertilizantes!$A$49:$E$122,3,FALSE))))</f>
        <v>4458.422742725481</v>
      </c>
    </row>
    <row r="38">
      <c r="A38">
        <v>12</v>
      </c>
      <c r="B38">
        <f>B37+3</f>
        <v>80</v>
      </c>
      <c r="C38">
        <f>$J$11+B38</f>
        <v>40006</v>
      </c>
      <c r="E38">
        <f>VLOOKUP(D38,Fertilizantes!$A$49:$E$123,2,FALSE)*$C$12</f>
        <v>0</v>
      </c>
      <c r="F38">
        <f>VLOOKUP(D38,Fertilizantes!$A$49:$E$123,4,FALSE)</f>
        <v>0</v>
      </c>
      <c r="G38">
        <f>IF(((SUM(ReDiarioFert!C84:C90)/2)*$C$12)&lt;=0,"0",(((SUM(ReDiarioFert!C84:C90)/2)*$C$12)))</f>
        <v>230.40938021250923</v>
      </c>
      <c r="I38">
        <f>IF(((SUM(ReDiarioFert!E84:E90)/2)*$C$12)&lt;=0,"0",(((SUM(ReDiarioFert!E84:E90)/2)*$C$12)))</f>
        <v>108.32957282608695</v>
      </c>
      <c r="K38">
        <f>IF(((SUM(ReDiarioFert!G84:G90)/2)*$C$12)&lt;=0,"0",(((SUM(ReDiarioFert!G84:G90)/2)*$C$12)))</f>
        <v>234.41955249999995</v>
      </c>
      <c r="M38">
        <f>IF(((SUM(ReDiarioFert!I84:I90)/2)*$C$12)&lt;=0,"0",(((SUM(ReDiarioFert!I84:I90)/2)*$C$12)))</f>
        <v>150.4541872258966</v>
      </c>
      <c r="O38">
        <f>IF(((SUM(ReDiarioFert!K84:K90)/2)*$C$12)&lt;=0,"0",(((SUM(ReDiarioFert!K84:K90)/2)*$C$12)))</f>
        <v>0.00837337733587005</v>
      </c>
      <c r="Q38">
        <f>IF(((SUM(ReDiarioFert!M84:M90)/2)*$C$12)&lt;=0,"0",(((SUM(ReDiarioFert!M84:M90)/2)*$C$12)))</f>
        <v>1.7398161199999997</v>
      </c>
      <c r="S38">
        <f>$C$12*Main!$D$63</f>
        <v>301</v>
      </c>
      <c r="T38">
        <f>((G38/100)*$G$124+(I38/100)*$G$125+(K38/100)*$G$126+(M38/100)*$G$127+(O38/100)*$G$128+(Q38)*$G$129+(S38*$G$130)+(E38*(VLOOKUP(D38,Fertilizantes!$A$49:$E$122,3,FALSE))))</f>
        <v>5301.222742725481</v>
      </c>
    </row>
    <row r="39">
      <c r="B39">
        <f>B38+4</f>
        <v>84</v>
      </c>
      <c r="C39">
        <f>$J$11+B39</f>
        <v>40010</v>
      </c>
      <c r="E39">
        <f>VLOOKUP(D39,Fertilizantes!$A$49:$E$123,2,FALSE)*$C$12</f>
        <v>0</v>
      </c>
      <c r="F39">
        <f>VLOOKUP(D39,Fertilizantes!$A$49:$E$123,4,FALSE)</f>
        <v>0</v>
      </c>
      <c r="G39">
        <f>G38</f>
        <v>230.40938021250923</v>
      </c>
      <c r="I39">
        <f>I38</f>
        <v>108.32957282608695</v>
      </c>
      <c r="K39">
        <f>K38</f>
        <v>234.41955249999995</v>
      </c>
      <c r="M39">
        <f>M38</f>
        <v>150.4541872258966</v>
      </c>
      <c r="O39">
        <f>O38</f>
        <v>0.00837337733587005</v>
      </c>
      <c r="Q39">
        <f>Q38</f>
        <v>1.7398161199999997</v>
      </c>
      <c r="T39">
        <f>((G39/100)*$G$124+(I39/100)*$G$125+(K39/100)*$G$126+(M39/100)*$G$127+(O39/100)*$G$128+(Q39)*$G$129+(S39*$G$130)+(E39*(VLOOKUP(D39,Fertilizantes!$A$49:$E$122,3,FALSE))))</f>
        <v>4458.422742725481</v>
      </c>
    </row>
    <row r="40" ht="18" customHeight="1">
      <c r="A40">
        <v>13</v>
      </c>
      <c r="B40">
        <f>B39+3</f>
        <v>87</v>
      </c>
      <c r="C40">
        <f>$J$11+B40</f>
        <v>40013</v>
      </c>
      <c r="E40">
        <f>VLOOKUP(D40,Fertilizantes!$A$49:$E$123,2,FALSE)*$C$12</f>
        <v>0</v>
      </c>
      <c r="F40">
        <f>VLOOKUP(D40,Fertilizantes!$A$49:$E$123,4,FALSE)</f>
        <v>0</v>
      </c>
      <c r="G40">
        <f>IF(((SUM(ReDiarioFert!C91:C97)/2)*$C$12)&lt;=0,"0",(((SUM(ReDiarioFert!C91:C97)/2)*$C$12)))</f>
        <v>276.4912562550111</v>
      </c>
      <c r="I40">
        <f>IF(((SUM(ReDiarioFert!E91:E97)/2)*$C$12)&lt;=0,"0",(((SUM(ReDiarioFert!E91:E97)/2)*$C$12)))</f>
        <v>129.99548739130435</v>
      </c>
      <c r="K40">
        <f>IF(((SUM(ReDiarioFert!G91:G97)/2)*$C$12)&lt;=0,"0",(((SUM(ReDiarioFert!G91:G97)/2)*$C$12)))</f>
        <v>281.30346299999997</v>
      </c>
      <c r="M40">
        <f>IF(((SUM(ReDiarioFert!I91:I97)/2)*$C$12)&lt;=0,"0",(((SUM(ReDiarioFert!I91:I97)/2)*$C$12)))</f>
        <v>180.54502467107594</v>
      </c>
      <c r="O40">
        <f>IF(((SUM(ReDiarioFert!K91:K97)/2)*$C$12)&lt;=0,"0",(((SUM(ReDiarioFert!K91:K97)/2)*$C$12)))</f>
        <v>0.01004805280304406</v>
      </c>
      <c r="Q40">
        <f>IF(((SUM(ReDiarioFert!M91:M97)/2)*$C$12)&lt;=0,"0",(((SUM(ReDiarioFert!M91:M97)/2)*$C$12)))</f>
        <v>1.8777742024999997</v>
      </c>
      <c r="S40">
        <f>$C$12*Main!$D$63</f>
        <v>301</v>
      </c>
      <c r="T40">
        <f>((G40/100)*$G$124+(I40/100)*$G$125+(K40/100)*$G$126+(M40/100)*$G$127+(O40/100)*$G$128+(Q40)*$G$129+(S40*$G$130)+(E40*(VLOOKUP(D40,Fertilizantes!$A$49:$E$122,3,FALSE))))</f>
        <v>6192.907291270578</v>
      </c>
    </row>
    <row r="41" ht="18" customHeight="1">
      <c r="B41">
        <f>B40+4</f>
        <v>91</v>
      </c>
      <c r="C41">
        <f>$J$11+B41</f>
        <v>40017</v>
      </c>
      <c r="E41">
        <f>VLOOKUP(D41,Fertilizantes!$A$49:$E$123,2,FALSE)*$C$12</f>
        <v>0</v>
      </c>
      <c r="F41">
        <f>VLOOKUP(D41,Fertilizantes!$A$49:$E$123,4,FALSE)</f>
        <v>0</v>
      </c>
      <c r="G41">
        <f>G40</f>
        <v>276.4912562550111</v>
      </c>
      <c r="I41">
        <f>I40</f>
        <v>129.99548739130435</v>
      </c>
      <c r="K41">
        <f>K40</f>
        <v>281.30346299999997</v>
      </c>
      <c r="M41">
        <f>M40</f>
        <v>180.54502467107594</v>
      </c>
      <c r="O41">
        <f>O40</f>
        <v>0.01004805280304406</v>
      </c>
      <c r="Q41">
        <f>Q40</f>
        <v>1.8777742024999997</v>
      </c>
      <c r="T41">
        <f>((G41/100)*$G$124+(I41/100)*$G$125+(K41/100)*$G$126+(M41/100)*$G$127+(O41/100)*$G$128+(Q41)*$G$129+(S41*$G$130)+(E41*(VLOOKUP(D41,Fertilizantes!$A$49:$E$122,3,FALSE))))</f>
        <v>5350.107291270578</v>
      </c>
    </row>
    <row r="42">
      <c r="A42">
        <v>14</v>
      </c>
      <c r="B42">
        <f>B41+3</f>
        <v>94</v>
      </c>
      <c r="C42">
        <f>$J$11+B42</f>
        <v>40020</v>
      </c>
      <c r="E42">
        <f>VLOOKUP(D42,Fertilizantes!$A$49:$E$123,2,FALSE)*$C$12</f>
        <v>0</v>
      </c>
      <c r="F42">
        <f>VLOOKUP(D42,Fertilizantes!$A$49:$E$123,4,FALSE)</f>
        <v>0</v>
      </c>
      <c r="G42">
        <f>IF(((SUM(ReDiarioFert!C98:C104)/2)*$C$12)&lt;=0,"0",(((SUM(ReDiarioFert!C98:C104)/2)*$C$12)))</f>
        <v>321.15620437136664</v>
      </c>
      <c r="I42">
        <f>IF(((SUM(ReDiarioFert!E98:E104)/2)*$C$12)&lt;=0,"0",(((SUM(ReDiarioFert!E98:E104)/2)*$C$12)))</f>
        <v>129.99548739130435</v>
      </c>
      <c r="K42">
        <f>IF(((SUM(ReDiarioFert!G98:G104)/2)*$C$12)&lt;=0,"0",(((SUM(ReDiarioFert!G98:G104)/2)*$C$12)))</f>
        <v>319.68457500000005</v>
      </c>
      <c r="M42">
        <f>IF(((SUM(ReDiarioFert!I98:I104)/2)*$C$12)&lt;=0,"0",(((SUM(ReDiarioFert!I98:I104)/2)*$C$12)))</f>
        <v>205.17863116508246</v>
      </c>
      <c r="O42">
        <f>IF(((SUM(ReDiarioFert!K98:K104)/2)*$C$12)&lt;=0,"0",(((SUM(ReDiarioFert!K98:K104)/2)*$C$12)))</f>
        <v>0.0114190115388615</v>
      </c>
      <c r="Q42">
        <f>IF(((SUM(ReDiarioFert!M98:M104)/2)*$C$12)&lt;=0,"0",(((SUM(ReDiarioFert!M98:M104)/2)*$C$12)))</f>
        <v>1.8777742024999997</v>
      </c>
      <c r="S42">
        <f>$C$12*Main!$D$63</f>
        <v>301</v>
      </c>
      <c r="T42">
        <f>((G42/100)*$G$124+(I42/100)*$G$125+(K42/100)*$G$126+(M42/100)*$G$127+(O42/100)*$G$128+(Q42)*$G$129+(S42*$G$130)+(E42*(VLOOKUP(D42,Fertilizantes!$A$49:$E$122,3,FALSE))))</f>
        <v>6814.614455354584</v>
      </c>
    </row>
    <row r="43">
      <c r="B43">
        <f>B42+4</f>
        <v>98</v>
      </c>
      <c r="C43">
        <f>$J$11+B43</f>
        <v>40024</v>
      </c>
      <c r="E43">
        <f>VLOOKUP(D43,Fertilizantes!$A$49:$E$123,2,FALSE)*$C$12</f>
        <v>0</v>
      </c>
      <c r="F43">
        <f>VLOOKUP(D43,Fertilizantes!$A$49:$E$123,4,FALSE)</f>
        <v>0</v>
      </c>
      <c r="G43">
        <f>G42</f>
        <v>321.15620437136664</v>
      </c>
      <c r="I43">
        <f>I42</f>
        <v>129.99548739130435</v>
      </c>
      <c r="K43">
        <f>K42</f>
        <v>319.68457500000005</v>
      </c>
      <c r="M43">
        <f>M42</f>
        <v>205.17863116508246</v>
      </c>
      <c r="O43">
        <f>O42</f>
        <v>0.0114190115388615</v>
      </c>
      <c r="Q43">
        <f>Q42</f>
        <v>1.8777742024999997</v>
      </c>
      <c r="T43">
        <f>((G43/100)*$G$124+(I43/100)*$G$125+(K43/100)*$G$126+(M43/100)*$G$127+(O43/100)*$G$128+(Q43)*$G$129+(S43*$G$130)+(E43*(VLOOKUP(D43,Fertilizantes!$A$49:$E$122,3,FALSE))))</f>
        <v>5971.8144553545835</v>
      </c>
    </row>
    <row r="44">
      <c r="A44">
        <v>15</v>
      </c>
      <c r="B44">
        <f>B43+3</f>
        <v>101</v>
      </c>
      <c r="C44">
        <f>$J$11+B44</f>
        <v>40027</v>
      </c>
      <c r="E44">
        <f>VLOOKUP(D44,Fertilizantes!$A$49:$E$123,2,FALSE)*$C$12</f>
        <v>0</v>
      </c>
      <c r="F44">
        <f>VLOOKUP(D44,Fertilizantes!$A$49:$E$123,4,FALSE)</f>
        <v>0</v>
      </c>
      <c r="G44">
        <f>IF(((SUM(ReDiarioFert!C105:C111)/2)*$C$12)&lt;=0,"0",(((SUM(ReDiarioFert!C105:C111)/2)*$C$12)))</f>
        <v>321.15620437136664</v>
      </c>
      <c r="I44">
        <f>IF(((SUM(ReDiarioFert!E105:E111)/2)*$C$12)&lt;=0,"0",(((SUM(ReDiarioFert!E105:E111)/2)*$C$12)))</f>
        <v>129.99548739130435</v>
      </c>
      <c r="K44">
        <f>IF(((SUM(ReDiarioFert!G105:G111)/2)*$C$12)&lt;=0,"0",(((SUM(ReDiarioFert!G105:G111)/2)*$C$12)))</f>
        <v>319.68457500000005</v>
      </c>
      <c r="M44">
        <f>IF(((SUM(ReDiarioFert!I105:I111)/2)*$C$12)&lt;=0,"0",(((SUM(ReDiarioFert!I105:I111)/2)*$C$12)))</f>
        <v>205.17863116508246</v>
      </c>
      <c r="O44">
        <f>IF(((SUM(ReDiarioFert!K105:K111)/2)*$C$12)&lt;=0,"0",(((SUM(ReDiarioFert!K105:K111)/2)*$C$12)))</f>
        <v>0.0114190115388615</v>
      </c>
      <c r="Q44">
        <f>IF(((SUM(ReDiarioFert!M105:M111)/2)*$C$12)&lt;=0,"0",(((SUM(ReDiarioFert!M105:M111)/2)*$C$12)))</f>
        <v>1.8777742024999997</v>
      </c>
      <c r="S44">
        <f>$C$12*Main!$D$63</f>
        <v>301</v>
      </c>
      <c r="T44">
        <f>((G44/100)*$G$124+(I44/100)*$G$125+(K44/100)*$G$126+(M44/100)*$G$127+(O44/100)*$G$128+(Q44)*$G$129+(S44*$G$130)+(E44*(VLOOKUP(D44,Fertilizantes!$A$49:$E$122,3,FALSE))))</f>
        <v>6814.614455354584</v>
      </c>
    </row>
    <row r="45">
      <c r="B45">
        <f>B44+4</f>
        <v>105</v>
      </c>
      <c r="C45">
        <f>$J$11+B45</f>
        <v>40031</v>
      </c>
      <c r="E45">
        <f>VLOOKUP(D45,Fertilizantes!$A$49:$E$123,2,FALSE)*$C$12</f>
        <v>0</v>
      </c>
      <c r="F45">
        <f>VLOOKUP(D45,Fertilizantes!$A$49:$E$123,4,FALSE)</f>
        <v>0</v>
      </c>
      <c r="G45">
        <f>G44</f>
        <v>321.15620437136664</v>
      </c>
      <c r="I45">
        <f>I44</f>
        <v>129.99548739130435</v>
      </c>
      <c r="K45">
        <f>K44</f>
        <v>319.68457500000005</v>
      </c>
      <c r="M45">
        <f>M44</f>
        <v>205.17863116508246</v>
      </c>
      <c r="O45">
        <f>O44</f>
        <v>0.0114190115388615</v>
      </c>
      <c r="Q45">
        <f>Q44</f>
        <v>1.8777742024999997</v>
      </c>
      <c r="T45">
        <f>((G45/100)*$G$124+(I45/100)*$G$125+(K45/100)*$G$126+(M45/100)*$G$127+(O45/100)*$G$128+(Q45)*$G$129+(S45*$G$130)+(E45*(VLOOKUP(D45,Fertilizantes!$A$49:$E$122,3,FALSE))))</f>
        <v>5971.8144553545835</v>
      </c>
    </row>
    <row r="46">
      <c r="A46">
        <v>16</v>
      </c>
      <c r="B46">
        <f>B45+3</f>
        <v>108</v>
      </c>
      <c r="C46">
        <f>$J$11+B46</f>
        <v>40034</v>
      </c>
      <c r="E46">
        <f>VLOOKUP(D46,Fertilizantes!$A$49:$E$123,2,FALSE)*$C$12</f>
        <v>0</v>
      </c>
      <c r="F46">
        <f>VLOOKUP(D46,Fertilizantes!$A$49:$E$123,4,FALSE)</f>
        <v>0</v>
      </c>
      <c r="G46">
        <f>IF(((SUM(ReDiarioFert!C112:C118)/2)*$C$12)&lt;=0,"0",(((SUM(ReDiarioFert!C112:C118)/2)*$C$12)))</f>
        <v>321.15620437136664</v>
      </c>
      <c r="I46">
        <f>IF(((SUM(ReDiarioFert!E112:E118)/2)*$C$12)&lt;=0,"0",(((SUM(ReDiarioFert!E112:E118)/2)*$C$12)))</f>
        <v>129.99548739130435</v>
      </c>
      <c r="K46">
        <f>IF(((SUM(ReDiarioFert!G112:G118)/2)*$C$12)&lt;=0,"0",(((SUM(ReDiarioFert!G112:G118)/2)*$C$12)))</f>
        <v>319.68457500000005</v>
      </c>
      <c r="M46">
        <f>IF(((SUM(ReDiarioFert!I112:I118)/2)*$C$12)&lt;=0,"0",(((SUM(ReDiarioFert!I112:I118)/2)*$C$12)))</f>
        <v>205.17863116508246</v>
      </c>
      <c r="O46">
        <f>IF(((SUM(ReDiarioFert!K112:K118)/2)*$C$12)&lt;=0,"0",(((SUM(ReDiarioFert!K112:K118)/2)*$C$12)))</f>
        <v>0.0114190115388615</v>
      </c>
      <c r="Q46">
        <f>IF(((SUM(ReDiarioFert!M112:M118)/2)*$C$12)&lt;=0,"0",(((SUM(ReDiarioFert!M112:M118)/2)*$C$12)))</f>
        <v>1.8777742024999997</v>
      </c>
      <c r="S46">
        <f>$C$12*Main!$D$63</f>
        <v>301</v>
      </c>
      <c r="T46">
        <f>((G46/100)*$G$124+(I46/100)*$G$125+(K46/100)*$G$126+(M46/100)*$G$127+(O46/100)*$G$128+(Q46)*$G$129+(S46*$G$130)+(E46*(VLOOKUP(D46,Fertilizantes!$A$49:$E$122,3,FALSE))))</f>
        <v>6814.614455354584</v>
      </c>
    </row>
    <row r="47">
      <c r="B47">
        <f>B46+4</f>
        <v>112</v>
      </c>
      <c r="C47">
        <f>$J$11+B47</f>
        <v>40038</v>
      </c>
      <c r="E47">
        <f>VLOOKUP(D47,Fertilizantes!$A$49:$E$123,2,FALSE)*$C$12</f>
        <v>0</v>
      </c>
      <c r="F47">
        <f>VLOOKUP(D47,Fertilizantes!$A$49:$E$123,4,FALSE)</f>
        <v>0</v>
      </c>
      <c r="G47">
        <f>G46</f>
        <v>321.15620437136664</v>
      </c>
      <c r="I47">
        <f>I46</f>
        <v>129.99548739130435</v>
      </c>
      <c r="K47">
        <f>K46</f>
        <v>319.68457500000005</v>
      </c>
      <c r="M47">
        <f>M46</f>
        <v>205.17863116508246</v>
      </c>
      <c r="O47">
        <f>O46</f>
        <v>0.0114190115388615</v>
      </c>
      <c r="Q47">
        <f>Q46</f>
        <v>1.8777742024999997</v>
      </c>
      <c r="T47">
        <f>((G47/100)*$G$124+(I47/100)*$G$125+(K47/100)*$G$126+(M47/100)*$G$127+(O47/100)*$G$128+(Q47)*$G$129+(S47*$G$130)+(E47*(VLOOKUP(D47,Fertilizantes!$A$49:$E$122,3,FALSE))))</f>
        <v>5971.8144553545835</v>
      </c>
    </row>
    <row r="48">
      <c r="A48">
        <v>17</v>
      </c>
      <c r="B48">
        <f>B47+3</f>
        <v>115</v>
      </c>
      <c r="C48">
        <f>$J$11+B48</f>
        <v>40041</v>
      </c>
      <c r="E48">
        <f>VLOOKUP(D48,Fertilizantes!$A$49:$E$123,2,FALSE)*$C$12</f>
        <v>0</v>
      </c>
      <c r="F48">
        <f>VLOOKUP(D48,Fertilizantes!$A$49:$E$123,4,FALSE)</f>
        <v>0</v>
      </c>
      <c r="G48">
        <f>IF(((SUM(ReDiarioFert!C119:C125)/2)*$C$12)&lt;=0,"0",(((SUM(ReDiarioFert!C119:C125)/2)*$C$12)))</f>
        <v>356.8402270792962</v>
      </c>
      <c r="I48">
        <f>IF(((SUM(ReDiarioFert!E119:E125)/2)*$C$12)&lt;=0,"0",(((SUM(ReDiarioFert!E119:E125)/2)*$C$12)))</f>
        <v>144.4394304347826</v>
      </c>
      <c r="K48">
        <f>IF(((SUM(ReDiarioFert!G119:G125)/2)*$C$12)&lt;=0,"0",(((SUM(ReDiarioFert!G119:G125)/2)*$C$12)))</f>
        <v>355.20508333333333</v>
      </c>
      <c r="M48">
        <f>IF(((SUM(ReDiarioFert!I119:I125)/2)*$C$12)&lt;=0,"0",(((SUM(ReDiarioFert!I119:I125)/2)*$C$12)))</f>
        <v>227.9762568500917</v>
      </c>
      <c r="O48">
        <f>IF(((SUM(ReDiarioFert!K119:K125)/2)*$C$12)&lt;=0,"0",(((SUM(ReDiarioFert!K119:K125)/2)*$C$12)))</f>
        <v>0.012687790598735003</v>
      </c>
      <c r="Q48">
        <f>IF(((SUM(ReDiarioFert!M119:M125)/2)*$C$12)&lt;=0,"0",(((SUM(ReDiarioFert!M119:M125)/2)*$C$12)))</f>
        <v>1.8777742024999997</v>
      </c>
      <c r="S48">
        <f>$C$12*Main!$D$63</f>
        <v>301</v>
      </c>
      <c r="T48">
        <f>((G48/100)*$G$124+(I48/100)*$G$125+(K48/100)*$G$126+(M48/100)*$G$127+(O48/100)*$G$128+(Q48)*$G$129+(S48*$G$130)+(E48*(VLOOKUP(D48,Fertilizantes!$A$49:$E$122,3,FALSE))))</f>
        <v>7478.149394838426</v>
      </c>
    </row>
    <row r="49">
      <c r="B49">
        <f>B48+4</f>
        <v>119</v>
      </c>
      <c r="C49">
        <f>$J$11+B49</f>
        <v>40045</v>
      </c>
      <c r="E49">
        <f>VLOOKUP(D49,Fertilizantes!$A$49:$E$123,2,FALSE)*$C$12</f>
        <v>0</v>
      </c>
      <c r="F49">
        <f>VLOOKUP(D49,Fertilizantes!$A$49:$E$123,4,FALSE)</f>
        <v>0</v>
      </c>
      <c r="G49">
        <f>G48</f>
        <v>356.8402270792962</v>
      </c>
      <c r="I49">
        <f>I48</f>
        <v>144.4394304347826</v>
      </c>
      <c r="K49">
        <f>K48</f>
        <v>355.20508333333333</v>
      </c>
      <c r="M49">
        <f>M48</f>
        <v>227.9762568500917</v>
      </c>
      <c r="O49">
        <f>O48</f>
        <v>0.012687790598735003</v>
      </c>
      <c r="Q49">
        <f>Q48</f>
        <v>1.8777742024999997</v>
      </c>
      <c r="T49">
        <f>((G49/100)*$G$124+(I49/100)*$G$125+(K49/100)*$G$126+(M49/100)*$G$127+(O49/100)*$G$128+(Q49)*$G$129+(S49*$G$130)+(E49*(VLOOKUP(D49,Fertilizantes!$A$49:$E$122,3,FALSE))))</f>
        <v>6635.349394838426</v>
      </c>
    </row>
    <row r="50">
      <c r="A50">
        <v>18</v>
      </c>
      <c r="B50">
        <f>B49+3</f>
        <v>122</v>
      </c>
      <c r="C50">
        <f>$J$11+B50</f>
        <v>40048</v>
      </c>
      <c r="E50">
        <f>VLOOKUP(D50,Fertilizantes!$A$49:$E$123,2,FALSE)*$C$12</f>
        <v>0</v>
      </c>
      <c r="F50">
        <f>VLOOKUP(D50,Fertilizantes!$A$49:$E$123,4,FALSE)</f>
        <v>0</v>
      </c>
      <c r="G50">
        <f>IF(((SUM(ReDiarioFert!C126:C132)/2)*$C$12)&lt;=0,"0",(((SUM(ReDiarioFert!C126:C132)/2)*$C$12)))</f>
        <v>356.8402270792962</v>
      </c>
      <c r="I50">
        <f>IF(((SUM(ReDiarioFert!E126:E132)/2)*$C$12)&lt;=0,"0",(((SUM(ReDiarioFert!E126:E132)/2)*$C$12)))</f>
        <v>144.4394304347826</v>
      </c>
      <c r="K50">
        <f>IF(((SUM(ReDiarioFert!G126:G132)/2)*$C$12)&lt;=0,"0",(((SUM(ReDiarioFert!G126:G132)/2)*$C$12)))</f>
        <v>355.20508333333333</v>
      </c>
      <c r="M50">
        <f>IF(((SUM(ReDiarioFert!I126:I132)/2)*$C$12)&lt;=0,"0",(((SUM(ReDiarioFert!I126:I132)/2)*$C$12)))</f>
        <v>227.9762568500917</v>
      </c>
      <c r="O50">
        <f>IF(((SUM(ReDiarioFert!K126:K132)/2)*$C$12)&lt;=0,"0",(((SUM(ReDiarioFert!K126:K132)/2)*$C$12)))</f>
        <v>0.012687790598735003</v>
      </c>
      <c r="Q50">
        <f>IF(((SUM(ReDiarioFert!M126:M132)/2)*$C$12)&lt;=0,"0",(((SUM(ReDiarioFert!M126:M132)/2)*$C$12)))</f>
        <v>1.8777742024999997</v>
      </c>
      <c r="S50">
        <f>$C$12*Main!$D$63</f>
        <v>301</v>
      </c>
      <c r="T50">
        <f>((G50/100)*$G$124+(I50/100)*$G$125+(K50/100)*$G$126+(M50/100)*$G$127+(O50/100)*$G$128+(Q50)*$G$129+(S50*$G$130)+(E50*(VLOOKUP(D50,Fertilizantes!$A$49:$E$122,3,FALSE))))</f>
        <v>7478.149394838426</v>
      </c>
    </row>
    <row r="51">
      <c r="B51">
        <f>B50+4</f>
        <v>126</v>
      </c>
      <c r="C51">
        <f>$J$11+B51</f>
        <v>40052</v>
      </c>
      <c r="E51">
        <f>VLOOKUP(D51,Fertilizantes!$A$49:$E$123,2,FALSE)*$C$12</f>
        <v>0</v>
      </c>
      <c r="F51">
        <f>VLOOKUP(D51,Fertilizantes!$A$49:$E$123,4,FALSE)</f>
        <v>0</v>
      </c>
      <c r="G51">
        <f>G50</f>
        <v>356.8402270792962</v>
      </c>
      <c r="I51">
        <f>I50</f>
        <v>144.4394304347826</v>
      </c>
      <c r="K51">
        <f>K50</f>
        <v>355.20508333333333</v>
      </c>
      <c r="M51">
        <f>M50</f>
        <v>227.9762568500917</v>
      </c>
      <c r="O51">
        <f>O50</f>
        <v>0.012687790598735003</v>
      </c>
      <c r="Q51">
        <f>Q50</f>
        <v>1.8777742024999997</v>
      </c>
      <c r="T51">
        <f>((G51/100)*$G$124+(I51/100)*$G$125+(K51/100)*$G$126+(M51/100)*$G$127+(O51/100)*$G$128+(Q51)*$G$129+(S51*$G$130)+(E51*(VLOOKUP(D51,Fertilizantes!$A$49:$E$122,3,FALSE))))</f>
        <v>6635.349394838426</v>
      </c>
    </row>
    <row r="52">
      <c r="A52">
        <v>19</v>
      </c>
      <c r="B52">
        <f>B51+3</f>
        <v>129</v>
      </c>
      <c r="C52">
        <f>$J$11+B52</f>
        <v>40055</v>
      </c>
      <c r="E52">
        <f>VLOOKUP(D52,Fertilizantes!$A$49:$E$123,2,FALSE)*$C$12</f>
        <v>0</v>
      </c>
      <c r="F52">
        <f>VLOOKUP(D52,Fertilizantes!$A$49:$E$123,4,FALSE)</f>
        <v>0</v>
      </c>
      <c r="G52">
        <f>IF(((SUM(ReDiarioFert!C133:C139)/2)*$C$12)&lt;=0,"0",(((SUM(ReDiarioFert!C133:C139)/2)*$C$12)))</f>
        <v>356.8402270792962</v>
      </c>
      <c r="I52">
        <f>IF(((SUM(ReDiarioFert!E133:E139)/2)*$C$12)&lt;=0,"0",(((SUM(ReDiarioFert!E133:E139)/2)*$C$12)))</f>
        <v>144.4394304347826</v>
      </c>
      <c r="K52">
        <f>IF(((SUM(ReDiarioFert!G133:G139)/2)*$C$12)&lt;=0,"0",(((SUM(ReDiarioFert!G133:G139)/2)*$C$12)))</f>
        <v>355.20508333333333</v>
      </c>
      <c r="M52">
        <f>IF(((SUM(ReDiarioFert!I133:I139)/2)*$C$12)&lt;=0,"0",(((SUM(ReDiarioFert!I133:I139)/2)*$C$12)))</f>
        <v>227.9762568500917</v>
      </c>
      <c r="O52">
        <f>IF(((SUM(ReDiarioFert!K133:K139)/2)*$C$12)&lt;=0,"0",(((SUM(ReDiarioFert!K133:K139)/2)*$C$12)))</f>
        <v>0.012687790598735003</v>
      </c>
      <c r="Q52">
        <f>IF(((SUM(ReDiarioFert!M133:M139)/2)*$C$12)&lt;=0,"0",(((SUM(ReDiarioFert!M133:M139)/2)*$C$12)))</f>
        <v>1.8777742024999997</v>
      </c>
      <c r="S52">
        <f>$C$12*Main!$D$63</f>
        <v>301</v>
      </c>
      <c r="T52">
        <f>((G52/100)*$G$124+(I52/100)*$G$125+(K52/100)*$G$126+(M52/100)*$G$127+(O52/100)*$G$128+(Q52)*$G$129+(S52*$G$130)+(E52*(VLOOKUP(D52,Fertilizantes!$A$49:$E$122,3,FALSE))))</f>
        <v>7478.149394838426</v>
      </c>
    </row>
    <row r="53">
      <c r="B53">
        <f>B52+4</f>
        <v>133</v>
      </c>
      <c r="C53">
        <f>$J$11+B53</f>
        <v>40059</v>
      </c>
      <c r="E53">
        <f>VLOOKUP(D53,Fertilizantes!$A$49:$E$123,2,FALSE)*$C$12</f>
        <v>0</v>
      </c>
      <c r="F53">
        <f>VLOOKUP(D53,Fertilizantes!$A$49:$E$123,4,FALSE)</f>
        <v>0</v>
      </c>
      <c r="G53">
        <f>G52</f>
        <v>356.8402270792962</v>
      </c>
      <c r="I53">
        <f>I52</f>
        <v>144.4394304347826</v>
      </c>
      <c r="K53">
        <f>K52</f>
        <v>355.20508333333333</v>
      </c>
      <c r="M53">
        <f>M52</f>
        <v>227.9762568500917</v>
      </c>
      <c r="O53">
        <f>O52</f>
        <v>0.012687790598735003</v>
      </c>
      <c r="Q53">
        <f>Q52</f>
        <v>1.8777742024999997</v>
      </c>
      <c r="T53">
        <f>((G53/100)*$G$124+(I53/100)*$G$125+(K53/100)*$G$126+(M53/100)*$G$127+(O53/100)*$G$128+(Q53)*$G$129+(S53*$G$130)+(E53*(VLOOKUP(D53,Fertilizantes!$A$49:$E$122,3,FALSE))))</f>
        <v>6635.349394838426</v>
      </c>
    </row>
    <row r="54">
      <c r="A54">
        <v>20</v>
      </c>
      <c r="B54">
        <f>B53+3</f>
        <v>136</v>
      </c>
      <c r="C54">
        <f>$J$11+B54</f>
        <v>40062</v>
      </c>
      <c r="E54">
        <f>VLOOKUP(D54,Fertilizantes!$A$49:$E$123,2,FALSE)*$C$12</f>
        <v>0</v>
      </c>
      <c r="F54">
        <f>VLOOKUP(D54,Fertilizantes!$A$49:$E$123,4,FALSE)</f>
        <v>0</v>
      </c>
      <c r="G54">
        <f>IF(((SUM(ReDiarioFert!C140:C146)/2)*$C$12)&lt;=0,"0",(((SUM(ReDiarioFert!C140:C146)/2)*$C$12)))</f>
        <v>356.8402270792962</v>
      </c>
      <c r="I54">
        <f>IF(((SUM(ReDiarioFert!E140:E146)/2)*$C$12)&lt;=0,"0",(((SUM(ReDiarioFert!E140:E146)/2)*$C$12)))</f>
        <v>144.4394304347826</v>
      </c>
      <c r="K54">
        <f>IF(((SUM(ReDiarioFert!G140:G146)/2)*$C$12)&lt;=0,"0",(((SUM(ReDiarioFert!G140:G146)/2)*$C$12)))</f>
        <v>355.20508333333333</v>
      </c>
      <c r="M54">
        <f>IF(((SUM(ReDiarioFert!I140:I146)/2)*$C$12)&lt;=0,"0",(((SUM(ReDiarioFert!I140:I146)/2)*$C$12)))</f>
        <v>227.9762568500917</v>
      </c>
      <c r="O54">
        <f>IF(((SUM(ReDiarioFert!K140:K146)/2)*$C$12)&lt;=0,"0",(((SUM(ReDiarioFert!K140:K146)/2)*$C$12)))</f>
        <v>0.012687790598735003</v>
      </c>
      <c r="Q54">
        <f>IF(((SUM(ReDiarioFert!M140:M146)/2)*$C$12)&lt;=0,"0",(((SUM(ReDiarioFert!M140:M146)/2)*$C$12)))</f>
        <v>1.8777742024999997</v>
      </c>
      <c r="S54">
        <f>$C$12*Main!$D$63</f>
        <v>301</v>
      </c>
      <c r="T54">
        <f>((G54/100)*$G$124+(I54/100)*$G$125+(K54/100)*$G$126+(M54/100)*$G$127+(O54/100)*$G$128+(Q54)*$G$129+(S54*$G$130)+(E54*(VLOOKUP(D54,Fertilizantes!$A$49:$E$122,3,FALSE))))</f>
        <v>7478.149394838426</v>
      </c>
    </row>
    <row r="55">
      <c r="B55">
        <f>B54+4</f>
        <v>140</v>
      </c>
      <c r="C55">
        <f>$J$11+B55</f>
        <v>40066</v>
      </c>
      <c r="E55">
        <f>VLOOKUP(D55,Fertilizantes!$A$49:$E$123,2,FALSE)*$C$12</f>
        <v>0</v>
      </c>
      <c r="F55">
        <f>VLOOKUP(D55,Fertilizantes!$A$49:$E$123,4,FALSE)</f>
        <v>0</v>
      </c>
      <c r="G55">
        <f>G54</f>
        <v>356.8402270792962</v>
      </c>
      <c r="I55">
        <f>I54</f>
        <v>144.4394304347826</v>
      </c>
      <c r="K55">
        <f>K54</f>
        <v>355.20508333333333</v>
      </c>
      <c r="M55">
        <f>M54</f>
        <v>227.9762568500917</v>
      </c>
      <c r="O55">
        <f>O54</f>
        <v>0.012687790598735003</v>
      </c>
      <c r="Q55">
        <f>Q54</f>
        <v>1.8777742024999997</v>
      </c>
      <c r="T55">
        <f>((G55/100)*$G$124+(I55/100)*$G$125+(K55/100)*$G$126+(M55/100)*$G$127+(O55/100)*$G$128+(Q55)*$G$129+(S55*$G$130)+(E55*(VLOOKUP(D55,Fertilizantes!$A$49:$E$122,3,FALSE))))</f>
        <v>6635.349394838426</v>
      </c>
    </row>
    <row r="56">
      <c r="A56">
        <v>21</v>
      </c>
      <c r="B56">
        <f>B55+3</f>
        <v>143</v>
      </c>
      <c r="C56">
        <f>$J$11+B56</f>
        <v>40069</v>
      </c>
      <c r="E56">
        <f>VLOOKUP(D56,Fertilizantes!$A$49:$E$123,2,FALSE)*$C$12</f>
        <v>0</v>
      </c>
      <c r="F56">
        <f>VLOOKUP(D56,Fertilizantes!$A$49:$E$123,4,FALSE)</f>
        <v>0</v>
      </c>
      <c r="G56">
        <f>IF(((SUM(ReDiarioFert!C147:C153)/2)*$C$12)&lt;=0,"0",(((SUM(ReDiarioFert!C147:C153)/2)*$C$12)))</f>
        <v>356.8402270792962</v>
      </c>
      <c r="I56">
        <f>IF(((SUM(ReDiarioFert!E147:E153)/2)*$C$12)&lt;=0,"0",(((SUM(ReDiarioFert!E147:E153)/2)*$C$12)))</f>
        <v>144.4394304347826</v>
      </c>
      <c r="K56">
        <f>IF(((SUM(ReDiarioFert!G147:G153)/2)*$C$12)&lt;=0,"0",(((SUM(ReDiarioFert!G147:G153)/2)*$C$12)))</f>
        <v>355.20508333333333</v>
      </c>
      <c r="M56">
        <f>IF(((SUM(ReDiarioFert!I147:I153)/2)*$C$12)&lt;=0,"0",(((SUM(ReDiarioFert!I147:I153)/2)*$C$12)))</f>
        <v>227.9762568500917</v>
      </c>
      <c r="O56">
        <f>IF(((SUM(ReDiarioFert!K147:K153)/2)*$C$12)&lt;=0,"0",(((SUM(ReDiarioFert!K147:K153)/2)*$C$12)))</f>
        <v>0.012687790598735003</v>
      </c>
      <c r="Q56">
        <f>IF(((SUM(ReDiarioFert!M147:M153)/2)*$C$12)&lt;=0,"0",(((SUM(ReDiarioFert!M147:M153)/2)*$C$12)))</f>
        <v>1.8777742024999997</v>
      </c>
      <c r="S56">
        <f>$C$12*Main!$D$63</f>
        <v>301</v>
      </c>
      <c r="T56">
        <f>((G56/100)*$G$124+(I56/100)*$G$125+(K56/100)*$G$126+(M56/100)*$G$127+(O56/100)*$G$128+(Q56)*$G$129+(S56*$G$130)+(E56*(VLOOKUP(D56,Fertilizantes!$A$49:$E$122,3,FALSE))))</f>
        <v>7478.149394838426</v>
      </c>
    </row>
    <row r="57">
      <c r="B57">
        <f>B56+4</f>
        <v>147</v>
      </c>
      <c r="C57">
        <f>$J$11+B57</f>
        <v>40073</v>
      </c>
      <c r="E57">
        <f>VLOOKUP(D57,Fertilizantes!$A$49:$E$123,2,FALSE)*$C$12</f>
        <v>0</v>
      </c>
      <c r="F57">
        <f>VLOOKUP(D57,Fertilizantes!$A$49:$E$123,4,FALSE)</f>
        <v>0</v>
      </c>
      <c r="G57">
        <f>G56</f>
        <v>356.8402270792962</v>
      </c>
      <c r="I57">
        <f>I56</f>
        <v>144.4394304347826</v>
      </c>
      <c r="K57">
        <f>K56</f>
        <v>355.20508333333333</v>
      </c>
      <c r="M57">
        <f>M56</f>
        <v>227.9762568500917</v>
      </c>
      <c r="O57">
        <f>O56</f>
        <v>0.012687790598735003</v>
      </c>
      <c r="Q57">
        <f>Q56</f>
        <v>1.8777742024999997</v>
      </c>
      <c r="T57">
        <f>((G57/100)*$G$124+(I57/100)*$G$125+(K57/100)*$G$126+(M57/100)*$G$127+(O57/100)*$G$128+(Q57)*$G$129+(S57*$G$130)+(E57*(VLOOKUP(D57,Fertilizantes!$A$49:$E$122,3,FALSE))))</f>
        <v>6635.349394838426</v>
      </c>
    </row>
    <row r="58">
      <c r="A58">
        <v>22</v>
      </c>
      <c r="B58">
        <f>B57+3</f>
        <v>150</v>
      </c>
      <c r="C58">
        <f>$J$11+B58</f>
        <v>40076</v>
      </c>
      <c r="E58">
        <f>VLOOKUP(D58,Fertilizantes!$A$49:$E$123,2,FALSE)*$C$12</f>
        <v>0</v>
      </c>
      <c r="F58">
        <f>VLOOKUP(D58,Fertilizantes!$A$49:$E$123,4,FALSE)</f>
        <v>0</v>
      </c>
      <c r="G58">
        <f>IF(((SUM(ReDiarioFert!C154:C160)/2)*$C$12)&lt;=0,"0",(((SUM(ReDiarioFert!C154:C160)/2)*$C$12)))</f>
        <v>356.8402270792962</v>
      </c>
      <c r="I58">
        <f>IF(((SUM(ReDiarioFert!E154:E160)/2)*$C$12)&lt;=0,"0",(((SUM(ReDiarioFert!E154:E160)/2)*$C$12)))</f>
        <v>144.4394304347826</v>
      </c>
      <c r="K58">
        <f>IF(((SUM(ReDiarioFert!G154:G160)/2)*$C$12)&lt;=0,"0",(((SUM(ReDiarioFert!G154:G160)/2)*$C$12)))</f>
        <v>355.20508333333333</v>
      </c>
      <c r="M58">
        <f>IF(((SUM(ReDiarioFert!I154:I160)/2)*$C$12)&lt;=0,"0",(((SUM(ReDiarioFert!I154:I160)/2)*$C$12)))</f>
        <v>227.9762568500917</v>
      </c>
      <c r="O58">
        <f>IF(((SUM(ReDiarioFert!K154:K160)/2)*$C$12)&lt;=0,"0",(((SUM(ReDiarioFert!K154:K160)/2)*$C$12)))</f>
        <v>0.012687790598735003</v>
      </c>
      <c r="Q58">
        <f>IF(((SUM(ReDiarioFert!M154:M160)/2)*$C$12)&lt;=0,"0",(((SUM(ReDiarioFert!M154:M160)/2)*$C$12)))</f>
        <v>1.8777742024999997</v>
      </c>
      <c r="S58">
        <f>$C$12*Main!$D$63</f>
        <v>301</v>
      </c>
      <c r="T58">
        <f>((G58/100)*$G$124+(I58/100)*$G$125+(K58/100)*$G$126+(M58/100)*$G$127+(O58/100)*$G$128+(Q58)*$G$129+(S58*$G$130)+(E58*(VLOOKUP(D58,Fertilizantes!$A$49:$E$122,3,FALSE))))</f>
        <v>7478.149394838426</v>
      </c>
    </row>
    <row r="59">
      <c r="B59">
        <f>B58+4</f>
        <v>154</v>
      </c>
      <c r="C59">
        <f>$J$11+B59</f>
        <v>40080</v>
      </c>
      <c r="E59">
        <f>VLOOKUP(D59,Fertilizantes!$A$49:$E$123,2,FALSE)*$C$12</f>
        <v>0</v>
      </c>
      <c r="F59">
        <f>VLOOKUP(D59,Fertilizantes!$A$49:$E$123,4,FALSE)</f>
        <v>0</v>
      </c>
      <c r="G59">
        <f>G58</f>
        <v>356.8402270792962</v>
      </c>
      <c r="I59">
        <f>I58</f>
        <v>144.4394304347826</v>
      </c>
      <c r="K59">
        <f>K58</f>
        <v>355.20508333333333</v>
      </c>
      <c r="M59">
        <f>M58</f>
        <v>227.9762568500917</v>
      </c>
      <c r="O59">
        <f>O58</f>
        <v>0.012687790598735003</v>
      </c>
      <c r="Q59">
        <f>Q58</f>
        <v>1.8777742024999997</v>
      </c>
      <c r="T59">
        <f>((G59/100)*$G$124+(I59/100)*$G$125+(K59/100)*$G$126+(M59/100)*$G$127+(O59/100)*$G$128+(Q59)*$G$129+(S59*$G$130)+(E59*(VLOOKUP(D59,Fertilizantes!$A$49:$E$122,3,FALSE))))</f>
        <v>6635.349394838426</v>
      </c>
    </row>
    <row r="60">
      <c r="A60">
        <v>23</v>
      </c>
      <c r="B60">
        <f>B59+3</f>
        <v>157</v>
      </c>
      <c r="C60">
        <f>$J$11+B60</f>
        <v>40083</v>
      </c>
      <c r="E60">
        <f>VLOOKUP(D60,Fertilizantes!$A$49:$E$123,2,FALSE)*$C$12</f>
        <v>0</v>
      </c>
      <c r="F60">
        <f>VLOOKUP(D60,Fertilizantes!$A$49:$E$123,4,FALSE)</f>
        <v>0</v>
      </c>
      <c r="G60">
        <f>IF(((SUM(ReDiarioFert!C161:C167)/2)*$C$12)&lt;=0,"0",(((SUM(ReDiarioFert!C161:C167)/2)*$C$12)))</f>
        <v>356.8402270792962</v>
      </c>
      <c r="I60">
        <f>IF(((SUM(ReDiarioFert!E161:E167)/2)*$C$12)&lt;=0,"0",(((SUM(ReDiarioFert!E161:E167)/2)*$C$12)))</f>
        <v>144.4394304347826</v>
      </c>
      <c r="K60">
        <f>IF(((SUM(ReDiarioFert!G161:G167)/2)*$C$12)&lt;=0,"0",(((SUM(ReDiarioFert!G161:G167)/2)*$C$12)))</f>
        <v>355.20508333333333</v>
      </c>
      <c r="M60">
        <f>IF(((SUM(ReDiarioFert!I161:I167)/2)*$C$12)&lt;=0,"0",(((SUM(ReDiarioFert!I161:I167)/2)*$C$12)))</f>
        <v>227.9762568500917</v>
      </c>
      <c r="O60">
        <f>IF(((SUM(ReDiarioFert!K161:K167)/2)*$C$12)&lt;=0,"0",(((SUM(ReDiarioFert!K161:K167)/2)*$C$12)))</f>
        <v>0.012687790598735003</v>
      </c>
      <c r="Q60">
        <f>IF(((SUM(ReDiarioFert!M161:M167)/2)*$C$12)&lt;=0,"0",(((SUM(ReDiarioFert!M161:M167)/2)*$C$12)))</f>
        <v>1.8777742024999997</v>
      </c>
      <c r="S60">
        <f>$C$12*Main!$D$63</f>
        <v>301</v>
      </c>
      <c r="T60">
        <f>((G60/100)*$G$124+(I60/100)*$G$125+(K60/100)*$G$126+(M60/100)*$G$127+(O60/100)*$G$128+(Q60)*$G$129+(S60*$G$130)+(E60*(VLOOKUP(D60,Fertilizantes!$A$49:$E$122,3,FALSE))))</f>
        <v>7478.149394838426</v>
      </c>
    </row>
    <row r="61">
      <c r="B61">
        <f>B60+4</f>
        <v>161</v>
      </c>
      <c r="C61">
        <f>$J$11+B61</f>
        <v>40087</v>
      </c>
      <c r="E61">
        <f>VLOOKUP(D61,Fertilizantes!$A$49:$E$123,2,FALSE)*$C$12</f>
        <v>0</v>
      </c>
      <c r="F61">
        <f>VLOOKUP(D61,Fertilizantes!$A$49:$E$123,4,FALSE)</f>
        <v>0</v>
      </c>
      <c r="G61">
        <f>G60</f>
        <v>356.8402270792962</v>
      </c>
      <c r="I61">
        <f>I60</f>
        <v>144.4394304347826</v>
      </c>
      <c r="K61">
        <f>K60</f>
        <v>355.20508333333333</v>
      </c>
      <c r="M61">
        <f>M60</f>
        <v>227.9762568500917</v>
      </c>
      <c r="O61">
        <f>O60</f>
        <v>0.012687790598735003</v>
      </c>
      <c r="Q61">
        <f>Q60</f>
        <v>1.8777742024999997</v>
      </c>
      <c r="T61">
        <f>((G61/100)*$G$124+(I61/100)*$G$125+(K61/100)*$G$126+(M61/100)*$G$127+(O61/100)*$G$128+(Q61)*$G$129+(S61*$G$130)+(E61*(VLOOKUP(D61,Fertilizantes!$A$49:$E$122,3,FALSE))))</f>
        <v>6635.349394838426</v>
      </c>
    </row>
    <row r="62">
      <c r="A62">
        <v>24</v>
      </c>
      <c r="B62">
        <f>B61+3</f>
        <v>164</v>
      </c>
      <c r="C62">
        <f>$J$11+B62</f>
        <v>40090</v>
      </c>
      <c r="E62">
        <f>VLOOKUP(D62,Fertilizantes!$A$49:$E$123,2,FALSE)*$C$12</f>
        <v>0</v>
      </c>
      <c r="F62">
        <f>VLOOKUP(D62,Fertilizantes!$A$49:$E$123,4,FALSE)</f>
        <v>0</v>
      </c>
      <c r="G62">
        <f>IF(((SUM(ReDiarioFert!C168:C174)/2)*$C$12)&lt;=0,"0",(((SUM(ReDiarioFert!C168:C174)/2)*$C$12)))</f>
        <v>356.8402270792962</v>
      </c>
      <c r="I62">
        <f>IF(((SUM(ReDiarioFert!E168:E174)/2)*$C$12)&lt;=0,"0",(((SUM(ReDiarioFert!E168:E174)/2)*$C$12)))</f>
        <v>144.4394304347826</v>
      </c>
      <c r="K62">
        <f>IF(((SUM(ReDiarioFert!G168:G174)/2)*$C$12)&lt;=0,"0",(((SUM(ReDiarioFert!G168:G174)/2)*$C$12)))</f>
        <v>355.20508333333333</v>
      </c>
      <c r="M62">
        <f>IF(((SUM(ReDiarioFert!I168:I174)/2)*$C$12)&lt;=0,"0",(((SUM(ReDiarioFert!I168:I174)/2)*$C$12)))</f>
        <v>227.9762568500917</v>
      </c>
      <c r="O62">
        <f>IF(((SUM(ReDiarioFert!K168:K174)/2)*$C$12)&lt;=0,"0",(((SUM(ReDiarioFert!K168:K174)/2)*$C$12)))</f>
        <v>0.012687790598735003</v>
      </c>
      <c r="Q62">
        <f>IF(((SUM(ReDiarioFert!M168:M174)/2)*$C$12)&lt;=0,"0",(((SUM(ReDiarioFert!M168:M174)/2)*$C$12)))</f>
        <v>1.8777742024999997</v>
      </c>
      <c r="S62">
        <f>$C$12*Main!$D$63</f>
        <v>301</v>
      </c>
      <c r="T62">
        <f>((G62/100)*$G$124+(I62/100)*$G$125+(K62/100)*$G$126+(M62/100)*$G$127+(O62/100)*$G$128+(Q62)*$G$129+(S62*$G$130)+(E62*(VLOOKUP(D62,Fertilizantes!$A$49:$E$122,3,FALSE))))</f>
        <v>7478.149394838426</v>
      </c>
    </row>
    <row r="63">
      <c r="B63">
        <f>B62+4</f>
        <v>168</v>
      </c>
      <c r="C63">
        <f>$J$11+B63</f>
        <v>40094</v>
      </c>
      <c r="E63">
        <f>VLOOKUP(D63,Fertilizantes!$A$49:$E$123,2,FALSE)*$C$12</f>
        <v>0</v>
      </c>
      <c r="F63">
        <f>VLOOKUP(D63,Fertilizantes!$A$49:$E$123,4,FALSE)</f>
        <v>0</v>
      </c>
      <c r="G63">
        <f>G62</f>
        <v>356.8402270792962</v>
      </c>
      <c r="I63">
        <f>I62</f>
        <v>144.4394304347826</v>
      </c>
      <c r="K63">
        <f>K62</f>
        <v>355.20508333333333</v>
      </c>
      <c r="M63">
        <f>M62</f>
        <v>227.9762568500917</v>
      </c>
      <c r="O63">
        <f>O62</f>
        <v>0.012687790598735003</v>
      </c>
      <c r="Q63">
        <f>Q62</f>
        <v>1.8777742024999997</v>
      </c>
      <c r="T63">
        <f>((G63/100)*$G$124+(I63/100)*$G$125+(K63/100)*$G$126+(M63/100)*$G$127+(O63/100)*$G$128+(Q63)*$G$129+(S63*$G$130)+(E63*(VLOOKUP(D63,Fertilizantes!$A$49:$E$122,3,FALSE))))</f>
        <v>6635.349394838426</v>
      </c>
    </row>
    <row r="64">
      <c r="A64">
        <v>25</v>
      </c>
      <c r="B64">
        <f>B63+3</f>
        <v>171</v>
      </c>
      <c r="C64">
        <f>$J$11+B64</f>
        <v>40097</v>
      </c>
      <c r="E64">
        <f>VLOOKUP(D64,Fertilizantes!$A$49:$E$123,2,FALSE)*$C$12</f>
        <v>0</v>
      </c>
      <c r="F64">
        <f>VLOOKUP(D64,Fertilizantes!$A$49:$E$123,4,FALSE)</f>
        <v>0</v>
      </c>
      <c r="G64">
        <f>IF(((SUM(ReDiarioFert!C175:C181)/2)*$C$12)&lt;=0,"0",(((SUM(ReDiarioFert!C175:C181)/2)*$C$12)))</f>
        <v>356.8402270792962</v>
      </c>
      <c r="I64">
        <f>IF(((SUM(ReDiarioFert!E175:E181)/2)*$C$12)&lt;=0,"0",(((SUM(ReDiarioFert!E175:E181)/2)*$C$12)))</f>
        <v>144.4394304347826</v>
      </c>
      <c r="K64">
        <f>IF(((SUM(ReDiarioFert!G175:G181)/2)*$C$12)&lt;=0,"0",(((SUM(ReDiarioFert!G175:G181)/2)*$C$12)))</f>
        <v>355.20508333333333</v>
      </c>
      <c r="M64">
        <f>IF(((SUM(ReDiarioFert!I175:I181)/2)*$C$12)&lt;=0,"0",(((SUM(ReDiarioFert!I175:I181)/2)*$C$12)))</f>
        <v>227.9762568500917</v>
      </c>
      <c r="O64">
        <f>IF(((SUM(ReDiarioFert!K175:K181)/2)*$C$12)&lt;=0,"0",(((SUM(ReDiarioFert!K175:K181)/2)*$C$12)))</f>
        <v>0.012687790598735003</v>
      </c>
      <c r="Q64">
        <f>IF(((SUM(ReDiarioFert!M175:M181)/2)*$C$12)&lt;=0,"0",(((SUM(ReDiarioFert!M175:M181)/2)*$C$12)))</f>
        <v>1.8777742024999997</v>
      </c>
      <c r="S64">
        <f>$C$12*Main!$D$63</f>
        <v>301</v>
      </c>
      <c r="T64">
        <f>((G64/100)*$G$124+(I64/100)*$G$125+(K64/100)*$G$126+(M64/100)*$G$127+(O64/100)*$G$128+(Q64)*$G$129+(S64*$G$130)+(E64*(VLOOKUP(D64,Fertilizantes!$A$49:$E$122,3,FALSE))))</f>
        <v>7478.149394838426</v>
      </c>
    </row>
    <row r="65">
      <c r="B65">
        <f>B64+4</f>
        <v>175</v>
      </c>
      <c r="C65">
        <f>$J$11+B65</f>
        <v>40101</v>
      </c>
      <c r="E65">
        <f>VLOOKUP(D65,Fertilizantes!$A$49:$E$123,2,FALSE)*$C$12</f>
        <v>0</v>
      </c>
      <c r="F65">
        <f>VLOOKUP(D65,Fertilizantes!$A$49:$E$123,4,FALSE)</f>
        <v>0</v>
      </c>
      <c r="G65">
        <f>G64</f>
        <v>356.8402270792962</v>
      </c>
      <c r="I65">
        <f>I64</f>
        <v>144.4394304347826</v>
      </c>
      <c r="K65">
        <f>K64</f>
        <v>355.20508333333333</v>
      </c>
      <c r="M65">
        <f>M64</f>
        <v>227.9762568500917</v>
      </c>
      <c r="O65">
        <f>O64</f>
        <v>0.012687790598735003</v>
      </c>
      <c r="Q65">
        <f>Q64</f>
        <v>1.8777742024999997</v>
      </c>
      <c r="T65">
        <f>((G65/100)*$G$124+(I65/100)*$G$125+(K65/100)*$G$126+(M65/100)*$G$127+(O65/100)*$G$128+(Q65)*$G$129+(S65*$G$130)+(E65*(VLOOKUP(D65,Fertilizantes!$A$49:$E$122,3,FALSE))))</f>
        <v>6635.349394838426</v>
      </c>
    </row>
    <row r="66">
      <c r="A66">
        <v>26</v>
      </c>
      <c r="B66">
        <f>B65+3</f>
        <v>178</v>
      </c>
      <c r="C66">
        <f>$J$11+B66</f>
        <v>40104</v>
      </c>
      <c r="E66">
        <f>VLOOKUP(D66,Fertilizantes!$A$49:$E$123,2,FALSE)*$C$12</f>
        <v>0</v>
      </c>
      <c r="F66">
        <f>VLOOKUP(D66,Fertilizantes!$A$49:$E$123,4,FALSE)</f>
        <v>0</v>
      </c>
      <c r="G66">
        <f>IF(((SUM(ReDiarioFert!C182:C188)/2)*$C$12)&lt;=0,"0",(((SUM(ReDiarioFert!C182:C188)/2)*$C$12)))</f>
        <v>356.8402270792962</v>
      </c>
      <c r="I66">
        <f>IF(((SUM(ReDiarioFert!E182:E188)/2)*$C$12)&lt;=0,"0",(((SUM(ReDiarioFert!E182:E188)/2)*$C$12)))</f>
        <v>144.4394304347826</v>
      </c>
      <c r="K66">
        <f>IF(((SUM(ReDiarioFert!G182:G188)/2)*$C$12)&lt;=0,"0",(((SUM(ReDiarioFert!G182:G188)/2)*$C$12)))</f>
        <v>355.20508333333333</v>
      </c>
      <c r="M66">
        <f>IF(((SUM(ReDiarioFert!I182:I188)/2)*$C$12)&lt;=0,"0",(((SUM(ReDiarioFert!I182:I188)/2)*$C$12)))</f>
        <v>227.9762568500917</v>
      </c>
      <c r="O66">
        <f>IF(((SUM(ReDiarioFert!K182:K188)/2)*$C$12)&lt;=0,"0",(((SUM(ReDiarioFert!K182:K188)/2)*$C$12)))</f>
        <v>0.012687790598735003</v>
      </c>
      <c r="Q66">
        <f>IF(((SUM(ReDiarioFert!M182:M188)/2)*$C$12)&lt;=0,"0",(((SUM(ReDiarioFert!M182:M188)/2)*$C$12)))</f>
        <v>1.8777742024999997</v>
      </c>
      <c r="S66">
        <f>$C$12*Main!$D$63</f>
        <v>301</v>
      </c>
      <c r="T66">
        <f>((G66/100)*$G$124+(I66/100)*$G$125+(K66/100)*$G$126+(M66/100)*$G$127+(O66/100)*$G$128+(Q66)*$G$129+(S66*$G$130)+(E66*(VLOOKUP(D66,Fertilizantes!$A$49:$E$122,3,FALSE))))</f>
        <v>7478.149394838426</v>
      </c>
    </row>
    <row r="67">
      <c r="B67">
        <f>B66+4</f>
        <v>182</v>
      </c>
      <c r="C67">
        <f>$J$11+B67</f>
        <v>40108</v>
      </c>
      <c r="E67">
        <f>VLOOKUP(D67,Fertilizantes!$A$49:$E$123,2,FALSE)*$C$12</f>
        <v>0</v>
      </c>
      <c r="F67">
        <f>VLOOKUP(D67,Fertilizantes!$A$49:$E$123,4,FALSE)</f>
        <v>0</v>
      </c>
      <c r="G67">
        <f>G66</f>
        <v>356.8402270792962</v>
      </c>
      <c r="I67">
        <f>I66</f>
        <v>144.4394304347826</v>
      </c>
      <c r="K67">
        <f>K66</f>
        <v>355.20508333333333</v>
      </c>
      <c r="M67">
        <f>M66</f>
        <v>227.9762568500917</v>
      </c>
      <c r="O67">
        <f>O66</f>
        <v>0.012687790598735003</v>
      </c>
      <c r="Q67">
        <f>Q66</f>
        <v>1.8777742024999997</v>
      </c>
      <c r="T67">
        <f>((G67/100)*$G$124+(I67/100)*$G$125+(K67/100)*$G$126+(M67/100)*$G$127+(O67/100)*$G$128+(Q67)*$G$129+(S67*$G$130)+(E67*(VLOOKUP(D67,Fertilizantes!$A$49:$E$122,3,FALSE))))</f>
        <v>6635.349394838426</v>
      </c>
    </row>
    <row r="68">
      <c r="A68">
        <v>27</v>
      </c>
      <c r="B68">
        <f>B67+3</f>
        <v>185</v>
      </c>
      <c r="C68">
        <f>$J$11+B68</f>
        <v>40111</v>
      </c>
      <c r="E68">
        <f>VLOOKUP(D68,Fertilizantes!$A$49:$E$123,2,FALSE)*$C$12</f>
        <v>0</v>
      </c>
      <c r="F68">
        <f>VLOOKUP(D68,Fertilizantes!$A$49:$E$123,4,FALSE)</f>
        <v>0</v>
      </c>
      <c r="G68">
        <f>IF(((SUM(ReDiarioFert!C189:C195)/2)*$C$12)&lt;=0,"0",(((SUM(ReDiarioFert!C189:C195)/2)*$C$12)))</f>
        <v>398.5235888479633</v>
      </c>
      <c r="I68">
        <f>IF(((SUM(ReDiarioFert!E189:E195)/2)*$C$12)&lt;=0,"0",(((SUM(ReDiarioFert!E189:E195)/2)*$C$12)))</f>
        <v>144.4394304347826</v>
      </c>
      <c r="K68">
        <f>IF(((SUM(ReDiarioFert!G189:G195)/2)*$C$12)&lt;=0,"0",(((SUM(ReDiarioFert!G189:G195)/2)*$C$12)))</f>
        <v>391.0240833333333</v>
      </c>
      <c r="M68">
        <f>IF(((SUM(ReDiarioFert!I189:I195)/2)*$C$12)&lt;=0,"0",(((SUM(ReDiarioFert!I189:I195)/2)*$C$12)))</f>
        <v>250.96545922152947</v>
      </c>
      <c r="O68">
        <f>IF(((SUM(ReDiarioFert!K189:K195)/2)*$C$12)&lt;=0,"0",(((SUM(ReDiarioFert!K189:K195)/2)*$C$12)))</f>
        <v>0.013967231667514998</v>
      </c>
      <c r="Q68">
        <f>IF(((SUM(ReDiarioFert!M189:M195)/2)*$C$12)&lt;=0,"0",(((SUM(ReDiarioFert!M189:M195)/2)*$C$12)))</f>
        <v>1.8777742024999997</v>
      </c>
      <c r="S68">
        <f>$C$12*Main!$D$63</f>
        <v>301</v>
      </c>
      <c r="T68">
        <f>((G68/100)*$G$124+(I68/100)*$G$125+(K68/100)*$G$126+(M68/100)*$G$127+(O68/100)*$G$128+(Q68)*$G$129+(S68*$G$130)+(E68*(VLOOKUP(D68,Fertilizantes!$A$49:$E$122,3,FALSE))))</f>
        <v>8058.354807081954</v>
      </c>
    </row>
    <row r="69">
      <c r="B69">
        <f>B68+4</f>
        <v>189</v>
      </c>
      <c r="C69">
        <f>$J$11+B69</f>
        <v>40115</v>
      </c>
      <c r="E69">
        <f>VLOOKUP(D69,Fertilizantes!$A$49:$E$123,2,FALSE)*$C$12</f>
        <v>0</v>
      </c>
      <c r="F69">
        <f>VLOOKUP(D69,Fertilizantes!$A$49:$E$123,4,FALSE)</f>
        <v>0</v>
      </c>
      <c r="G69">
        <f>G68</f>
        <v>398.5235888479633</v>
      </c>
      <c r="I69">
        <f>I68</f>
        <v>144.4394304347826</v>
      </c>
      <c r="K69">
        <f>K68</f>
        <v>391.0240833333333</v>
      </c>
      <c r="M69">
        <f>M68</f>
        <v>250.96545922152947</v>
      </c>
      <c r="O69">
        <f>O68</f>
        <v>0.013967231667514998</v>
      </c>
      <c r="Q69">
        <f>Q68</f>
        <v>1.8777742024999997</v>
      </c>
      <c r="T69">
        <f>((G69/100)*$G$124+(I69/100)*$G$125+(K69/100)*$G$126+(M69/100)*$G$127+(O69/100)*$G$128+(Q69)*$G$129+(S69*$G$130)+(E69*(VLOOKUP(D69,Fertilizantes!$A$49:$E$122,3,FALSE))))</f>
        <v>7215.554807081954</v>
      </c>
    </row>
    <row r="70">
      <c r="A70">
        <v>28</v>
      </c>
      <c r="B70">
        <f>B69+3</f>
        <v>192</v>
      </c>
      <c r="C70">
        <f>$J$11+B70</f>
        <v>40118</v>
      </c>
      <c r="E70">
        <f>VLOOKUP(D70,Fertilizantes!$A$49:$E$123,2,FALSE)*$C$12</f>
        <v>0</v>
      </c>
      <c r="F70">
        <f>VLOOKUP(D70,Fertilizantes!$A$49:$E$123,4,FALSE)</f>
        <v>0</v>
      </c>
      <c r="G70">
        <f>IF(((SUM(ReDiarioFert!C196:C202)/2)*$C$12)&lt;=0,"0",(((SUM(ReDiarioFert!C196:C202)/2)*$C$12)))</f>
        <v>398.5235888479633</v>
      </c>
      <c r="I70">
        <f>IF(((SUM(ReDiarioFert!E196:E202)/2)*$C$12)&lt;=0,"0",(((SUM(ReDiarioFert!E196:E202)/2)*$C$12)))</f>
        <v>144.4394304347826</v>
      </c>
      <c r="K70">
        <f>IF(((SUM(ReDiarioFert!G196:G202)/2)*$C$12)&lt;=0,"0",(((SUM(ReDiarioFert!G196:G202)/2)*$C$12)))</f>
        <v>391.0240833333333</v>
      </c>
      <c r="M70">
        <f>IF(((SUM(ReDiarioFert!I196:I202)/2)*$C$12)&lt;=0,"0",(((SUM(ReDiarioFert!I196:I202)/2)*$C$12)))</f>
        <v>250.96545922152947</v>
      </c>
      <c r="O70">
        <f>IF(((SUM(ReDiarioFert!K196:K202)/2)*$C$12)&lt;=0,"0",(((SUM(ReDiarioFert!K196:K202)/2)*$C$12)))</f>
        <v>0.013967231667514998</v>
      </c>
      <c r="Q70">
        <f>IF(((SUM(ReDiarioFert!M196:M202)/2)*$C$12)&lt;=0,"0",(((SUM(ReDiarioFert!M196:M202)/2)*$C$12)))</f>
        <v>1.8777742024999997</v>
      </c>
      <c r="S70">
        <f>$C$12*Main!$D$63</f>
        <v>301</v>
      </c>
      <c r="T70">
        <f>((G70/100)*$G$124+(I70/100)*$G$125+(K70/100)*$G$126+(M70/100)*$G$127+(O70/100)*$G$128+(Q70)*$G$129+(S70*$G$130)+(E70*(VLOOKUP(D70,Fertilizantes!$A$49:$E$122,3,FALSE))))</f>
        <v>8058.354807081954</v>
      </c>
    </row>
    <row r="71">
      <c r="B71">
        <f>B70+4</f>
        <v>196</v>
      </c>
      <c r="C71">
        <f>$J$11+B71</f>
        <v>40122</v>
      </c>
      <c r="E71">
        <f>VLOOKUP(D71,Fertilizantes!$A$49:$E$123,2,FALSE)*$C$12</f>
        <v>0</v>
      </c>
      <c r="F71">
        <f>VLOOKUP(D71,Fertilizantes!$A$49:$E$123,4,FALSE)</f>
        <v>0</v>
      </c>
      <c r="G71">
        <f>G70</f>
        <v>398.5235888479633</v>
      </c>
      <c r="I71">
        <f>I70</f>
        <v>144.4394304347826</v>
      </c>
      <c r="K71">
        <f>K70</f>
        <v>391.0240833333333</v>
      </c>
      <c r="M71">
        <f>M70</f>
        <v>250.96545922152947</v>
      </c>
      <c r="O71">
        <f>O70</f>
        <v>0.013967231667514998</v>
      </c>
      <c r="Q71">
        <f>Q70</f>
        <v>1.8777742024999997</v>
      </c>
      <c r="T71">
        <f>((G71/100)*$G$124+(I71/100)*$G$125+(K71/100)*$G$126+(M71/100)*$G$127+(O71/100)*$G$128+(Q71)*$G$129+(S71*$G$130)+(E71*(VLOOKUP(D71,Fertilizantes!$A$49:$E$122,3,FALSE))))</f>
        <v>7215.554807081954</v>
      </c>
    </row>
    <row r="72">
      <c r="A72">
        <v>29</v>
      </c>
      <c r="B72">
        <f>B71+3</f>
        <v>199</v>
      </c>
      <c r="C72">
        <f>$J$11+B72</f>
        <v>40125</v>
      </c>
      <c r="E72">
        <f>VLOOKUP(D72,Fertilizantes!$A$49:$E$123,2,FALSE)*$C$12</f>
        <v>0</v>
      </c>
      <c r="F72">
        <f>VLOOKUP(D72,Fertilizantes!$A$49:$E$123,4,FALSE)</f>
        <v>0</v>
      </c>
      <c r="G72">
        <f>IF(((SUM(ReDiarioFert!C203:C209)/2)*$C$12)&lt;=0,"0",(((SUM(ReDiarioFert!C203:C209)/2)*$C$12)))</f>
        <v>398.5235888479633</v>
      </c>
      <c r="I72">
        <f>IF(((SUM(ReDiarioFert!E203:E209)/2)*$C$12)&lt;=0,"0",(((SUM(ReDiarioFert!E203:E209)/2)*$C$12)))</f>
        <v>144.4394304347826</v>
      </c>
      <c r="K72">
        <f>IF(((SUM(ReDiarioFert!G203:G209)/2)*$C$12)&lt;=0,"0",(((SUM(ReDiarioFert!G203:G209)/2)*$C$12)))</f>
        <v>391.0240833333333</v>
      </c>
      <c r="M72">
        <f>IF(((SUM(ReDiarioFert!I203:I209)/2)*$C$12)&lt;=0,"0",(((SUM(ReDiarioFert!I203:I209)/2)*$C$12)))</f>
        <v>250.96545922152947</v>
      </c>
      <c r="O72">
        <f>IF(((SUM(ReDiarioFert!K203:K209)/2)*$C$12)&lt;=0,"0",(((SUM(ReDiarioFert!K203:K209)/2)*$C$12)))</f>
        <v>0.013967231667514998</v>
      </c>
      <c r="Q72">
        <f>IF(((SUM(ReDiarioFert!M203:M209)/2)*$C$12)&lt;=0,"0",(((SUM(ReDiarioFert!M203:M209)/2)*$C$12)))</f>
        <v>1.8777742024999997</v>
      </c>
      <c r="S72">
        <f>$C$12*Main!$D$63</f>
        <v>301</v>
      </c>
      <c r="T72">
        <f>((G72/100)*$G$124+(I72/100)*$G$125+(K72/100)*$G$126+(M72/100)*$G$127+(O72/100)*$G$128+(Q72)*$G$129+(S72*$G$130)+(E72*(VLOOKUP(D72,Fertilizantes!$A$49:$E$122,3,FALSE))))</f>
        <v>8058.354807081954</v>
      </c>
    </row>
    <row r="73">
      <c r="B73">
        <f>B72+4</f>
        <v>203</v>
      </c>
      <c r="C73">
        <f>$J$11+B73</f>
        <v>40129</v>
      </c>
      <c r="E73">
        <f>VLOOKUP(D73,Fertilizantes!$A$49:$E$123,2,FALSE)*$C$12</f>
        <v>0</v>
      </c>
      <c r="F73">
        <f>VLOOKUP(D73,Fertilizantes!$A$49:$E$123,4,FALSE)</f>
        <v>0</v>
      </c>
      <c r="G73">
        <f>G72</f>
        <v>398.5235888479633</v>
      </c>
      <c r="I73">
        <f>I72</f>
        <v>144.4394304347826</v>
      </c>
      <c r="K73">
        <f>K72</f>
        <v>391.0240833333333</v>
      </c>
      <c r="M73">
        <f>M72</f>
        <v>250.96545922152947</v>
      </c>
      <c r="O73">
        <f>O72</f>
        <v>0.013967231667514998</v>
      </c>
      <c r="Q73">
        <f>Q72</f>
        <v>1.8777742024999997</v>
      </c>
      <c r="T73">
        <f>((G73/100)*$G$124+(I73/100)*$G$125+(K73/100)*$G$126+(M73/100)*$G$127+(O73/100)*$G$128+(Q73)*$G$129+(S73*$G$130)+(E73*(VLOOKUP(D73,Fertilizantes!$A$49:$E$122,3,FALSE))))</f>
        <v>7215.554807081954</v>
      </c>
    </row>
    <row r="74">
      <c r="A74">
        <v>30</v>
      </c>
      <c r="B74">
        <f>B73+3</f>
        <v>206</v>
      </c>
      <c r="C74">
        <f>$J$11+B74</f>
        <v>40132</v>
      </c>
      <c r="E74">
        <f>VLOOKUP(D74,Fertilizantes!$A$49:$E$123,2,FALSE)*$C$12</f>
        <v>0</v>
      </c>
      <c r="F74">
        <f>VLOOKUP(D74,Fertilizantes!$A$49:$E$123,4,FALSE)</f>
        <v>0</v>
      </c>
      <c r="G74">
        <f>IF(((SUM(ReDiarioFert!C210:C216)/2)*$C$12)&lt;=0,"0",(((SUM(ReDiarioFert!C210:C216)/2)*$C$12)))</f>
        <v>398.5235888479633</v>
      </c>
      <c r="I74">
        <f>IF(((SUM(ReDiarioFert!E210:E216)/2)*$C$12)&lt;=0,"0",(((SUM(ReDiarioFert!E210:E216)/2)*$C$12)))</f>
        <v>144.4394304347826</v>
      </c>
      <c r="K74">
        <f>IF(((SUM(ReDiarioFert!G210:G216)/2)*$C$12)&lt;=0,"0",(((SUM(ReDiarioFert!G210:G216)/2)*$C$12)))</f>
        <v>391.0240833333333</v>
      </c>
      <c r="M74">
        <f>IF(((SUM(ReDiarioFert!I210:I216)/2)*$C$12)&lt;=0,"0",(((SUM(ReDiarioFert!I210:I216)/2)*$C$12)))</f>
        <v>250.96545922152947</v>
      </c>
      <c r="O74">
        <f>IF(((SUM(ReDiarioFert!K210:K216)/2)*$C$12)&lt;=0,"0",(((SUM(ReDiarioFert!K210:K216)/2)*$C$12)))</f>
        <v>0.013967231667514998</v>
      </c>
      <c r="Q74">
        <f>IF(((SUM(ReDiarioFert!M210:M216)/2)*$C$12)&lt;=0,"0",(((SUM(ReDiarioFert!M210:M216)/2)*$C$12)))</f>
        <v>1.8777742024999997</v>
      </c>
      <c r="S74">
        <f>$C$12*Main!$D$63</f>
        <v>301</v>
      </c>
      <c r="T74">
        <f>((G74/100)*$G$124+(I74/100)*$G$125+(K74/100)*$G$126+(M74/100)*$G$127+(O74/100)*$G$128+(Q74)*$G$129+(S74*$G$130)+(E74*(VLOOKUP(D74,Fertilizantes!$A$49:$E$122,3,FALSE))))</f>
        <v>8058.354807081954</v>
      </c>
    </row>
    <row r="75">
      <c r="B75">
        <f>B74+4</f>
        <v>210</v>
      </c>
      <c r="C75">
        <f>$J$11+B75</f>
        <v>40136</v>
      </c>
      <c r="E75">
        <f>VLOOKUP(D75,Fertilizantes!$A$49:$E$123,2,FALSE)*$C$12</f>
        <v>0</v>
      </c>
      <c r="F75">
        <f>VLOOKUP(D75,Fertilizantes!$A$49:$E$123,4,FALSE)</f>
        <v>0</v>
      </c>
      <c r="G75">
        <f>G74</f>
        <v>398.5235888479633</v>
      </c>
      <c r="I75">
        <f>I74</f>
        <v>144.4394304347826</v>
      </c>
      <c r="K75">
        <f>K74</f>
        <v>391.0240833333333</v>
      </c>
      <c r="M75">
        <f>M74</f>
        <v>250.96545922152947</v>
      </c>
      <c r="O75">
        <f>O74</f>
        <v>0.013967231667514998</v>
      </c>
      <c r="Q75">
        <f>Q74</f>
        <v>1.8777742024999997</v>
      </c>
      <c r="T75">
        <f>((G75/100)*$G$124+(I75/100)*$G$125+(K75/100)*$G$126+(M75/100)*$G$127+(O75/100)*$G$128+(Q75)*$G$129+(S75*$G$130)+(E75*(VLOOKUP(D75,Fertilizantes!$A$49:$E$122,3,FALSE))))</f>
        <v>7215.554807081954</v>
      </c>
    </row>
    <row r="76">
      <c r="A76">
        <v>31</v>
      </c>
      <c r="B76">
        <f>B75+3</f>
        <v>213</v>
      </c>
      <c r="C76">
        <f>$J$11+B76</f>
        <v>40139</v>
      </c>
      <c r="E76">
        <f>VLOOKUP(D76,Fertilizantes!$A$49:$E$123,2,FALSE)*$C$12</f>
        <v>0</v>
      </c>
      <c r="F76">
        <f>VLOOKUP(D76,Fertilizantes!$A$49:$E$123,4,FALSE)</f>
        <v>0</v>
      </c>
      <c r="G76">
        <f>IF(((SUM(ReDiarioFert!C217:C223)/2)*$C$12)&lt;=0,"0",(((SUM(ReDiarioFert!C217:C223)/2)*$C$12)))</f>
        <v>398.5235888479633</v>
      </c>
      <c r="I76">
        <f>IF(((SUM(ReDiarioFert!E217:E223)/2)*$C$12)&lt;=0,"0",(((SUM(ReDiarioFert!E217:E223)/2)*$C$12)))</f>
        <v>144.4394304347826</v>
      </c>
      <c r="K76">
        <f>IF(((SUM(ReDiarioFert!G217:G223)/2)*$C$12)&lt;=0,"0",(((SUM(ReDiarioFert!G217:G223)/2)*$C$12)))</f>
        <v>391.0240833333333</v>
      </c>
      <c r="M76">
        <f>IF(((SUM(ReDiarioFert!I217:I223)/2)*$C$12)&lt;=0,"0",(((SUM(ReDiarioFert!I217:I223)/2)*$C$12)))</f>
        <v>250.96545922152947</v>
      </c>
      <c r="O76">
        <f>IF(((SUM(ReDiarioFert!K217:K223)/2)*$C$12)&lt;=0,"0",(((SUM(ReDiarioFert!K217:K223)/2)*$C$12)))</f>
        <v>0.013967231667514998</v>
      </c>
      <c r="Q76">
        <f>IF(((SUM(ReDiarioFert!M217:M223)/2)*$C$12)&lt;=0,"0",(((SUM(ReDiarioFert!M217:M223)/2)*$C$12)))</f>
        <v>1.8777742024999997</v>
      </c>
      <c r="S76">
        <f>$C$12*Main!$D$63</f>
        <v>301</v>
      </c>
      <c r="T76">
        <f>((G76/100)*$G$124+(I76/100)*$G$125+(K76/100)*$G$126+(M76/100)*$G$127+(O76/100)*$G$128+(Q76)*$G$129+(S76*$G$130)+(E76*(VLOOKUP(D76,Fertilizantes!$A$49:$E$122,3,FALSE))))</f>
        <v>8058.354807081954</v>
      </c>
    </row>
    <row r="77">
      <c r="B77">
        <f>B76+4</f>
        <v>217</v>
      </c>
      <c r="C77">
        <f>$J$11+B77</f>
        <v>40143</v>
      </c>
      <c r="E77">
        <f>VLOOKUP(D77,Fertilizantes!$A$49:$E$123,2,FALSE)*$C$12</f>
        <v>0</v>
      </c>
      <c r="F77">
        <f>VLOOKUP(D77,Fertilizantes!$A$49:$E$123,4,FALSE)</f>
        <v>0</v>
      </c>
      <c r="G77">
        <f>G76</f>
        <v>398.5235888479633</v>
      </c>
      <c r="I77">
        <f>I76</f>
        <v>144.4394304347826</v>
      </c>
      <c r="K77">
        <f>K76</f>
        <v>391.0240833333333</v>
      </c>
      <c r="M77">
        <f>M76</f>
        <v>250.96545922152947</v>
      </c>
      <c r="O77">
        <f>O76</f>
        <v>0.013967231667514998</v>
      </c>
      <c r="Q77">
        <f>Q76</f>
        <v>1.8777742024999997</v>
      </c>
      <c r="T77">
        <f>((G77/100)*$G$124+(I77/100)*$G$125+(K77/100)*$G$126+(M77/100)*$G$127+(O77/100)*$G$128+(Q77)*$G$129+(S77*$G$130)+(E77*(VLOOKUP(D77,Fertilizantes!$A$49:$E$122,3,FALSE))))</f>
        <v>7215.554807081954</v>
      </c>
    </row>
    <row r="78">
      <c r="A78">
        <v>32</v>
      </c>
      <c r="B78">
        <f>B77+3</f>
        <v>220</v>
      </c>
      <c r="C78">
        <f>$J$11+B78</f>
        <v>40146</v>
      </c>
      <c r="E78">
        <f>VLOOKUP(D78,Fertilizantes!$A$49:$E$123,2,FALSE)*$C$12</f>
        <v>0</v>
      </c>
      <c r="F78">
        <f>VLOOKUP(D78,Fertilizantes!$A$49:$E$123,4,FALSE)</f>
        <v>0</v>
      </c>
      <c r="G78">
        <f>IF(((SUM(ReDiarioFert!C224:C230)/2)*$C$12)&lt;=0,"0",(((SUM(ReDiarioFert!C224:C230)/2)*$C$12)))</f>
        <v>322.68302785219373</v>
      </c>
      <c r="I78">
        <f>IF(((SUM(ReDiarioFert!E224:E230)/2)*$C$12)&lt;=0,"0",(((SUM(ReDiarioFert!E224:E230)/2)*$C$12)))</f>
        <v>144.4394304347826</v>
      </c>
      <c r="K78">
        <f>IF(((SUM(ReDiarioFert!G224:G230)/2)*$C$12)&lt;=0,"0",(((SUM(ReDiarioFert!G224:G230)/2)*$C$12)))</f>
        <v>391.0240833333333</v>
      </c>
      <c r="M78">
        <f>IF(((SUM(ReDiarioFert!I224:I230)/2)*$C$12)&lt;=0,"0",(((SUM(ReDiarioFert!I224:I230)/2)*$C$12)))</f>
        <v>250.96545922152947</v>
      </c>
      <c r="O78">
        <f>IF(((SUM(ReDiarioFert!K224:K230)/2)*$C$12)&lt;=0,"0",(((SUM(ReDiarioFert!K224:K230)/2)*$C$12)))</f>
        <v>0.013967231667514998</v>
      </c>
      <c r="Q78">
        <f>IF(((SUM(ReDiarioFert!M224:M230)/2)*$C$12)&lt;=0,"0",(((SUM(ReDiarioFert!M224:M230)/2)*$C$12)))</f>
        <v>1.8777742024999997</v>
      </c>
      <c r="S78">
        <f>$C$12*Main!$D$63</f>
        <v>301</v>
      </c>
      <c r="T78">
        <f>((G78/100)*$G$124+(I78/100)*$G$125+(K78/100)*$G$126+(M78/100)*$G$127+(O78/100)*$G$128+(Q78)*$G$129+(S78*$G$130)+(E78*(VLOOKUP(D78,Fertilizantes!$A$49:$E$122,3,FALSE))))</f>
        <v>7675.359974053317</v>
      </c>
    </row>
    <row r="79">
      <c r="B79">
        <f>B78+4</f>
        <v>224</v>
      </c>
      <c r="C79">
        <f>$J$11+B79</f>
        <v>40150</v>
      </c>
      <c r="E79">
        <f>VLOOKUP(D79,Fertilizantes!$A$49:$E$123,2,FALSE)*$C$12</f>
        <v>0</v>
      </c>
      <c r="F79">
        <f>VLOOKUP(D79,Fertilizantes!$A$49:$E$123,4,FALSE)</f>
        <v>0</v>
      </c>
      <c r="G79">
        <f>G78</f>
        <v>322.68302785219373</v>
      </c>
      <c r="I79">
        <f>I78</f>
        <v>144.4394304347826</v>
      </c>
      <c r="K79">
        <f>K78</f>
        <v>391.0240833333333</v>
      </c>
      <c r="M79">
        <f>M78</f>
        <v>250.96545922152947</v>
      </c>
      <c r="O79">
        <f>O78</f>
        <v>0.013967231667514998</v>
      </c>
      <c r="Q79">
        <f>Q78</f>
        <v>1.8777742024999997</v>
      </c>
      <c r="T79">
        <f>((G79/100)*$G$124+(I79/100)*$G$125+(K79/100)*$G$126+(M79/100)*$G$127+(O79/100)*$G$128+(Q79)*$G$129+(S79*$G$130)+(E79*(VLOOKUP(D79,Fertilizantes!$A$49:$E$122,3,FALSE))))</f>
        <v>6832.559974053317</v>
      </c>
    </row>
    <row r="80">
      <c r="A80">
        <v>33</v>
      </c>
      <c r="B80">
        <f>B79+3</f>
        <v>227</v>
      </c>
      <c r="C80">
        <f>$J$11+B80</f>
        <v>40153</v>
      </c>
      <c r="E80">
        <f>VLOOKUP(D80,Fertilizantes!$A$49:$E$123,2,FALSE)*$C$12</f>
        <v>0</v>
      </c>
      <c r="F80">
        <f>VLOOKUP(D80,Fertilizantes!$A$49:$E$123,4,FALSE)</f>
        <v>0</v>
      </c>
      <c r="G80">
        <f>IF(((SUM(ReDiarioFert!C231:C237)/2)*$C$12)&lt;=0,"0",(((SUM(ReDiarioFert!C231:C237)/2)*$C$12)))</f>
        <v>322.68302785219373</v>
      </c>
      <c r="I80">
        <f>IF(((SUM(ReDiarioFert!E231:E237)/2)*$C$12)&lt;=0,"0",(((SUM(ReDiarioFert!E231:E237)/2)*$C$12)))</f>
        <v>144.4394304347826</v>
      </c>
      <c r="K80">
        <f>IF(((SUM(ReDiarioFert!G231:G237)/2)*$C$12)&lt;=0,"0",(((SUM(ReDiarioFert!G231:G237)/2)*$C$12)))</f>
        <v>391.0240833333333</v>
      </c>
      <c r="M80">
        <f>IF(((SUM(ReDiarioFert!I231:I237)/2)*$C$12)&lt;=0,"0",(((SUM(ReDiarioFert!I231:I237)/2)*$C$12)))</f>
        <v>250.96545922152947</v>
      </c>
      <c r="O80">
        <f>IF(((SUM(ReDiarioFert!K231:K237)/2)*$C$12)&lt;=0,"0",(((SUM(ReDiarioFert!K231:K237)/2)*$C$12)))</f>
        <v>0.013967231667514998</v>
      </c>
      <c r="Q80">
        <f>IF(((SUM(ReDiarioFert!M231:M237)/2)*$C$12)&lt;=0,"0",(((SUM(ReDiarioFert!M231:M237)/2)*$C$12)))</f>
        <v>1.8777742024999997</v>
      </c>
      <c r="S80">
        <f>$C$12*Main!$D$63</f>
        <v>301</v>
      </c>
      <c r="T80">
        <f>((G80/100)*$G$124+(I80/100)*$G$125+(K80/100)*$G$126+(M80/100)*$G$127+(O80/100)*$G$128+(Q80)*$G$129+(S80*$G$130)+(E80*(VLOOKUP(D80,Fertilizantes!$A$49:$E$122,3,FALSE))))</f>
        <v>7675.359974053317</v>
      </c>
    </row>
    <row r="81">
      <c r="B81">
        <f>B80+4</f>
        <v>231</v>
      </c>
      <c r="C81">
        <f>$J$11+B81</f>
        <v>40157</v>
      </c>
      <c r="E81">
        <f>VLOOKUP(D81,Fertilizantes!$A$49:$E$123,2,FALSE)*$C$12</f>
        <v>0</v>
      </c>
      <c r="F81">
        <f>VLOOKUP(D81,Fertilizantes!$A$49:$E$123,4,FALSE)</f>
        <v>0</v>
      </c>
      <c r="G81">
        <f>G80</f>
        <v>322.68302785219373</v>
      </c>
      <c r="I81">
        <f>I80</f>
        <v>144.4394304347826</v>
      </c>
      <c r="K81">
        <f>K80</f>
        <v>391.0240833333333</v>
      </c>
      <c r="M81">
        <f>M80</f>
        <v>250.96545922152947</v>
      </c>
      <c r="O81">
        <f>O80</f>
        <v>0.013967231667514998</v>
      </c>
      <c r="Q81">
        <f>Q80</f>
        <v>1.8777742024999997</v>
      </c>
      <c r="T81">
        <f>((G81/100)*$G$124+(I81/100)*$G$125+(K81/100)*$G$126+(M81/100)*$G$127+(O81/100)*$G$128+(Q81)*$G$129+(S81*$G$130)+(E81*(VLOOKUP(D81,Fertilizantes!$A$49:$E$122,3,FALSE))))</f>
        <v>6832.559974053317</v>
      </c>
    </row>
    <row r="82">
      <c r="A82">
        <v>34</v>
      </c>
      <c r="B82">
        <f>B81+3</f>
        <v>234</v>
      </c>
      <c r="C82">
        <f>$J$11+B82</f>
        <v>40160</v>
      </c>
      <c r="E82">
        <f>VLOOKUP(D82,Fertilizantes!$A$49:$E$123,2,FALSE)*$C$12</f>
        <v>0</v>
      </c>
      <c r="F82">
        <f>VLOOKUP(D82,Fertilizantes!$A$49:$E$123,4,FALSE)</f>
        <v>0</v>
      </c>
      <c r="G82">
        <f>IF(((SUM(ReDiarioFert!C238:C244)/2)*$C$12)&lt;=0,"0",(((SUM(ReDiarioFert!C238:C244)/2)*$C$12)))</f>
        <v>322.68302785219373</v>
      </c>
      <c r="I82">
        <f>IF(((SUM(ReDiarioFert!E238:E244)/2)*$C$12)&lt;=0,"0",(((SUM(ReDiarioFert!E238:E244)/2)*$C$12)))</f>
        <v>144.4394304347826</v>
      </c>
      <c r="K82">
        <f>IF(((SUM(ReDiarioFert!G238:G244)/2)*$C$12)&lt;=0,"0",(((SUM(ReDiarioFert!G238:G244)/2)*$C$12)))</f>
        <v>391.0240833333333</v>
      </c>
      <c r="M82">
        <f>IF(((SUM(ReDiarioFert!I238:I244)/2)*$C$12)&lt;=0,"0",(((SUM(ReDiarioFert!I238:I244)/2)*$C$12)))</f>
        <v>250.96545922152947</v>
      </c>
      <c r="O82">
        <f>IF(((SUM(ReDiarioFert!K238:K244)/2)*$C$12)&lt;=0,"0",(((SUM(ReDiarioFert!K238:K244)/2)*$C$12)))</f>
        <v>0.013967231667514998</v>
      </c>
      <c r="Q82">
        <f>IF(((SUM(ReDiarioFert!M238:M244)/2)*$C$12)&lt;=0,"0",(((SUM(ReDiarioFert!M238:M244)/2)*$C$12)))</f>
        <v>1.8777742024999997</v>
      </c>
      <c r="S82">
        <f>$C$12*Main!$D$63</f>
        <v>301</v>
      </c>
      <c r="T82">
        <f>((G82/100)*$G$124+(I82/100)*$G$125+(K82/100)*$G$126+(M82/100)*$G$127+(O82/100)*$G$128+(Q82)*$G$129+(S82*$G$130)+(E82*(VLOOKUP(D82,Fertilizantes!$A$49:$E$122,3,FALSE))))</f>
        <v>7675.359974053317</v>
      </c>
    </row>
    <row r="83">
      <c r="B83">
        <f>B82+4</f>
        <v>238</v>
      </c>
      <c r="C83">
        <f>$J$11+B83</f>
        <v>40164</v>
      </c>
      <c r="E83">
        <f>VLOOKUP(D83,Fertilizantes!$A$49:$E$123,2,FALSE)*$C$12</f>
        <v>0</v>
      </c>
      <c r="F83">
        <f>VLOOKUP(D83,Fertilizantes!$A$49:$E$123,4,FALSE)</f>
        <v>0</v>
      </c>
      <c r="G83">
        <f>G82</f>
        <v>322.68302785219373</v>
      </c>
      <c r="I83">
        <f>I82</f>
        <v>144.4394304347826</v>
      </c>
      <c r="K83">
        <f>K82</f>
        <v>391.0240833333333</v>
      </c>
      <c r="M83">
        <f>M82</f>
        <v>250.96545922152947</v>
      </c>
      <c r="O83">
        <f>O82</f>
        <v>0.013967231667514998</v>
      </c>
      <c r="Q83">
        <f>Q82</f>
        <v>1.8777742024999997</v>
      </c>
      <c r="T83">
        <f>((G83/100)*$G$124+(I83/100)*$G$125+(K83/100)*$G$126+(M83/100)*$G$127+(O83/100)*$G$128+(Q83)*$G$129+(S83*$G$130)+(E83*(VLOOKUP(D83,Fertilizantes!$A$49:$E$122,3,FALSE))))</f>
        <v>6832.559974053317</v>
      </c>
    </row>
    <row r="84">
      <c r="A84">
        <v>35</v>
      </c>
      <c r="B84">
        <f>B83+3</f>
        <v>241</v>
      </c>
      <c r="C84">
        <f>$J$11+B84</f>
        <v>40167</v>
      </c>
      <c r="E84">
        <f>VLOOKUP(D84,Fertilizantes!$A$49:$E$123,2,FALSE)*$C$12</f>
        <v>0</v>
      </c>
      <c r="F84">
        <f>VLOOKUP(D84,Fertilizantes!$A$49:$E$123,4,FALSE)</f>
        <v>0</v>
      </c>
      <c r="G84">
        <f>IF(((SUM(ReDiarioFert!C245:C251)/2)*$C$12)&lt;=0,"0",(((SUM(ReDiarioFert!C245:C251)/2)*$C$12)))</f>
        <v>322.68302785219373</v>
      </c>
      <c r="I84">
        <f>IF(((SUM(ReDiarioFert!E245:E251)/2)*$C$12)&lt;=0,"0",(((SUM(ReDiarioFert!E245:E251)/2)*$C$12)))</f>
        <v>144.4394304347826</v>
      </c>
      <c r="K84">
        <f>IF(((SUM(ReDiarioFert!G245:G251)/2)*$C$12)&lt;=0,"0",(((SUM(ReDiarioFert!G245:G251)/2)*$C$12)))</f>
        <v>391.0240833333333</v>
      </c>
      <c r="M84">
        <f>IF(((SUM(ReDiarioFert!I245:I251)/2)*$C$12)&lt;=0,"0",(((SUM(ReDiarioFert!I245:I251)/2)*$C$12)))</f>
        <v>250.96545922152947</v>
      </c>
      <c r="O84">
        <f>IF(((SUM(ReDiarioFert!K245:K251)/2)*$C$12)&lt;=0,"0",(((SUM(ReDiarioFert!K245:K251)/2)*$C$12)))</f>
        <v>0.013967231667514998</v>
      </c>
      <c r="Q84">
        <f>IF(((SUM(ReDiarioFert!M245:M251)/2)*$C$12)&lt;=0,"0",(((SUM(ReDiarioFert!M245:M251)/2)*$C$12)))</f>
        <v>1.8777742024999997</v>
      </c>
      <c r="S84">
        <f>$C$12*Main!$D$63</f>
        <v>301</v>
      </c>
      <c r="T84">
        <f>((G84/100)*$G$124+(I84/100)*$G$125+(K84/100)*$G$126+(M84/100)*$G$127+(O84/100)*$G$128+(Q84)*$G$129+(S84*$G$130)+(E84*(VLOOKUP(D84,Fertilizantes!$A$49:$E$122,3,FALSE))))</f>
        <v>7675.359974053317</v>
      </c>
    </row>
    <row r="85">
      <c r="B85">
        <f>B84+4</f>
        <v>245</v>
      </c>
      <c r="C85">
        <f>$J$11+B85</f>
        <v>40171</v>
      </c>
      <c r="E85">
        <f>VLOOKUP(D85,Fertilizantes!$A$49:$E$123,2,FALSE)*$C$12</f>
        <v>0</v>
      </c>
      <c r="F85">
        <f>VLOOKUP(D85,Fertilizantes!$A$49:$E$123,4,FALSE)</f>
        <v>0</v>
      </c>
      <c r="G85">
        <f>G84</f>
        <v>322.68302785219373</v>
      </c>
      <c r="I85">
        <f>I84</f>
        <v>144.4394304347826</v>
      </c>
      <c r="K85">
        <f>K84</f>
        <v>391.0240833333333</v>
      </c>
      <c r="M85">
        <f>M84</f>
        <v>250.96545922152947</v>
      </c>
      <c r="O85">
        <f>O84</f>
        <v>0.013967231667514998</v>
      </c>
      <c r="Q85">
        <f>Q84</f>
        <v>1.8777742024999997</v>
      </c>
      <c r="T85">
        <f>((G85/100)*$G$124+(I85/100)*$G$125+(K85/100)*$G$126+(M85/100)*$G$127+(O85/100)*$G$128+(Q85)*$G$129+(S85*$G$130)+(E85*(VLOOKUP(D85,Fertilizantes!$A$49:$E$122,3,FALSE))))</f>
        <v>6832.559974053317</v>
      </c>
    </row>
    <row r="86">
      <c r="A86">
        <v>36</v>
      </c>
      <c r="B86">
        <f>B85+3</f>
        <v>248</v>
      </c>
      <c r="C86">
        <f>$J$11+B86</f>
        <v>40174</v>
      </c>
      <c r="E86">
        <f>VLOOKUP(D86,Fertilizantes!$A$49:$E$123,2,FALSE)*$C$12</f>
        <v>0</v>
      </c>
      <c r="F86">
        <f>VLOOKUP(D86,Fertilizantes!$A$49:$E$123,4,FALSE)</f>
        <v>0</v>
      </c>
      <c r="G86">
        <f>IF(((SUM(ReDiarioFert!C252:C258)/2)*$C$12)&lt;=0,"0",(((SUM(ReDiarioFert!C252:C258)/2)*$C$12)))</f>
        <v>322.68302785219373</v>
      </c>
      <c r="I86">
        <f>IF(((SUM(ReDiarioFert!E252:E258)/2)*$C$12)&lt;=0,"0",(((SUM(ReDiarioFert!E252:E258)/2)*$C$12)))</f>
        <v>144.4394304347826</v>
      </c>
      <c r="K86">
        <f>IF(((SUM(ReDiarioFert!G252:G258)/2)*$C$12)&lt;=0,"0",(((SUM(ReDiarioFert!G252:G258)/2)*$C$12)))</f>
        <v>391.0240833333333</v>
      </c>
      <c r="M86">
        <f>IF(((SUM(ReDiarioFert!I252:I258)/2)*$C$12)&lt;=0,"0",(((SUM(ReDiarioFert!I252:I258)/2)*$C$12)))</f>
        <v>250.96545922152947</v>
      </c>
      <c r="O86">
        <f>IF(((SUM(ReDiarioFert!K252:K258)/2)*$C$12)&lt;=0,"0",(((SUM(ReDiarioFert!K252:K258)/2)*$C$12)))</f>
        <v>0.013967231667514998</v>
      </c>
      <c r="Q86">
        <f>IF(((SUM(ReDiarioFert!M252:M258)/2)*$C$12)&lt;=0,"0",(((SUM(ReDiarioFert!M252:M258)/2)*$C$12)))</f>
        <v>1.8777742024999997</v>
      </c>
      <c r="S86">
        <f>$C$12*Main!$D$63</f>
        <v>301</v>
      </c>
      <c r="T86">
        <f>((G86/100)*$G$124+(I86/100)*$G$125+(K86/100)*$G$126+(M86/100)*$G$127+(O86/100)*$G$128+(Q86)*$G$129+(S86*$G$130)+(E86*(VLOOKUP(D86,Fertilizantes!$A$49:$E$122,3,FALSE))))</f>
        <v>7675.359974053317</v>
      </c>
    </row>
    <row r="87">
      <c r="B87">
        <f>B86+4</f>
        <v>252</v>
      </c>
      <c r="C87">
        <f>$J$11+B87</f>
        <v>40178</v>
      </c>
      <c r="E87">
        <f>VLOOKUP(D87,Fertilizantes!$A$49:$E$123,2,FALSE)*$C$12</f>
        <v>0</v>
      </c>
      <c r="F87">
        <f>VLOOKUP(D87,Fertilizantes!$A$49:$E$123,4,FALSE)</f>
        <v>0</v>
      </c>
      <c r="G87">
        <f>G86</f>
        <v>322.68302785219373</v>
      </c>
      <c r="I87">
        <f>I86</f>
        <v>144.4394304347826</v>
      </c>
      <c r="K87">
        <f>K86</f>
        <v>391.0240833333333</v>
      </c>
      <c r="M87">
        <f>M86</f>
        <v>250.96545922152947</v>
      </c>
      <c r="O87">
        <f>O86</f>
        <v>0.013967231667514998</v>
      </c>
      <c r="Q87">
        <f>Q86</f>
        <v>1.8777742024999997</v>
      </c>
      <c r="T87">
        <f>((G87/100)*$G$124+(I87/100)*$G$125+(K87/100)*$G$126+(M87/100)*$G$127+(O87/100)*$G$128+(Q87)*$G$129+(S87*$G$130)+(E87*(VLOOKUP(D87,Fertilizantes!$A$49:$E$122,3,FALSE))))</f>
        <v>6832.559974053317</v>
      </c>
    </row>
    <row r="88">
      <c r="A88">
        <v>37</v>
      </c>
      <c r="B88">
        <f>B87+3</f>
        <v>255</v>
      </c>
      <c r="C88">
        <f>$J$11+B88</f>
        <v>40181</v>
      </c>
      <c r="E88">
        <f>VLOOKUP(D88,Fertilizantes!$A$49:$E$123,2,FALSE)*$C$12</f>
        <v>0</v>
      </c>
      <c r="F88">
        <f>VLOOKUP(D88,Fertilizantes!$A$49:$E$123,4,FALSE)</f>
        <v>0</v>
      </c>
      <c r="G88">
        <f>IF(((SUM(ReDiarioFert!C259:C265)/2)*$C$12)&lt;=0,"0",(((SUM(ReDiarioFert!C259:C265)/2)*$C$12)))</f>
        <v>322.68302785219373</v>
      </c>
      <c r="I88">
        <f>IF(((SUM(ReDiarioFert!E259:E265)/2)*$C$12)&lt;=0,"0",(((SUM(ReDiarioFert!E259:E265)/2)*$C$12)))</f>
        <v>144.4394304347826</v>
      </c>
      <c r="K88">
        <f>IF(((SUM(ReDiarioFert!G259:G265)/2)*$C$12)&lt;=0,"0",(((SUM(ReDiarioFert!G259:G265)/2)*$C$12)))</f>
        <v>391.0240833333333</v>
      </c>
      <c r="M88">
        <f>IF(((SUM(ReDiarioFert!I259:I265)/2)*$C$12)&lt;=0,"0",(((SUM(ReDiarioFert!I259:I265)/2)*$C$12)))</f>
        <v>250.96545922152947</v>
      </c>
      <c r="O88">
        <f>IF(((SUM(ReDiarioFert!K259:K265)/2)*$C$12)&lt;=0,"0",(((SUM(ReDiarioFert!K259:K265)/2)*$C$12)))</f>
        <v>0.013967231667514998</v>
      </c>
      <c r="Q88">
        <f>IF(((SUM(ReDiarioFert!M259:M265)/2)*$C$12)&lt;=0,"0",(((SUM(ReDiarioFert!M259:M265)/2)*$C$12)))</f>
        <v>1.8777742024999997</v>
      </c>
      <c r="S88">
        <f>$C$12*Main!$D$63</f>
        <v>301</v>
      </c>
      <c r="T88">
        <f>((G88/100)*$G$124+(I88/100)*$G$125+(K88/100)*$G$126+(M88/100)*$G$127+(O88/100)*$G$128+(Q88)*$G$129+(S88*$G$130)+(E88*(VLOOKUP(D88,Fertilizantes!$A$49:$E$122,3,FALSE))))</f>
        <v>7675.359974053317</v>
      </c>
    </row>
    <row r="89">
      <c r="B89">
        <f>B88+4</f>
        <v>259</v>
      </c>
      <c r="C89">
        <f>$J$11+B89</f>
        <v>40185</v>
      </c>
      <c r="E89">
        <f>VLOOKUP(D89,Fertilizantes!$A$49:$E$123,2,FALSE)*$C$12</f>
        <v>0</v>
      </c>
      <c r="F89">
        <f>VLOOKUP(D89,Fertilizantes!$A$49:$E$123,4,FALSE)</f>
        <v>0</v>
      </c>
      <c r="G89">
        <f>G88</f>
        <v>322.68302785219373</v>
      </c>
      <c r="I89">
        <f>I88</f>
        <v>144.4394304347826</v>
      </c>
      <c r="K89">
        <f>K88</f>
        <v>391.0240833333333</v>
      </c>
      <c r="M89">
        <f>M88</f>
        <v>250.96545922152947</v>
      </c>
      <c r="O89">
        <f>O88</f>
        <v>0.013967231667514998</v>
      </c>
      <c r="Q89">
        <f>Q88</f>
        <v>1.8777742024999997</v>
      </c>
      <c r="T89">
        <f>((G89/100)*$G$124+(I89/100)*$G$125+(K89/100)*$G$126+(M89/100)*$G$127+(O89/100)*$G$128+(Q89)*$G$129+(S89*$G$130)+(E89*(VLOOKUP(D89,Fertilizantes!$A$49:$E$122,3,FALSE))))</f>
        <v>6832.559974053317</v>
      </c>
    </row>
    <row r="90">
      <c r="A90">
        <v>38</v>
      </c>
      <c r="B90">
        <f>B89+3</f>
        <v>262</v>
      </c>
      <c r="C90">
        <f>$J$11+B90</f>
        <v>40188</v>
      </c>
      <c r="E90">
        <f>VLOOKUP(D90,Fertilizantes!$A$49:$E$123,2,FALSE)*$C$12</f>
        <v>0</v>
      </c>
      <c r="F90">
        <f>VLOOKUP(D90,Fertilizantes!$A$49:$E$123,4,FALSE)</f>
        <v>0</v>
      </c>
      <c r="G90">
        <f>IF(((SUM(ReDiarioFert!C266:C272)/2)*$C$12)&lt;=0,"0",(((SUM(ReDiarioFert!C266:C272)/2)*$C$12)))</f>
        <v>322.68302785219373</v>
      </c>
      <c r="I90">
        <f>IF(((SUM(ReDiarioFert!E266:E272)/2)*$C$12)&lt;=0,"0",(((SUM(ReDiarioFert!E266:E272)/2)*$C$12)))</f>
        <v>144.4394304347826</v>
      </c>
      <c r="K90">
        <f>IF(((SUM(ReDiarioFert!G266:G272)/2)*$C$12)&lt;=0,"0",(((SUM(ReDiarioFert!G266:G272)/2)*$C$12)))</f>
        <v>391.0240833333333</v>
      </c>
      <c r="M90">
        <f>IF(((SUM(ReDiarioFert!I266:I272)/2)*$C$12)&lt;=0,"0",(((SUM(ReDiarioFert!I266:I272)/2)*$C$12)))</f>
        <v>250.96545922152947</v>
      </c>
      <c r="O90">
        <f>IF(((SUM(ReDiarioFert!K266:K272)/2)*$C$12)&lt;=0,"0",(((SUM(ReDiarioFert!K266:K272)/2)*$C$12)))</f>
        <v>0.013967231667514998</v>
      </c>
      <c r="Q90">
        <f>IF(((SUM(ReDiarioFert!M266:M272)/2)*$C$12)&lt;=0,"0",(((SUM(ReDiarioFert!M266:M272)/2)*$C$12)))</f>
        <v>1.8777742024999997</v>
      </c>
      <c r="S90">
        <f>$C$12*Main!$D$63</f>
        <v>301</v>
      </c>
      <c r="T90">
        <f>((G90/100)*$G$124+(I90/100)*$G$125+(K90/100)*$G$126+(M90/100)*$G$127+(O90/100)*$G$128+(Q90)*$G$129+(S90*$G$130)+(E90*(VLOOKUP(D90,Fertilizantes!$A$49:$E$122,3,FALSE))))</f>
        <v>7675.359974053317</v>
      </c>
    </row>
    <row r="91">
      <c r="B91">
        <f>B90+4</f>
        <v>266</v>
      </c>
      <c r="C91">
        <f>$J$11+B91</f>
        <v>40192</v>
      </c>
      <c r="E91">
        <f>VLOOKUP(D91,Fertilizantes!$A$49:$E$123,2,FALSE)*$C$12</f>
        <v>0</v>
      </c>
      <c r="F91">
        <f>VLOOKUP(D91,Fertilizantes!$A$49:$E$123,4,FALSE)</f>
        <v>0</v>
      </c>
      <c r="G91">
        <f>G90</f>
        <v>322.68302785219373</v>
      </c>
      <c r="I91">
        <f>I90</f>
        <v>144.4394304347826</v>
      </c>
      <c r="K91">
        <f>K90</f>
        <v>391.0240833333333</v>
      </c>
      <c r="M91">
        <f>M90</f>
        <v>250.96545922152947</v>
      </c>
      <c r="O91">
        <f>O90</f>
        <v>0.013967231667514998</v>
      </c>
      <c r="Q91">
        <f>Q90</f>
        <v>1.8777742024999997</v>
      </c>
      <c r="T91">
        <f>((G91/100)*$G$124+(I91/100)*$G$125+(K91/100)*$G$126+(M91/100)*$G$127+(O91/100)*$G$128+(Q91)*$G$129+(S91*$G$130)+(E91*(VLOOKUP(D91,Fertilizantes!$A$49:$E$122,3,FALSE))))</f>
        <v>6832.559974053317</v>
      </c>
    </row>
    <row r="92">
      <c r="A92">
        <v>39</v>
      </c>
      <c r="B92">
        <f>B91+3</f>
        <v>269</v>
      </c>
      <c r="C92">
        <f>$J$11+B92</f>
        <v>40195</v>
      </c>
      <c r="E92">
        <f>VLOOKUP(D92,Fertilizantes!$A$49:$E$123,2,FALSE)*$C$12</f>
        <v>0</v>
      </c>
      <c r="F92">
        <f>VLOOKUP(D92,Fertilizantes!$A$49:$E$123,4,FALSE)</f>
        <v>0</v>
      </c>
      <c r="G92">
        <f>IF(((SUM(ReDiarioFert!C273:C279)/2)*$C$12)&lt;=0,"0",(((SUM(ReDiarioFert!C273:C279)/2)*$C$12)))</f>
        <v>322.68302785219373</v>
      </c>
      <c r="I92">
        <f>IF(((SUM(ReDiarioFert!E273:E279)/2)*$C$12)&lt;=0,"0",(((SUM(ReDiarioFert!E273:E279)/2)*$C$12)))</f>
        <v>144.4394304347826</v>
      </c>
      <c r="K92">
        <f>IF(((SUM(ReDiarioFert!G273:G279)/2)*$C$12)&lt;=0,"0",(((SUM(ReDiarioFert!G273:G279)/2)*$C$12)))</f>
        <v>391.0240833333333</v>
      </c>
      <c r="M92">
        <f>IF(((SUM(ReDiarioFert!I273:I279)/2)*$C$12)&lt;=0,"0",(((SUM(ReDiarioFert!I273:I279)/2)*$C$12)))</f>
        <v>250.96545922152947</v>
      </c>
      <c r="O92">
        <f>IF(((SUM(ReDiarioFert!K273:K279)/2)*$C$12)&lt;=0,"0",(((SUM(ReDiarioFert!K273:K279)/2)*$C$12)))</f>
        <v>0.013967231667514998</v>
      </c>
      <c r="Q92">
        <f>IF(((SUM(ReDiarioFert!M273:M279)/2)*$C$12)&lt;=0,"0",(((SUM(ReDiarioFert!M273:M279)/2)*$C$12)))</f>
        <v>1.8777742024999997</v>
      </c>
      <c r="S92">
        <f>$C$12*Main!$D$63</f>
        <v>301</v>
      </c>
      <c r="T92">
        <f>((G92/100)*$G$124+(I92/100)*$G$125+(K92/100)*$G$126+(M92/100)*$G$127+(O92/100)*$G$128+(Q92)*$G$129+(S92*$G$130)+(E92*(VLOOKUP(D92,Fertilizantes!$A$49:$E$122,3,FALSE))))</f>
        <v>7675.359974053317</v>
      </c>
    </row>
    <row r="93">
      <c r="B93">
        <f>B92+4</f>
        <v>273</v>
      </c>
      <c r="C93">
        <f>$J$11+B93</f>
        <v>40199</v>
      </c>
      <c r="E93">
        <f>VLOOKUP(D93,Fertilizantes!$A$49:$E$123,2,FALSE)*$C$12</f>
        <v>0</v>
      </c>
      <c r="F93">
        <f>VLOOKUP(D93,Fertilizantes!$A$49:$E$123,4,FALSE)</f>
        <v>0</v>
      </c>
      <c r="G93">
        <f>G92</f>
        <v>322.68302785219373</v>
      </c>
      <c r="I93">
        <f>I92</f>
        <v>144.4394304347826</v>
      </c>
      <c r="K93">
        <f>K92</f>
        <v>391.0240833333333</v>
      </c>
      <c r="M93">
        <f>M92</f>
        <v>250.96545922152947</v>
      </c>
      <c r="O93">
        <f>O92</f>
        <v>0.013967231667514998</v>
      </c>
      <c r="Q93">
        <f>Q92</f>
        <v>1.8777742024999997</v>
      </c>
      <c r="T93">
        <f>((G93/100)*$G$124+(I93/100)*$G$125+(K93/100)*$G$126+(M93/100)*$G$127+(O93/100)*$G$128+(Q93)*$G$129+(S93*$G$130)+(E93*(VLOOKUP(D93,Fertilizantes!$A$49:$E$122,3,FALSE))))</f>
        <v>6832.559974053317</v>
      </c>
    </row>
    <row r="94">
      <c r="A94">
        <v>40</v>
      </c>
      <c r="B94">
        <f>B93+3</f>
        <v>276</v>
      </c>
      <c r="C94">
        <f>$J$11+B94</f>
        <v>40202</v>
      </c>
      <c r="E94">
        <f>VLOOKUP(D94,Fertilizantes!$A$49:$E$123,2,FALSE)*$C$12</f>
        <v>0</v>
      </c>
      <c r="F94">
        <f>VLOOKUP(D94,Fertilizantes!$A$49:$E$123,4,FALSE)</f>
        <v>0</v>
      </c>
      <c r="G94">
        <f>IF(((SUM(ReDiarioFert!C280:C286)/2)*$C$12)&lt;=0,"0",(((SUM(ReDiarioFert!C280:C286)/2)*$C$12)))</f>
        <v>342.5234907332604</v>
      </c>
      <c r="I94">
        <f>IF(((SUM(ReDiarioFert!E280:E286)/2)*$C$12)&lt;=0,"0",(((SUM(ReDiarioFert!E280:E286)/2)*$C$12)))</f>
        <v>144.4394304347826</v>
      </c>
      <c r="K94">
        <f>IF(((SUM(ReDiarioFert!G280:G286)/2)*$C$12)&lt;=0,"0",(((SUM(ReDiarioFert!G280:G286)/2)*$C$12)))</f>
        <v>411.4830533333334</v>
      </c>
      <c r="M94">
        <f>IF(((SUM(ReDiarioFert!I280:I286)/2)*$C$12)&lt;=0,"0",(((SUM(ReDiarioFert!I280:I286)/2)*$C$12)))</f>
        <v>264.0963506936859</v>
      </c>
      <c r="O94">
        <f>IF(((SUM(ReDiarioFert!K280:K286)/2)*$C$12)&lt;=0,"0",(((SUM(ReDiarioFert!K280:K286)/2)*$C$12)))</f>
        <v>0.014698018301506398</v>
      </c>
      <c r="Q94">
        <f>IF(((SUM(ReDiarioFert!M280:M286)/2)*$C$12)&lt;=0,"0",(((SUM(ReDiarioFert!M280:M286)/2)*$C$12)))</f>
        <v>1.8777742024999997</v>
      </c>
      <c r="S94">
        <f>$C$12*Main!$D$63</f>
        <v>301</v>
      </c>
      <c r="T94">
        <f>((G94/100)*$G$124+(I94/100)*$G$125+(K94/100)*$G$126+(M94/100)*$G$127+(O94/100)*$G$128+(Q94)*$G$129+(S94*$G$130)+(E94*(VLOOKUP(D94,Fertilizantes!$A$49:$E$122,3,FALSE))))</f>
        <v>7986.72078612489</v>
      </c>
    </row>
    <row r="95">
      <c r="B95">
        <f>B94+4</f>
        <v>280</v>
      </c>
      <c r="C95">
        <f>$J$11+B95</f>
        <v>40206</v>
      </c>
      <c r="E95">
        <f>VLOOKUP(D95,Fertilizantes!$A$49:$E$123,2,FALSE)*$C$12</f>
        <v>0</v>
      </c>
      <c r="F95">
        <f>VLOOKUP(D95,Fertilizantes!$A$49:$E$123,4,FALSE)</f>
        <v>0</v>
      </c>
      <c r="G95">
        <f>G94</f>
        <v>342.5234907332604</v>
      </c>
      <c r="I95">
        <f>I94</f>
        <v>144.4394304347826</v>
      </c>
      <c r="K95">
        <f>K94</f>
        <v>411.4830533333334</v>
      </c>
      <c r="M95">
        <f>M94</f>
        <v>264.0963506936859</v>
      </c>
      <c r="O95">
        <f>O94</f>
        <v>0.014698018301506398</v>
      </c>
      <c r="Q95">
        <f>Q94</f>
        <v>1.8777742024999997</v>
      </c>
      <c r="T95">
        <f>((G95/100)*$G$124+(I95/100)*$G$125+(K95/100)*$G$126+(M95/100)*$G$127+(O95/100)*$G$128+(Q95)*$G$129+(S95*$G$130)+(E95*(VLOOKUP(D95,Fertilizantes!$A$49:$E$122,3,FALSE))))</f>
        <v>7143.92078612489</v>
      </c>
    </row>
    <row r="96">
      <c r="A96">
        <v>41</v>
      </c>
      <c r="B96">
        <f>B95+3</f>
        <v>283</v>
      </c>
      <c r="C96">
        <f>$J$11+B96</f>
        <v>40209</v>
      </c>
      <c r="E96">
        <f>VLOOKUP(D96,Fertilizantes!$A$49:$E$123,2,FALSE)*$C$12</f>
        <v>0</v>
      </c>
      <c r="F96">
        <f>VLOOKUP(D96,Fertilizantes!$A$49:$E$123,4,FALSE)</f>
        <v>0</v>
      </c>
      <c r="G96">
        <f>IF(((SUM(ReDiarioFert!C287:C293)/2)*$C$12)&lt;=0,"0",(((SUM(ReDiarioFert!C287:C293)/2)*$C$12)))</f>
        <v>342.5234907332604</v>
      </c>
      <c r="I96">
        <f>IF(((SUM(ReDiarioFert!E287:E293)/2)*$C$12)&lt;=0,"0",(((SUM(ReDiarioFert!E287:E293)/2)*$C$12)))</f>
        <v>144.4394304347826</v>
      </c>
      <c r="K96">
        <f>IF(((SUM(ReDiarioFert!G287:G293)/2)*$C$12)&lt;=0,"0",(((SUM(ReDiarioFert!G287:G293)/2)*$C$12)))</f>
        <v>411.4830533333334</v>
      </c>
      <c r="M96">
        <f>IF(((SUM(ReDiarioFert!I287:I293)/2)*$C$12)&lt;=0,"0",(((SUM(ReDiarioFert!I287:I293)/2)*$C$12)))</f>
        <v>264.0963506936859</v>
      </c>
      <c r="O96">
        <f>IF(((SUM(ReDiarioFert!K287:K293)/2)*$C$12)&lt;=0,"0",(((SUM(ReDiarioFert!K287:K293)/2)*$C$12)))</f>
        <v>0.014698018301506398</v>
      </c>
      <c r="Q96">
        <f>IF(((SUM(ReDiarioFert!M287:M293)/2)*$C$12)&lt;=0,"0",(((SUM(ReDiarioFert!M287:M293)/2)*$C$12)))</f>
        <v>1.8777742024999997</v>
      </c>
      <c r="S96">
        <f>$C$12*Main!$D$63</f>
        <v>301</v>
      </c>
      <c r="T96">
        <f>((G96/100)*$G$124+(I96/100)*$G$125+(K96/100)*$G$126+(M96/100)*$G$127+(O96/100)*$G$128+(Q96)*$G$129+(S96*$G$130)+(E96*(VLOOKUP(D96,Fertilizantes!$A$49:$E$122,3,FALSE))))</f>
        <v>7986.72078612489</v>
      </c>
    </row>
    <row r="97">
      <c r="B97">
        <f>B96+4</f>
        <v>287</v>
      </c>
      <c r="C97">
        <f>$J$11+B97</f>
        <v>40213</v>
      </c>
      <c r="E97">
        <f>VLOOKUP(D97,Fertilizantes!$A$49:$E$123,2,FALSE)*$C$12</f>
        <v>0</v>
      </c>
      <c r="F97">
        <f>VLOOKUP(D97,Fertilizantes!$A$49:$E$123,4,FALSE)</f>
        <v>0</v>
      </c>
      <c r="G97">
        <f>G96</f>
        <v>342.5234907332604</v>
      </c>
      <c r="I97">
        <f>I96</f>
        <v>144.4394304347826</v>
      </c>
      <c r="K97">
        <f>K96</f>
        <v>411.4830533333334</v>
      </c>
      <c r="M97">
        <f>M96</f>
        <v>264.0963506936859</v>
      </c>
      <c r="O97">
        <f>O96</f>
        <v>0.014698018301506398</v>
      </c>
      <c r="Q97">
        <f>Q96</f>
        <v>1.8777742024999997</v>
      </c>
      <c r="T97">
        <f>((G97/100)*$G$124+(I97/100)*$G$125+(K97/100)*$G$126+(M97/100)*$G$127+(O97/100)*$G$128+(Q97)*$G$129+(S97*$G$130)+(E97*(VLOOKUP(D97,Fertilizantes!$A$49:$E$122,3,FALSE))))</f>
        <v>7143.92078612489</v>
      </c>
    </row>
    <row r="98">
      <c r="A98">
        <v>42</v>
      </c>
      <c r="B98">
        <f>B97+3</f>
        <v>290</v>
      </c>
      <c r="C98">
        <f>$J$11+B98</f>
        <v>40216</v>
      </c>
      <c r="E98">
        <f>VLOOKUP(D98,Fertilizantes!$A$49:$E$123,2,FALSE)*$C$12</f>
        <v>0</v>
      </c>
      <c r="F98">
        <f>VLOOKUP(D98,Fertilizantes!$A$49:$E$123,4,FALSE)</f>
        <v>0</v>
      </c>
      <c r="G98">
        <f>IF(((SUM(ReDiarioFert!C294:C300)/2)*$C$12)&lt;=0,"0",(((SUM(ReDiarioFert!C294:C300)/2)*$C$12)))</f>
        <v>342.5234907332604</v>
      </c>
      <c r="I98">
        <f>IF(((SUM(ReDiarioFert!E294:E300)/2)*$C$12)&lt;=0,"0",(((SUM(ReDiarioFert!E294:E300)/2)*$C$12)))</f>
        <v>144.4394304347826</v>
      </c>
      <c r="K98">
        <f>IF(((SUM(ReDiarioFert!G294:G300)/2)*$C$12)&lt;=0,"0",(((SUM(ReDiarioFert!G294:G300)/2)*$C$12)))</f>
        <v>411.4830533333334</v>
      </c>
      <c r="M98">
        <f>IF(((SUM(ReDiarioFert!I294:I300)/2)*$C$12)&lt;=0,"0",(((SUM(ReDiarioFert!I294:I300)/2)*$C$12)))</f>
        <v>264.0963506936859</v>
      </c>
      <c r="O98">
        <f>IF(((SUM(ReDiarioFert!K294:K300)/2)*$C$12)&lt;=0,"0",(((SUM(ReDiarioFert!K294:K300)/2)*$C$12)))</f>
        <v>0.014698018301506398</v>
      </c>
      <c r="Q98">
        <f>IF(((SUM(ReDiarioFert!M294:M300)/2)*$C$12)&lt;=0,"0",(((SUM(ReDiarioFert!M294:M300)/2)*$C$12)))</f>
        <v>1.8777742024999997</v>
      </c>
      <c r="S98">
        <f>$C$12*Main!$D$63</f>
        <v>301</v>
      </c>
      <c r="T98">
        <f>((G98/100)*$G$124+(I98/100)*$G$125+(K98/100)*$G$126+(M98/100)*$G$127+(O98/100)*$G$128+(Q98)*$G$129+(S98*$G$130)+(E98*(VLOOKUP(D98,Fertilizantes!$A$49:$E$122,3,FALSE))))</f>
        <v>7986.72078612489</v>
      </c>
    </row>
    <row r="99">
      <c r="B99">
        <f>B98+4</f>
        <v>294</v>
      </c>
      <c r="C99">
        <f>$J$11+B99</f>
        <v>40220</v>
      </c>
      <c r="E99">
        <f>VLOOKUP(D99,Fertilizantes!$A$49:$E$123,2,FALSE)*$C$12</f>
        <v>0</v>
      </c>
      <c r="F99">
        <f>VLOOKUP(D99,Fertilizantes!$A$49:$E$123,4,FALSE)</f>
        <v>0</v>
      </c>
      <c r="G99">
        <f>G98</f>
        <v>342.5234907332604</v>
      </c>
      <c r="I99">
        <f>I98</f>
        <v>144.4394304347826</v>
      </c>
      <c r="K99">
        <f>K98</f>
        <v>411.4830533333334</v>
      </c>
      <c r="M99">
        <f>M98</f>
        <v>264.0963506936859</v>
      </c>
      <c r="O99">
        <f>O98</f>
        <v>0.014698018301506398</v>
      </c>
      <c r="Q99">
        <f>Q98</f>
        <v>1.8777742024999997</v>
      </c>
      <c r="T99">
        <f>((G99/100)*$G$124+(I99/100)*$G$125+(K99/100)*$G$126+(M99/100)*$G$127+(O99/100)*$G$128+(Q99)*$G$129+(S99*$G$130)+(E99*(VLOOKUP(D99,Fertilizantes!$A$49:$E$122,3,FALSE))))</f>
        <v>7143.92078612489</v>
      </c>
    </row>
    <row r="100">
      <c r="A100">
        <v>43</v>
      </c>
      <c r="B100">
        <f>B99+3</f>
        <v>297</v>
      </c>
      <c r="C100">
        <f>$J$11+B100</f>
        <v>40223</v>
      </c>
      <c r="E100">
        <f>VLOOKUP(D100,Fertilizantes!$A$49:$E$123,2,FALSE)*$C$12</f>
        <v>0</v>
      </c>
      <c r="F100">
        <f>VLOOKUP(D100,Fertilizantes!$A$49:$E$123,4,FALSE)</f>
        <v>0</v>
      </c>
      <c r="G100">
        <f>IF(((SUM(ReDiarioFert!C301:C307)/2)*$C$12)&lt;=0,"0",(((SUM(ReDiarioFert!C301:C307)/2)*$C$12)))</f>
        <v>342.5234907332604</v>
      </c>
      <c r="I100">
        <f>IF(((SUM(ReDiarioFert!E301:E307)/2)*$C$12)&lt;=0,"0",(((SUM(ReDiarioFert!E301:E307)/2)*$C$12)))</f>
        <v>144.4394304347826</v>
      </c>
      <c r="K100">
        <f>IF(((SUM(ReDiarioFert!G301:G307)/2)*$C$12)&lt;=0,"0",(((SUM(ReDiarioFert!G301:G307)/2)*$C$12)))</f>
        <v>411.4830533333334</v>
      </c>
      <c r="M100">
        <f>IF(((SUM(ReDiarioFert!I301:I307)/2)*$C$12)&lt;=0,"0",(((SUM(ReDiarioFert!I301:I307)/2)*$C$12)))</f>
        <v>264.0963506936859</v>
      </c>
      <c r="O100">
        <f>IF(((SUM(ReDiarioFert!K301:K307)/2)*$C$12)&lt;=0,"0",(((SUM(ReDiarioFert!K301:K307)/2)*$C$12)))</f>
        <v>0.014698018301506398</v>
      </c>
      <c r="Q100">
        <f>IF(((SUM(ReDiarioFert!M301:M307)/2)*$C$12)&lt;=0,"0",(((SUM(ReDiarioFert!M301:M307)/2)*$C$12)))</f>
        <v>1.8777742024999997</v>
      </c>
      <c r="S100">
        <f>$C$12*Main!$D$63</f>
        <v>301</v>
      </c>
      <c r="T100">
        <f>((G100/100)*$G$124+(I100/100)*$G$125+(K100/100)*$G$126+(M100/100)*$G$127+(O100/100)*$G$128+(Q100)*$G$129+(S100*$G$130)+(E100*(VLOOKUP(D100,Fertilizantes!$A$49:$E$122,3,FALSE))))</f>
        <v>7986.72078612489</v>
      </c>
    </row>
    <row r="101">
      <c r="B101">
        <f>B100+4</f>
        <v>301</v>
      </c>
      <c r="C101">
        <f>$J$11+B101</f>
        <v>40227</v>
      </c>
      <c r="E101">
        <f>VLOOKUP(D101,Fertilizantes!$A$49:$E$123,2,FALSE)*$C$12</f>
        <v>0</v>
      </c>
      <c r="F101">
        <f>VLOOKUP(D101,Fertilizantes!$A$49:$E$123,4,FALSE)</f>
        <v>0</v>
      </c>
      <c r="G101">
        <f>G100</f>
        <v>342.5234907332604</v>
      </c>
      <c r="I101">
        <f>I100</f>
        <v>144.4394304347826</v>
      </c>
      <c r="K101">
        <f>K100</f>
        <v>411.4830533333334</v>
      </c>
      <c r="M101">
        <f>M100</f>
        <v>264.0963506936859</v>
      </c>
      <c r="O101">
        <f>O100</f>
        <v>0.014698018301506398</v>
      </c>
      <c r="Q101">
        <f>Q100</f>
        <v>1.8777742024999997</v>
      </c>
      <c r="T101">
        <f>((G101/100)*$G$124+(I101/100)*$G$125+(K101/100)*$G$126+(M101/100)*$G$127+(O101/100)*$G$128+(Q101)*$G$129+(S101*$G$130)+(E101*(VLOOKUP(D101,Fertilizantes!$A$49:$E$122,3,FALSE))))</f>
        <v>7143.92078612489</v>
      </c>
    </row>
    <row r="102">
      <c r="A102">
        <v>44</v>
      </c>
      <c r="B102">
        <f>B101+3</f>
        <v>304</v>
      </c>
      <c r="C102">
        <f>$J$11+B102</f>
        <v>40230</v>
      </c>
      <c r="E102">
        <f>VLOOKUP(D102,Fertilizantes!$A$49:$E$123,2,FALSE)*$C$12</f>
        <v>0</v>
      </c>
      <c r="F102">
        <f>VLOOKUP(D102,Fertilizantes!$A$49:$E$123,4,FALSE)</f>
        <v>0</v>
      </c>
      <c r="G102">
        <f>IF(((SUM(ReDiarioFert!C308:C314)/2)*$C$12)&lt;=0,"0",(((SUM(ReDiarioFert!C308:C314)/2)*$C$12)))</f>
        <v>342.5234907332604</v>
      </c>
      <c r="I102">
        <f>IF(((SUM(ReDiarioFert!E308:E314)/2)*$C$12)&lt;=0,"0",(((SUM(ReDiarioFert!E308:E314)/2)*$C$12)))</f>
        <v>144.4394304347826</v>
      </c>
      <c r="K102">
        <f>IF(((SUM(ReDiarioFert!G308:G314)/2)*$C$12)&lt;=0,"0",(((SUM(ReDiarioFert!G308:G314)/2)*$C$12)))</f>
        <v>411.4830533333334</v>
      </c>
      <c r="M102">
        <f>IF(((SUM(ReDiarioFert!I308:I314)/2)*$C$12)&lt;=0,"0",(((SUM(ReDiarioFert!I308:I314)/2)*$C$12)))</f>
        <v>264.0963506936859</v>
      </c>
      <c r="O102">
        <f>IF(((SUM(ReDiarioFert!K308:K314)/2)*$C$12)&lt;=0,"0",(((SUM(ReDiarioFert!K308:K314)/2)*$C$12)))</f>
        <v>0.014698018301506398</v>
      </c>
      <c r="Q102">
        <f>IF(((SUM(ReDiarioFert!M308:M314)/2)*$C$12)&lt;=0,"0",(((SUM(ReDiarioFert!M308:M314)/2)*$C$12)))</f>
        <v>1.8777742024999997</v>
      </c>
      <c r="S102">
        <f>$C$12*Main!$D$63</f>
        <v>301</v>
      </c>
      <c r="T102">
        <f>((G102/100)*$G$124+(I102/100)*$G$125+(K102/100)*$G$126+(M102/100)*$G$127+(O102/100)*$G$128+(Q102)*$G$129+(S102*$G$130)+(E102*(VLOOKUP(D102,Fertilizantes!$A$49:$E$122,3,FALSE))))</f>
        <v>7986.72078612489</v>
      </c>
    </row>
    <row r="103">
      <c r="B103">
        <f>B102+4</f>
        <v>308</v>
      </c>
      <c r="C103">
        <f>$J$11+B103</f>
        <v>40234</v>
      </c>
      <c r="E103">
        <f>VLOOKUP(D103,Fertilizantes!$A$49:$E$123,2,FALSE)*$C$12</f>
        <v>0</v>
      </c>
      <c r="F103">
        <f>VLOOKUP(D103,Fertilizantes!$A$49:$E$123,4,FALSE)</f>
        <v>0</v>
      </c>
      <c r="G103">
        <f>G102</f>
        <v>342.5234907332604</v>
      </c>
      <c r="I103">
        <f>I102</f>
        <v>144.4394304347826</v>
      </c>
      <c r="K103">
        <f>K102</f>
        <v>411.4830533333334</v>
      </c>
      <c r="M103">
        <f>M102</f>
        <v>264.0963506936859</v>
      </c>
      <c r="O103">
        <f>O102</f>
        <v>0.014698018301506398</v>
      </c>
      <c r="Q103">
        <f>Q102</f>
        <v>1.8777742024999997</v>
      </c>
      <c r="T103">
        <f>((G103/100)*$G$124+(I103/100)*$G$125+(K103/100)*$G$126+(M103/100)*$G$127+(O103/100)*$G$128+(Q103)*$G$129+(S103*$G$130)+(E103*(VLOOKUP(D103,Fertilizantes!$A$49:$E$122,3,FALSE))))</f>
        <v>7143.92078612489</v>
      </c>
    </row>
    <row r="104">
      <c r="A104">
        <v>45</v>
      </c>
      <c r="B104">
        <f>B103+3</f>
        <v>311</v>
      </c>
      <c r="C104">
        <f>$J$11+B104</f>
        <v>40237</v>
      </c>
      <c r="E104">
        <f>VLOOKUP(D104,Fertilizantes!$A$49:$E$123,2,FALSE)*$C$12</f>
        <v>0</v>
      </c>
      <c r="F104">
        <f>VLOOKUP(D104,Fertilizantes!$A$49:$E$123,4,FALSE)</f>
        <v>0</v>
      </c>
      <c r="G104">
        <f>IF(((SUM(ReDiarioFert!C315:C321)/2)*$C$12)&lt;=0,"0",(((SUM(ReDiarioFert!C315:C321)/2)*$C$12)))</f>
        <v>342.5234907332604</v>
      </c>
      <c r="I104">
        <f>IF(((SUM(ReDiarioFert!E315:E321)/2)*$C$12)&lt;=0,"0",(((SUM(ReDiarioFert!E315:E321)/2)*$C$12)))</f>
        <v>144.4394304347826</v>
      </c>
      <c r="K104">
        <f>IF(((SUM(ReDiarioFert!G315:G321)/2)*$C$12)&lt;=0,"0",(((SUM(ReDiarioFert!G315:G321)/2)*$C$12)))</f>
        <v>411.4830533333334</v>
      </c>
      <c r="M104">
        <f>IF(((SUM(ReDiarioFert!I315:I321)/2)*$C$12)&lt;=0,"0",(((SUM(ReDiarioFert!I315:I321)/2)*$C$12)))</f>
        <v>264.0963506936859</v>
      </c>
      <c r="O104">
        <f>IF(((SUM(ReDiarioFert!K315:K321)/2)*$C$12)&lt;=0,"0",(((SUM(ReDiarioFert!K315:K321)/2)*$C$12)))</f>
        <v>0.014698018301506398</v>
      </c>
      <c r="Q104">
        <f>IF(((SUM(ReDiarioFert!M315:M321)/2)*$C$12)&lt;=0,"0",(((SUM(ReDiarioFert!M315:M321)/2)*$C$12)))</f>
        <v>1.8777742024999997</v>
      </c>
      <c r="S104">
        <f>$C$12*Main!$D$63</f>
        <v>301</v>
      </c>
      <c r="T104">
        <f>((G104/100)*$G$124+(I104/100)*$G$125+(K104/100)*$G$126+(M104/100)*$G$127+(O104/100)*$G$128+(Q104)*$G$129+(S104*$G$130)+(E104*(VLOOKUP(D104,Fertilizantes!$A$49:$E$122,3,FALSE))))</f>
        <v>7986.72078612489</v>
      </c>
    </row>
    <row r="105">
      <c r="B105">
        <f>B104+4</f>
        <v>315</v>
      </c>
      <c r="C105">
        <f>$J$11+B105</f>
        <v>40241</v>
      </c>
      <c r="E105">
        <f>VLOOKUP(D105,Fertilizantes!$A$49:$E$123,2,FALSE)*$C$12</f>
        <v>0</v>
      </c>
      <c r="F105">
        <f>VLOOKUP(D105,Fertilizantes!$A$49:$E$123,4,FALSE)</f>
        <v>0</v>
      </c>
      <c r="G105">
        <f>G104</f>
        <v>342.5234907332604</v>
      </c>
      <c r="I105">
        <f>I104</f>
        <v>144.4394304347826</v>
      </c>
      <c r="K105">
        <f>K104</f>
        <v>411.4830533333334</v>
      </c>
      <c r="M105">
        <f>M104</f>
        <v>264.0963506936859</v>
      </c>
      <c r="O105">
        <f>O104</f>
        <v>0.014698018301506398</v>
      </c>
      <c r="Q105">
        <f>Q104</f>
        <v>1.8777742024999997</v>
      </c>
      <c r="T105">
        <f>((G105/100)*$G$124+(I105/100)*$G$125+(K105/100)*$G$126+(M105/100)*$G$127+(O105/100)*$G$128+(Q105)*$G$129+(S105*$G$130)+(E105*(VLOOKUP(D105,Fertilizantes!$A$49:$E$122,3,FALSE))))</f>
        <v>7143.92078612489</v>
      </c>
    </row>
    <row r="106">
      <c r="A106">
        <v>46</v>
      </c>
      <c r="B106">
        <f>B105+3</f>
        <v>318</v>
      </c>
      <c r="C106">
        <f>$J$11+B106</f>
        <v>40244</v>
      </c>
      <c r="E106">
        <f>VLOOKUP(D106,Fertilizantes!$A$49:$E$123,2,FALSE)*$C$12</f>
        <v>0</v>
      </c>
      <c r="F106">
        <f>VLOOKUP(D106,Fertilizantes!$A$49:$E$123,4,FALSE)</f>
        <v>0</v>
      </c>
      <c r="G106">
        <f>IF(((SUM(ReDiarioFert!C322:C328)/2)*$C$12)&lt;=0,"0",(((SUM(ReDiarioFert!C322:C328)/2)*$C$12)))</f>
        <v>342.5234907332604</v>
      </c>
      <c r="I106">
        <f>IF(((SUM(ReDiarioFert!E322:E328)/2)*$C$12)&lt;=0,"0",(((SUM(ReDiarioFert!E322:E328)/2)*$C$12)))</f>
        <v>144.4394304347826</v>
      </c>
      <c r="K106">
        <f>IF(((SUM(ReDiarioFert!G322:G328)/2)*$C$12)&lt;=0,"0",(((SUM(ReDiarioFert!G322:G328)/2)*$C$12)))</f>
        <v>411.4830533333334</v>
      </c>
      <c r="M106">
        <f>IF(((SUM(ReDiarioFert!I322:I328)/2)*$C$12)&lt;=0,"0",(((SUM(ReDiarioFert!I322:I328)/2)*$C$12)))</f>
        <v>264.0963506936859</v>
      </c>
      <c r="O106">
        <f>IF(((SUM(ReDiarioFert!K322:K328)/2)*$C$12)&lt;=0,"0",(((SUM(ReDiarioFert!K322:K328)/2)*$C$12)))</f>
        <v>0.014698018301506398</v>
      </c>
      <c r="Q106">
        <f>IF(((SUM(ReDiarioFert!M322:M328)/2)*$C$12)&lt;=0,"0",(((SUM(ReDiarioFert!M322:M328)/2)*$C$12)))</f>
        <v>1.8777742024999997</v>
      </c>
      <c r="S106">
        <f>$C$12*Main!$D$63</f>
        <v>301</v>
      </c>
      <c r="T106">
        <f>((G106/100)*$G$124+(I106/100)*$G$125+(K106/100)*$G$126+(M106/100)*$G$127+(O106/100)*$G$128+(Q106)*$G$129+(S106*$G$130)+(E106*(VLOOKUP(D106,Fertilizantes!$A$49:$E$122,3,FALSE))))</f>
        <v>7986.72078612489</v>
      </c>
    </row>
    <row r="107">
      <c r="B107">
        <f>B106+4</f>
        <v>322</v>
      </c>
      <c r="C107">
        <f>$J$11+B107</f>
        <v>40248</v>
      </c>
      <c r="E107">
        <f>VLOOKUP(D107,Fertilizantes!$A$49:$E$123,2,FALSE)*$C$12</f>
        <v>0</v>
      </c>
      <c r="F107">
        <f>VLOOKUP(D107,Fertilizantes!$A$49:$E$123,4,FALSE)</f>
        <v>0</v>
      </c>
      <c r="G107">
        <f>G106</f>
        <v>342.5234907332604</v>
      </c>
      <c r="I107">
        <f>I106</f>
        <v>144.4394304347826</v>
      </c>
      <c r="K107">
        <f>K106</f>
        <v>411.4830533333334</v>
      </c>
      <c r="M107">
        <f>M106</f>
        <v>264.0963506936859</v>
      </c>
      <c r="O107">
        <f>O106</f>
        <v>0.014698018301506398</v>
      </c>
      <c r="Q107">
        <f>Q106</f>
        <v>1.8777742024999997</v>
      </c>
      <c r="T107">
        <f>((G107/100)*$G$124+(I107/100)*$G$125+(K107/100)*$G$126+(M107/100)*$G$127+(O107/100)*$G$128+(Q107)*$G$129+(S107*$G$130)+(E107*(VLOOKUP(D107,Fertilizantes!$A$49:$E$122,3,FALSE))))</f>
        <v>7143.92078612489</v>
      </c>
    </row>
    <row r="108">
      <c r="A108">
        <v>47</v>
      </c>
      <c r="B108">
        <f>B107+3</f>
        <v>325</v>
      </c>
      <c r="C108">
        <f>$J$11+B108</f>
        <v>40251</v>
      </c>
      <c r="E108">
        <f>VLOOKUP(D108,Fertilizantes!$A$49:$E$123,2,FALSE)*$C$12</f>
        <v>0</v>
      </c>
      <c r="F108">
        <f>VLOOKUP(D108,Fertilizantes!$A$49:$E$123,4,FALSE)</f>
        <v>0</v>
      </c>
      <c r="G108">
        <f>IF(((SUM(ReDiarioFert!C329:C335)/2)*$C$12)&lt;=0,"0",(((SUM(ReDiarioFert!C329:C335)/2)*$C$12)))</f>
        <v>182.90618358929464</v>
      </c>
      <c r="I108">
        <f>IF(((SUM(ReDiarioFert!E329:E335)/2)*$C$12)&lt;=0,"0",(((SUM(ReDiarioFert!E329:E335)/2)*$C$12)))</f>
        <v>144.4394304347826</v>
      </c>
      <c r="K108">
        <f>IF(((SUM(ReDiarioFert!G329:G335)/2)*$C$12)&lt;=0,"0",(((SUM(ReDiarioFert!G329:G335)/2)*$C$12)))</f>
        <v>411.4830533333334</v>
      </c>
      <c r="M108">
        <f>IF(((SUM(ReDiarioFert!I329:I335)/2)*$C$12)&lt;=0,"0",(((SUM(ReDiarioFert!I329:I335)/2)*$C$12)))</f>
        <v>264.0963506936859</v>
      </c>
      <c r="O108">
        <f>IF(((SUM(ReDiarioFert!K329:K335)/2)*$C$12)&lt;=0,"0",(((SUM(ReDiarioFert!K329:K335)/2)*$C$12)))</f>
        <v>0.014698018301506398</v>
      </c>
      <c r="Q108">
        <f>IF(((SUM(ReDiarioFert!M329:M335)/2)*$C$12)&lt;=0,"0",(((SUM(ReDiarioFert!M329:M335)/2)*$C$12)))</f>
        <v>1.8777742024999997</v>
      </c>
      <c r="S108">
        <f>$C$12*Main!$D$63</f>
        <v>301</v>
      </c>
      <c r="T108">
        <f>((G108/100)*$G$124+(I108/100)*$G$125+(K108/100)*$G$126+(M108/100)*$G$127+(O108/100)*$G$128+(Q108)*$G$129+(S108*$G$130)+(E108*(VLOOKUP(D108,Fertilizantes!$A$49:$E$122,3,FALSE))))</f>
        <v>7180.653385047864</v>
      </c>
    </row>
    <row r="109">
      <c r="B109">
        <f>B108+4</f>
        <v>329</v>
      </c>
      <c r="C109">
        <f>$J$11+B109</f>
        <v>40255</v>
      </c>
      <c r="E109">
        <f>VLOOKUP(D109,Fertilizantes!$A$49:$E$123,2,FALSE)*$C$12</f>
        <v>0</v>
      </c>
      <c r="F109">
        <f>VLOOKUP(D109,Fertilizantes!$A$49:$E$123,4,FALSE)</f>
        <v>0</v>
      </c>
      <c r="G109">
        <f>G108</f>
        <v>182.90618358929464</v>
      </c>
      <c r="I109">
        <f>I108</f>
        <v>144.4394304347826</v>
      </c>
      <c r="K109">
        <f>K108</f>
        <v>411.4830533333334</v>
      </c>
      <c r="M109">
        <f>M108</f>
        <v>264.0963506936859</v>
      </c>
      <c r="O109">
        <f>O108</f>
        <v>0.014698018301506398</v>
      </c>
      <c r="Q109">
        <f>Q108</f>
        <v>1.8777742024999997</v>
      </c>
      <c r="T109">
        <f>((G109/100)*$G$124+(I109/100)*$G$125+(K109/100)*$G$126+(M109/100)*$G$127+(O109/100)*$G$128+(Q109)*$G$129+(S109*$G$130)+(E109*(VLOOKUP(D109,Fertilizantes!$A$49:$E$122,3,FALSE))))</f>
        <v>6337.853385047863</v>
      </c>
    </row>
    <row r="110">
      <c r="A110">
        <v>48</v>
      </c>
      <c r="B110">
        <f>B109+3</f>
        <v>332</v>
      </c>
      <c r="C110">
        <f>$J$11+B110</f>
        <v>40258</v>
      </c>
      <c r="E110">
        <f>VLOOKUP(D110,Fertilizantes!$A$49:$E$123,2,FALSE)*$C$12</f>
        <v>0</v>
      </c>
      <c r="F110">
        <f>VLOOKUP(D110,Fertilizantes!$A$49:$E$123,4,FALSE)</f>
        <v>0</v>
      </c>
      <c r="G110">
        <f>IF(((SUM(ReDiarioFert!C336:C342)/2)*$C$12)&lt;=0,"0",(((SUM(ReDiarioFert!C336:C342)/2)*$C$12)))</f>
        <v>213.6320815098995</v>
      </c>
      <c r="I110">
        <f>IF(((SUM(ReDiarioFert!E336:E342)/2)*$C$12)&lt;=0,"0",(((SUM(ReDiarioFert!E336:E342)/2)*$C$12)))</f>
        <v>65.91769130434781</v>
      </c>
      <c r="K110">
        <f>IF(((SUM(ReDiarioFert!G336:G342)/2)*$C$12)&lt;=0,"0",(((SUM(ReDiarioFert!G336:G342)/2)*$C$12)))</f>
        <v>411.4830533333334</v>
      </c>
      <c r="M110">
        <f>IF(((SUM(ReDiarioFert!I336:I342)/2)*$C$12)&lt;=0,"0",(((SUM(ReDiarioFert!I336:I342)/2)*$C$12)))</f>
        <v>264.0963506936859</v>
      </c>
      <c r="O110">
        <f>IF(((SUM(ReDiarioFert!K336:K342)/2)*$C$12)&lt;=0,"0",(((SUM(ReDiarioFert!K336:K342)/2)*$C$12)))</f>
        <v>0.014698018301506398</v>
      </c>
      <c r="Q110">
        <f>IF(((SUM(ReDiarioFert!M336:M342)/2)*$C$12)&lt;=0,"0",(((SUM(ReDiarioFert!M336:M342)/2)*$C$12)))</f>
        <v>1.8777742024999997</v>
      </c>
      <c r="S110">
        <f>$C$12*Main!$D$63</f>
        <v>301</v>
      </c>
      <c r="T110">
        <f>((G110/100)*$G$124+(I110/100)*$G$125+(K110/100)*$G$126+(M110/100)*$G$127+(O110/100)*$G$128+(Q110)*$G$129+(S110*$G$130)+(E110*(VLOOKUP(D110,Fertilizantes!$A$49:$E$122,3,FALSE))))</f>
        <v>6701.363517373005</v>
      </c>
    </row>
    <row r="111">
      <c r="B111">
        <f>B110+4</f>
        <v>336</v>
      </c>
      <c r="C111">
        <f>$J$11+B111</f>
        <v>40262</v>
      </c>
      <c r="E111">
        <f>VLOOKUP(D111,Fertilizantes!$A$49:$E$123,2,FALSE)*$C$12</f>
        <v>0</v>
      </c>
      <c r="F111">
        <f>VLOOKUP(D111,Fertilizantes!$A$49:$E$123,4,FALSE)</f>
        <v>0</v>
      </c>
      <c r="G111">
        <f>G110</f>
        <v>213.6320815098995</v>
      </c>
      <c r="I111">
        <f>I110</f>
        <v>65.91769130434781</v>
      </c>
      <c r="K111">
        <f>K110</f>
        <v>411.4830533333334</v>
      </c>
      <c r="M111">
        <f>M110</f>
        <v>264.0963506936859</v>
      </c>
      <c r="O111">
        <f>O110</f>
        <v>0.014698018301506398</v>
      </c>
      <c r="Q111">
        <f>Q110</f>
        <v>1.8777742024999997</v>
      </c>
      <c r="T111">
        <f>((G111/100)*$G$124+(I111/100)*$G$125+(K111/100)*$G$126+(M111/100)*$G$127+(O111/100)*$G$128+(Q111)*$G$129+(S111*$G$130)+(E111*(VLOOKUP(D111,Fertilizantes!$A$49:$E$122,3,FALSE))))</f>
        <v>5858.563517373005</v>
      </c>
    </row>
    <row r="112">
      <c r="A112">
        <v>49</v>
      </c>
      <c r="B112">
        <f>B111+3</f>
        <v>339</v>
      </c>
      <c r="C112">
        <f>$J$11+B112</f>
        <v>40265</v>
      </c>
      <c r="E112">
        <f>VLOOKUP(D112,Fertilizantes!$A$49:$E$123,2,FALSE)*$C$12</f>
        <v>0</v>
      </c>
      <c r="F112">
        <f>VLOOKUP(D112,Fertilizantes!$A$49:$E$123,4,FALSE)</f>
        <v>0</v>
      </c>
      <c r="G112">
        <f>IF(((SUM(ReDiarioFert!C343:C349)/2)*$C$12)&lt;=0,"0",(((SUM(ReDiarioFert!C343:C349)/2)*$C$12)))</f>
        <v>218.753064496667</v>
      </c>
      <c r="I112">
        <f>IF(((SUM(ReDiarioFert!E343:E349)/2)*$C$12)&lt;=0,"0",(((SUM(ReDiarioFert!E343:E349)/2)*$C$12)))</f>
        <v>52.83073478260869</v>
      </c>
      <c r="K112">
        <f>IF(((SUM(ReDiarioFert!G343:G349)/2)*$C$12)&lt;=0,"0",(((SUM(ReDiarioFert!G343:G349)/2)*$C$12)))</f>
        <v>411.4830533333334</v>
      </c>
      <c r="M112">
        <f>IF(((SUM(ReDiarioFert!I343:I349)/2)*$C$12)&lt;=0,"0",(((SUM(ReDiarioFert!I343:I349)/2)*$C$12)))</f>
        <v>264.0963506936859</v>
      </c>
      <c r="O112">
        <f>IF(((SUM(ReDiarioFert!K343:K349)/2)*$C$12)&lt;=0,"0",(((SUM(ReDiarioFert!K343:K349)/2)*$C$12)))</f>
        <v>0.014698018301506398</v>
      </c>
      <c r="Q112">
        <f>IF(((SUM(ReDiarioFert!M343:M349)/2)*$C$12)&lt;=0,"0",(((SUM(ReDiarioFert!M343:M349)/2)*$C$12)))</f>
        <v>1.8777742024999997</v>
      </c>
      <c r="S112">
        <f>$C$12*Main!$D$63</f>
        <v>301</v>
      </c>
      <c r="T112">
        <f>((G112/100)*$G$124+(I112/100)*$G$125+(K112/100)*$G$126+(M112/100)*$G$127+(O112/100)*$G$128+(Q112)*$G$129+(S112*$G$130)+(E112*(VLOOKUP(D112,Fertilizantes!$A$49:$E$122,3,FALSE))))</f>
        <v>6621.481872760529</v>
      </c>
    </row>
    <row r="113">
      <c r="B113">
        <f>B112+4</f>
        <v>343</v>
      </c>
      <c r="C113">
        <f>$J$11+B113</f>
        <v>40269</v>
      </c>
      <c r="E113">
        <f>VLOOKUP(D113,Fertilizantes!$A$49:$E$123,2,FALSE)*$C$12</f>
        <v>0</v>
      </c>
      <c r="F113">
        <f>VLOOKUP(D113,Fertilizantes!$A$49:$E$123,4,FALSE)</f>
        <v>0</v>
      </c>
      <c r="G113">
        <f>G112</f>
        <v>218.753064496667</v>
      </c>
      <c r="I113">
        <f>I112</f>
        <v>52.83073478260869</v>
      </c>
      <c r="K113">
        <f>K112</f>
        <v>411.4830533333334</v>
      </c>
      <c r="M113">
        <f>M112</f>
        <v>264.0963506936859</v>
      </c>
      <c r="O113">
        <f>O112</f>
        <v>0.014698018301506398</v>
      </c>
      <c r="Q113">
        <f>Q112</f>
        <v>1.8777742024999997</v>
      </c>
      <c r="T113">
        <f>((G113/100)*$G$124+(I113/100)*$G$125+(K113/100)*$G$126+(M113/100)*$G$127+(O113/100)*$G$128+(Q113)*$G$129+(S113*$G$130)+(E113*(VLOOKUP(D113,Fertilizantes!$A$49:$E$122,3,FALSE))))</f>
        <v>5778.681872760529</v>
      </c>
    </row>
    <row r="114">
      <c r="A114">
        <v>50</v>
      </c>
      <c r="B114">
        <f>B113+3</f>
        <v>346</v>
      </c>
      <c r="C114">
        <f>$J$11+B114</f>
        <v>40272</v>
      </c>
      <c r="E114">
        <f>VLOOKUP(D114,Fertilizantes!$A$49:$E$123,2,FALSE)*$C$12</f>
        <v>0</v>
      </c>
      <c r="F114">
        <f>VLOOKUP(D114,Fertilizantes!$A$49:$E$123,4,FALSE)</f>
        <v>0</v>
      </c>
      <c r="G114">
        <f>IF(((SUM(ReDiarioFert!C350:C356)/2)*$C$12)&lt;=0,"0",(((SUM(ReDiarioFert!C350:C356)/2)*$C$12)))</f>
        <v>218.753064496667</v>
      </c>
      <c r="I114">
        <f>IF(((SUM(ReDiarioFert!E350:E356)/2)*$C$12)&lt;=0,"0",(((SUM(ReDiarioFert!E350:E356)/2)*$C$12)))</f>
        <v>52.83073478260869</v>
      </c>
      <c r="K114">
        <f>IF(((SUM(ReDiarioFert!G350:G356)/2)*$C$12)&lt;=0,"0",(((SUM(ReDiarioFert!G350:G356)/2)*$C$12)))</f>
        <v>411.4830533333334</v>
      </c>
      <c r="M114">
        <f>IF(((SUM(ReDiarioFert!I350:I356)/2)*$C$12)&lt;=0,"0",(((SUM(ReDiarioFert!I350:I356)/2)*$C$12)))</f>
        <v>264.0963506936859</v>
      </c>
      <c r="O114">
        <f>IF(((SUM(ReDiarioFert!K350:K356)/2)*$C$12)&lt;=0,"0",(((SUM(ReDiarioFert!K350:K356)/2)*$C$12)))</f>
        <v>0.014698018301506398</v>
      </c>
      <c r="Q114">
        <f>IF(((SUM(ReDiarioFert!M350:M356)/2)*$C$12)&lt;=0,"0",(((SUM(ReDiarioFert!M350:M356)/2)*$C$12)))</f>
        <v>1.8777742024999997</v>
      </c>
      <c r="S114">
        <f>$C$12*Main!$D$63</f>
        <v>301</v>
      </c>
      <c r="T114">
        <f>((G114/100)*$G$124+(I114/100)*$G$125+(K114/100)*$G$126+(M114/100)*$G$127+(O114/100)*$G$128+(Q114)*$G$129+(S114*$G$130)+(E114*(VLOOKUP(D114,Fertilizantes!$A$49:$E$122,3,FALSE))))</f>
        <v>6621.481872760529</v>
      </c>
    </row>
    <row r="115">
      <c r="B115">
        <f>B114+4</f>
        <v>350</v>
      </c>
      <c r="C115">
        <f>$J$11+B115</f>
        <v>40276</v>
      </c>
      <c r="E115">
        <f>VLOOKUP(D115,Fertilizantes!$A$49:$E$123,2,FALSE)*$C$12</f>
        <v>0</v>
      </c>
      <c r="F115">
        <f>VLOOKUP(D115,Fertilizantes!$A$49:$E$123,4,FALSE)</f>
        <v>0</v>
      </c>
      <c r="G115">
        <f>G114</f>
        <v>218.753064496667</v>
      </c>
      <c r="I115">
        <f>I114</f>
        <v>52.83073478260869</v>
      </c>
      <c r="K115">
        <f>K114</f>
        <v>411.4830533333334</v>
      </c>
      <c r="M115">
        <f>M114</f>
        <v>264.0963506936859</v>
      </c>
      <c r="O115">
        <f>O114</f>
        <v>0.014698018301506398</v>
      </c>
      <c r="Q115">
        <f>Q114</f>
        <v>1.8777742024999997</v>
      </c>
      <c r="T115">
        <f>((G115/100)*$G$124+(I115/100)*$G$125+(K115/100)*$G$126+(M115/100)*$G$127+(O115/100)*$G$128+(Q115)*$G$129+(S115*$G$130)+(E115*(VLOOKUP(D115,Fertilizantes!$A$49:$E$122,3,FALSE))))</f>
        <v>5778.681872760529</v>
      </c>
    </row>
    <row r="116">
      <c r="A116">
        <v>51</v>
      </c>
      <c r="B116">
        <f>B115+3</f>
        <v>353</v>
      </c>
      <c r="C116">
        <f>$J$11+B116</f>
        <v>40279</v>
      </c>
      <c r="E116">
        <f>VLOOKUP(D116,Fertilizantes!$A$49:$E$123,2,FALSE)*$C$12</f>
        <v>0</v>
      </c>
      <c r="F116">
        <f>VLOOKUP(D116,Fertilizantes!$A$49:$E$123,4,FALSE)</f>
        <v>0</v>
      </c>
      <c r="G116">
        <f>IF(((SUM(ReDiarioFert!C357:C363)/2)*$C$12)&lt;=0,"0",(((SUM(ReDiarioFert!C357:C363)/2)*$C$12)))</f>
        <v>218.753064496667</v>
      </c>
      <c r="I116">
        <f>IF(((SUM(ReDiarioFert!E357:E363)/2)*$C$12)&lt;=0,"0",(((SUM(ReDiarioFert!E357:E363)/2)*$C$12)))</f>
        <v>52.83073478260869</v>
      </c>
      <c r="K116">
        <f>IF(((SUM(ReDiarioFert!G357:G363)/2)*$C$12)&lt;=0,"0",(((SUM(ReDiarioFert!G357:G363)/2)*$C$12)))</f>
        <v>411.4830533333334</v>
      </c>
      <c r="M116">
        <f>IF(((SUM(ReDiarioFert!I357:I363)/2)*$C$12)&lt;=0,"0",(((SUM(ReDiarioFert!I357:I363)/2)*$C$12)))</f>
        <v>264.0963506936859</v>
      </c>
      <c r="O116">
        <f>IF(((SUM(ReDiarioFert!K357:K363)/2)*$C$12)&lt;=0,"0",(((SUM(ReDiarioFert!K357:K363)/2)*$C$12)))</f>
        <v>0.014698018301506398</v>
      </c>
      <c r="Q116">
        <f>IF(((SUM(ReDiarioFert!M357:M363)/2)*$C$12)&lt;=0,"0",(((SUM(ReDiarioFert!M357:M363)/2)*$C$12)))</f>
        <v>1.8777742024999997</v>
      </c>
      <c r="S116">
        <f>$C$12*Main!$D$63</f>
        <v>301</v>
      </c>
      <c r="T116">
        <f>((G116/100)*$G$124+(I116/100)*$G$125+(K116/100)*$G$126+(M116/100)*$G$127+(O116/100)*$G$128+(Q116)*$G$129+(S116*$G$130)+(E116*(VLOOKUP(D116,Fertilizantes!$A$49:$E$122,3,FALSE))))</f>
        <v>6621.481872760529</v>
      </c>
    </row>
    <row r="117">
      <c r="B117">
        <f>B116+4</f>
        <v>357</v>
      </c>
      <c r="C117">
        <f>$J$11+B117</f>
        <v>40283</v>
      </c>
      <c r="E117">
        <f>VLOOKUP(D117,Fertilizantes!$A$49:$E$123,2,FALSE)*$C$12</f>
        <v>0</v>
      </c>
      <c r="F117">
        <f>VLOOKUP(D117,Fertilizantes!$A$49:$E$123,4,FALSE)</f>
        <v>0</v>
      </c>
      <c r="G117">
        <f>G116</f>
        <v>218.753064496667</v>
      </c>
      <c r="I117">
        <f>I116</f>
        <v>52.83073478260869</v>
      </c>
      <c r="K117">
        <f>K116</f>
        <v>411.4830533333334</v>
      </c>
      <c r="M117">
        <f>M116</f>
        <v>264.0963506936859</v>
      </c>
      <c r="O117">
        <f>O116</f>
        <v>0.014698018301506398</v>
      </c>
      <c r="Q117">
        <f>Q116</f>
        <v>1.8777742024999997</v>
      </c>
      <c r="T117">
        <f>((G117/100)*$G$124+(I117/100)*$G$125+(K117/100)*$G$126+(M117/100)*$G$127+(O117/100)*$G$128+(Q117)*$G$129+(S117*$G$130)+(E117*(VLOOKUP(D117,Fertilizantes!$A$49:$E$122,3,FALSE))))</f>
        <v>5778.681872760529</v>
      </c>
    </row>
    <row r="118">
      <c r="A118">
        <v>52</v>
      </c>
      <c r="B118">
        <f>B117+3</f>
        <v>360</v>
      </c>
      <c r="C118">
        <f>$J$11+B118</f>
        <v>40286</v>
      </c>
      <c r="E118">
        <f>VLOOKUP(D118,Fertilizantes!$A$49:$E$123,2,FALSE)*$C$12</f>
        <v>0</v>
      </c>
      <c r="F118">
        <f>VLOOKUP(D118,Fertilizantes!$A$49:$E$123,4,FALSE)</f>
        <v>0</v>
      </c>
      <c r="G118">
        <f>IF(((SUM(ReDiarioFert!C364:C370)/2)*$C$12)&lt;=0,"0",(((SUM(ReDiarioFert!C364:C370)/2)*$C$12)))</f>
        <v>218.753064496667</v>
      </c>
      <c r="I118">
        <f>IF(((SUM(ReDiarioFert!E364:E370)/2)*$C$12)&lt;=0,"0",(((SUM(ReDiarioFert!E364:E370)/2)*$C$12)))</f>
        <v>52.83073478260869</v>
      </c>
      <c r="K118">
        <f>IF(((SUM(ReDiarioFert!G364:G370)/2)*$C$12)&lt;=0,"0",(((SUM(ReDiarioFert!G364:G370)/2)*$C$12)))</f>
        <v>411.4830533333334</v>
      </c>
      <c r="M118">
        <f>IF(((SUM(ReDiarioFert!I364:I370)/2)*$C$12)&lt;=0,"0",(((SUM(ReDiarioFert!I364:I370)/2)*$C$12)))</f>
        <v>264.0963506936859</v>
      </c>
      <c r="O118">
        <f>IF(((SUM(ReDiarioFert!K364:K370)/2)*$C$12)&lt;=0,"0",(((SUM(ReDiarioFert!K364:K370)/2)*$C$12)))</f>
        <v>0.014698018301506398</v>
      </c>
      <c r="Q118">
        <f>IF(((SUM(ReDiarioFert!M364:M370)/2)*$C$12)&lt;=0,"0",(((SUM(ReDiarioFert!M364:M370)/2)*$C$12)))</f>
        <v>1.8777742024999997</v>
      </c>
      <c r="S118">
        <f>$C$12*Main!$D$63</f>
        <v>301</v>
      </c>
      <c r="T118">
        <f>((G118/100)*$G$124+(I118/100)*$G$125+(K118/100)*$G$126+(M118/100)*$G$127+(O118/100)*$G$128+(Q118)*$G$129+(S118*$G$130)+(E118*(VLOOKUP(D118,Fertilizantes!$A$49:$E$122,3,FALSE))))</f>
        <v>6621.481872760529</v>
      </c>
    </row>
    <row r="119">
      <c r="B119">
        <f>B118+4</f>
        <v>364</v>
      </c>
      <c r="C119">
        <f>$J$11+B119</f>
        <v>40290</v>
      </c>
      <c r="E119">
        <f>VLOOKUP(D119,Fertilizantes!$A$49:$E$123,2,FALSE)*$C$12</f>
        <v>0</v>
      </c>
      <c r="F119">
        <f>VLOOKUP(D119,Fertilizantes!$A$49:$E$123,4,FALSE)</f>
        <v>0</v>
      </c>
      <c r="G119">
        <f>G118</f>
        <v>218.753064496667</v>
      </c>
      <c r="I119">
        <f>I118</f>
        <v>52.83073478260869</v>
      </c>
      <c r="K119">
        <f>K118</f>
        <v>411.4830533333334</v>
      </c>
      <c r="M119">
        <f>M118</f>
        <v>264.0963506936859</v>
      </c>
      <c r="O119">
        <f>O118</f>
        <v>0.014698018301506398</v>
      </c>
      <c r="Q119">
        <f>Q118</f>
        <v>1.8777742024999997</v>
      </c>
      <c r="T119">
        <f>((G119/100)*$G$124+(I119/100)*$G$125+(K119/100)*$G$126+(M119/100)*$G$127+(O119/100)*$G$128+(Q119)*$G$129+(S119*$G$130)+(E119*(VLOOKUP(D119,Fertilizantes!$A$49:$E$122,3,FALSE))))</f>
        <v>5778.681872760529</v>
      </c>
    </row>
    <row r="120">
      <c r="C120" t="str">
        <v>Total</v>
      </c>
      <c r="G120">
        <f>SUM(G16:G119)</f>
        <v>30090.713409193646</v>
      </c>
      <c r="I120">
        <f>SUM(I16:I119)</f>
        <v>12257.767872608687</v>
      </c>
      <c r="K120">
        <f>SUM(K16:K119)</f>
        <v>34450.761958666684</v>
      </c>
      <c r="M120">
        <f>SUM(M16:M119)</f>
        <v>22111.045493118738</v>
      </c>
      <c r="O120">
        <f>SUM(O16:O119)</f>
        <v>1.230568125874029</v>
      </c>
      <c r="Q120">
        <f>SUM(Q16:Q119)</f>
        <v>174.05815931000035</v>
      </c>
      <c r="S120">
        <f>SUM(S16:S119)</f>
        <v>15652</v>
      </c>
      <c r="T120">
        <f>SUM(T16:T119)</f>
        <v>650408.685949203</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G120/C12</f>
        <v>1999.3829507769865</v>
      </c>
      <c r="G124">
        <f>Main!D43</f>
        <v>505</v>
      </c>
    </row>
    <row r="125">
      <c r="B125" t="str">
        <f>Main!D32</f>
        <v>DAP 18-46-0</v>
      </c>
      <c r="F125">
        <f>I120/C12</f>
        <v>814.469626086956</v>
      </c>
      <c r="G125">
        <f>Main!D33</f>
        <v>808</v>
      </c>
    </row>
    <row r="126">
      <c r="B126" t="str">
        <f>Main!D37</f>
        <v>Kcl</v>
      </c>
      <c r="F126">
        <f>K120/C12</f>
        <v>2289.0871733333347</v>
      </c>
      <c r="G126">
        <f>Main!D38</f>
        <v>726</v>
      </c>
    </row>
    <row r="127">
      <c r="B127" t="str">
        <f>Main!D47</f>
        <v>Sulfato de Magnesio</v>
      </c>
      <c r="F127">
        <f>M120/C12</f>
        <v>1469.1724580145342</v>
      </c>
      <c r="G127">
        <f>Main!D48</f>
        <v>477</v>
      </c>
    </row>
    <row r="128">
      <c r="B128" t="str">
        <f>Main!D52</f>
        <v>Sin Calcio</v>
      </c>
      <c r="F128">
        <f>O120/C12</f>
        <v>0.08176532397834081</v>
      </c>
      <c r="G128">
        <f>Main!D53</f>
        <v>0</v>
      </c>
    </row>
    <row r="129">
      <c r="B129" t="str">
        <f>Main!D57</f>
        <v>Sin Boro</v>
      </c>
      <c r="F129">
        <f>Q120/C12</f>
        <v>11.565326200000024</v>
      </c>
      <c r="G129">
        <f>Main!D58</f>
        <v>0</v>
      </c>
      <c r="I129" t="str">
        <v xml:space="preserve">Preparado y Autorizado Por </v>
      </c>
    </row>
    <row r="130" ht="18" customHeight="1">
      <c r="B130" t="str">
        <f>Main!D61</f>
        <v>Melaza</v>
      </c>
      <c r="F130">
        <f>S120/C12</f>
        <v>1040</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autoFilter ref="E16:F119"/>
  <mergeCells count="52">
    <mergeCell ref="G125:H125"/>
    <mergeCell ref="J9:N9"/>
    <mergeCell ref="J10:N10"/>
    <mergeCell ref="J11:N11"/>
    <mergeCell ref="J12:N12"/>
    <mergeCell ref="G126:H126"/>
    <mergeCell ref="G122:H122"/>
    <mergeCell ref="G123:H123"/>
    <mergeCell ref="G124:H124"/>
    <mergeCell ref="T14:T15"/>
    <mergeCell ref="Q14:R14"/>
    <mergeCell ref="I14:J14"/>
    <mergeCell ref="K14:L14"/>
    <mergeCell ref="M14:N14"/>
    <mergeCell ref="O14:P14"/>
    <mergeCell ref="E14:F14"/>
    <mergeCell ref="C11:F11"/>
    <mergeCell ref="C12:F12"/>
    <mergeCell ref="G11:I11"/>
    <mergeCell ref="G12:I12"/>
    <mergeCell ref="A14:A15"/>
    <mergeCell ref="B14:B15"/>
    <mergeCell ref="A11:B11"/>
    <mergeCell ref="A12:B12"/>
    <mergeCell ref="B135:S135"/>
    <mergeCell ref="G14:H14"/>
    <mergeCell ref="B134:C134"/>
    <mergeCell ref="B130:E130"/>
    <mergeCell ref="B122:E122"/>
    <mergeCell ref="B124:E124"/>
    <mergeCell ref="B125:E125"/>
    <mergeCell ref="B126:E126"/>
    <mergeCell ref="B131:I132"/>
    <mergeCell ref="B128:E128"/>
    <mergeCell ref="B127:E127"/>
    <mergeCell ref="I130:Q130"/>
    <mergeCell ref="B129:E129"/>
    <mergeCell ref="G130:H130"/>
    <mergeCell ref="G129:H129"/>
    <mergeCell ref="G127:H127"/>
    <mergeCell ref="G128:H128"/>
    <mergeCell ref="I129:Q129"/>
    <mergeCell ref="P5:S7"/>
    <mergeCell ref="A8:N8"/>
    <mergeCell ref="P2:S3"/>
    <mergeCell ref="A10:B10"/>
    <mergeCell ref="G9:I9"/>
    <mergeCell ref="G10:I10"/>
    <mergeCell ref="A9:B9"/>
    <mergeCell ref="C9:F9"/>
    <mergeCell ref="C10:F10"/>
    <mergeCell ref="P9:S12"/>
  </mergeCells>
  <pageMargins left="0.25" right="0.25" top="0.31" bottom="0.46" header="0.25" footer="0.25"/>
  <ignoredErrors>
    <ignoredError numberStoredAsText="1" sqref="A1:V144"/>
  </ignoredErrors>
  <legacyDrawing r:id="rId1"/>
</worksheet>
</file>

<file path=xl/worksheets/sheet6.xml><?xml version="1.0" encoding="utf-8"?>
<worksheet xmlns="http://schemas.openxmlformats.org/spreadsheetml/2006/main" xmlns:r="http://schemas.openxmlformats.org/officeDocument/2006/relationships">
  <dimension ref="A1:V144"/>
  <sheetViews>
    <sheetView workbookViewId="0" rightToLeft="0"/>
  </sheetViews>
  <sheetData>
    <row r="1" ht="32.7" customHeight="1"/>
    <row r="2" ht="32.7" customHeight="1">
      <c r="P2" t="str">
        <v>Calendario de Fertilización para Goteo 2 Veces Por Semana</v>
      </c>
    </row>
    <row r="3" ht="32.7" customHeight="1"/>
    <row r="5">
      <c r="P5" t="str">
        <f>Main!$E$21</f>
        <v>Platano</v>
      </c>
    </row>
    <row r="6" ht="29.25" customHeight="1"/>
    <row r="7" ht="26.25" customHeight="1"/>
    <row r="8" ht="25.95" customHeight="1">
      <c r="A8" t="str">
        <f>Main!$C$13</f>
        <v>"Sin Fertilización Base"</v>
      </c>
    </row>
    <row r="9" ht="20.1" customHeight="1">
      <c r="A9" t="str">
        <v>Productor</v>
      </c>
      <c r="C9" t="str">
        <f>Main!E17</f>
        <v>Manuel Venancio Bueso</v>
      </c>
      <c r="G9" t="str">
        <v>Parcela</v>
      </c>
      <c r="J9" t="str">
        <f>Main!E19</f>
        <v>Lote 15 (3,284 Plantas) Den de 3,100/Ha</v>
      </c>
      <c r="P9" t="str">
        <f>Main!$G$21</f>
        <v>Curare Enano</v>
      </c>
    </row>
    <row r="10" ht="20.1" customHeight="1">
      <c r="A10" t="str">
        <v>Zona</v>
      </c>
      <c r="C10" t="str">
        <f>Main!E18</f>
        <v>Mata Platano</v>
      </c>
      <c r="G10" t="str">
        <v>Técnico</v>
      </c>
      <c r="J10" t="str">
        <f>Main!E20</f>
        <v>Alfren Ucles</v>
      </c>
    </row>
    <row r="11" ht="20.1" customHeight="1">
      <c r="A11" t="str">
        <v>Área Mz.</v>
      </c>
      <c r="C11">
        <f>Main!E22</f>
        <v>21.5</v>
      </c>
      <c r="G11" t="str">
        <v>Fecha:</v>
      </c>
      <c r="J11">
        <f>Main!E23</f>
        <v>39926</v>
      </c>
    </row>
    <row r="12" ht="20.1" customHeight="1">
      <c r="A12" t="str">
        <v>Área Ha.</v>
      </c>
      <c r="C12">
        <f>Main!I22</f>
        <v>15.049999999999999</v>
      </c>
      <c r="G12" t="str">
        <v>Fecha de Cosecha:</v>
      </c>
      <c r="J12">
        <f>J11+Main!E24</f>
        <v>40231</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ht="18.75" customHeight="1">
      <c r="A16">
        <v>1</v>
      </c>
      <c r="B16">
        <v>3</v>
      </c>
      <c r="C16">
        <f>$J$11+B16</f>
        <v>39929</v>
      </c>
      <c r="E16">
        <f>IF(((SUM(ReDiarioFert!C7:C13)/2)*$C$12)&lt;=0,"0",(((SUM(ReDiarioFert!C7:C13)/2)*$C$12)))</f>
        <v>116.32066430395989</v>
      </c>
      <c r="G16">
        <f>IF(((SUM(ReDiarioFert!E7:E13)/2)*$C$12)&lt;=0,"0",(((SUM(ReDiarioFert!E7:E13)/2)*$C$12)))</f>
        <v>28.074400869565217</v>
      </c>
      <c r="I16">
        <f>IF(((SUM(ReDiarioFert!G7:G13)/2)*$C$12)&lt;=0,"0",(((SUM(ReDiarioFert!G7:G13)/2)*$C$12)))</f>
        <v>109.39579116666665</v>
      </c>
      <c r="K16">
        <f>IF(((SUM(ReDiarioFert!I7:I13)/2)*$C$12)&lt;=0,"0",(((SUM(ReDiarioFert!I7:I13)/2)*$C$12)))</f>
        <v>70.21195403875176</v>
      </c>
      <c r="M16">
        <f>IF(((SUM(ReDiarioFert!K7:K13)/2)*$C$12)&lt;=0,"0",(((SUM(ReDiarioFert!K7:K13)/2)*$C$12)))</f>
        <v>0.00390757609007269</v>
      </c>
      <c r="O16">
        <f>IF(((SUM(ReDiarioFert!M7:M13)/2)*$C$12)&lt;=0,"0",(((SUM(ReDiarioFert!M7:M13)/2)*$C$12)))</f>
        <v>0.268252705</v>
      </c>
      <c r="Q16">
        <f>$C$12*Main!$D$63</f>
        <v>301</v>
      </c>
      <c r="S16">
        <f>((E16/100)*$G$124+(G16/100)*$G$125+(I16/100)*$G$126+(K16/100)*$G$127+(M16/100)*$G$128+(O16)*$G$129+(Q16*$G$130))</f>
        <v>2786.1849783959306</v>
      </c>
    </row>
    <row r="17" ht="18.75" customHeight="1">
      <c r="B17">
        <v>7</v>
      </c>
      <c r="C17">
        <f>$J$11+B17</f>
        <v>39933</v>
      </c>
      <c r="E17">
        <f>E16</f>
        <v>116.32066430395989</v>
      </c>
      <c r="G17">
        <f>G16</f>
        <v>28.074400869565217</v>
      </c>
      <c r="I17">
        <f>I16</f>
        <v>109.39579116666665</v>
      </c>
      <c r="K17">
        <f>K16</f>
        <v>70.21195403875176</v>
      </c>
      <c r="M17">
        <f>M16</f>
        <v>0.00390757609007269</v>
      </c>
      <c r="O17">
        <f>O16</f>
        <v>0.268252705</v>
      </c>
      <c r="S17">
        <f>((E17/100)*$G$124+(G17/100)*$G$125+(I17/100)*$G$126+(K17/100)*$G$127+(M17/100)*$G$128+(O17)*$G$129+(Q17*$G$130))</f>
        <v>1943.3849783959304</v>
      </c>
    </row>
    <row r="18">
      <c r="A18">
        <v>2</v>
      </c>
      <c r="B18">
        <f>B17+3</f>
        <v>10</v>
      </c>
      <c r="C18">
        <f>$J$11+B18</f>
        <v>39936</v>
      </c>
      <c r="E18">
        <f>IF(((SUM(ReDiarioFert!C14:C20)/2)*$C$12)&lt;=0,"0",(((SUM(ReDiarioFert!C14:C20)/2)*$C$12)))</f>
        <v>116.32066430395989</v>
      </c>
      <c r="G18">
        <f>IF(((SUM(ReDiarioFert!E14:E20)/2)*$C$12)&lt;=0,"0",(((SUM(ReDiarioFert!E14:E20)/2)*$C$12)))</f>
        <v>28.074400869565217</v>
      </c>
      <c r="I18">
        <f>IF(((SUM(ReDiarioFert!G14:G20)/2)*$C$12)&lt;=0,"0",(((SUM(ReDiarioFert!G14:G20)/2)*$C$12)))</f>
        <v>109.39579116666665</v>
      </c>
      <c r="K18">
        <f>IF(((SUM(ReDiarioFert!I14:I20)/2)*$C$12)&lt;=0,"0",(((SUM(ReDiarioFert!I14:I20)/2)*$C$12)))</f>
        <v>70.21195403875176</v>
      </c>
      <c r="M18">
        <f>IF(((SUM(ReDiarioFert!K14:K20)/2)*$C$12)&lt;=0,"0",(((SUM(ReDiarioFert!K14:K20)/2)*$C$12)))</f>
        <v>0.00390757609007269</v>
      </c>
      <c r="O18">
        <f>IF(((SUM(ReDiarioFert!M14:M20)/2)*$C$12)&lt;=0,"0",(((SUM(ReDiarioFert!M14:M20)/2)*$C$12)))</f>
        <v>0.390883115</v>
      </c>
      <c r="Q18">
        <f>$C$12*Main!$D$63</f>
        <v>301</v>
      </c>
      <c r="S18">
        <f>((E18/100)*$G$124+(G18/100)*$G$125+(I18/100)*$G$126+(K18/100)*$G$127+(M18/100)*$G$128+(O18)*$G$129+(Q18*$G$130))</f>
        <v>2786.1849783959306</v>
      </c>
    </row>
    <row r="19">
      <c r="B19">
        <f>B18+4</f>
        <v>14</v>
      </c>
      <c r="C19">
        <f>$J$11+B19</f>
        <v>39940</v>
      </c>
      <c r="E19">
        <f>E18</f>
        <v>116.32066430395989</v>
      </c>
      <c r="G19">
        <f>G18</f>
        <v>28.074400869565217</v>
      </c>
      <c r="I19">
        <f>I18</f>
        <v>109.39579116666665</v>
      </c>
      <c r="K19">
        <f>K18</f>
        <v>70.21195403875176</v>
      </c>
      <c r="M19">
        <f>M18</f>
        <v>0.00390757609007269</v>
      </c>
      <c r="O19">
        <f>O18</f>
        <v>0.390883115</v>
      </c>
      <c r="S19">
        <f>((E19/100)*$G$124+(G19/100)*$G$125+(I19/100)*$G$126+(K19/100)*$G$127+(M19/100)*$G$128+(O19)*$G$129+(Q19*$G$130))</f>
        <v>1943.3849783959304</v>
      </c>
    </row>
    <row r="20">
      <c r="A20">
        <v>3</v>
      </c>
      <c r="B20">
        <f>B19+3</f>
        <v>17</v>
      </c>
      <c r="C20">
        <f>$J$11+B20</f>
        <v>39943</v>
      </c>
      <c r="E20">
        <f>IF(((SUM(ReDiarioFert!C21:C27)/2)*$C$12)&lt;=0,"0",(((SUM(ReDiarioFert!C21:C27)/2)*$C$12)))</f>
        <v>116.32066430395989</v>
      </c>
      <c r="G20">
        <f>IF(((SUM(ReDiarioFert!E21:E27)/2)*$C$12)&lt;=0,"0",(((SUM(ReDiarioFert!E21:E27)/2)*$C$12)))</f>
        <v>28.074400869565217</v>
      </c>
      <c r="I20">
        <f>IF(((SUM(ReDiarioFert!G21:G27)/2)*$C$12)&lt;=0,"0",(((SUM(ReDiarioFert!G21:G27)/2)*$C$12)))</f>
        <v>109.39579116666665</v>
      </c>
      <c r="K20">
        <f>IF(((SUM(ReDiarioFert!I21:I27)/2)*$C$12)&lt;=0,"0",(((SUM(ReDiarioFert!I21:I27)/2)*$C$12)))</f>
        <v>70.21195403875176</v>
      </c>
      <c r="M20">
        <f>IF(((SUM(ReDiarioFert!K21:K27)/2)*$C$12)&lt;=0,"0",(((SUM(ReDiarioFert!K21:K27)/2)*$C$12)))</f>
        <v>0.00390757609007269</v>
      </c>
      <c r="O20">
        <f>IF(((SUM(ReDiarioFert!M21:M27)/2)*$C$12)&lt;=0,"0",(((SUM(ReDiarioFert!M21:M27)/2)*$C$12)))</f>
        <v>0.5748264725000001</v>
      </c>
      <c r="Q20">
        <f>$C$12*Main!$D$63</f>
        <v>301</v>
      </c>
      <c r="S20">
        <f>((E20/100)*$G$124+(G20/100)*$G$125+(I20/100)*$G$126+(K20/100)*$G$127+(M20/100)*$G$128+(O20)*$G$129+(Q20*$G$130))</f>
        <v>2786.1849783959306</v>
      </c>
    </row>
    <row r="21">
      <c r="B21">
        <f>B20+4</f>
        <v>21</v>
      </c>
      <c r="C21">
        <f>$J$11+B21</f>
        <v>39947</v>
      </c>
      <c r="E21">
        <f>E20</f>
        <v>116.32066430395989</v>
      </c>
      <c r="G21">
        <f>G20</f>
        <v>28.074400869565217</v>
      </c>
      <c r="I21">
        <f>I20</f>
        <v>109.39579116666665</v>
      </c>
      <c r="K21">
        <f>K20</f>
        <v>70.21195403875176</v>
      </c>
      <c r="M21">
        <f>M20</f>
        <v>0.00390757609007269</v>
      </c>
      <c r="O21">
        <f>O20</f>
        <v>0.5748264725000001</v>
      </c>
      <c r="S21">
        <f>((E21/100)*$G$124+(G21/100)*$G$125+(I21/100)*$G$126+(K21/100)*$G$127+(M21/100)*$G$128+(O21)*$G$129+(Q21*$G$130))</f>
        <v>1943.3849783959304</v>
      </c>
    </row>
    <row r="22">
      <c r="A22">
        <v>4</v>
      </c>
      <c r="B22">
        <f>B21+3</f>
        <v>24</v>
      </c>
      <c r="C22">
        <f>$J$11+B22</f>
        <v>39950</v>
      </c>
      <c r="E22">
        <f>IF(((SUM(ReDiarioFert!C28:C34)/2)*$C$12)&lt;=0,"0",(((SUM(ReDiarioFert!C28:C34)/2)*$C$12)))</f>
        <v>110.46525554214512</v>
      </c>
      <c r="G22">
        <f>IF(((SUM(ReDiarioFert!E28:E34)/2)*$C$12)&lt;=0,"0",(((SUM(ReDiarioFert!E28:E34)/2)*$C$12)))</f>
        <v>43.038223260869565</v>
      </c>
      <c r="I22">
        <f>IF(((SUM(ReDiarioFert!G28:G34)/2)*$C$12)&lt;=0,"0",(((SUM(ReDiarioFert!G28:G34)/2)*$C$12)))</f>
        <v>109.39579116666665</v>
      </c>
      <c r="K22">
        <f>IF(((SUM(ReDiarioFert!I28:I34)/2)*$C$12)&lt;=0,"0",(((SUM(ReDiarioFert!I28:I34)/2)*$C$12)))</f>
        <v>70.21195403875176</v>
      </c>
      <c r="M22">
        <f>IF(((SUM(ReDiarioFert!K28:K34)/2)*$C$12)&lt;=0,"0",(((SUM(ReDiarioFert!K28:K34)/2)*$C$12)))</f>
        <v>0.00390757609007269</v>
      </c>
      <c r="O22">
        <f>IF(((SUM(ReDiarioFert!M28:M34)/2)*$C$12)&lt;=0,"0",(((SUM(ReDiarioFert!M28:M34)/2)*$C$12)))</f>
        <v>0.643804385</v>
      </c>
      <c r="Q22">
        <f>$C$12*Main!$D$63</f>
        <v>301</v>
      </c>
      <c r="S22">
        <f>((E22/100)*$G$124+(G22/100)*$G$125+(I22/100)*$G$126+(K22/100)*$G$127+(M22/100)*$G$128+(O22)*$G$129+(Q22*$G$130))</f>
        <v>2877.522849070505</v>
      </c>
    </row>
    <row r="23">
      <c r="B23">
        <f>B22+4</f>
        <v>28</v>
      </c>
      <c r="C23">
        <f>$J$11+B23</f>
        <v>39954</v>
      </c>
      <c r="E23">
        <f>E22</f>
        <v>110.46525554214512</v>
      </c>
      <c r="G23">
        <f>G22</f>
        <v>43.038223260869565</v>
      </c>
      <c r="I23">
        <f>I22</f>
        <v>109.39579116666665</v>
      </c>
      <c r="K23">
        <f>K22</f>
        <v>70.21195403875176</v>
      </c>
      <c r="M23">
        <f>M22</f>
        <v>0.00390757609007269</v>
      </c>
      <c r="O23">
        <f>O22</f>
        <v>0.643804385</v>
      </c>
      <c r="S23">
        <f>((E23/100)*$G$124+(G23/100)*$G$125+(I23/100)*$G$126+(K23/100)*$G$127+(M23/100)*$G$128+(O23)*$G$129+(Q23*$G$130))</f>
        <v>2034.7228490705047</v>
      </c>
    </row>
    <row r="24">
      <c r="A24">
        <v>5</v>
      </c>
      <c r="B24">
        <f>B23+3</f>
        <v>31</v>
      </c>
      <c r="C24">
        <f>$J$11+B24</f>
        <v>39957</v>
      </c>
      <c r="E24">
        <f>IF(((SUM(ReDiarioFert!C35:C41)/2)*$C$12)&lt;=0,"0",(((SUM(ReDiarioFert!C35:C41)/2)*$C$12)))</f>
        <v>157.80750791735022</v>
      </c>
      <c r="G24">
        <f>IF(((SUM(ReDiarioFert!E35:E41)/2)*$C$12)&lt;=0,"0",(((SUM(ReDiarioFert!E35:E41)/2)*$C$12)))</f>
        <v>61.483176086956526</v>
      </c>
      <c r="I24">
        <f>IF(((SUM(ReDiarioFert!G35:G41)/2)*$C$12)&lt;=0,"0",(((SUM(ReDiarioFert!G35:G41)/2)*$C$12)))</f>
        <v>156.2797016666667</v>
      </c>
      <c r="K24">
        <f>IF(((SUM(ReDiarioFert!I35:I41)/2)*$C$12)&lt;=0,"0",(((SUM(ReDiarioFert!I35:I41)/2)*$C$12)))</f>
        <v>100.30279148393107</v>
      </c>
      <c r="M24">
        <f>IF(((SUM(ReDiarioFert!K35:K41)/2)*$C$12)&lt;=0,"0",(((SUM(ReDiarioFert!K35:K41)/2)*$C$12)))</f>
        <v>0.005582251557246701</v>
      </c>
      <c r="O24">
        <f>IF(((SUM(ReDiarioFert!M35:M41)/2)*$C$12)&lt;=0,"0",(((SUM(ReDiarioFert!M35:M41)/2)*$C$12)))</f>
        <v>0.7587720874999999</v>
      </c>
      <c r="Q24">
        <f>$C$12*Main!$D$63</f>
        <v>301</v>
      </c>
      <c r="S24">
        <f>((E24/100)*$G$124+(G24/100)*$G$125+(I24/100)*$G$126+(K24/100)*$G$127+(M24/100)*$G$128+(O24)*$G$129+(Q24*$G$130))</f>
        <v>3749.5469272435794</v>
      </c>
    </row>
    <row r="25">
      <c r="B25">
        <f>B24+4</f>
        <v>35</v>
      </c>
      <c r="C25">
        <f>$J$11+B25</f>
        <v>39961</v>
      </c>
      <c r="E25">
        <f>E24</f>
        <v>157.80750791735022</v>
      </c>
      <c r="G25">
        <f>G24</f>
        <v>61.483176086956526</v>
      </c>
      <c r="I25">
        <f>I24</f>
        <v>156.2797016666667</v>
      </c>
      <c r="K25">
        <f>K24</f>
        <v>100.30279148393107</v>
      </c>
      <c r="M25">
        <f>M24</f>
        <v>0.005582251557246701</v>
      </c>
      <c r="O25">
        <f>O24</f>
        <v>0.7587720874999999</v>
      </c>
      <c r="S25">
        <f>((E25/100)*$G$124+(G25/100)*$G$125+(I25/100)*$G$126+(K25/100)*$G$127+(M25/100)*$G$128+(O25)*$G$129+(Q25*$G$130))</f>
        <v>2906.746927243579</v>
      </c>
    </row>
    <row r="26">
      <c r="A26">
        <v>6</v>
      </c>
      <c r="B26">
        <f>B25+3</f>
        <v>38</v>
      </c>
      <c r="C26">
        <f>$J$11+B26</f>
        <v>39964</v>
      </c>
      <c r="E26">
        <f>IF(((SUM(ReDiarioFert!C42:C48)/2)*$C$12)&lt;=0,"0",(((SUM(ReDiarioFert!C42:C48)/2)*$C$12)))</f>
        <v>157.80750791735022</v>
      </c>
      <c r="G26">
        <f>IF(((SUM(ReDiarioFert!E42:E48)/2)*$C$12)&lt;=0,"0",(((SUM(ReDiarioFert!E42:E48)/2)*$C$12)))</f>
        <v>61.483176086956526</v>
      </c>
      <c r="I26">
        <f>IF(((SUM(ReDiarioFert!G42:G48)/2)*$C$12)&lt;=0,"0",(((SUM(ReDiarioFert!G42:G48)/2)*$C$12)))</f>
        <v>156.2797016666667</v>
      </c>
      <c r="K26">
        <f>IF(((SUM(ReDiarioFert!I42:I48)/2)*$C$12)&lt;=0,"0",(((SUM(ReDiarioFert!I42:I48)/2)*$C$12)))</f>
        <v>100.30279148393107</v>
      </c>
      <c r="M26">
        <f>IF(((SUM(ReDiarioFert!K42:K48)/2)*$C$12)&lt;=0,"0",(((SUM(ReDiarioFert!K42:K48)/2)*$C$12)))</f>
        <v>0.005582251557246701</v>
      </c>
      <c r="O26">
        <f>IF(((SUM(ReDiarioFert!M42:M48)/2)*$C$12)&lt;=0,"0",(((SUM(ReDiarioFert!M42:M48)/2)*$C$12)))</f>
        <v>0.9120623574999999</v>
      </c>
      <c r="Q26">
        <f>$C$12*Main!$D$63</f>
        <v>301</v>
      </c>
      <c r="S26">
        <f>((E26/100)*$G$124+(G26/100)*$G$125+(I26/100)*$G$126+(K26/100)*$G$127+(M26/100)*$G$128+(O26)*$G$129+(Q26*$G$130))</f>
        <v>3749.5469272435794</v>
      </c>
    </row>
    <row r="27">
      <c r="B27">
        <f>B26+4</f>
        <v>42</v>
      </c>
      <c r="C27">
        <f>$J$11+B27</f>
        <v>39968</v>
      </c>
      <c r="E27">
        <f>E26</f>
        <v>157.80750791735022</v>
      </c>
      <c r="G27">
        <f>G26</f>
        <v>61.483176086956526</v>
      </c>
      <c r="I27">
        <f>I26</f>
        <v>156.2797016666667</v>
      </c>
      <c r="K27">
        <f>K26</f>
        <v>100.30279148393107</v>
      </c>
      <c r="M27">
        <f>M26</f>
        <v>0.005582251557246701</v>
      </c>
      <c r="O27">
        <f>O26</f>
        <v>0.9120623574999999</v>
      </c>
      <c r="S27">
        <f>((E27/100)*$G$124+(G27/100)*$G$125+(I27/100)*$G$126+(K27/100)*$G$127+(M27/100)*$G$128+(O27)*$G$129+(Q27*$G$130))</f>
        <v>2906.746927243579</v>
      </c>
    </row>
    <row r="28">
      <c r="A28">
        <v>7</v>
      </c>
      <c r="B28">
        <f>B27+3</f>
        <v>45</v>
      </c>
      <c r="C28">
        <f>$J$11+B28</f>
        <v>39971</v>
      </c>
      <c r="E28">
        <f>IF(((SUM(ReDiarioFert!C49:C55)/2)*$C$12)&lt;=0,"0",(((SUM(ReDiarioFert!C49:C55)/2)*$C$12)))</f>
        <v>157.80750791735022</v>
      </c>
      <c r="G28">
        <f>IF(((SUM(ReDiarioFert!E49:E55)/2)*$C$12)&lt;=0,"0",(((SUM(ReDiarioFert!E49:E55)/2)*$C$12)))</f>
        <v>61.483176086956526</v>
      </c>
      <c r="I28">
        <f>IF(((SUM(ReDiarioFert!G49:G55)/2)*$C$12)&lt;=0,"0",(((SUM(ReDiarioFert!G49:G55)/2)*$C$12)))</f>
        <v>156.2797016666667</v>
      </c>
      <c r="K28">
        <f>IF(((SUM(ReDiarioFert!I49:I55)/2)*$C$12)&lt;=0,"0",(((SUM(ReDiarioFert!I49:I55)/2)*$C$12)))</f>
        <v>100.30279148393107</v>
      </c>
      <c r="M28">
        <f>IF(((SUM(ReDiarioFert!K49:K55)/2)*$C$12)&lt;=0,"0",(((SUM(ReDiarioFert!K49:K55)/2)*$C$12)))</f>
        <v>0.005582251557246701</v>
      </c>
      <c r="O28">
        <f>IF(((SUM(ReDiarioFert!M49:M55)/2)*$C$12)&lt;=0,"0",(((SUM(ReDiarioFert!M49:M55)/2)*$C$12)))</f>
        <v>1.0040344125</v>
      </c>
      <c r="Q28">
        <f>$C$12*Main!$D$63</f>
        <v>301</v>
      </c>
      <c r="S28">
        <f>((E28/100)*$G$124+(G28/100)*$G$125+(I28/100)*$G$126+(K28/100)*$G$127+(M28/100)*$G$128+(O28)*$G$129+(Q28*$G$130))</f>
        <v>3749.5469272435794</v>
      </c>
    </row>
    <row r="29">
      <c r="B29">
        <f>B28+4</f>
        <v>49</v>
      </c>
      <c r="C29">
        <f>$J$11+B29</f>
        <v>39975</v>
      </c>
      <c r="E29">
        <f>E28</f>
        <v>157.80750791735022</v>
      </c>
      <c r="G29">
        <f>G28</f>
        <v>61.483176086956526</v>
      </c>
      <c r="I29">
        <f>I28</f>
        <v>156.2797016666667</v>
      </c>
      <c r="K29">
        <f>K28</f>
        <v>100.30279148393107</v>
      </c>
      <c r="M29">
        <f>M28</f>
        <v>0.005582251557246701</v>
      </c>
      <c r="O29">
        <f>O28</f>
        <v>1.0040344125</v>
      </c>
      <c r="S29">
        <f>((E29/100)*$G$124+(G29/100)*$G$125+(I29/100)*$G$126+(K29/100)*$G$127+(M29/100)*$G$128+(O29)*$G$129+(Q29*$G$130))</f>
        <v>2906.746927243579</v>
      </c>
    </row>
    <row r="30">
      <c r="A30">
        <v>8</v>
      </c>
      <c r="B30">
        <f>B29+3</f>
        <v>52</v>
      </c>
      <c r="C30">
        <f>$J$11+B30</f>
        <v>39978</v>
      </c>
      <c r="E30">
        <f>IF(((SUM(ReDiarioFert!C56:C62)/2)*$C$12)&lt;=0,"0",(((SUM(ReDiarioFert!C56:C62)/2)*$C$12)))</f>
        <v>150.007226631906</v>
      </c>
      <c r="G30">
        <f>IF(((SUM(ReDiarioFert!E56:E62)/2)*$C$12)&lt;=0,"0",(((SUM(ReDiarioFert!E56:E62)/2)*$C$12)))</f>
        <v>81.41722826086955</v>
      </c>
      <c r="I30">
        <f>IF(((SUM(ReDiarioFert!G56:G62)/2)*$C$12)&lt;=0,"0",(((SUM(ReDiarioFert!G56:G62)/2)*$C$12)))</f>
        <v>156.2797016666667</v>
      </c>
      <c r="K30">
        <f>IF(((SUM(ReDiarioFert!I56:I62)/2)*$C$12)&lt;=0,"0",(((SUM(ReDiarioFert!I56:I62)/2)*$C$12)))</f>
        <v>100.30279148393107</v>
      </c>
      <c r="M30">
        <f>IF(((SUM(ReDiarioFert!K56:K62)/2)*$C$12)&lt;=0,"0",(((SUM(ReDiarioFert!K56:K62)/2)*$C$12)))</f>
        <v>0.005582251557246701</v>
      </c>
      <c r="O30">
        <f>IF(((SUM(ReDiarioFert!M56:M62)/2)*$C$12)&lt;=0,"0",(((SUM(ReDiarioFert!M56:M62)/2)*$C$12)))</f>
        <v>1.2339645499999998</v>
      </c>
      <c r="Q30">
        <f>$C$12*Main!$D$63</f>
        <v>301</v>
      </c>
      <c r="S30">
        <f>((E30/100)*$G$124+(G30/100)*$G$125+(I30/100)*$G$126+(K30/100)*$G$127+(M30/100)*$G$128+(O30)*$G$129+(Q30*$G$130))</f>
        <v>3871.2226483173026</v>
      </c>
    </row>
    <row r="31">
      <c r="B31">
        <f>B30+4</f>
        <v>56</v>
      </c>
      <c r="C31">
        <f>$J$11+B31</f>
        <v>39982</v>
      </c>
      <c r="E31">
        <f>E30</f>
        <v>150.007226631906</v>
      </c>
      <c r="G31">
        <f>G30</f>
        <v>81.41722826086955</v>
      </c>
      <c r="I31">
        <f>I30</f>
        <v>156.2797016666667</v>
      </c>
      <c r="K31">
        <f>K30</f>
        <v>100.30279148393107</v>
      </c>
      <c r="M31">
        <f>M30</f>
        <v>0.005582251557246701</v>
      </c>
      <c r="O31">
        <f>O30</f>
        <v>1.2339645499999998</v>
      </c>
      <c r="S31">
        <f>((E31/100)*$G$124+(G31/100)*$G$125+(I31/100)*$G$126+(K31/100)*$G$127+(M31/100)*$G$128+(O31)*$G$129+(Q31*$G$130))</f>
        <v>3028.422648317303</v>
      </c>
    </row>
    <row r="32">
      <c r="A32">
        <v>9</v>
      </c>
      <c r="B32">
        <f>B31+3</f>
        <v>59</v>
      </c>
      <c r="C32">
        <f>$J$11+B32</f>
        <v>39985</v>
      </c>
      <c r="E32">
        <f>IF(((SUM(ReDiarioFert!C63:C69)/2)*$C$12)&lt;=0,"0",(((SUM(ReDiarioFert!C63:C69)/2)*$C$12)))</f>
        <v>225.010839947859</v>
      </c>
      <c r="G32">
        <f>IF(((SUM(ReDiarioFert!E63:E69)/2)*$C$12)&lt;=0,"0",(((SUM(ReDiarioFert!E63:E69)/2)*$C$12)))</f>
        <v>122.12584239130435</v>
      </c>
      <c r="I32">
        <f>IF(((SUM(ReDiarioFert!G63:G69)/2)*$C$12)&lt;=0,"0",(((SUM(ReDiarioFert!G63:G69)/2)*$C$12)))</f>
        <v>234.41955249999995</v>
      </c>
      <c r="K32">
        <f>IF(((SUM(ReDiarioFert!I63:I69)/2)*$C$12)&lt;=0,"0",(((SUM(ReDiarioFert!I63:I69)/2)*$C$12)))</f>
        <v>150.4541872258966</v>
      </c>
      <c r="M32">
        <f>IF(((SUM(ReDiarioFert!K63:K69)/2)*$C$12)&lt;=0,"0",(((SUM(ReDiarioFert!K63:K69)/2)*$C$12)))</f>
        <v>0.00837337733587005</v>
      </c>
      <c r="O32">
        <f>IF(((SUM(ReDiarioFert!M63:M69)/2)*$C$12)&lt;=0,"0",(((SUM(ReDiarioFert!M63:M69)/2)*$C$12)))</f>
        <v>1.2799513299999998</v>
      </c>
      <c r="Q32">
        <f>$C$12*Main!$D$63</f>
        <v>301</v>
      </c>
      <c r="S32">
        <f>((E32/100)*$G$124+(G32/100)*$G$125+(I32/100)*$G$126+(K32/100)*$G$127+(M32/100)*$G$128+(O32)*$G$129+(Q32*$G$130))</f>
        <v>5385.433972475954</v>
      </c>
    </row>
    <row r="33">
      <c r="B33">
        <f>B32+4</f>
        <v>63</v>
      </c>
      <c r="C33">
        <f>$J$11+B33</f>
        <v>39989</v>
      </c>
      <c r="E33">
        <f>E32</f>
        <v>225.010839947859</v>
      </c>
      <c r="G33">
        <f>G32</f>
        <v>122.12584239130435</v>
      </c>
      <c r="I33">
        <f>I32</f>
        <v>234.41955249999995</v>
      </c>
      <c r="K33">
        <f>K32</f>
        <v>150.4541872258966</v>
      </c>
      <c r="M33">
        <f>M32</f>
        <v>0.00837337733587005</v>
      </c>
      <c r="O33">
        <f>O32</f>
        <v>1.2799513299999998</v>
      </c>
      <c r="S33">
        <f>((E33/100)*$G$124+(G33/100)*$G$125+(I33/100)*$G$126+(K33/100)*$G$127+(M33/100)*$G$128+(O33)*$G$129+(Q33*$G$130))</f>
        <v>4542.633972475954</v>
      </c>
    </row>
    <row r="34">
      <c r="A34">
        <v>10</v>
      </c>
      <c r="B34">
        <f>B33+3</f>
        <v>66</v>
      </c>
      <c r="C34">
        <f>$J$11+B34</f>
        <v>39992</v>
      </c>
      <c r="E34">
        <f>IF(((SUM(ReDiarioFert!C70:C76)/2)*$C$12)&lt;=0,"0",(((SUM(ReDiarioFert!C70:C76)/2)*$C$12)))</f>
        <v>225.010839947859</v>
      </c>
      <c r="G34">
        <f>IF(((SUM(ReDiarioFert!E70:E76)/2)*$C$12)&lt;=0,"0",(((SUM(ReDiarioFert!E70:E76)/2)*$C$12)))</f>
        <v>122.12584239130435</v>
      </c>
      <c r="I34">
        <f>IF(((SUM(ReDiarioFert!G70:G76)/2)*$C$12)&lt;=0,"0",(((SUM(ReDiarioFert!G70:G76)/2)*$C$12)))</f>
        <v>234.41955249999995</v>
      </c>
      <c r="K34">
        <f>IF(((SUM(ReDiarioFert!I70:I76)/2)*$C$12)&lt;=0,"0",(((SUM(ReDiarioFert!I70:I76)/2)*$C$12)))</f>
        <v>150.4541872258966</v>
      </c>
      <c r="M34">
        <f>IF(((SUM(ReDiarioFert!K70:K76)/2)*$C$12)&lt;=0,"0",(((SUM(ReDiarioFert!K70:K76)/2)*$C$12)))</f>
        <v>0.00837337733587005</v>
      </c>
      <c r="O34">
        <f>IF(((SUM(ReDiarioFert!M70:M76)/2)*$C$12)&lt;=0,"0",(((SUM(ReDiarioFert!M70:M76)/2)*$C$12)))</f>
        <v>1.5558720099999996</v>
      </c>
      <c r="Q34">
        <f>$C$12*Main!$D$63</f>
        <v>301</v>
      </c>
      <c r="S34">
        <f>((E34/100)*$G$124+(G34/100)*$G$125+(I34/100)*$G$126+(K34/100)*$G$127+(M34/100)*$G$128+(O34)*$G$129+(Q34*$G$130))</f>
        <v>5385.433972475954</v>
      </c>
    </row>
    <row r="35">
      <c r="B35">
        <f>B34+4</f>
        <v>70</v>
      </c>
      <c r="C35">
        <f>$J$11+B35</f>
        <v>39996</v>
      </c>
      <c r="E35">
        <f>E34</f>
        <v>225.010839947859</v>
      </c>
      <c r="G35">
        <f>G34</f>
        <v>122.12584239130435</v>
      </c>
      <c r="I35">
        <f>I34</f>
        <v>234.41955249999995</v>
      </c>
      <c r="K35">
        <f>K34</f>
        <v>150.4541872258966</v>
      </c>
      <c r="M35">
        <f>M34</f>
        <v>0.00837337733587005</v>
      </c>
      <c r="O35">
        <f>O34</f>
        <v>1.5558720099999996</v>
      </c>
      <c r="S35">
        <f>((E35/100)*$G$124+(G35/100)*$G$125+(I35/100)*$G$126+(K35/100)*$G$127+(M35/100)*$G$128+(O35)*$G$129+(Q35*$G$130))</f>
        <v>4542.633972475954</v>
      </c>
    </row>
    <row r="36">
      <c r="A36">
        <v>11</v>
      </c>
      <c r="B36">
        <f>B35+3</f>
        <v>73</v>
      </c>
      <c r="C36">
        <f>$J$11+B36</f>
        <v>39999</v>
      </c>
      <c r="E36">
        <f>IF(((SUM(ReDiarioFert!C77:C83)/2)*$C$12)&lt;=0,"0",(((SUM(ReDiarioFert!C77:C83)/2)*$C$12)))</f>
        <v>230.40938021250923</v>
      </c>
      <c r="G36">
        <f>IF(((SUM(ReDiarioFert!E77:E83)/2)*$C$12)&lt;=0,"0",(((SUM(ReDiarioFert!E77:E83)/2)*$C$12)))</f>
        <v>108.32957282608695</v>
      </c>
      <c r="I36">
        <f>IF(((SUM(ReDiarioFert!G77:G83)/2)*$C$12)&lt;=0,"0",(((SUM(ReDiarioFert!G77:G83)/2)*$C$12)))</f>
        <v>234.41955249999995</v>
      </c>
      <c r="K36">
        <f>IF(((SUM(ReDiarioFert!I77:I83)/2)*$C$12)&lt;=0,"0",(((SUM(ReDiarioFert!I77:I83)/2)*$C$12)))</f>
        <v>150.4541872258966</v>
      </c>
      <c r="M36">
        <f>IF(((SUM(ReDiarioFert!K77:K83)/2)*$C$12)&lt;=0,"0",(((SUM(ReDiarioFert!K77:K83)/2)*$C$12)))</f>
        <v>0.00837337733587005</v>
      </c>
      <c r="O36">
        <f>IF(((SUM(ReDiarioFert!M77:M83)/2)*$C$12)&lt;=0,"0",(((SUM(ReDiarioFert!M77:M83)/2)*$C$12)))</f>
        <v>1.5558720099999996</v>
      </c>
      <c r="Q36">
        <f>$C$12*Main!$D$63</f>
        <v>301</v>
      </c>
      <c r="S36">
        <f>((E36/100)*$G$124+(G36/100)*$G$125+(I36/100)*$G$126+(K36/100)*$G$127+(M36/100)*$G$128+(O36)*$G$129+(Q36*$G$130))</f>
        <v>5301.222742725481</v>
      </c>
    </row>
    <row r="37">
      <c r="B37">
        <f>B36+4</f>
        <v>77</v>
      </c>
      <c r="C37">
        <f>$J$11+B37</f>
        <v>40003</v>
      </c>
      <c r="E37">
        <f>E36</f>
        <v>230.40938021250923</v>
      </c>
      <c r="G37">
        <f>G36</f>
        <v>108.32957282608695</v>
      </c>
      <c r="I37">
        <f>I36</f>
        <v>234.41955249999995</v>
      </c>
      <c r="K37">
        <f>K36</f>
        <v>150.4541872258966</v>
      </c>
      <c r="M37">
        <f>M36</f>
        <v>0.00837337733587005</v>
      </c>
      <c r="O37">
        <f>O36</f>
        <v>1.5558720099999996</v>
      </c>
      <c r="S37">
        <f>((E37/100)*$G$124+(G37/100)*$G$125+(I37/100)*$G$126+(K37/100)*$G$127+(M37/100)*$G$128+(O37)*$G$129+(Q37*$G$130))</f>
        <v>4458.422742725481</v>
      </c>
    </row>
    <row r="38">
      <c r="A38">
        <v>12</v>
      </c>
      <c r="B38">
        <f>B37+3</f>
        <v>80</v>
      </c>
      <c r="C38">
        <f>$J$11+B38</f>
        <v>40006</v>
      </c>
      <c r="E38">
        <f>IF(((SUM(ReDiarioFert!C84:C90)/2)*$C$12)&lt;=0,"0",(((SUM(ReDiarioFert!C84:C90)/2)*$C$12)))</f>
        <v>230.40938021250923</v>
      </c>
      <c r="G38">
        <f>IF(((SUM(ReDiarioFert!E84:E90)/2)*$C$12)&lt;=0,"0",(((SUM(ReDiarioFert!E84:E90)/2)*$C$12)))</f>
        <v>108.32957282608695</v>
      </c>
      <c r="I38">
        <f>IF(((SUM(ReDiarioFert!G84:G90)/2)*$C$12)&lt;=0,"0",(((SUM(ReDiarioFert!G84:G90)/2)*$C$12)))</f>
        <v>234.41955249999995</v>
      </c>
      <c r="K38">
        <f>IF(((SUM(ReDiarioFert!I84:I90)/2)*$C$12)&lt;=0,"0",(((SUM(ReDiarioFert!I84:I90)/2)*$C$12)))</f>
        <v>150.4541872258966</v>
      </c>
      <c r="M38">
        <f>IF(((SUM(ReDiarioFert!K84:K90)/2)*$C$12)&lt;=0,"0",(((SUM(ReDiarioFert!K84:K90)/2)*$C$12)))</f>
        <v>0.00837337733587005</v>
      </c>
      <c r="O38">
        <f>IF(((SUM(ReDiarioFert!M84:M90)/2)*$C$12)&lt;=0,"0",(((SUM(ReDiarioFert!M84:M90)/2)*$C$12)))</f>
        <v>1.7398161199999997</v>
      </c>
      <c r="Q38">
        <f>$C$12*Main!$D$63</f>
        <v>301</v>
      </c>
      <c r="S38">
        <f>((E38/100)*$G$124+(G38/100)*$G$125+(I38/100)*$G$126+(K38/100)*$G$127+(M38/100)*$G$128+(O38)*$G$129+(Q38*$G$130))</f>
        <v>5301.222742725481</v>
      </c>
    </row>
    <row r="39">
      <c r="B39">
        <f>B38+4</f>
        <v>84</v>
      </c>
      <c r="C39">
        <f>$J$11+B39</f>
        <v>40010</v>
      </c>
      <c r="E39">
        <f>E38</f>
        <v>230.40938021250923</v>
      </c>
      <c r="G39">
        <f>G38</f>
        <v>108.32957282608695</v>
      </c>
      <c r="I39">
        <f>I38</f>
        <v>234.41955249999995</v>
      </c>
      <c r="K39">
        <f>K38</f>
        <v>150.4541872258966</v>
      </c>
      <c r="M39">
        <f>M38</f>
        <v>0.00837337733587005</v>
      </c>
      <c r="O39">
        <f>O38</f>
        <v>1.7398161199999997</v>
      </c>
      <c r="S39">
        <f>((E39/100)*$G$124+(G39/100)*$G$125+(I39/100)*$G$126+(K39/100)*$G$127+(M39/100)*$G$128+(O39)*$G$129+(Q39*$G$130))</f>
        <v>4458.422742725481</v>
      </c>
    </row>
    <row r="40" ht="18" customHeight="1">
      <c r="A40">
        <v>13</v>
      </c>
      <c r="B40">
        <f>B39+3</f>
        <v>87</v>
      </c>
      <c r="C40">
        <f>$J$11+B40</f>
        <v>40013</v>
      </c>
      <c r="E40">
        <f>IF(((SUM(ReDiarioFert!C91:C97)/2)*$C$12)&lt;=0,"0",(((SUM(ReDiarioFert!C91:C97)/2)*$C$12)))</f>
        <v>276.4912562550111</v>
      </c>
      <c r="G40">
        <f>IF(((SUM(ReDiarioFert!E91:E97)/2)*$C$12)&lt;=0,"0",(((SUM(ReDiarioFert!E91:E97)/2)*$C$12)))</f>
        <v>129.99548739130435</v>
      </c>
      <c r="I40">
        <f>IF(((SUM(ReDiarioFert!G91:G97)/2)*$C$12)&lt;=0,"0",(((SUM(ReDiarioFert!G91:G97)/2)*$C$12)))</f>
        <v>281.30346299999997</v>
      </c>
      <c r="K40">
        <f>IF(((SUM(ReDiarioFert!I91:I97)/2)*$C$12)&lt;=0,"0",(((SUM(ReDiarioFert!I91:I97)/2)*$C$12)))</f>
        <v>180.54502467107594</v>
      </c>
      <c r="M40">
        <f>IF(((SUM(ReDiarioFert!K91:K97)/2)*$C$12)&lt;=0,"0",(((SUM(ReDiarioFert!K91:K97)/2)*$C$12)))</f>
        <v>0.01004805280304406</v>
      </c>
      <c r="O40">
        <f>IF(((SUM(ReDiarioFert!M91:M97)/2)*$C$12)&lt;=0,"0",(((SUM(ReDiarioFert!M91:M97)/2)*$C$12)))</f>
        <v>1.8777742024999997</v>
      </c>
      <c r="Q40">
        <f>$C$12*Main!$D$63</f>
        <v>301</v>
      </c>
      <c r="S40">
        <f>((E40/100)*$G$124+(G40/100)*$G$125+(I40/100)*$G$126+(K40/100)*$G$127+(M40/100)*$G$128+(O40)*$G$129+(Q40*$G$130))</f>
        <v>6192.907291270578</v>
      </c>
    </row>
    <row r="41" ht="18" customHeight="1">
      <c r="B41">
        <f>B40+4</f>
        <v>91</v>
      </c>
      <c r="C41">
        <f>$J$11+B41</f>
        <v>40017</v>
      </c>
      <c r="E41">
        <f>E40</f>
        <v>276.4912562550111</v>
      </c>
      <c r="G41">
        <f>G40</f>
        <v>129.99548739130435</v>
      </c>
      <c r="I41">
        <f>I40</f>
        <v>281.30346299999997</v>
      </c>
      <c r="K41">
        <f>K40</f>
        <v>180.54502467107594</v>
      </c>
      <c r="M41">
        <f>M40</f>
        <v>0.01004805280304406</v>
      </c>
      <c r="O41">
        <f>O40</f>
        <v>1.8777742024999997</v>
      </c>
      <c r="S41">
        <f>((E41/100)*$G$124+(G41/100)*$G$125+(I41/100)*$G$126+(K41/100)*$G$127+(M41/100)*$G$128+(O41)*$G$129+(Q41*$G$130))</f>
        <v>5350.107291270578</v>
      </c>
    </row>
    <row r="42">
      <c r="A42">
        <v>14</v>
      </c>
      <c r="B42">
        <f>B41+3</f>
        <v>94</v>
      </c>
      <c r="C42">
        <f>$J$11+B42</f>
        <v>40020</v>
      </c>
      <c r="E42">
        <f>IF(((SUM(ReDiarioFert!C98:C104)/2)*$C$12)&lt;=0,"0",(((SUM(ReDiarioFert!C98:C104)/2)*$C$12)))</f>
        <v>321.15620437136664</v>
      </c>
      <c r="G42">
        <f>IF(((SUM(ReDiarioFert!E98:E104)/2)*$C$12)&lt;=0,"0",(((SUM(ReDiarioFert!E98:E104)/2)*$C$12)))</f>
        <v>129.99548739130435</v>
      </c>
      <c r="I42">
        <f>IF(((SUM(ReDiarioFert!G98:G104)/2)*$C$12)&lt;=0,"0",(((SUM(ReDiarioFert!G98:G104)/2)*$C$12)))</f>
        <v>319.68457500000005</v>
      </c>
      <c r="K42">
        <f>IF(((SUM(ReDiarioFert!I98:I104)/2)*$C$12)&lt;=0,"0",(((SUM(ReDiarioFert!I98:I104)/2)*$C$12)))</f>
        <v>205.17863116508246</v>
      </c>
      <c r="M42">
        <f>IF(((SUM(ReDiarioFert!K98:K104)/2)*$C$12)&lt;=0,"0",(((SUM(ReDiarioFert!K98:K104)/2)*$C$12)))</f>
        <v>0.0114190115388615</v>
      </c>
      <c r="O42">
        <f>IF(((SUM(ReDiarioFert!M98:M104)/2)*$C$12)&lt;=0,"0",(((SUM(ReDiarioFert!M98:M104)/2)*$C$12)))</f>
        <v>1.8777742024999997</v>
      </c>
      <c r="Q42">
        <f>$C$12*Main!$D$63</f>
        <v>301</v>
      </c>
      <c r="S42">
        <f>((E42/100)*$G$124+(G42/100)*$G$125+(I42/100)*$G$126+(K42/100)*$G$127+(M42/100)*$G$128+(O42)*$G$129+(Q42*$G$130))</f>
        <v>6814.614455354584</v>
      </c>
    </row>
    <row r="43">
      <c r="B43">
        <f>B42+4</f>
        <v>98</v>
      </c>
      <c r="C43">
        <f>$J$11+B43</f>
        <v>40024</v>
      </c>
      <c r="E43">
        <f>E42</f>
        <v>321.15620437136664</v>
      </c>
      <c r="G43">
        <f>G42</f>
        <v>129.99548739130435</v>
      </c>
      <c r="I43">
        <f>I42</f>
        <v>319.68457500000005</v>
      </c>
      <c r="K43">
        <f>K42</f>
        <v>205.17863116508246</v>
      </c>
      <c r="M43">
        <f>M42</f>
        <v>0.0114190115388615</v>
      </c>
      <c r="O43">
        <f>O42</f>
        <v>1.8777742024999997</v>
      </c>
      <c r="S43">
        <f>((E43/100)*$G$124+(G43/100)*$G$125+(I43/100)*$G$126+(K43/100)*$G$127+(M43/100)*$G$128+(O43)*$G$129+(Q43*$G$130))</f>
        <v>5971.8144553545835</v>
      </c>
    </row>
    <row r="44">
      <c r="A44">
        <v>15</v>
      </c>
      <c r="B44">
        <f>B43+3</f>
        <v>101</v>
      </c>
      <c r="C44">
        <f>$J$11+B44</f>
        <v>40027</v>
      </c>
      <c r="E44">
        <f>IF(((SUM(ReDiarioFert!C105:C111)/2)*$C$12)&lt;=0,"0",(((SUM(ReDiarioFert!C105:C111)/2)*$C$12)))</f>
        <v>321.15620437136664</v>
      </c>
      <c r="G44">
        <f>IF(((SUM(ReDiarioFert!E105:E111)/2)*$C$12)&lt;=0,"0",(((SUM(ReDiarioFert!E105:E111)/2)*$C$12)))</f>
        <v>129.99548739130435</v>
      </c>
      <c r="I44">
        <f>IF(((SUM(ReDiarioFert!G105:G111)/2)*$C$12)&lt;=0,"0",(((SUM(ReDiarioFert!G105:G111)/2)*$C$12)))</f>
        <v>319.68457500000005</v>
      </c>
      <c r="K44">
        <f>IF(((SUM(ReDiarioFert!I105:I111)/2)*$C$12)&lt;=0,"0",(((SUM(ReDiarioFert!I105:I111)/2)*$C$12)))</f>
        <v>205.17863116508246</v>
      </c>
      <c r="M44">
        <f>IF(((SUM(ReDiarioFert!K105:K111)/2)*$C$12)&lt;=0,"0",(((SUM(ReDiarioFert!K105:K111)/2)*$C$12)))</f>
        <v>0.0114190115388615</v>
      </c>
      <c r="O44">
        <f>IF(((SUM(ReDiarioFert!M105:M111)/2)*$C$12)&lt;=0,"0",(((SUM(ReDiarioFert!M105:M111)/2)*$C$12)))</f>
        <v>1.8777742024999997</v>
      </c>
      <c r="Q44">
        <f>$C$12*Main!$D$63</f>
        <v>301</v>
      </c>
      <c r="S44">
        <f>((E44/100)*$G$124+(G44/100)*$G$125+(I44/100)*$G$126+(K44/100)*$G$127+(M44/100)*$G$128+(O44)*$G$129+(Q44*$G$130))</f>
        <v>6814.614455354584</v>
      </c>
    </row>
    <row r="45">
      <c r="B45">
        <f>B44+4</f>
        <v>105</v>
      </c>
      <c r="C45">
        <f>$J$11+B45</f>
        <v>40031</v>
      </c>
      <c r="E45">
        <f>E44</f>
        <v>321.15620437136664</v>
      </c>
      <c r="G45">
        <f>G44</f>
        <v>129.99548739130435</v>
      </c>
      <c r="I45">
        <f>I44</f>
        <v>319.68457500000005</v>
      </c>
      <c r="K45">
        <f>K44</f>
        <v>205.17863116508246</v>
      </c>
      <c r="M45">
        <f>M44</f>
        <v>0.0114190115388615</v>
      </c>
      <c r="O45">
        <f>O44</f>
        <v>1.8777742024999997</v>
      </c>
      <c r="S45">
        <f>((E45/100)*$G$124+(G45/100)*$G$125+(I45/100)*$G$126+(K45/100)*$G$127+(M45/100)*$G$128+(O45)*$G$129+(Q45*$G$130))</f>
        <v>5971.8144553545835</v>
      </c>
    </row>
    <row r="46">
      <c r="A46">
        <v>16</v>
      </c>
      <c r="B46">
        <f>B45+3</f>
        <v>108</v>
      </c>
      <c r="C46">
        <f>$J$11+B46</f>
        <v>40034</v>
      </c>
      <c r="E46">
        <f>IF(((SUM(ReDiarioFert!C112:C118)/2)*$C$12)&lt;=0,"0",(((SUM(ReDiarioFert!C112:C118)/2)*$C$12)))</f>
        <v>321.15620437136664</v>
      </c>
      <c r="G46">
        <f>IF(((SUM(ReDiarioFert!E112:E118)/2)*$C$12)&lt;=0,"0",(((SUM(ReDiarioFert!E112:E118)/2)*$C$12)))</f>
        <v>129.99548739130435</v>
      </c>
      <c r="I46">
        <f>IF(((SUM(ReDiarioFert!G112:G118)/2)*$C$12)&lt;=0,"0",(((SUM(ReDiarioFert!G112:G118)/2)*$C$12)))</f>
        <v>319.68457500000005</v>
      </c>
      <c r="K46">
        <f>IF(((SUM(ReDiarioFert!I112:I118)/2)*$C$12)&lt;=0,"0",(((SUM(ReDiarioFert!I112:I118)/2)*$C$12)))</f>
        <v>205.17863116508246</v>
      </c>
      <c r="M46">
        <f>IF(((SUM(ReDiarioFert!K112:K118)/2)*$C$12)&lt;=0,"0",(((SUM(ReDiarioFert!K112:K118)/2)*$C$12)))</f>
        <v>0.0114190115388615</v>
      </c>
      <c r="O46">
        <f>IF(((SUM(ReDiarioFert!M112:M118)/2)*$C$12)&lt;=0,"0",(((SUM(ReDiarioFert!M112:M118)/2)*$C$12)))</f>
        <v>1.8777742024999997</v>
      </c>
      <c r="Q46">
        <f>$C$12*Main!$D$63</f>
        <v>301</v>
      </c>
      <c r="S46">
        <f>((E46/100)*$G$124+(G46/100)*$G$125+(I46/100)*$G$126+(K46/100)*$G$127+(M46/100)*$G$128+(O46)*$G$129+(Q46*$G$130))</f>
        <v>6814.614455354584</v>
      </c>
    </row>
    <row r="47">
      <c r="B47">
        <f>B46+4</f>
        <v>112</v>
      </c>
      <c r="C47">
        <f>$J$11+B47</f>
        <v>40038</v>
      </c>
      <c r="E47">
        <f>E46</f>
        <v>321.15620437136664</v>
      </c>
      <c r="G47">
        <f>G46</f>
        <v>129.99548739130435</v>
      </c>
      <c r="I47">
        <f>I46</f>
        <v>319.68457500000005</v>
      </c>
      <c r="K47">
        <f>K46</f>
        <v>205.17863116508246</v>
      </c>
      <c r="M47">
        <f>M46</f>
        <v>0.0114190115388615</v>
      </c>
      <c r="O47">
        <f>O46</f>
        <v>1.8777742024999997</v>
      </c>
      <c r="S47">
        <f>((E47/100)*$G$124+(G47/100)*$G$125+(I47/100)*$G$126+(K47/100)*$G$127+(M47/100)*$G$128+(O47)*$G$129+(Q47*$G$130))</f>
        <v>5971.8144553545835</v>
      </c>
    </row>
    <row r="48">
      <c r="A48">
        <v>17</v>
      </c>
      <c r="B48">
        <f>B47+3</f>
        <v>115</v>
      </c>
      <c r="C48">
        <f>$J$11+B48</f>
        <v>40041</v>
      </c>
      <c r="E48">
        <f>IF(((SUM(ReDiarioFert!C119:C125)/2)*$C$12)&lt;=0,"0",(((SUM(ReDiarioFert!C119:C125)/2)*$C$12)))</f>
        <v>356.8402270792962</v>
      </c>
      <c r="G48">
        <f>IF(((SUM(ReDiarioFert!E119:E125)/2)*$C$12)&lt;=0,"0",(((SUM(ReDiarioFert!E119:E125)/2)*$C$12)))</f>
        <v>144.4394304347826</v>
      </c>
      <c r="I48">
        <f>IF(((SUM(ReDiarioFert!G119:G125)/2)*$C$12)&lt;=0,"0",(((SUM(ReDiarioFert!G119:G125)/2)*$C$12)))</f>
        <v>355.20508333333333</v>
      </c>
      <c r="K48">
        <f>IF(((SUM(ReDiarioFert!I119:I125)/2)*$C$12)&lt;=0,"0",(((SUM(ReDiarioFert!I119:I125)/2)*$C$12)))</f>
        <v>227.9762568500917</v>
      </c>
      <c r="M48">
        <f>IF(((SUM(ReDiarioFert!K119:K125)/2)*$C$12)&lt;=0,"0",(((SUM(ReDiarioFert!K119:K125)/2)*$C$12)))</f>
        <v>0.012687790598735003</v>
      </c>
      <c r="O48">
        <f>IF(((SUM(ReDiarioFert!M119:M125)/2)*$C$12)&lt;=0,"0",(((SUM(ReDiarioFert!M119:M125)/2)*$C$12)))</f>
        <v>1.8777742024999997</v>
      </c>
      <c r="Q48">
        <f>$C$12*Main!$D$63</f>
        <v>301</v>
      </c>
      <c r="S48">
        <f>((E48/100)*$G$124+(G48/100)*$G$125+(I48/100)*$G$126+(K48/100)*$G$127+(M48/100)*$G$128+(O48)*$G$129+(Q48*$G$130))</f>
        <v>7478.149394838426</v>
      </c>
    </row>
    <row r="49">
      <c r="B49">
        <f>B48+4</f>
        <v>119</v>
      </c>
      <c r="C49">
        <f>$J$11+B49</f>
        <v>40045</v>
      </c>
      <c r="E49">
        <f>E48</f>
        <v>356.8402270792962</v>
      </c>
      <c r="G49">
        <f>G48</f>
        <v>144.4394304347826</v>
      </c>
      <c r="I49">
        <f>I48</f>
        <v>355.20508333333333</v>
      </c>
      <c r="K49">
        <f>K48</f>
        <v>227.9762568500917</v>
      </c>
      <c r="M49">
        <f>M48</f>
        <v>0.012687790598735003</v>
      </c>
      <c r="O49">
        <f>O48</f>
        <v>1.8777742024999997</v>
      </c>
      <c r="S49">
        <f>((E49/100)*$G$124+(G49/100)*$G$125+(I49/100)*$G$126+(K49/100)*$G$127+(M49/100)*$G$128+(O49)*$G$129+(Q49*$G$130))</f>
        <v>6635.349394838426</v>
      </c>
    </row>
    <row r="50">
      <c r="A50">
        <v>18</v>
      </c>
      <c r="B50">
        <f>B49+3</f>
        <v>122</v>
      </c>
      <c r="C50">
        <f>$J$11+B50</f>
        <v>40048</v>
      </c>
      <c r="E50">
        <f>IF(((SUM(ReDiarioFert!C126:C132)/2)*$C$12)&lt;=0,"0",(((SUM(ReDiarioFert!C126:C132)/2)*$C$12)))</f>
        <v>356.8402270792962</v>
      </c>
      <c r="G50">
        <f>IF(((SUM(ReDiarioFert!E126:E132)/2)*$C$12)&lt;=0,"0",(((SUM(ReDiarioFert!E126:E132)/2)*$C$12)))</f>
        <v>144.4394304347826</v>
      </c>
      <c r="I50">
        <f>IF(((SUM(ReDiarioFert!G126:G132)/2)*$C$12)&lt;=0,"0",(((SUM(ReDiarioFert!G126:G132)/2)*$C$12)))</f>
        <v>355.20508333333333</v>
      </c>
      <c r="K50">
        <f>IF(((SUM(ReDiarioFert!I126:I132)/2)*$C$12)&lt;=0,"0",(((SUM(ReDiarioFert!I126:I132)/2)*$C$12)))</f>
        <v>227.9762568500917</v>
      </c>
      <c r="M50">
        <f>IF(((SUM(ReDiarioFert!K126:K132)/2)*$C$12)&lt;=0,"0",(((SUM(ReDiarioFert!K126:K132)/2)*$C$12)))</f>
        <v>0.012687790598735003</v>
      </c>
      <c r="O50">
        <f>IF(((SUM(ReDiarioFert!M126:M132)/2)*$C$12)&lt;=0,"0",(((SUM(ReDiarioFert!M126:M132)/2)*$C$12)))</f>
        <v>1.8777742024999997</v>
      </c>
      <c r="Q50">
        <f>$C$12*Main!$D$63</f>
        <v>301</v>
      </c>
      <c r="S50">
        <f>((E50/100)*$G$124+(G50/100)*$G$125+(I50/100)*$G$126+(K50/100)*$G$127+(M50/100)*$G$128+(O50)*$G$129+(Q50*$G$130))</f>
        <v>7478.149394838426</v>
      </c>
    </row>
    <row r="51">
      <c r="B51">
        <f>B50+4</f>
        <v>126</v>
      </c>
      <c r="C51">
        <f>$J$11+B51</f>
        <v>40052</v>
      </c>
      <c r="E51">
        <f>E50</f>
        <v>356.8402270792962</v>
      </c>
      <c r="G51">
        <f>G50</f>
        <v>144.4394304347826</v>
      </c>
      <c r="I51">
        <f>I50</f>
        <v>355.20508333333333</v>
      </c>
      <c r="K51">
        <f>K50</f>
        <v>227.9762568500917</v>
      </c>
      <c r="M51">
        <f>M50</f>
        <v>0.012687790598735003</v>
      </c>
      <c r="O51">
        <f>O50</f>
        <v>1.8777742024999997</v>
      </c>
      <c r="S51">
        <f>((E51/100)*$G$124+(G51/100)*$G$125+(I51/100)*$G$126+(K51/100)*$G$127+(M51/100)*$G$128+(O51)*$G$129+(Q51*$G$130))</f>
        <v>6635.349394838426</v>
      </c>
    </row>
    <row r="52">
      <c r="A52">
        <v>19</v>
      </c>
      <c r="B52">
        <f>B51+3</f>
        <v>129</v>
      </c>
      <c r="C52">
        <f>$J$11+B52</f>
        <v>40055</v>
      </c>
      <c r="E52">
        <f>IF(((SUM(ReDiarioFert!C133:C139)/2)*$C$12)&lt;=0,"0",(((SUM(ReDiarioFert!C133:C139)/2)*$C$12)))</f>
        <v>356.8402270792962</v>
      </c>
      <c r="G52">
        <f>IF(((SUM(ReDiarioFert!E133:E139)/2)*$C$12)&lt;=0,"0",(((SUM(ReDiarioFert!E133:E139)/2)*$C$12)))</f>
        <v>144.4394304347826</v>
      </c>
      <c r="I52">
        <f>IF(((SUM(ReDiarioFert!G133:G139)/2)*$C$12)&lt;=0,"0",(((SUM(ReDiarioFert!G133:G139)/2)*$C$12)))</f>
        <v>355.20508333333333</v>
      </c>
      <c r="K52">
        <f>IF(((SUM(ReDiarioFert!I133:I139)/2)*$C$12)&lt;=0,"0",(((SUM(ReDiarioFert!I133:I139)/2)*$C$12)))</f>
        <v>227.9762568500917</v>
      </c>
      <c r="M52">
        <f>IF(((SUM(ReDiarioFert!K133:K139)/2)*$C$12)&lt;=0,"0",(((SUM(ReDiarioFert!K133:K139)/2)*$C$12)))</f>
        <v>0.012687790598735003</v>
      </c>
      <c r="O52">
        <f>IF(((SUM(ReDiarioFert!M133:M139)/2)*$C$12)&lt;=0,"0",(((SUM(ReDiarioFert!M133:M139)/2)*$C$12)))</f>
        <v>1.8777742024999997</v>
      </c>
      <c r="Q52">
        <f>$C$12*Main!$D$63</f>
        <v>301</v>
      </c>
      <c r="S52">
        <f>((E52/100)*$G$124+(G52/100)*$G$125+(I52/100)*$G$126+(K52/100)*$G$127+(M52/100)*$G$128+(O52)*$G$129+(Q52*$G$130))</f>
        <v>7478.149394838426</v>
      </c>
    </row>
    <row r="53">
      <c r="B53">
        <f>B52+4</f>
        <v>133</v>
      </c>
      <c r="C53">
        <f>$J$11+B53</f>
        <v>40059</v>
      </c>
      <c r="E53">
        <f>E52</f>
        <v>356.8402270792962</v>
      </c>
      <c r="G53">
        <f>G52</f>
        <v>144.4394304347826</v>
      </c>
      <c r="I53">
        <f>I52</f>
        <v>355.20508333333333</v>
      </c>
      <c r="K53">
        <f>K52</f>
        <v>227.9762568500917</v>
      </c>
      <c r="M53">
        <f>M52</f>
        <v>0.012687790598735003</v>
      </c>
      <c r="O53">
        <f>O52</f>
        <v>1.8777742024999997</v>
      </c>
      <c r="S53">
        <f>((E53/100)*$G$124+(G53/100)*$G$125+(I53/100)*$G$126+(K53/100)*$G$127+(M53/100)*$G$128+(O53)*$G$129+(Q53*$G$130))</f>
        <v>6635.349394838426</v>
      </c>
    </row>
    <row r="54">
      <c r="A54">
        <v>20</v>
      </c>
      <c r="B54">
        <f>B53+3</f>
        <v>136</v>
      </c>
      <c r="C54">
        <f>$J$11+B54</f>
        <v>40062</v>
      </c>
      <c r="E54">
        <f>IF(((SUM(ReDiarioFert!C140:C146)/2)*$C$12)&lt;=0,"0",(((SUM(ReDiarioFert!C140:C146)/2)*$C$12)))</f>
        <v>356.8402270792962</v>
      </c>
      <c r="G54">
        <f>IF(((SUM(ReDiarioFert!E140:E146)/2)*$C$12)&lt;=0,"0",(((SUM(ReDiarioFert!E140:E146)/2)*$C$12)))</f>
        <v>144.4394304347826</v>
      </c>
      <c r="I54">
        <f>IF(((SUM(ReDiarioFert!G140:G146)/2)*$C$12)&lt;=0,"0",(((SUM(ReDiarioFert!G140:G146)/2)*$C$12)))</f>
        <v>355.20508333333333</v>
      </c>
      <c r="K54">
        <f>IF(((SUM(ReDiarioFert!I140:I146)/2)*$C$12)&lt;=0,"0",(((SUM(ReDiarioFert!I140:I146)/2)*$C$12)))</f>
        <v>227.9762568500917</v>
      </c>
      <c r="M54">
        <f>IF(((SUM(ReDiarioFert!K140:K146)/2)*$C$12)&lt;=0,"0",(((SUM(ReDiarioFert!K140:K146)/2)*$C$12)))</f>
        <v>0.012687790598735003</v>
      </c>
      <c r="O54">
        <f>IF(((SUM(ReDiarioFert!M140:M146)/2)*$C$12)&lt;=0,"0",(((SUM(ReDiarioFert!M140:M146)/2)*$C$12)))</f>
        <v>1.8777742024999997</v>
      </c>
      <c r="Q54">
        <f>$C$12*Main!$D$63</f>
        <v>301</v>
      </c>
      <c r="S54">
        <f>((E54/100)*$G$124+(G54/100)*$G$125+(I54/100)*$G$126+(K54/100)*$G$127+(M54/100)*$G$128+(O54)*$G$129+(Q54*$G$130))</f>
        <v>7478.149394838426</v>
      </c>
    </row>
    <row r="55">
      <c r="B55">
        <f>B54+4</f>
        <v>140</v>
      </c>
      <c r="C55">
        <f>$J$11+B55</f>
        <v>40066</v>
      </c>
      <c r="E55">
        <f>E54</f>
        <v>356.8402270792962</v>
      </c>
      <c r="G55">
        <f>G54</f>
        <v>144.4394304347826</v>
      </c>
      <c r="I55">
        <f>I54</f>
        <v>355.20508333333333</v>
      </c>
      <c r="K55">
        <f>K54</f>
        <v>227.9762568500917</v>
      </c>
      <c r="M55">
        <f>M54</f>
        <v>0.012687790598735003</v>
      </c>
      <c r="O55">
        <f>O54</f>
        <v>1.8777742024999997</v>
      </c>
      <c r="S55">
        <f>((E55/100)*$G$124+(G55/100)*$G$125+(I55/100)*$G$126+(K55/100)*$G$127+(M55/100)*$G$128+(O55)*$G$129+(Q55*$G$130))</f>
        <v>6635.349394838426</v>
      </c>
    </row>
    <row r="56">
      <c r="A56">
        <v>21</v>
      </c>
      <c r="B56">
        <f>B55+3</f>
        <v>143</v>
      </c>
      <c r="C56">
        <f>$J$11+B56</f>
        <v>40069</v>
      </c>
      <c r="E56">
        <f>IF(((SUM(ReDiarioFert!C147:C153)/2)*$C$12)&lt;=0,"0",(((SUM(ReDiarioFert!C147:C153)/2)*$C$12)))</f>
        <v>356.8402270792962</v>
      </c>
      <c r="G56">
        <f>IF(((SUM(ReDiarioFert!E147:E153)/2)*$C$12)&lt;=0,"0",(((SUM(ReDiarioFert!E147:E153)/2)*$C$12)))</f>
        <v>144.4394304347826</v>
      </c>
      <c r="I56">
        <f>IF(((SUM(ReDiarioFert!G147:G153)/2)*$C$12)&lt;=0,"0",(((SUM(ReDiarioFert!G147:G153)/2)*$C$12)))</f>
        <v>355.20508333333333</v>
      </c>
      <c r="K56">
        <f>IF(((SUM(ReDiarioFert!I147:I153)/2)*$C$12)&lt;=0,"0",(((SUM(ReDiarioFert!I147:I153)/2)*$C$12)))</f>
        <v>227.9762568500917</v>
      </c>
      <c r="M56">
        <f>IF(((SUM(ReDiarioFert!K147:K153)/2)*$C$12)&lt;=0,"0",(((SUM(ReDiarioFert!K147:K153)/2)*$C$12)))</f>
        <v>0.012687790598735003</v>
      </c>
      <c r="O56">
        <f>IF(((SUM(ReDiarioFert!M147:M153)/2)*$C$12)&lt;=0,"0",(((SUM(ReDiarioFert!M147:M153)/2)*$C$12)))</f>
        <v>1.8777742024999997</v>
      </c>
      <c r="Q56">
        <f>$C$12*Main!$D$63</f>
        <v>301</v>
      </c>
      <c r="S56">
        <f>((E56/100)*$G$124+(G56/100)*$G$125+(I56/100)*$G$126+(K56/100)*$G$127+(M56/100)*$G$128+(O56)*$G$129+(Q56*$G$130))</f>
        <v>7478.149394838426</v>
      </c>
    </row>
    <row r="57">
      <c r="B57">
        <f>B56+4</f>
        <v>147</v>
      </c>
      <c r="C57">
        <f>$J$11+B57</f>
        <v>40073</v>
      </c>
      <c r="E57">
        <f>E56</f>
        <v>356.8402270792962</v>
      </c>
      <c r="G57">
        <f>G56</f>
        <v>144.4394304347826</v>
      </c>
      <c r="I57">
        <f>I56</f>
        <v>355.20508333333333</v>
      </c>
      <c r="K57">
        <f>K56</f>
        <v>227.9762568500917</v>
      </c>
      <c r="M57">
        <f>M56</f>
        <v>0.012687790598735003</v>
      </c>
      <c r="O57">
        <f>O56</f>
        <v>1.8777742024999997</v>
      </c>
      <c r="S57">
        <f>((E57/100)*$G$124+(G57/100)*$G$125+(I57/100)*$G$126+(K57/100)*$G$127+(M57/100)*$G$128+(O57)*$G$129+(Q57*$G$130))</f>
        <v>6635.349394838426</v>
      </c>
    </row>
    <row r="58">
      <c r="A58">
        <v>22</v>
      </c>
      <c r="B58">
        <f>B57+3</f>
        <v>150</v>
      </c>
      <c r="C58">
        <f>$J$11+B58</f>
        <v>40076</v>
      </c>
      <c r="E58">
        <f>IF(((SUM(ReDiarioFert!C154:C160)/2)*$C$12)&lt;=0,"0",(((SUM(ReDiarioFert!C154:C160)/2)*$C$12)))</f>
        <v>356.8402270792962</v>
      </c>
      <c r="G58">
        <f>IF(((SUM(ReDiarioFert!E154:E160)/2)*$C$12)&lt;=0,"0",(((SUM(ReDiarioFert!E154:E160)/2)*$C$12)))</f>
        <v>144.4394304347826</v>
      </c>
      <c r="I58">
        <f>IF(((SUM(ReDiarioFert!G154:G160)/2)*$C$12)&lt;=0,"0",(((SUM(ReDiarioFert!G154:G160)/2)*$C$12)))</f>
        <v>355.20508333333333</v>
      </c>
      <c r="K58">
        <f>IF(((SUM(ReDiarioFert!I154:I160)/2)*$C$12)&lt;=0,"0",(((SUM(ReDiarioFert!I154:I160)/2)*$C$12)))</f>
        <v>227.9762568500917</v>
      </c>
      <c r="M58">
        <f>IF(((SUM(ReDiarioFert!K154:K160)/2)*$C$12)&lt;=0,"0",(((SUM(ReDiarioFert!K154:K160)/2)*$C$12)))</f>
        <v>0.012687790598735003</v>
      </c>
      <c r="O58">
        <f>IF(((SUM(ReDiarioFert!M154:M160)/2)*$C$12)&lt;=0,"0",(((SUM(ReDiarioFert!M154:M160)/2)*$C$12)))</f>
        <v>1.8777742024999997</v>
      </c>
      <c r="Q58">
        <f>$C$12*Main!$D$63</f>
        <v>301</v>
      </c>
      <c r="S58">
        <f>((E58/100)*$G$124+(G58/100)*$G$125+(I58/100)*$G$126+(K58/100)*$G$127+(M58/100)*$G$128+(O58)*$G$129+(Q58*$G$130))</f>
        <v>7478.149394838426</v>
      </c>
    </row>
    <row r="59">
      <c r="B59">
        <f>B58+4</f>
        <v>154</v>
      </c>
      <c r="C59">
        <f>$J$11+B59</f>
        <v>40080</v>
      </c>
      <c r="E59">
        <f>E58</f>
        <v>356.8402270792962</v>
      </c>
      <c r="G59">
        <f>G58</f>
        <v>144.4394304347826</v>
      </c>
      <c r="I59">
        <f>I58</f>
        <v>355.20508333333333</v>
      </c>
      <c r="K59">
        <f>K58</f>
        <v>227.9762568500917</v>
      </c>
      <c r="M59">
        <f>M58</f>
        <v>0.012687790598735003</v>
      </c>
      <c r="O59">
        <f>O58</f>
        <v>1.8777742024999997</v>
      </c>
      <c r="S59">
        <f>((E59/100)*$G$124+(G59/100)*$G$125+(I59/100)*$G$126+(K59/100)*$G$127+(M59/100)*$G$128+(O59)*$G$129+(Q59*$G$130))</f>
        <v>6635.349394838426</v>
      </c>
    </row>
    <row r="60">
      <c r="A60">
        <v>23</v>
      </c>
      <c r="B60">
        <f>B59+3</f>
        <v>157</v>
      </c>
      <c r="C60">
        <f>$J$11+B60</f>
        <v>40083</v>
      </c>
      <c r="E60">
        <f>IF(((SUM(ReDiarioFert!C161:C167)/2)*$C$12)&lt;=0,"0",(((SUM(ReDiarioFert!C161:C167)/2)*$C$12)))</f>
        <v>356.8402270792962</v>
      </c>
      <c r="G60">
        <f>IF(((SUM(ReDiarioFert!E161:E167)/2)*$C$12)&lt;=0,"0",(((SUM(ReDiarioFert!E161:E167)/2)*$C$12)))</f>
        <v>144.4394304347826</v>
      </c>
      <c r="I60">
        <f>IF(((SUM(ReDiarioFert!G161:G167)/2)*$C$12)&lt;=0,"0",(((SUM(ReDiarioFert!G161:G167)/2)*$C$12)))</f>
        <v>355.20508333333333</v>
      </c>
      <c r="K60">
        <f>IF(((SUM(ReDiarioFert!I161:I167)/2)*$C$12)&lt;=0,"0",(((SUM(ReDiarioFert!I161:I167)/2)*$C$12)))</f>
        <v>227.9762568500917</v>
      </c>
      <c r="M60">
        <f>IF(((SUM(ReDiarioFert!K161:K167)/2)*$C$12)&lt;=0,"0",(((SUM(ReDiarioFert!K161:K167)/2)*$C$12)))</f>
        <v>0.012687790598735003</v>
      </c>
      <c r="O60">
        <f>IF(((SUM(ReDiarioFert!M161:M167)/2)*$C$12)&lt;=0,"0",(((SUM(ReDiarioFert!M161:M167)/2)*$C$12)))</f>
        <v>1.8777742024999997</v>
      </c>
      <c r="Q60">
        <f>$C$12*Main!$D$63</f>
        <v>301</v>
      </c>
      <c r="S60">
        <f>((E60/100)*$G$124+(G60/100)*$G$125+(I60/100)*$G$126+(K60/100)*$G$127+(M60/100)*$G$128+(O60)*$G$129+(Q60*$G$130))</f>
        <v>7478.149394838426</v>
      </c>
    </row>
    <row r="61">
      <c r="B61">
        <f>B60+4</f>
        <v>161</v>
      </c>
      <c r="C61">
        <f>$J$11+B61</f>
        <v>40087</v>
      </c>
      <c r="E61">
        <f>E60</f>
        <v>356.8402270792962</v>
      </c>
      <c r="G61">
        <f>G60</f>
        <v>144.4394304347826</v>
      </c>
      <c r="I61">
        <f>I60</f>
        <v>355.20508333333333</v>
      </c>
      <c r="K61">
        <f>K60</f>
        <v>227.9762568500917</v>
      </c>
      <c r="M61">
        <f>M60</f>
        <v>0.012687790598735003</v>
      </c>
      <c r="O61">
        <f>O60</f>
        <v>1.8777742024999997</v>
      </c>
      <c r="S61">
        <f>((E61/100)*$G$124+(G61/100)*$G$125+(I61/100)*$G$126+(K61/100)*$G$127+(M61/100)*$G$128+(O61)*$G$129+(Q61*$G$130))</f>
        <v>6635.349394838426</v>
      </c>
    </row>
    <row r="62">
      <c r="A62">
        <v>24</v>
      </c>
      <c r="B62">
        <f>B61+3</f>
        <v>164</v>
      </c>
      <c r="C62">
        <f>$J$11+B62</f>
        <v>40090</v>
      </c>
      <c r="E62">
        <f>IF(((SUM(ReDiarioFert!C168:C174)/2)*$C$12)&lt;=0,"0",(((SUM(ReDiarioFert!C168:C174)/2)*$C$12)))</f>
        <v>356.8402270792962</v>
      </c>
      <c r="G62">
        <f>IF(((SUM(ReDiarioFert!E168:E174)/2)*$C$12)&lt;=0,"0",(((SUM(ReDiarioFert!E168:E174)/2)*$C$12)))</f>
        <v>144.4394304347826</v>
      </c>
      <c r="I62">
        <f>IF(((SUM(ReDiarioFert!G168:G174)/2)*$C$12)&lt;=0,"0",(((SUM(ReDiarioFert!G168:G174)/2)*$C$12)))</f>
        <v>355.20508333333333</v>
      </c>
      <c r="K62">
        <f>IF(((SUM(ReDiarioFert!I168:I174)/2)*$C$12)&lt;=0,"0",(((SUM(ReDiarioFert!I168:I174)/2)*$C$12)))</f>
        <v>227.9762568500917</v>
      </c>
      <c r="M62">
        <f>IF(((SUM(ReDiarioFert!K168:K174)/2)*$C$12)&lt;=0,"0",(((SUM(ReDiarioFert!K168:K174)/2)*$C$12)))</f>
        <v>0.012687790598735003</v>
      </c>
      <c r="O62">
        <f>IF(((SUM(ReDiarioFert!M168:M174)/2)*$C$12)&lt;=0,"0",(((SUM(ReDiarioFert!M168:M174)/2)*$C$12)))</f>
        <v>1.8777742024999997</v>
      </c>
      <c r="Q62">
        <f>$C$12*Main!$D$63</f>
        <v>301</v>
      </c>
      <c r="S62">
        <f>((E62/100)*$G$124+(G62/100)*$G$125+(I62/100)*$G$126+(K62/100)*$G$127+(M62/100)*$G$128+(O62)*$G$129+(Q62*$G$130))</f>
        <v>7478.149394838426</v>
      </c>
    </row>
    <row r="63">
      <c r="B63">
        <f>B62+4</f>
        <v>168</v>
      </c>
      <c r="C63">
        <f>$J$11+B63</f>
        <v>40094</v>
      </c>
      <c r="E63">
        <f>E62</f>
        <v>356.8402270792962</v>
      </c>
      <c r="G63">
        <f>G62</f>
        <v>144.4394304347826</v>
      </c>
      <c r="I63">
        <f>I62</f>
        <v>355.20508333333333</v>
      </c>
      <c r="K63">
        <f>K62</f>
        <v>227.9762568500917</v>
      </c>
      <c r="M63">
        <f>M62</f>
        <v>0.012687790598735003</v>
      </c>
      <c r="O63">
        <f>O62</f>
        <v>1.8777742024999997</v>
      </c>
      <c r="S63">
        <f>((E63/100)*$G$124+(G63/100)*$G$125+(I63/100)*$G$126+(K63/100)*$G$127+(M63/100)*$G$128+(O63)*$G$129+(Q63*$G$130))</f>
        <v>6635.349394838426</v>
      </c>
    </row>
    <row r="64">
      <c r="A64">
        <v>25</v>
      </c>
      <c r="B64">
        <f>B63+3</f>
        <v>171</v>
      </c>
      <c r="C64">
        <f>$J$11+B64</f>
        <v>40097</v>
      </c>
      <c r="E64">
        <f>IF(((SUM(ReDiarioFert!C175:C181)/2)*$C$12)&lt;=0,"0",(((SUM(ReDiarioFert!C175:C181)/2)*$C$12)))</f>
        <v>356.8402270792962</v>
      </c>
      <c r="G64">
        <f>IF(((SUM(ReDiarioFert!E175:E181)/2)*$C$12)&lt;=0,"0",(((SUM(ReDiarioFert!E175:E181)/2)*$C$12)))</f>
        <v>144.4394304347826</v>
      </c>
      <c r="I64">
        <f>IF(((SUM(ReDiarioFert!G175:G181)/2)*$C$12)&lt;=0,"0",(((SUM(ReDiarioFert!G175:G181)/2)*$C$12)))</f>
        <v>355.20508333333333</v>
      </c>
      <c r="K64">
        <f>IF(((SUM(ReDiarioFert!I175:I181)/2)*$C$12)&lt;=0,"0",(((SUM(ReDiarioFert!I175:I181)/2)*$C$12)))</f>
        <v>227.9762568500917</v>
      </c>
      <c r="M64">
        <f>IF(((SUM(ReDiarioFert!K175:K181)/2)*$C$12)&lt;=0,"0",(((SUM(ReDiarioFert!K175:K181)/2)*$C$12)))</f>
        <v>0.012687790598735003</v>
      </c>
      <c r="O64">
        <f>IF(((SUM(ReDiarioFert!M175:M181)/2)*$C$12)&lt;=0,"0",(((SUM(ReDiarioFert!M175:M181)/2)*$C$12)))</f>
        <v>1.8777742024999997</v>
      </c>
      <c r="Q64">
        <f>$C$12*Main!$D$63</f>
        <v>301</v>
      </c>
      <c r="S64">
        <f>((E64/100)*$G$124+(G64/100)*$G$125+(I64/100)*$G$126+(K64/100)*$G$127+(M64/100)*$G$128+(O64)*$G$129+(Q64*$G$130))</f>
        <v>7478.149394838426</v>
      </c>
    </row>
    <row r="65">
      <c r="B65">
        <f>B64+4</f>
        <v>175</v>
      </c>
      <c r="C65">
        <f>$J$11+B65</f>
        <v>40101</v>
      </c>
      <c r="E65">
        <f>E64</f>
        <v>356.8402270792962</v>
      </c>
      <c r="G65">
        <f>G64</f>
        <v>144.4394304347826</v>
      </c>
      <c r="I65">
        <f>I64</f>
        <v>355.20508333333333</v>
      </c>
      <c r="K65">
        <f>K64</f>
        <v>227.9762568500917</v>
      </c>
      <c r="M65">
        <f>M64</f>
        <v>0.012687790598735003</v>
      </c>
      <c r="O65">
        <f>O64</f>
        <v>1.8777742024999997</v>
      </c>
      <c r="S65">
        <f>((E65/100)*$G$124+(G65/100)*$G$125+(I65/100)*$G$126+(K65/100)*$G$127+(M65/100)*$G$128+(O65)*$G$129+(Q65*$G$130))</f>
        <v>6635.349394838426</v>
      </c>
    </row>
    <row r="66">
      <c r="A66">
        <v>26</v>
      </c>
      <c r="B66">
        <f>B65+3</f>
        <v>178</v>
      </c>
      <c r="C66">
        <f>$J$11+B66</f>
        <v>40104</v>
      </c>
      <c r="E66">
        <f>IF(((SUM(ReDiarioFert!C182:C188)/2)*$C$12)&lt;=0,"0",(((SUM(ReDiarioFert!C182:C188)/2)*$C$12)))</f>
        <v>356.8402270792962</v>
      </c>
      <c r="G66">
        <f>IF(((SUM(ReDiarioFert!E182:E188)/2)*$C$12)&lt;=0,"0",(((SUM(ReDiarioFert!E182:E188)/2)*$C$12)))</f>
        <v>144.4394304347826</v>
      </c>
      <c r="I66">
        <f>IF(((SUM(ReDiarioFert!G182:G188)/2)*$C$12)&lt;=0,"0",(((SUM(ReDiarioFert!G182:G188)/2)*$C$12)))</f>
        <v>355.20508333333333</v>
      </c>
      <c r="K66">
        <f>IF(((SUM(ReDiarioFert!I182:I188)/2)*$C$12)&lt;=0,"0",(((SUM(ReDiarioFert!I182:I188)/2)*$C$12)))</f>
        <v>227.9762568500917</v>
      </c>
      <c r="M66">
        <f>IF(((SUM(ReDiarioFert!K182:K188)/2)*$C$12)&lt;=0,"0",(((SUM(ReDiarioFert!K182:K188)/2)*$C$12)))</f>
        <v>0.012687790598735003</v>
      </c>
      <c r="O66">
        <f>IF(((SUM(ReDiarioFert!M182:M188)/2)*$C$12)&lt;=0,"0",(((SUM(ReDiarioFert!M182:M188)/2)*$C$12)))</f>
        <v>1.8777742024999997</v>
      </c>
      <c r="Q66">
        <f>$C$12*Main!$D$63</f>
        <v>301</v>
      </c>
      <c r="S66">
        <f>((E66/100)*$G$124+(G66/100)*$G$125+(I66/100)*$G$126+(K66/100)*$G$127+(M66/100)*$G$128+(O66)*$G$129+(Q66*$G$130))</f>
        <v>7478.149394838426</v>
      </c>
    </row>
    <row r="67">
      <c r="B67">
        <f>B66+4</f>
        <v>182</v>
      </c>
      <c r="C67">
        <f>$J$11+B67</f>
        <v>40108</v>
      </c>
      <c r="E67">
        <f>E66</f>
        <v>356.8402270792962</v>
      </c>
      <c r="G67">
        <f>G66</f>
        <v>144.4394304347826</v>
      </c>
      <c r="I67">
        <f>I66</f>
        <v>355.20508333333333</v>
      </c>
      <c r="K67">
        <f>K66</f>
        <v>227.9762568500917</v>
      </c>
      <c r="M67">
        <f>M66</f>
        <v>0.012687790598735003</v>
      </c>
      <c r="O67">
        <f>O66</f>
        <v>1.8777742024999997</v>
      </c>
      <c r="S67">
        <f>((E67/100)*$G$124+(G67/100)*$G$125+(I67/100)*$G$126+(K67/100)*$G$127+(M67/100)*$G$128+(O67)*$G$129+(Q67*$G$130))</f>
        <v>6635.349394838426</v>
      </c>
    </row>
    <row r="68">
      <c r="A68">
        <v>27</v>
      </c>
      <c r="B68">
        <f>B67+3</f>
        <v>185</v>
      </c>
      <c r="C68">
        <f>$J$11+B68</f>
        <v>40111</v>
      </c>
      <c r="E68">
        <f>IF(((SUM(ReDiarioFert!C189:C195)/2)*$C$12)&lt;=0,"0",(((SUM(ReDiarioFert!C189:C195)/2)*$C$12)))</f>
        <v>398.5235888479633</v>
      </c>
      <c r="G68">
        <f>IF(((SUM(ReDiarioFert!E189:E195)/2)*$C$12)&lt;=0,"0",(((SUM(ReDiarioFert!E189:E195)/2)*$C$12)))</f>
        <v>144.4394304347826</v>
      </c>
      <c r="I68">
        <f>IF(((SUM(ReDiarioFert!G189:G195)/2)*$C$12)&lt;=0,"0",(((SUM(ReDiarioFert!G189:G195)/2)*$C$12)))</f>
        <v>391.0240833333333</v>
      </c>
      <c r="K68">
        <f>IF(((SUM(ReDiarioFert!I189:I195)/2)*$C$12)&lt;=0,"0",(((SUM(ReDiarioFert!I189:I195)/2)*$C$12)))</f>
        <v>250.96545922152947</v>
      </c>
      <c r="M68">
        <f>IF(((SUM(ReDiarioFert!K189:K195)/2)*$C$12)&lt;=0,"0",(((SUM(ReDiarioFert!K189:K195)/2)*$C$12)))</f>
        <v>0.013967231667514998</v>
      </c>
      <c r="O68">
        <f>IF(((SUM(ReDiarioFert!M189:M195)/2)*$C$12)&lt;=0,"0",(((SUM(ReDiarioFert!M189:M195)/2)*$C$12)))</f>
        <v>1.8777742024999997</v>
      </c>
      <c r="Q68">
        <f>$C$12*Main!$D$63</f>
        <v>301</v>
      </c>
      <c r="S68">
        <f>((E68/100)*$G$124+(G68/100)*$G$125+(I68/100)*$G$126+(K68/100)*$G$127+(M68/100)*$G$128+(O68)*$G$129+(Q68*$G$130))</f>
        <v>8058.354807081954</v>
      </c>
    </row>
    <row r="69">
      <c r="B69">
        <f>B68+4</f>
        <v>189</v>
      </c>
      <c r="C69">
        <f>$J$11+B69</f>
        <v>40115</v>
      </c>
      <c r="E69">
        <f>E68</f>
        <v>398.5235888479633</v>
      </c>
      <c r="G69">
        <f>G68</f>
        <v>144.4394304347826</v>
      </c>
      <c r="I69">
        <f>I68</f>
        <v>391.0240833333333</v>
      </c>
      <c r="K69">
        <f>K68</f>
        <v>250.96545922152947</v>
      </c>
      <c r="M69">
        <f>M68</f>
        <v>0.013967231667514998</v>
      </c>
      <c r="O69">
        <f>O68</f>
        <v>1.8777742024999997</v>
      </c>
      <c r="S69">
        <f>((E69/100)*$G$124+(G69/100)*$G$125+(I69/100)*$G$126+(K69/100)*$G$127+(M69/100)*$G$128+(O69)*$G$129+(Q69*$G$130))</f>
        <v>7215.554807081954</v>
      </c>
    </row>
    <row r="70">
      <c r="A70">
        <v>28</v>
      </c>
      <c r="B70">
        <f>B69+3</f>
        <v>192</v>
      </c>
      <c r="C70">
        <f>$J$11+B70</f>
        <v>40118</v>
      </c>
      <c r="E70">
        <f>IF(((SUM(ReDiarioFert!C196:C202)/2)*$C$12)&lt;=0,"0",(((SUM(ReDiarioFert!C196:C202)/2)*$C$12)))</f>
        <v>398.5235888479633</v>
      </c>
      <c r="G70">
        <f>IF(((SUM(ReDiarioFert!E196:E202)/2)*$C$12)&lt;=0,"0",(((SUM(ReDiarioFert!E196:E202)/2)*$C$12)))</f>
        <v>144.4394304347826</v>
      </c>
      <c r="I70">
        <f>IF(((SUM(ReDiarioFert!G196:G202)/2)*$C$12)&lt;=0,"0",(((SUM(ReDiarioFert!G196:G202)/2)*$C$12)))</f>
        <v>391.0240833333333</v>
      </c>
      <c r="K70">
        <f>IF(((SUM(ReDiarioFert!I196:I202)/2)*$C$12)&lt;=0,"0",(((SUM(ReDiarioFert!I196:I202)/2)*$C$12)))</f>
        <v>250.96545922152947</v>
      </c>
      <c r="M70">
        <f>IF(((SUM(ReDiarioFert!K196:K202)/2)*$C$12)&lt;=0,"0",(((SUM(ReDiarioFert!K196:K202)/2)*$C$12)))</f>
        <v>0.013967231667514998</v>
      </c>
      <c r="O70">
        <f>IF(((SUM(ReDiarioFert!M196:M202)/2)*$C$12)&lt;=0,"0",(((SUM(ReDiarioFert!M196:M202)/2)*$C$12)))</f>
        <v>1.8777742024999997</v>
      </c>
      <c r="Q70">
        <f>$C$12*Main!$D$63</f>
        <v>301</v>
      </c>
      <c r="S70">
        <f>((E70/100)*$G$124+(G70/100)*$G$125+(I70/100)*$G$126+(K70/100)*$G$127+(M70/100)*$G$128+(O70)*$G$129+(Q70*$G$130))</f>
        <v>8058.354807081954</v>
      </c>
    </row>
    <row r="71">
      <c r="B71">
        <f>B70+4</f>
        <v>196</v>
      </c>
      <c r="C71">
        <f>$J$11+B71</f>
        <v>40122</v>
      </c>
      <c r="E71">
        <f>E70</f>
        <v>398.5235888479633</v>
      </c>
      <c r="G71">
        <f>G70</f>
        <v>144.4394304347826</v>
      </c>
      <c r="I71">
        <f>I70</f>
        <v>391.0240833333333</v>
      </c>
      <c r="K71">
        <f>K70</f>
        <v>250.96545922152947</v>
      </c>
      <c r="M71">
        <f>M70</f>
        <v>0.013967231667514998</v>
      </c>
      <c r="O71">
        <f>O70</f>
        <v>1.8777742024999997</v>
      </c>
      <c r="S71">
        <f>((E71/100)*$G$124+(G71/100)*$G$125+(I71/100)*$G$126+(K71/100)*$G$127+(M71/100)*$G$128+(O71)*$G$129+(Q71*$G$130))</f>
        <v>7215.554807081954</v>
      </c>
    </row>
    <row r="72">
      <c r="A72">
        <v>29</v>
      </c>
      <c r="B72">
        <f>B71+3</f>
        <v>199</v>
      </c>
      <c r="C72">
        <f>$J$11+B72</f>
        <v>40125</v>
      </c>
      <c r="E72">
        <f>IF(((SUM(ReDiarioFert!C203:C209)/2)*$C$12)&lt;=0,"0",(((SUM(ReDiarioFert!C203:C209)/2)*$C$12)))</f>
        <v>398.5235888479633</v>
      </c>
      <c r="G72">
        <f>IF(((SUM(ReDiarioFert!E203:E209)/2)*$C$12)&lt;=0,"0",(((SUM(ReDiarioFert!E203:E209)/2)*$C$12)))</f>
        <v>144.4394304347826</v>
      </c>
      <c r="I72">
        <f>IF(((SUM(ReDiarioFert!G203:G209)/2)*$C$12)&lt;=0,"0",(((SUM(ReDiarioFert!G203:G209)/2)*$C$12)))</f>
        <v>391.0240833333333</v>
      </c>
      <c r="K72">
        <f>IF(((SUM(ReDiarioFert!I203:I209)/2)*$C$12)&lt;=0,"0",(((SUM(ReDiarioFert!I203:I209)/2)*$C$12)))</f>
        <v>250.96545922152947</v>
      </c>
      <c r="M72">
        <f>IF(((SUM(ReDiarioFert!K203:K209)/2)*$C$12)&lt;=0,"0",(((SUM(ReDiarioFert!K203:K209)/2)*$C$12)))</f>
        <v>0.013967231667514998</v>
      </c>
      <c r="O72">
        <f>IF(((SUM(ReDiarioFert!M203:M209)/2)*$C$12)&lt;=0,"0",(((SUM(ReDiarioFert!M203:M209)/2)*$C$12)))</f>
        <v>1.8777742024999997</v>
      </c>
      <c r="Q72">
        <f>$C$12*Main!$D$63</f>
        <v>301</v>
      </c>
      <c r="S72">
        <f>((E72/100)*$G$124+(G72/100)*$G$125+(I72/100)*$G$126+(K72/100)*$G$127+(M72/100)*$G$128+(O72)*$G$129+(Q72*$G$130))</f>
        <v>8058.354807081954</v>
      </c>
    </row>
    <row r="73">
      <c r="B73">
        <f>B72+4</f>
        <v>203</v>
      </c>
      <c r="C73">
        <f>$J$11+B73</f>
        <v>40129</v>
      </c>
      <c r="E73">
        <f>E72</f>
        <v>398.5235888479633</v>
      </c>
      <c r="G73">
        <f>G72</f>
        <v>144.4394304347826</v>
      </c>
      <c r="I73">
        <f>I72</f>
        <v>391.0240833333333</v>
      </c>
      <c r="K73">
        <f>K72</f>
        <v>250.96545922152947</v>
      </c>
      <c r="M73">
        <f>M72</f>
        <v>0.013967231667514998</v>
      </c>
      <c r="O73">
        <f>O72</f>
        <v>1.8777742024999997</v>
      </c>
      <c r="S73">
        <f>((E73/100)*$G$124+(G73/100)*$G$125+(I73/100)*$G$126+(K73/100)*$G$127+(M73/100)*$G$128+(O73)*$G$129+(Q73*$G$130))</f>
        <v>7215.554807081954</v>
      </c>
    </row>
    <row r="74">
      <c r="A74">
        <v>30</v>
      </c>
      <c r="B74">
        <f>B73+3</f>
        <v>206</v>
      </c>
      <c r="C74">
        <f>$J$11+B74</f>
        <v>40132</v>
      </c>
      <c r="E74">
        <f>IF(((SUM(ReDiarioFert!C210:C216)/2)*$C$12)&lt;=0,"0",(((SUM(ReDiarioFert!C210:C216)/2)*$C$12)))</f>
        <v>398.5235888479633</v>
      </c>
      <c r="G74">
        <f>IF(((SUM(ReDiarioFert!E210:E216)/2)*$C$12)&lt;=0,"0",(((SUM(ReDiarioFert!E210:E216)/2)*$C$12)))</f>
        <v>144.4394304347826</v>
      </c>
      <c r="I74">
        <f>IF(((SUM(ReDiarioFert!G210:G216)/2)*$C$12)&lt;=0,"0",(((SUM(ReDiarioFert!G210:G216)/2)*$C$12)))</f>
        <v>391.0240833333333</v>
      </c>
      <c r="K74">
        <f>IF(((SUM(ReDiarioFert!I210:I216)/2)*$C$12)&lt;=0,"0",(((SUM(ReDiarioFert!I210:I216)/2)*$C$12)))</f>
        <v>250.96545922152947</v>
      </c>
      <c r="M74">
        <f>IF(((SUM(ReDiarioFert!K210:K216)/2)*$C$12)&lt;=0,"0",(((SUM(ReDiarioFert!K210:K216)/2)*$C$12)))</f>
        <v>0.013967231667514998</v>
      </c>
      <c r="O74">
        <f>IF(((SUM(ReDiarioFert!M210:M216)/2)*$C$12)&lt;=0,"0",(((SUM(ReDiarioFert!M210:M216)/2)*$C$12)))</f>
        <v>1.8777742024999997</v>
      </c>
      <c r="Q74">
        <f>$C$12*Main!$D$63</f>
        <v>301</v>
      </c>
      <c r="S74">
        <f>((E74/100)*$G$124+(G74/100)*$G$125+(I74/100)*$G$126+(K74/100)*$G$127+(M74/100)*$G$128+(O74)*$G$129+(Q74*$G$130))</f>
        <v>8058.354807081954</v>
      </c>
    </row>
    <row r="75">
      <c r="B75">
        <f>B74+4</f>
        <v>210</v>
      </c>
      <c r="C75">
        <f>$J$11+B75</f>
        <v>40136</v>
      </c>
      <c r="E75">
        <f>E74</f>
        <v>398.5235888479633</v>
      </c>
      <c r="G75">
        <f>G74</f>
        <v>144.4394304347826</v>
      </c>
      <c r="I75">
        <f>I74</f>
        <v>391.0240833333333</v>
      </c>
      <c r="K75">
        <f>K74</f>
        <v>250.96545922152947</v>
      </c>
      <c r="M75">
        <f>M74</f>
        <v>0.013967231667514998</v>
      </c>
      <c r="O75">
        <f>O74</f>
        <v>1.8777742024999997</v>
      </c>
      <c r="S75">
        <f>((E75/100)*$G$124+(G75/100)*$G$125+(I75/100)*$G$126+(K75/100)*$G$127+(M75/100)*$G$128+(O75)*$G$129+(Q75*$G$130))</f>
        <v>7215.554807081954</v>
      </c>
    </row>
    <row r="76">
      <c r="A76">
        <v>31</v>
      </c>
      <c r="B76">
        <f>B75+3</f>
        <v>213</v>
      </c>
      <c r="C76">
        <f>$J$11+B76</f>
        <v>40139</v>
      </c>
      <c r="E76">
        <f>IF(((SUM(ReDiarioFert!C217:C223)/2)*$C$12)&lt;=0,"0",(((SUM(ReDiarioFert!C217:C223)/2)*$C$12)))</f>
        <v>398.5235888479633</v>
      </c>
      <c r="G76">
        <f>IF(((SUM(ReDiarioFert!E217:E223)/2)*$C$12)&lt;=0,"0",(((SUM(ReDiarioFert!E217:E223)/2)*$C$12)))</f>
        <v>144.4394304347826</v>
      </c>
      <c r="I76">
        <f>IF(((SUM(ReDiarioFert!G217:G223)/2)*$C$12)&lt;=0,"0",(((SUM(ReDiarioFert!G217:G223)/2)*$C$12)))</f>
        <v>391.0240833333333</v>
      </c>
      <c r="K76">
        <f>IF(((SUM(ReDiarioFert!I217:I223)/2)*$C$12)&lt;=0,"0",(((SUM(ReDiarioFert!I217:I223)/2)*$C$12)))</f>
        <v>250.96545922152947</v>
      </c>
      <c r="M76">
        <f>IF(((SUM(ReDiarioFert!K217:K223)/2)*$C$12)&lt;=0,"0",(((SUM(ReDiarioFert!K217:K223)/2)*$C$12)))</f>
        <v>0.013967231667514998</v>
      </c>
      <c r="O76">
        <f>IF(((SUM(ReDiarioFert!M217:M223)/2)*$C$12)&lt;=0,"0",(((SUM(ReDiarioFert!M217:M223)/2)*$C$12)))</f>
        <v>1.8777742024999997</v>
      </c>
      <c r="Q76">
        <f>$C$12*Main!$D$63</f>
        <v>301</v>
      </c>
      <c r="S76">
        <f>((E76/100)*$G$124+(G76/100)*$G$125+(I76/100)*$G$126+(K76/100)*$G$127+(M76/100)*$G$128+(O76)*$G$129+(Q76*$G$130))</f>
        <v>8058.354807081954</v>
      </c>
    </row>
    <row r="77">
      <c r="B77">
        <f>B76+4</f>
        <v>217</v>
      </c>
      <c r="C77">
        <f>$J$11+B77</f>
        <v>40143</v>
      </c>
      <c r="E77">
        <f>E76</f>
        <v>398.5235888479633</v>
      </c>
      <c r="G77">
        <f>G76</f>
        <v>144.4394304347826</v>
      </c>
      <c r="I77">
        <f>I76</f>
        <v>391.0240833333333</v>
      </c>
      <c r="K77">
        <f>K76</f>
        <v>250.96545922152947</v>
      </c>
      <c r="M77">
        <f>M76</f>
        <v>0.013967231667514998</v>
      </c>
      <c r="O77">
        <f>O76</f>
        <v>1.8777742024999997</v>
      </c>
      <c r="S77">
        <f>((E77/100)*$G$124+(G77/100)*$G$125+(I77/100)*$G$126+(K77/100)*$G$127+(M77/100)*$G$128+(O77)*$G$129+(Q77*$G$130))</f>
        <v>7215.554807081954</v>
      </c>
    </row>
    <row r="78">
      <c r="A78">
        <v>32</v>
      </c>
      <c r="B78">
        <f>B77+3</f>
        <v>220</v>
      </c>
      <c r="C78">
        <f>$J$11+B78</f>
        <v>40146</v>
      </c>
      <c r="E78">
        <f>IF(((SUM(ReDiarioFert!C224:C230)/2)*$C$12)&lt;=0,"0",(((SUM(ReDiarioFert!C224:C230)/2)*$C$12)))</f>
        <v>322.68302785219373</v>
      </c>
      <c r="G78">
        <f>IF(((SUM(ReDiarioFert!E224:E230)/2)*$C$12)&lt;=0,"0",(((SUM(ReDiarioFert!E224:E230)/2)*$C$12)))</f>
        <v>144.4394304347826</v>
      </c>
      <c r="I78">
        <f>IF(((SUM(ReDiarioFert!G224:G230)/2)*$C$12)&lt;=0,"0",(((SUM(ReDiarioFert!G224:G230)/2)*$C$12)))</f>
        <v>391.0240833333333</v>
      </c>
      <c r="K78">
        <f>IF(((SUM(ReDiarioFert!I224:I230)/2)*$C$12)&lt;=0,"0",(((SUM(ReDiarioFert!I224:I230)/2)*$C$12)))</f>
        <v>250.96545922152947</v>
      </c>
      <c r="M78">
        <f>IF(((SUM(ReDiarioFert!K224:K230)/2)*$C$12)&lt;=0,"0",(((SUM(ReDiarioFert!K224:K230)/2)*$C$12)))</f>
        <v>0.013967231667514998</v>
      </c>
      <c r="O78">
        <f>IF(((SUM(ReDiarioFert!M224:M230)/2)*$C$12)&lt;=0,"0",(((SUM(ReDiarioFert!M224:M230)/2)*$C$12)))</f>
        <v>1.8777742024999997</v>
      </c>
      <c r="Q78">
        <f>$C$12*Main!$D$63</f>
        <v>301</v>
      </c>
      <c r="S78">
        <f>((E78/100)*$G$124+(G78/100)*$G$125+(I78/100)*$G$126+(K78/100)*$G$127+(M78/100)*$G$128+(O78)*$G$129+(Q78*$G$130))</f>
        <v>7675.359974053317</v>
      </c>
    </row>
    <row r="79">
      <c r="B79">
        <f>B78+4</f>
        <v>224</v>
      </c>
      <c r="C79">
        <f>$J$11+B79</f>
        <v>40150</v>
      </c>
      <c r="E79">
        <f>E78</f>
        <v>322.68302785219373</v>
      </c>
      <c r="G79">
        <f>G78</f>
        <v>144.4394304347826</v>
      </c>
      <c r="I79">
        <f>I78</f>
        <v>391.0240833333333</v>
      </c>
      <c r="K79">
        <f>K78</f>
        <v>250.96545922152947</v>
      </c>
      <c r="M79">
        <f>M78</f>
        <v>0.013967231667514998</v>
      </c>
      <c r="O79">
        <f>O78</f>
        <v>1.8777742024999997</v>
      </c>
      <c r="S79">
        <f>((E79/100)*$G$124+(G79/100)*$G$125+(I79/100)*$G$126+(K79/100)*$G$127+(M79/100)*$G$128+(O79)*$G$129+(Q79*$G$130))</f>
        <v>6832.559974053317</v>
      </c>
    </row>
    <row r="80">
      <c r="A80">
        <v>33</v>
      </c>
      <c r="B80">
        <f>B79+3</f>
        <v>227</v>
      </c>
      <c r="C80">
        <f>$J$11+B80</f>
        <v>40153</v>
      </c>
      <c r="E80">
        <f>IF(((SUM(ReDiarioFert!C231:C237)/2)*$C$12)&lt;=0,"0",(((SUM(ReDiarioFert!C231:C237)/2)*$C$12)))</f>
        <v>322.68302785219373</v>
      </c>
      <c r="G80">
        <f>IF(((SUM(ReDiarioFert!E231:E237)/2)*$C$12)&lt;=0,"0",(((SUM(ReDiarioFert!E231:E237)/2)*$C$12)))</f>
        <v>144.4394304347826</v>
      </c>
      <c r="I80">
        <f>IF(((SUM(ReDiarioFert!G231:G237)/2)*$C$12)&lt;=0,"0",(((SUM(ReDiarioFert!G231:G237)/2)*$C$12)))</f>
        <v>391.0240833333333</v>
      </c>
      <c r="K80">
        <f>IF(((SUM(ReDiarioFert!I231:I237)/2)*$C$12)&lt;=0,"0",(((SUM(ReDiarioFert!I231:I237)/2)*$C$12)))</f>
        <v>250.96545922152947</v>
      </c>
      <c r="M80">
        <f>IF(((SUM(ReDiarioFert!K231:K237)/2)*$C$12)&lt;=0,"0",(((SUM(ReDiarioFert!K231:K237)/2)*$C$12)))</f>
        <v>0.013967231667514998</v>
      </c>
      <c r="O80">
        <f>IF(((SUM(ReDiarioFert!M231:M237)/2)*$C$12)&lt;=0,"0",(((SUM(ReDiarioFert!M231:M237)/2)*$C$12)))</f>
        <v>1.8777742024999997</v>
      </c>
      <c r="Q80">
        <f>$C$12*Main!$D$63</f>
        <v>301</v>
      </c>
      <c r="S80">
        <f>((E80/100)*$G$124+(G80/100)*$G$125+(I80/100)*$G$126+(K80/100)*$G$127+(M80/100)*$G$128+(O80)*$G$129+(Q80*$G$130))</f>
        <v>7675.359974053317</v>
      </c>
    </row>
    <row r="81">
      <c r="B81">
        <f>B80+4</f>
        <v>231</v>
      </c>
      <c r="C81">
        <f>$J$11+B81</f>
        <v>40157</v>
      </c>
      <c r="E81">
        <f>E80</f>
        <v>322.68302785219373</v>
      </c>
      <c r="G81">
        <f>G80</f>
        <v>144.4394304347826</v>
      </c>
      <c r="I81">
        <f>I80</f>
        <v>391.0240833333333</v>
      </c>
      <c r="K81">
        <f>K80</f>
        <v>250.96545922152947</v>
      </c>
      <c r="M81">
        <f>M80</f>
        <v>0.013967231667514998</v>
      </c>
      <c r="O81">
        <f>O80</f>
        <v>1.8777742024999997</v>
      </c>
      <c r="S81">
        <f>((E81/100)*$G$124+(G81/100)*$G$125+(I81/100)*$G$126+(K81/100)*$G$127+(M81/100)*$G$128+(O81)*$G$129+(Q81*$G$130))</f>
        <v>6832.559974053317</v>
      </c>
    </row>
    <row r="82">
      <c r="A82">
        <v>34</v>
      </c>
      <c r="B82">
        <f>B81+3</f>
        <v>234</v>
      </c>
      <c r="C82">
        <f>$J$11+B82</f>
        <v>40160</v>
      </c>
      <c r="E82">
        <f>IF(((SUM(ReDiarioFert!C238:C244)/2)*$C$12)&lt;=0,"0",(((SUM(ReDiarioFert!C238:C244)/2)*$C$12)))</f>
        <v>322.68302785219373</v>
      </c>
      <c r="G82">
        <f>IF(((SUM(ReDiarioFert!E238:E244)/2)*$C$12)&lt;=0,"0",(((SUM(ReDiarioFert!E238:E244)/2)*$C$12)))</f>
        <v>144.4394304347826</v>
      </c>
      <c r="I82">
        <f>IF(((SUM(ReDiarioFert!G238:G244)/2)*$C$12)&lt;=0,"0",(((SUM(ReDiarioFert!G238:G244)/2)*$C$12)))</f>
        <v>391.0240833333333</v>
      </c>
      <c r="K82">
        <f>IF(((SUM(ReDiarioFert!I238:I244)/2)*$C$12)&lt;=0,"0",(((SUM(ReDiarioFert!I238:I244)/2)*$C$12)))</f>
        <v>250.96545922152947</v>
      </c>
      <c r="M82">
        <f>IF(((SUM(ReDiarioFert!K238:K244)/2)*$C$12)&lt;=0,"0",(((SUM(ReDiarioFert!K238:K244)/2)*$C$12)))</f>
        <v>0.013967231667514998</v>
      </c>
      <c r="O82">
        <f>IF(((SUM(ReDiarioFert!M238:M244)/2)*$C$12)&lt;=0,"0",(((SUM(ReDiarioFert!M238:M244)/2)*$C$12)))</f>
        <v>1.8777742024999997</v>
      </c>
      <c r="Q82">
        <f>$C$12*Main!$D$63</f>
        <v>301</v>
      </c>
      <c r="S82">
        <f>((E82/100)*$G$124+(G82/100)*$G$125+(I82/100)*$G$126+(K82/100)*$G$127+(M82/100)*$G$128+(O82)*$G$129+(Q82*$G$130))</f>
        <v>7675.359974053317</v>
      </c>
    </row>
    <row r="83">
      <c r="B83">
        <f>B82+4</f>
        <v>238</v>
      </c>
      <c r="C83">
        <f>$J$11+B83</f>
        <v>40164</v>
      </c>
      <c r="E83">
        <f>E82</f>
        <v>322.68302785219373</v>
      </c>
      <c r="G83">
        <f>G82</f>
        <v>144.4394304347826</v>
      </c>
      <c r="I83">
        <f>I82</f>
        <v>391.0240833333333</v>
      </c>
      <c r="K83">
        <f>K82</f>
        <v>250.96545922152947</v>
      </c>
      <c r="M83">
        <f>M82</f>
        <v>0.013967231667514998</v>
      </c>
      <c r="O83">
        <f>O82</f>
        <v>1.8777742024999997</v>
      </c>
      <c r="S83">
        <f>((E83/100)*$G$124+(G83/100)*$G$125+(I83/100)*$G$126+(K83/100)*$G$127+(M83/100)*$G$128+(O83)*$G$129+(Q83*$G$130))</f>
        <v>6832.559974053317</v>
      </c>
    </row>
    <row r="84">
      <c r="A84">
        <v>35</v>
      </c>
      <c r="B84">
        <f>B83+3</f>
        <v>241</v>
      </c>
      <c r="C84">
        <f>$J$11+B84</f>
        <v>40167</v>
      </c>
      <c r="E84">
        <f>IF(((SUM(ReDiarioFert!C245:C251)/2)*$C$12)&lt;=0,"0",(((SUM(ReDiarioFert!C245:C251)/2)*$C$12)))</f>
        <v>322.68302785219373</v>
      </c>
      <c r="G84">
        <f>IF(((SUM(ReDiarioFert!E245:E251)/2)*$C$12)&lt;=0,"0",(((SUM(ReDiarioFert!E245:E251)/2)*$C$12)))</f>
        <v>144.4394304347826</v>
      </c>
      <c r="I84">
        <f>IF(((SUM(ReDiarioFert!G245:G251)/2)*$C$12)&lt;=0,"0",(((SUM(ReDiarioFert!G245:G251)/2)*$C$12)))</f>
        <v>391.0240833333333</v>
      </c>
      <c r="K84">
        <f>IF(((SUM(ReDiarioFert!I245:I251)/2)*$C$12)&lt;=0,"0",(((SUM(ReDiarioFert!I245:I251)/2)*$C$12)))</f>
        <v>250.96545922152947</v>
      </c>
      <c r="M84">
        <f>IF(((SUM(ReDiarioFert!K245:K251)/2)*$C$12)&lt;=0,"0",(((SUM(ReDiarioFert!K245:K251)/2)*$C$12)))</f>
        <v>0.013967231667514998</v>
      </c>
      <c r="O84">
        <f>IF(((SUM(ReDiarioFert!M245:M251)/2)*$C$12)&lt;=0,"0",(((SUM(ReDiarioFert!M245:M251)/2)*$C$12)))</f>
        <v>1.8777742024999997</v>
      </c>
      <c r="Q84">
        <f>$C$12*Main!$D$63</f>
        <v>301</v>
      </c>
      <c r="S84">
        <f>((E84/100)*$G$124+(G84/100)*$G$125+(I84/100)*$G$126+(K84/100)*$G$127+(M84/100)*$G$128+(O84)*$G$129+(Q84*$G$130))</f>
        <v>7675.359974053317</v>
      </c>
    </row>
    <row r="85">
      <c r="B85">
        <f>B84+4</f>
        <v>245</v>
      </c>
      <c r="C85">
        <f>$J$11+B85</f>
        <v>40171</v>
      </c>
      <c r="E85">
        <f>E84</f>
        <v>322.68302785219373</v>
      </c>
      <c r="G85">
        <f>G84</f>
        <v>144.4394304347826</v>
      </c>
      <c r="I85">
        <f>I84</f>
        <v>391.0240833333333</v>
      </c>
      <c r="K85">
        <f>K84</f>
        <v>250.96545922152947</v>
      </c>
      <c r="M85">
        <f>M84</f>
        <v>0.013967231667514998</v>
      </c>
      <c r="O85">
        <f>O84</f>
        <v>1.8777742024999997</v>
      </c>
      <c r="S85">
        <f>((E85/100)*$G$124+(G85/100)*$G$125+(I85/100)*$G$126+(K85/100)*$G$127+(M85/100)*$G$128+(O85)*$G$129+(Q85*$G$130))</f>
        <v>6832.559974053317</v>
      </c>
    </row>
    <row r="86">
      <c r="A86">
        <v>36</v>
      </c>
      <c r="B86">
        <f>B85+3</f>
        <v>248</v>
      </c>
      <c r="C86">
        <f>$J$11+B86</f>
        <v>40174</v>
      </c>
      <c r="E86">
        <f>IF(((SUM(ReDiarioFert!C252:C258)/2)*$C$12)&lt;=0,"0",(((SUM(ReDiarioFert!C252:C258)/2)*$C$12)))</f>
        <v>322.68302785219373</v>
      </c>
      <c r="G86">
        <f>IF(((SUM(ReDiarioFert!E252:E258)/2)*$C$12)&lt;=0,"0",(((SUM(ReDiarioFert!E252:E258)/2)*$C$12)))</f>
        <v>144.4394304347826</v>
      </c>
      <c r="I86">
        <f>IF(((SUM(ReDiarioFert!G252:G258)/2)*$C$12)&lt;=0,"0",(((SUM(ReDiarioFert!G252:G258)/2)*$C$12)))</f>
        <v>391.0240833333333</v>
      </c>
      <c r="K86">
        <f>IF(((SUM(ReDiarioFert!I252:I258)/2)*$C$12)&lt;=0,"0",(((SUM(ReDiarioFert!I252:I258)/2)*$C$12)))</f>
        <v>250.96545922152947</v>
      </c>
      <c r="M86">
        <f>IF(((SUM(ReDiarioFert!K252:K258)/2)*$C$12)&lt;=0,"0",(((SUM(ReDiarioFert!K252:K258)/2)*$C$12)))</f>
        <v>0.013967231667514998</v>
      </c>
      <c r="O86">
        <f>IF(((SUM(ReDiarioFert!M252:M258)/2)*$C$12)&lt;=0,"0",(((SUM(ReDiarioFert!M252:M258)/2)*$C$12)))</f>
        <v>1.8777742024999997</v>
      </c>
      <c r="Q86">
        <f>$C$12*Main!$D$63</f>
        <v>301</v>
      </c>
      <c r="S86">
        <f>((E86/100)*$G$124+(G86/100)*$G$125+(I86/100)*$G$126+(K86/100)*$G$127+(M86/100)*$G$128+(O86)*$G$129+(Q86*$G$130))</f>
        <v>7675.359974053317</v>
      </c>
    </row>
    <row r="87">
      <c r="B87">
        <f>B86+4</f>
        <v>252</v>
      </c>
      <c r="C87">
        <f>$J$11+B87</f>
        <v>40178</v>
      </c>
      <c r="E87">
        <f>E86</f>
        <v>322.68302785219373</v>
      </c>
      <c r="G87">
        <f>G86</f>
        <v>144.4394304347826</v>
      </c>
      <c r="I87">
        <f>I86</f>
        <v>391.0240833333333</v>
      </c>
      <c r="K87">
        <f>K86</f>
        <v>250.96545922152947</v>
      </c>
      <c r="M87">
        <f>M86</f>
        <v>0.013967231667514998</v>
      </c>
      <c r="O87">
        <f>O86</f>
        <v>1.8777742024999997</v>
      </c>
      <c r="S87">
        <f>((E87/100)*$G$124+(G87/100)*$G$125+(I87/100)*$G$126+(K87/100)*$G$127+(M87/100)*$G$128+(O87)*$G$129+(Q87*$G$130))</f>
        <v>6832.559974053317</v>
      </c>
    </row>
    <row r="88">
      <c r="A88">
        <v>37</v>
      </c>
      <c r="B88">
        <f>B87+3</f>
        <v>255</v>
      </c>
      <c r="C88">
        <f>$J$11+B88</f>
        <v>40181</v>
      </c>
      <c r="E88">
        <f>IF(((SUM(ReDiarioFert!C259:C265)/2)*$C$12)&lt;=0,"0",(((SUM(ReDiarioFert!C259:C265)/2)*$C$12)))</f>
        <v>322.68302785219373</v>
      </c>
      <c r="G88">
        <f>IF(((SUM(ReDiarioFert!E259:E265)/2)*$C$12)&lt;=0,"0",(((SUM(ReDiarioFert!E259:E265)/2)*$C$12)))</f>
        <v>144.4394304347826</v>
      </c>
      <c r="I88">
        <f>IF(((SUM(ReDiarioFert!G259:G265)/2)*$C$12)&lt;=0,"0",(((SUM(ReDiarioFert!G259:G265)/2)*$C$12)))</f>
        <v>391.0240833333333</v>
      </c>
      <c r="K88">
        <f>IF(((SUM(ReDiarioFert!I259:I265)/2)*$C$12)&lt;=0,"0",(((SUM(ReDiarioFert!I259:I265)/2)*$C$12)))</f>
        <v>250.96545922152947</v>
      </c>
      <c r="M88">
        <f>IF(((SUM(ReDiarioFert!K259:K265)/2)*$C$12)&lt;=0,"0",(((SUM(ReDiarioFert!K259:K265)/2)*$C$12)))</f>
        <v>0.013967231667514998</v>
      </c>
      <c r="O88">
        <f>IF(((SUM(ReDiarioFert!M259:M265)/2)*$C$12)&lt;=0,"0",(((SUM(ReDiarioFert!M259:M265)/2)*$C$12)))</f>
        <v>1.8777742024999997</v>
      </c>
      <c r="Q88">
        <f>$C$12*Main!$D$63</f>
        <v>301</v>
      </c>
      <c r="S88">
        <f>((E88/100)*$G$124+(G88/100)*$G$125+(I88/100)*$G$126+(K88/100)*$G$127+(M88/100)*$G$128+(O88)*$G$129+(Q88*$G$130))</f>
        <v>7675.359974053317</v>
      </c>
    </row>
    <row r="89">
      <c r="B89">
        <f>B88+4</f>
        <v>259</v>
      </c>
      <c r="C89">
        <f>$J$11+B89</f>
        <v>40185</v>
      </c>
      <c r="E89">
        <f>E88</f>
        <v>322.68302785219373</v>
      </c>
      <c r="G89">
        <f>G88</f>
        <v>144.4394304347826</v>
      </c>
      <c r="I89">
        <f>I88</f>
        <v>391.0240833333333</v>
      </c>
      <c r="K89">
        <f>K88</f>
        <v>250.96545922152947</v>
      </c>
      <c r="M89">
        <f>M88</f>
        <v>0.013967231667514998</v>
      </c>
      <c r="O89">
        <f>O88</f>
        <v>1.8777742024999997</v>
      </c>
      <c r="S89">
        <f>((E89/100)*$G$124+(G89/100)*$G$125+(I89/100)*$G$126+(K89/100)*$G$127+(M89/100)*$G$128+(O89)*$G$129+(Q89*$G$130))</f>
        <v>6832.559974053317</v>
      </c>
    </row>
    <row r="90">
      <c r="A90">
        <v>38</v>
      </c>
      <c r="B90">
        <f>B89+3</f>
        <v>262</v>
      </c>
      <c r="C90">
        <f>$J$11+B90</f>
        <v>40188</v>
      </c>
      <c r="E90">
        <f>IF(((SUM(ReDiarioFert!C266:C272)/2)*$C$12)&lt;=0,"0",(((SUM(ReDiarioFert!C266:C272)/2)*$C$12)))</f>
        <v>322.68302785219373</v>
      </c>
      <c r="G90">
        <f>IF(((SUM(ReDiarioFert!E266:E272)/2)*$C$12)&lt;=0,"0",(((SUM(ReDiarioFert!E266:E272)/2)*$C$12)))</f>
        <v>144.4394304347826</v>
      </c>
      <c r="I90">
        <f>IF(((SUM(ReDiarioFert!G266:G272)/2)*$C$12)&lt;=0,"0",(((SUM(ReDiarioFert!G266:G272)/2)*$C$12)))</f>
        <v>391.0240833333333</v>
      </c>
      <c r="K90">
        <f>IF(((SUM(ReDiarioFert!I266:I272)/2)*$C$12)&lt;=0,"0",(((SUM(ReDiarioFert!I266:I272)/2)*$C$12)))</f>
        <v>250.96545922152947</v>
      </c>
      <c r="M90">
        <f>IF(((SUM(ReDiarioFert!K266:K272)/2)*$C$12)&lt;=0,"0",(((SUM(ReDiarioFert!K266:K272)/2)*$C$12)))</f>
        <v>0.013967231667514998</v>
      </c>
      <c r="O90">
        <f>IF(((SUM(ReDiarioFert!M266:M272)/2)*$C$12)&lt;=0,"0",(((SUM(ReDiarioFert!M266:M272)/2)*$C$12)))</f>
        <v>1.8777742024999997</v>
      </c>
      <c r="Q90">
        <f>$C$12*Main!$D$63</f>
        <v>301</v>
      </c>
      <c r="S90">
        <f>((E90/100)*$G$124+(G90/100)*$G$125+(I90/100)*$G$126+(K90/100)*$G$127+(M90/100)*$G$128+(O90)*$G$129+(Q90*$G$130))</f>
        <v>7675.359974053317</v>
      </c>
    </row>
    <row r="91">
      <c r="B91">
        <f>B90+4</f>
        <v>266</v>
      </c>
      <c r="C91">
        <f>$J$11+B91</f>
        <v>40192</v>
      </c>
      <c r="E91">
        <f>E90</f>
        <v>322.68302785219373</v>
      </c>
      <c r="G91">
        <f>G90</f>
        <v>144.4394304347826</v>
      </c>
      <c r="I91">
        <f>I90</f>
        <v>391.0240833333333</v>
      </c>
      <c r="K91">
        <f>K90</f>
        <v>250.96545922152947</v>
      </c>
      <c r="M91">
        <f>M90</f>
        <v>0.013967231667514998</v>
      </c>
      <c r="O91">
        <f>O90</f>
        <v>1.8777742024999997</v>
      </c>
      <c r="S91">
        <f>((E91/100)*$G$124+(G91/100)*$G$125+(I91/100)*$G$126+(K91/100)*$G$127+(M91/100)*$G$128+(O91)*$G$129+(Q91*$G$130))</f>
        <v>6832.559974053317</v>
      </c>
    </row>
    <row r="92">
      <c r="A92">
        <v>39</v>
      </c>
      <c r="B92">
        <f>B91+3</f>
        <v>269</v>
      </c>
      <c r="C92">
        <f>$J$11+B92</f>
        <v>40195</v>
      </c>
      <c r="E92">
        <f>IF(((SUM(ReDiarioFert!C273:C279)/2)*$C$12)&lt;=0,"0",(((SUM(ReDiarioFert!C273:C279)/2)*$C$12)))</f>
        <v>322.68302785219373</v>
      </c>
      <c r="G92">
        <f>IF(((SUM(ReDiarioFert!E273:E279)/2)*$C$12)&lt;=0,"0",(((SUM(ReDiarioFert!E273:E279)/2)*$C$12)))</f>
        <v>144.4394304347826</v>
      </c>
      <c r="I92">
        <f>IF(((SUM(ReDiarioFert!G273:G279)/2)*$C$12)&lt;=0,"0",(((SUM(ReDiarioFert!G273:G279)/2)*$C$12)))</f>
        <v>391.0240833333333</v>
      </c>
      <c r="K92">
        <f>IF(((SUM(ReDiarioFert!I273:I279)/2)*$C$12)&lt;=0,"0",(((SUM(ReDiarioFert!I273:I279)/2)*$C$12)))</f>
        <v>250.96545922152947</v>
      </c>
      <c r="M92">
        <f>IF(((SUM(ReDiarioFert!K273:K279)/2)*$C$12)&lt;=0,"0",(((SUM(ReDiarioFert!K273:K279)/2)*$C$12)))</f>
        <v>0.013967231667514998</v>
      </c>
      <c r="O92">
        <f>IF(((SUM(ReDiarioFert!M273:M279)/2)*$C$12)&lt;=0,"0",(((SUM(ReDiarioFert!M273:M279)/2)*$C$12)))</f>
        <v>1.8777742024999997</v>
      </c>
      <c r="Q92">
        <f>$C$12*Main!$D$63</f>
        <v>301</v>
      </c>
      <c r="S92">
        <f>((E92/100)*$G$124+(G92/100)*$G$125+(I92/100)*$G$126+(K92/100)*$G$127+(M92/100)*$G$128+(O92)*$G$129+(Q92*$G$130))</f>
        <v>7675.359974053317</v>
      </c>
    </row>
    <row r="93">
      <c r="B93">
        <f>B92+4</f>
        <v>273</v>
      </c>
      <c r="C93">
        <f>$J$11+B93</f>
        <v>40199</v>
      </c>
      <c r="E93">
        <f>E92</f>
        <v>322.68302785219373</v>
      </c>
      <c r="G93">
        <f>G92</f>
        <v>144.4394304347826</v>
      </c>
      <c r="I93">
        <f>I92</f>
        <v>391.0240833333333</v>
      </c>
      <c r="K93">
        <f>K92</f>
        <v>250.96545922152947</v>
      </c>
      <c r="M93">
        <f>M92</f>
        <v>0.013967231667514998</v>
      </c>
      <c r="O93">
        <f>O92</f>
        <v>1.8777742024999997</v>
      </c>
      <c r="S93">
        <f>((E93/100)*$G$124+(G93/100)*$G$125+(I93/100)*$G$126+(K93/100)*$G$127+(M93/100)*$G$128+(O93)*$G$129+(Q93*$G$130))</f>
        <v>6832.559974053317</v>
      </c>
    </row>
    <row r="94">
      <c r="A94">
        <v>40</v>
      </c>
      <c r="B94">
        <f>B93+3</f>
        <v>276</v>
      </c>
      <c r="C94">
        <f>$J$11+B94</f>
        <v>40202</v>
      </c>
      <c r="E94">
        <f>IF(((SUM(ReDiarioFert!C280:C286)/2)*$C$12)&lt;=0,"0",(((SUM(ReDiarioFert!C280:C286)/2)*$C$12)))</f>
        <v>342.5234907332604</v>
      </c>
      <c r="G94">
        <f>IF(((SUM(ReDiarioFert!E280:E286)/2)*$C$12)&lt;=0,"0",(((SUM(ReDiarioFert!E280:E286)/2)*$C$12)))</f>
        <v>144.4394304347826</v>
      </c>
      <c r="I94">
        <f>IF(((SUM(ReDiarioFert!G280:G286)/2)*$C$12)&lt;=0,"0",(((SUM(ReDiarioFert!G280:G286)/2)*$C$12)))</f>
        <v>411.4830533333334</v>
      </c>
      <c r="K94">
        <f>IF(((SUM(ReDiarioFert!I280:I286)/2)*$C$12)&lt;=0,"0",(((SUM(ReDiarioFert!I280:I286)/2)*$C$12)))</f>
        <v>264.0963506936859</v>
      </c>
      <c r="M94">
        <f>IF(((SUM(ReDiarioFert!K280:K286)/2)*$C$12)&lt;=0,"0",(((SUM(ReDiarioFert!K280:K286)/2)*$C$12)))</f>
        <v>0.014698018301506398</v>
      </c>
      <c r="O94">
        <f>IF(((SUM(ReDiarioFert!M280:M286)/2)*$C$12)&lt;=0,"0",(((SUM(ReDiarioFert!M280:M286)/2)*$C$12)))</f>
        <v>1.8777742024999997</v>
      </c>
      <c r="Q94">
        <f>$C$12*Main!$D$63</f>
        <v>301</v>
      </c>
      <c r="S94">
        <f>((E94/100)*$G$124+(G94/100)*$G$125+(I94/100)*$G$126+(K94/100)*$G$127+(M94/100)*$G$128+(O94)*$G$129+(Q94*$G$130))</f>
        <v>7986.72078612489</v>
      </c>
    </row>
    <row r="95">
      <c r="B95">
        <f>B94+4</f>
        <v>280</v>
      </c>
      <c r="C95">
        <f>$J$11+B95</f>
        <v>40206</v>
      </c>
      <c r="E95">
        <f>E94</f>
        <v>342.5234907332604</v>
      </c>
      <c r="G95">
        <f>G94</f>
        <v>144.4394304347826</v>
      </c>
      <c r="I95">
        <f>I94</f>
        <v>411.4830533333334</v>
      </c>
      <c r="K95">
        <f>K94</f>
        <v>264.0963506936859</v>
      </c>
      <c r="M95">
        <f>M94</f>
        <v>0.014698018301506398</v>
      </c>
      <c r="O95">
        <f>O94</f>
        <v>1.8777742024999997</v>
      </c>
      <c r="S95">
        <f>((E95/100)*$G$124+(G95/100)*$G$125+(I95/100)*$G$126+(K95/100)*$G$127+(M95/100)*$G$128+(O95)*$G$129+(Q95*$G$130))</f>
        <v>7143.92078612489</v>
      </c>
    </row>
    <row r="96">
      <c r="A96">
        <v>41</v>
      </c>
      <c r="B96">
        <f>B95+3</f>
        <v>283</v>
      </c>
      <c r="C96">
        <f>$J$11+B96</f>
        <v>40209</v>
      </c>
      <c r="E96">
        <f>IF(((SUM(ReDiarioFert!C287:C293)/2)*$C$12)&lt;=0,"0",(((SUM(ReDiarioFert!C287:C293)/2)*$C$12)))</f>
        <v>342.5234907332604</v>
      </c>
      <c r="G96">
        <f>IF(((SUM(ReDiarioFert!E287:E293)/2)*$C$12)&lt;=0,"0",(((SUM(ReDiarioFert!E287:E293)/2)*$C$12)))</f>
        <v>144.4394304347826</v>
      </c>
      <c r="I96">
        <f>IF(((SUM(ReDiarioFert!G287:G293)/2)*$C$12)&lt;=0,"0",(((SUM(ReDiarioFert!G287:G293)/2)*$C$12)))</f>
        <v>411.4830533333334</v>
      </c>
      <c r="K96">
        <f>IF(((SUM(ReDiarioFert!I287:I293)/2)*$C$12)&lt;=0,"0",(((SUM(ReDiarioFert!I287:I293)/2)*$C$12)))</f>
        <v>264.0963506936859</v>
      </c>
      <c r="M96">
        <f>IF(((SUM(ReDiarioFert!K287:K293)/2)*$C$12)&lt;=0,"0",(((SUM(ReDiarioFert!K287:K293)/2)*$C$12)))</f>
        <v>0.014698018301506398</v>
      </c>
      <c r="O96">
        <f>IF(((SUM(ReDiarioFert!M287:M293)/2)*$C$12)&lt;=0,"0",(((SUM(ReDiarioFert!M287:M293)/2)*$C$12)))</f>
        <v>1.8777742024999997</v>
      </c>
      <c r="Q96">
        <f>$C$12*Main!$D$63</f>
        <v>301</v>
      </c>
      <c r="S96">
        <f>((E96/100)*$G$124+(G96/100)*$G$125+(I96/100)*$G$126+(K96/100)*$G$127+(M96/100)*$G$128+(O96)*$G$129+(Q96*$G$130))</f>
        <v>7986.72078612489</v>
      </c>
    </row>
    <row r="97">
      <c r="B97">
        <f>B96+4</f>
        <v>287</v>
      </c>
      <c r="C97">
        <f>$J$11+B97</f>
        <v>40213</v>
      </c>
      <c r="E97">
        <f>E96</f>
        <v>342.5234907332604</v>
      </c>
      <c r="G97">
        <f>G96</f>
        <v>144.4394304347826</v>
      </c>
      <c r="I97">
        <f>I96</f>
        <v>411.4830533333334</v>
      </c>
      <c r="K97">
        <f>K96</f>
        <v>264.0963506936859</v>
      </c>
      <c r="M97">
        <f>M96</f>
        <v>0.014698018301506398</v>
      </c>
      <c r="O97">
        <f>O96</f>
        <v>1.8777742024999997</v>
      </c>
      <c r="S97">
        <f>((E97/100)*$G$124+(G97/100)*$G$125+(I97/100)*$G$126+(K97/100)*$G$127+(M97/100)*$G$128+(O97)*$G$129+(Q97*$G$130))</f>
        <v>7143.92078612489</v>
      </c>
    </row>
    <row r="98">
      <c r="A98">
        <v>42</v>
      </c>
      <c r="B98">
        <f>B97+3</f>
        <v>290</v>
      </c>
      <c r="C98">
        <f>$J$11+B98</f>
        <v>40216</v>
      </c>
      <c r="E98">
        <f>IF(((SUM(ReDiarioFert!C294:C300)/2)*$C$12)&lt;=0,"0",(((SUM(ReDiarioFert!C294:C300)/2)*$C$12)))</f>
        <v>342.5234907332604</v>
      </c>
      <c r="G98">
        <f>IF(((SUM(ReDiarioFert!E294:E300)/2)*$C$12)&lt;=0,"0",(((SUM(ReDiarioFert!E294:E300)/2)*$C$12)))</f>
        <v>144.4394304347826</v>
      </c>
      <c r="I98">
        <f>IF(((SUM(ReDiarioFert!G294:G300)/2)*$C$12)&lt;=0,"0",(((SUM(ReDiarioFert!G294:G300)/2)*$C$12)))</f>
        <v>411.4830533333334</v>
      </c>
      <c r="K98">
        <f>IF(((SUM(ReDiarioFert!I294:I300)/2)*$C$12)&lt;=0,"0",(((SUM(ReDiarioFert!I294:I300)/2)*$C$12)))</f>
        <v>264.0963506936859</v>
      </c>
      <c r="M98">
        <f>IF(((SUM(ReDiarioFert!K294:K300)/2)*$C$12)&lt;=0,"0",(((SUM(ReDiarioFert!K294:K300)/2)*$C$12)))</f>
        <v>0.014698018301506398</v>
      </c>
      <c r="O98">
        <f>IF(((SUM(ReDiarioFert!M294:M300)/2)*$C$12)&lt;=0,"0",(((SUM(ReDiarioFert!M294:M300)/2)*$C$12)))</f>
        <v>1.8777742024999997</v>
      </c>
      <c r="Q98">
        <f>$C$12*Main!$D$63</f>
        <v>301</v>
      </c>
      <c r="S98">
        <f>((E98/100)*$G$124+(G98/100)*$G$125+(I98/100)*$G$126+(K98/100)*$G$127+(M98/100)*$G$128+(O98)*$G$129+(Q98*$G$130))</f>
        <v>7986.72078612489</v>
      </c>
    </row>
    <row r="99">
      <c r="B99">
        <f>B98+4</f>
        <v>294</v>
      </c>
      <c r="C99">
        <f>$J$11+B99</f>
        <v>40220</v>
      </c>
      <c r="E99">
        <f>E98</f>
        <v>342.5234907332604</v>
      </c>
      <c r="G99">
        <f>G98</f>
        <v>144.4394304347826</v>
      </c>
      <c r="I99">
        <f>I98</f>
        <v>411.4830533333334</v>
      </c>
      <c r="K99">
        <f>K98</f>
        <v>264.0963506936859</v>
      </c>
      <c r="M99">
        <f>M98</f>
        <v>0.014698018301506398</v>
      </c>
      <c r="O99">
        <f>O98</f>
        <v>1.8777742024999997</v>
      </c>
      <c r="S99">
        <f>((E99/100)*$G$124+(G99/100)*$G$125+(I99/100)*$G$126+(K99/100)*$G$127+(M99/100)*$G$128+(O99)*$G$129+(Q99*$G$130))</f>
        <v>7143.92078612489</v>
      </c>
    </row>
    <row r="100">
      <c r="A100">
        <v>43</v>
      </c>
      <c r="B100">
        <f>B99+3</f>
        <v>297</v>
      </c>
      <c r="C100">
        <f>$J$11+B100</f>
        <v>40223</v>
      </c>
      <c r="E100">
        <f>IF(((SUM(ReDiarioFert!C301:C307)/2)*$C$12)&lt;=0,"0",(((SUM(ReDiarioFert!C301:C307)/2)*$C$12)))</f>
        <v>342.5234907332604</v>
      </c>
      <c r="G100">
        <f>IF(((SUM(ReDiarioFert!E301:E307)/2)*$C$12)&lt;=0,"0",(((SUM(ReDiarioFert!E301:E307)/2)*$C$12)))</f>
        <v>144.4394304347826</v>
      </c>
      <c r="I100">
        <f>IF(((SUM(ReDiarioFert!G301:G307)/2)*$C$12)&lt;=0,"0",(((SUM(ReDiarioFert!G301:G307)/2)*$C$12)))</f>
        <v>411.4830533333334</v>
      </c>
      <c r="K100">
        <f>IF(((SUM(ReDiarioFert!I301:I307)/2)*$C$12)&lt;=0,"0",(((SUM(ReDiarioFert!I301:I307)/2)*$C$12)))</f>
        <v>264.0963506936859</v>
      </c>
      <c r="M100">
        <f>IF(((SUM(ReDiarioFert!K301:K307)/2)*$C$12)&lt;=0,"0",(((SUM(ReDiarioFert!K301:K307)/2)*$C$12)))</f>
        <v>0.014698018301506398</v>
      </c>
      <c r="O100">
        <f>IF(((SUM(ReDiarioFert!M301:M307)/2)*$C$12)&lt;=0,"0",(((SUM(ReDiarioFert!M301:M307)/2)*$C$12)))</f>
        <v>1.8777742024999997</v>
      </c>
      <c r="Q100">
        <f>$C$12*Main!$D$63</f>
        <v>301</v>
      </c>
      <c r="S100">
        <f>((E100/100)*$G$124+(G100/100)*$G$125+(I100/100)*$G$126+(K100/100)*$G$127+(M100/100)*$G$128+(O100)*$G$129+(Q100*$G$130))</f>
        <v>7986.72078612489</v>
      </c>
    </row>
    <row r="101">
      <c r="B101">
        <f>B100+4</f>
        <v>301</v>
      </c>
      <c r="C101">
        <f>$J$11+B101</f>
        <v>40227</v>
      </c>
      <c r="E101">
        <f>E100</f>
        <v>342.5234907332604</v>
      </c>
      <c r="G101">
        <f>G100</f>
        <v>144.4394304347826</v>
      </c>
      <c r="I101">
        <f>I100</f>
        <v>411.4830533333334</v>
      </c>
      <c r="K101">
        <f>K100</f>
        <v>264.0963506936859</v>
      </c>
      <c r="M101">
        <f>M100</f>
        <v>0.014698018301506398</v>
      </c>
      <c r="O101">
        <f>O100</f>
        <v>1.8777742024999997</v>
      </c>
      <c r="S101">
        <f>((E101/100)*$G$124+(G101/100)*$G$125+(I101/100)*$G$126+(K101/100)*$G$127+(M101/100)*$G$128+(O101)*$G$129+(Q101*$G$130))</f>
        <v>7143.92078612489</v>
      </c>
    </row>
    <row r="102">
      <c r="A102">
        <v>44</v>
      </c>
      <c r="B102">
        <f>B101+3</f>
        <v>304</v>
      </c>
      <c r="C102">
        <f>$J$11+B102</f>
        <v>40230</v>
      </c>
      <c r="E102">
        <f>IF(((SUM(ReDiarioFert!C308:C314)/2)*$C$12)&lt;=0,"0",(((SUM(ReDiarioFert!C308:C314)/2)*$C$12)))</f>
        <v>342.5234907332604</v>
      </c>
      <c r="G102">
        <f>IF(((SUM(ReDiarioFert!E308:E314)/2)*$C$12)&lt;=0,"0",(((SUM(ReDiarioFert!E308:E314)/2)*$C$12)))</f>
        <v>144.4394304347826</v>
      </c>
      <c r="I102">
        <f>IF(((SUM(ReDiarioFert!G308:G314)/2)*$C$12)&lt;=0,"0",(((SUM(ReDiarioFert!G308:G314)/2)*$C$12)))</f>
        <v>411.4830533333334</v>
      </c>
      <c r="K102">
        <f>IF(((SUM(ReDiarioFert!I308:I314)/2)*$C$12)&lt;=0,"0",(((SUM(ReDiarioFert!I308:I314)/2)*$C$12)))</f>
        <v>264.0963506936859</v>
      </c>
      <c r="M102">
        <f>IF(((SUM(ReDiarioFert!K308:K314)/2)*$C$12)&lt;=0,"0",(((SUM(ReDiarioFert!K308:K314)/2)*$C$12)))</f>
        <v>0.014698018301506398</v>
      </c>
      <c r="O102">
        <f>IF(((SUM(ReDiarioFert!M308:M314)/2)*$C$12)&lt;=0,"0",(((SUM(ReDiarioFert!M308:M314)/2)*$C$12)))</f>
        <v>1.8777742024999997</v>
      </c>
      <c r="Q102">
        <f>$C$12*Main!$D$63</f>
        <v>301</v>
      </c>
      <c r="S102">
        <f>((E102/100)*$G$124+(G102/100)*$G$125+(I102/100)*$G$126+(K102/100)*$G$127+(M102/100)*$G$128+(O102)*$G$129+(Q102*$G$130))</f>
        <v>7986.72078612489</v>
      </c>
    </row>
    <row r="103">
      <c r="B103">
        <f>B102+4</f>
        <v>308</v>
      </c>
      <c r="C103">
        <f>$J$11+B103</f>
        <v>40234</v>
      </c>
      <c r="E103">
        <f>E102</f>
        <v>342.5234907332604</v>
      </c>
      <c r="G103">
        <f>G102</f>
        <v>144.4394304347826</v>
      </c>
      <c r="I103">
        <f>I102</f>
        <v>411.4830533333334</v>
      </c>
      <c r="K103">
        <f>K102</f>
        <v>264.0963506936859</v>
      </c>
      <c r="M103">
        <f>M102</f>
        <v>0.014698018301506398</v>
      </c>
      <c r="O103">
        <f>O102</f>
        <v>1.8777742024999997</v>
      </c>
      <c r="S103">
        <f>((E103/100)*$G$124+(G103/100)*$G$125+(I103/100)*$G$126+(K103/100)*$G$127+(M103/100)*$G$128+(O103)*$G$129+(Q103*$G$130))</f>
        <v>7143.92078612489</v>
      </c>
    </row>
    <row r="104">
      <c r="A104">
        <v>45</v>
      </c>
      <c r="B104">
        <f>B103+3</f>
        <v>311</v>
      </c>
      <c r="C104">
        <f>$J$11+B104</f>
        <v>40237</v>
      </c>
      <c r="E104">
        <f>IF(((SUM(ReDiarioFert!C315:C321)/2)*$C$12)&lt;=0,"0",(((SUM(ReDiarioFert!C315:C321)/2)*$C$12)))</f>
        <v>342.5234907332604</v>
      </c>
      <c r="G104">
        <f>IF(((SUM(ReDiarioFert!E315:E321)/2)*$C$12)&lt;=0,"0",(((SUM(ReDiarioFert!E315:E321)/2)*$C$12)))</f>
        <v>144.4394304347826</v>
      </c>
      <c r="I104">
        <f>IF(((SUM(ReDiarioFert!G315:G321)/2)*$C$12)&lt;=0,"0",(((SUM(ReDiarioFert!G315:G321)/2)*$C$12)))</f>
        <v>411.4830533333334</v>
      </c>
      <c r="K104">
        <f>IF(((SUM(ReDiarioFert!I315:I321)/2)*$C$12)&lt;=0,"0",(((SUM(ReDiarioFert!I315:I321)/2)*$C$12)))</f>
        <v>264.0963506936859</v>
      </c>
      <c r="M104">
        <f>IF(((SUM(ReDiarioFert!K315:K321)/2)*$C$12)&lt;=0,"0",(((SUM(ReDiarioFert!K315:K321)/2)*$C$12)))</f>
        <v>0.014698018301506398</v>
      </c>
      <c r="O104">
        <f>IF(((SUM(ReDiarioFert!M315:M321)/2)*$C$12)&lt;=0,"0",(((SUM(ReDiarioFert!M315:M321)/2)*$C$12)))</f>
        <v>1.8777742024999997</v>
      </c>
      <c r="Q104">
        <f>$C$12*Main!$D$63</f>
        <v>301</v>
      </c>
      <c r="S104">
        <f>((E104/100)*$G$124+(G104/100)*$G$125+(I104/100)*$G$126+(K104/100)*$G$127+(M104/100)*$G$128+(O104)*$G$129+(Q104*$G$130))</f>
        <v>7986.72078612489</v>
      </c>
    </row>
    <row r="105">
      <c r="B105">
        <f>B104+4</f>
        <v>315</v>
      </c>
      <c r="C105">
        <f>$J$11+B105</f>
        <v>40241</v>
      </c>
      <c r="E105">
        <f>E104</f>
        <v>342.5234907332604</v>
      </c>
      <c r="G105">
        <f>G104</f>
        <v>144.4394304347826</v>
      </c>
      <c r="I105">
        <f>I104</f>
        <v>411.4830533333334</v>
      </c>
      <c r="K105">
        <f>K104</f>
        <v>264.0963506936859</v>
      </c>
      <c r="M105">
        <f>M104</f>
        <v>0.014698018301506398</v>
      </c>
      <c r="O105">
        <f>O104</f>
        <v>1.8777742024999997</v>
      </c>
      <c r="S105">
        <f>((E105/100)*$G$124+(G105/100)*$G$125+(I105/100)*$G$126+(K105/100)*$G$127+(M105/100)*$G$128+(O105)*$G$129+(Q105*$G$130))</f>
        <v>7143.92078612489</v>
      </c>
    </row>
    <row r="106">
      <c r="A106">
        <v>46</v>
      </c>
      <c r="B106">
        <f>B105+3</f>
        <v>318</v>
      </c>
      <c r="C106">
        <f>$J$11+B106</f>
        <v>40244</v>
      </c>
      <c r="E106">
        <f>IF(((SUM(ReDiarioFert!C322:C328)/2)*$C$12)&lt;=0,"0",(((SUM(ReDiarioFert!C322:C328)/2)*$C$12)))</f>
        <v>342.5234907332604</v>
      </c>
      <c r="G106">
        <f>IF(((SUM(ReDiarioFert!E322:E328)/2)*$C$12)&lt;=0,"0",(((SUM(ReDiarioFert!E322:E328)/2)*$C$12)))</f>
        <v>144.4394304347826</v>
      </c>
      <c r="I106">
        <f>IF(((SUM(ReDiarioFert!G322:G328)/2)*$C$12)&lt;=0,"0",(((SUM(ReDiarioFert!G322:G328)/2)*$C$12)))</f>
        <v>411.4830533333334</v>
      </c>
      <c r="K106">
        <f>IF(((SUM(ReDiarioFert!I322:I328)/2)*$C$12)&lt;=0,"0",(((SUM(ReDiarioFert!I322:I328)/2)*$C$12)))</f>
        <v>264.0963506936859</v>
      </c>
      <c r="M106">
        <f>IF(((SUM(ReDiarioFert!K322:K328)/2)*$C$12)&lt;=0,"0",(((SUM(ReDiarioFert!K322:K328)/2)*$C$12)))</f>
        <v>0.014698018301506398</v>
      </c>
      <c r="O106">
        <f>IF(((SUM(ReDiarioFert!M322:M328)/2)*$C$12)&lt;=0,"0",(((SUM(ReDiarioFert!M322:M328)/2)*$C$12)))</f>
        <v>1.8777742024999997</v>
      </c>
      <c r="Q106">
        <f>$C$12*Main!$D$63</f>
        <v>301</v>
      </c>
      <c r="S106">
        <f>((E106/100)*$G$124+(G106/100)*$G$125+(I106/100)*$G$126+(K106/100)*$G$127+(M106/100)*$G$128+(O106)*$G$129+(Q106*$G$130))</f>
        <v>7986.72078612489</v>
      </c>
    </row>
    <row r="107">
      <c r="B107">
        <f>B106+4</f>
        <v>322</v>
      </c>
      <c r="C107">
        <f>$J$11+B107</f>
        <v>40248</v>
      </c>
      <c r="E107">
        <f>E106</f>
        <v>342.5234907332604</v>
      </c>
      <c r="G107">
        <f>G106</f>
        <v>144.4394304347826</v>
      </c>
      <c r="I107">
        <f>I106</f>
        <v>411.4830533333334</v>
      </c>
      <c r="K107">
        <f>K106</f>
        <v>264.0963506936859</v>
      </c>
      <c r="M107">
        <f>M106</f>
        <v>0.014698018301506398</v>
      </c>
      <c r="O107">
        <f>O106</f>
        <v>1.8777742024999997</v>
      </c>
      <c r="S107">
        <f>((E107/100)*$G$124+(G107/100)*$G$125+(I107/100)*$G$126+(K107/100)*$G$127+(M107/100)*$G$128+(O107)*$G$129+(Q107*$G$130))</f>
        <v>7143.92078612489</v>
      </c>
    </row>
    <row r="108">
      <c r="A108">
        <v>47</v>
      </c>
      <c r="B108">
        <f>B107+3</f>
        <v>325</v>
      </c>
      <c r="C108">
        <f>$J$11+B108</f>
        <v>40251</v>
      </c>
      <c r="E108">
        <f>IF(((SUM(ReDiarioFert!C329:C335)/2)*$C$12)&lt;=0,"0",(((SUM(ReDiarioFert!C329:C335)/2)*$C$12)))</f>
        <v>182.90618358929464</v>
      </c>
      <c r="G108">
        <f>IF(((SUM(ReDiarioFert!E329:E335)/2)*$C$12)&lt;=0,"0",(((SUM(ReDiarioFert!E329:E335)/2)*$C$12)))</f>
        <v>144.4394304347826</v>
      </c>
      <c r="I108">
        <f>IF(((SUM(ReDiarioFert!G329:G335)/2)*$C$12)&lt;=0,"0",(((SUM(ReDiarioFert!G329:G335)/2)*$C$12)))</f>
        <v>411.4830533333334</v>
      </c>
      <c r="K108">
        <f>IF(((SUM(ReDiarioFert!I329:I335)/2)*$C$12)&lt;=0,"0",(((SUM(ReDiarioFert!I329:I335)/2)*$C$12)))</f>
        <v>264.0963506936859</v>
      </c>
      <c r="M108">
        <f>IF(((SUM(ReDiarioFert!K329:K335)/2)*$C$12)&lt;=0,"0",(((SUM(ReDiarioFert!K329:K335)/2)*$C$12)))</f>
        <v>0.014698018301506398</v>
      </c>
      <c r="O108">
        <f>IF(((SUM(ReDiarioFert!M329:M335)/2)*$C$12)&lt;=0,"0",(((SUM(ReDiarioFert!M329:M335)/2)*$C$12)))</f>
        <v>1.8777742024999997</v>
      </c>
      <c r="Q108">
        <f>$C$12*Main!$D$63</f>
        <v>301</v>
      </c>
      <c r="S108">
        <f>((E108/100)*$G$124+(G108/100)*$G$125+(I108/100)*$G$126+(K108/100)*$G$127+(M108/100)*$G$128+(O108)*$G$129+(Q108*$G$130))</f>
        <v>7180.653385047864</v>
      </c>
    </row>
    <row r="109">
      <c r="B109">
        <f>B108+4</f>
        <v>329</v>
      </c>
      <c r="C109">
        <f>$J$11+B109</f>
        <v>40255</v>
      </c>
      <c r="E109">
        <f>E108</f>
        <v>182.90618358929464</v>
      </c>
      <c r="G109">
        <f>G108</f>
        <v>144.4394304347826</v>
      </c>
      <c r="I109">
        <f>I108</f>
        <v>411.4830533333334</v>
      </c>
      <c r="K109">
        <f>K108</f>
        <v>264.0963506936859</v>
      </c>
      <c r="M109">
        <f>M108</f>
        <v>0.014698018301506398</v>
      </c>
      <c r="O109">
        <f>O108</f>
        <v>1.8777742024999997</v>
      </c>
      <c r="S109">
        <f>((E109/100)*$G$124+(G109/100)*$G$125+(I109/100)*$G$126+(K109/100)*$G$127+(M109/100)*$G$128+(O109)*$G$129+(Q109*$G$130))</f>
        <v>6337.853385047863</v>
      </c>
    </row>
    <row r="110">
      <c r="A110">
        <v>48</v>
      </c>
      <c r="B110">
        <f>B109+3</f>
        <v>332</v>
      </c>
      <c r="C110">
        <f>$J$11+B110</f>
        <v>40258</v>
      </c>
      <c r="E110">
        <f>IF(((SUM(ReDiarioFert!C336:C342)/2)*$C$12)&lt;=0,"0",(((SUM(ReDiarioFert!C336:C342)/2)*$C$12)))</f>
        <v>213.6320815098995</v>
      </c>
      <c r="G110">
        <f>IF(((SUM(ReDiarioFert!E336:E342)/2)*$C$12)&lt;=0,"0",(((SUM(ReDiarioFert!E336:E342)/2)*$C$12)))</f>
        <v>65.91769130434781</v>
      </c>
      <c r="I110">
        <f>IF(((SUM(ReDiarioFert!G336:G342)/2)*$C$12)&lt;=0,"0",(((SUM(ReDiarioFert!G336:G342)/2)*$C$12)))</f>
        <v>411.4830533333334</v>
      </c>
      <c r="K110">
        <f>IF(((SUM(ReDiarioFert!I336:I342)/2)*$C$12)&lt;=0,"0",(((SUM(ReDiarioFert!I336:I342)/2)*$C$12)))</f>
        <v>264.0963506936859</v>
      </c>
      <c r="M110">
        <f>IF(((SUM(ReDiarioFert!K336:K342)/2)*$C$12)&lt;=0,"0",(((SUM(ReDiarioFert!K336:K342)/2)*$C$12)))</f>
        <v>0.014698018301506398</v>
      </c>
      <c r="O110">
        <f>IF(((SUM(ReDiarioFert!M336:M342)/2)*$C$12)&lt;=0,"0",(((SUM(ReDiarioFert!M336:M342)/2)*$C$12)))</f>
        <v>1.8777742024999997</v>
      </c>
      <c r="Q110">
        <f>$C$12*Main!$D$63</f>
        <v>301</v>
      </c>
      <c r="S110">
        <f>((E110/100)*$G$124+(G110/100)*$G$125+(I110/100)*$G$126+(K110/100)*$G$127+(M110/100)*$G$128+(O110)*$G$129+(Q110*$G$130))</f>
        <v>6701.363517373005</v>
      </c>
    </row>
    <row r="111">
      <c r="B111">
        <f>B110+4</f>
        <v>336</v>
      </c>
      <c r="C111">
        <f>$J$11+B111</f>
        <v>40262</v>
      </c>
      <c r="E111">
        <f>E110</f>
        <v>213.6320815098995</v>
      </c>
      <c r="G111">
        <f>G110</f>
        <v>65.91769130434781</v>
      </c>
      <c r="I111">
        <f>I110</f>
        <v>411.4830533333334</v>
      </c>
      <c r="K111">
        <f>K110</f>
        <v>264.0963506936859</v>
      </c>
      <c r="M111">
        <f>M110</f>
        <v>0.014698018301506398</v>
      </c>
      <c r="O111">
        <f>O110</f>
        <v>1.8777742024999997</v>
      </c>
      <c r="S111">
        <f>((E111/100)*$G$124+(G111/100)*$G$125+(I111/100)*$G$126+(K111/100)*$G$127+(M111/100)*$G$128+(O111)*$G$129+(Q111*$G$130))</f>
        <v>5858.563517373005</v>
      </c>
    </row>
    <row r="112">
      <c r="A112">
        <v>49</v>
      </c>
      <c r="B112">
        <f>B111+3</f>
        <v>339</v>
      </c>
      <c r="C112">
        <f>$J$11+B112</f>
        <v>40265</v>
      </c>
      <c r="E112">
        <f>IF(((SUM(ReDiarioFert!C343:C349)/2)*$C$12)&lt;=0,"0",(((SUM(ReDiarioFert!C343:C349)/2)*$C$12)))</f>
        <v>218.753064496667</v>
      </c>
      <c r="G112">
        <f>IF(((SUM(ReDiarioFert!E343:E349)/2)*$C$12)&lt;=0,"0",(((SUM(ReDiarioFert!E343:E349)/2)*$C$12)))</f>
        <v>52.83073478260869</v>
      </c>
      <c r="I112">
        <f>IF(((SUM(ReDiarioFert!G343:G349)/2)*$C$12)&lt;=0,"0",(((SUM(ReDiarioFert!G343:G349)/2)*$C$12)))</f>
        <v>411.4830533333334</v>
      </c>
      <c r="K112">
        <f>IF(((SUM(ReDiarioFert!I343:I349)/2)*$C$12)&lt;=0,"0",(((SUM(ReDiarioFert!I343:I349)/2)*$C$12)))</f>
        <v>264.0963506936859</v>
      </c>
      <c r="M112">
        <f>IF(((SUM(ReDiarioFert!K343:K349)/2)*$C$12)&lt;=0,"0",(((SUM(ReDiarioFert!K343:K349)/2)*$C$12)))</f>
        <v>0.014698018301506398</v>
      </c>
      <c r="O112">
        <f>IF(((SUM(ReDiarioFert!M343:M349)/2)*$C$12)&lt;=0,"0",(((SUM(ReDiarioFert!M343:M349)/2)*$C$12)))</f>
        <v>1.8777742024999997</v>
      </c>
      <c r="Q112">
        <f>$C$12*Main!$D$63</f>
        <v>301</v>
      </c>
      <c r="S112">
        <f>((E112/100)*$G$124+(G112/100)*$G$125+(I112/100)*$G$126+(K112/100)*$G$127+(M112/100)*$G$128+(O112)*$G$129+(Q112*$G$130))</f>
        <v>6621.481872760529</v>
      </c>
    </row>
    <row r="113">
      <c r="B113">
        <f>B112+4</f>
        <v>343</v>
      </c>
      <c r="C113">
        <f>$J$11+B113</f>
        <v>40269</v>
      </c>
      <c r="E113">
        <f>E112</f>
        <v>218.753064496667</v>
      </c>
      <c r="G113">
        <f>G112</f>
        <v>52.83073478260869</v>
      </c>
      <c r="I113">
        <f>I112</f>
        <v>411.4830533333334</v>
      </c>
      <c r="K113">
        <f>K112</f>
        <v>264.0963506936859</v>
      </c>
      <c r="M113">
        <f>M112</f>
        <v>0.014698018301506398</v>
      </c>
      <c r="O113">
        <f>O112</f>
        <v>1.8777742024999997</v>
      </c>
      <c r="S113">
        <f>((E113/100)*$G$124+(G113/100)*$G$125+(I113/100)*$G$126+(K113/100)*$G$127+(M113/100)*$G$128+(O113)*$G$129+(Q113*$G$130))</f>
        <v>5778.681872760529</v>
      </c>
    </row>
    <row r="114">
      <c r="A114">
        <v>50</v>
      </c>
      <c r="B114">
        <f>B113+3</f>
        <v>346</v>
      </c>
      <c r="C114">
        <f>$J$11+B114</f>
        <v>40272</v>
      </c>
      <c r="E114">
        <f>IF(((SUM(ReDiarioFert!C350:C356)/2)*$C$12)&lt;=0,"0",(((SUM(ReDiarioFert!C350:C356)/2)*$C$12)))</f>
        <v>218.753064496667</v>
      </c>
      <c r="G114">
        <f>IF(((SUM(ReDiarioFert!E350:E356)/2)*$C$12)&lt;=0,"0",(((SUM(ReDiarioFert!E350:E356)/2)*$C$12)))</f>
        <v>52.83073478260869</v>
      </c>
      <c r="I114">
        <f>IF(((SUM(ReDiarioFert!G350:G356)/2)*$C$12)&lt;=0,"0",(((SUM(ReDiarioFert!G350:G356)/2)*$C$12)))</f>
        <v>411.4830533333334</v>
      </c>
      <c r="K114">
        <f>IF(((SUM(ReDiarioFert!I350:I356)/2)*$C$12)&lt;=0,"0",(((SUM(ReDiarioFert!I350:I356)/2)*$C$12)))</f>
        <v>264.0963506936859</v>
      </c>
      <c r="M114">
        <f>IF(((SUM(ReDiarioFert!K350:K356)/2)*$C$12)&lt;=0,"0",(((SUM(ReDiarioFert!K350:K356)/2)*$C$12)))</f>
        <v>0.014698018301506398</v>
      </c>
      <c r="O114">
        <f>IF(((SUM(ReDiarioFert!M350:M356)/2)*$C$12)&lt;=0,"0",(((SUM(ReDiarioFert!M350:M356)/2)*$C$12)))</f>
        <v>1.8777742024999997</v>
      </c>
      <c r="Q114">
        <f>$C$12*Main!$D$63</f>
        <v>301</v>
      </c>
      <c r="S114">
        <f>((E114/100)*$G$124+(G114/100)*$G$125+(I114/100)*$G$126+(K114/100)*$G$127+(M114/100)*$G$128+(O114)*$G$129+(Q114*$G$130))</f>
        <v>6621.481872760529</v>
      </c>
    </row>
    <row r="115">
      <c r="B115">
        <f>B114+4</f>
        <v>350</v>
      </c>
      <c r="C115">
        <f>$J$11+B115</f>
        <v>40276</v>
      </c>
      <c r="E115">
        <f>E114</f>
        <v>218.753064496667</v>
      </c>
      <c r="G115">
        <f>G114</f>
        <v>52.83073478260869</v>
      </c>
      <c r="I115">
        <f>I114</f>
        <v>411.4830533333334</v>
      </c>
      <c r="K115">
        <f>K114</f>
        <v>264.0963506936859</v>
      </c>
      <c r="M115">
        <f>M114</f>
        <v>0.014698018301506398</v>
      </c>
      <c r="O115">
        <f>O114</f>
        <v>1.8777742024999997</v>
      </c>
      <c r="S115">
        <f>((E115/100)*$G$124+(G115/100)*$G$125+(I115/100)*$G$126+(K115/100)*$G$127+(M115/100)*$G$128+(O115)*$G$129+(Q115*$G$130))</f>
        <v>5778.681872760529</v>
      </c>
    </row>
    <row r="116">
      <c r="A116">
        <v>51</v>
      </c>
      <c r="B116">
        <f>B115+3</f>
        <v>353</v>
      </c>
      <c r="C116">
        <f>$J$11+B116</f>
        <v>40279</v>
      </c>
      <c r="E116">
        <f>IF(((SUM(ReDiarioFert!C357:C363)/2)*$C$12)&lt;=0,"0",(((SUM(ReDiarioFert!C357:C363)/2)*$C$12)))</f>
        <v>218.753064496667</v>
      </c>
      <c r="G116">
        <f>IF(((SUM(ReDiarioFert!E357:E363)/2)*$C$12)&lt;=0,"0",(((SUM(ReDiarioFert!E357:E363)/2)*$C$12)))</f>
        <v>52.83073478260869</v>
      </c>
      <c r="I116">
        <f>IF(((SUM(ReDiarioFert!G357:G363)/2)*$C$12)&lt;=0,"0",(((SUM(ReDiarioFert!G357:G363)/2)*$C$12)))</f>
        <v>411.4830533333334</v>
      </c>
      <c r="K116">
        <f>IF(((SUM(ReDiarioFert!I357:I363)/2)*$C$12)&lt;=0,"0",(((SUM(ReDiarioFert!I357:I363)/2)*$C$12)))</f>
        <v>264.0963506936859</v>
      </c>
      <c r="M116">
        <f>IF(((SUM(ReDiarioFert!K357:K363)/2)*$C$12)&lt;=0,"0",(((SUM(ReDiarioFert!K357:K363)/2)*$C$12)))</f>
        <v>0.014698018301506398</v>
      </c>
      <c r="O116">
        <f>IF(((SUM(ReDiarioFert!M357:M363)/2)*$C$12)&lt;=0,"0",(((SUM(ReDiarioFert!M357:M363)/2)*$C$12)))</f>
        <v>1.8777742024999997</v>
      </c>
      <c r="Q116">
        <f>$C$12*Main!$D$63</f>
        <v>301</v>
      </c>
      <c r="S116">
        <f>((E116/100)*$G$124+(G116/100)*$G$125+(I116/100)*$G$126+(K116/100)*$G$127+(M116/100)*$G$128+(O116)*$G$129+(Q116*$G$130))</f>
        <v>6621.481872760529</v>
      </c>
    </row>
    <row r="117">
      <c r="B117">
        <f>B116+4</f>
        <v>357</v>
      </c>
      <c r="C117">
        <f>$J$11+B117</f>
        <v>40283</v>
      </c>
      <c r="E117">
        <f>E116</f>
        <v>218.753064496667</v>
      </c>
      <c r="G117">
        <f>G116</f>
        <v>52.83073478260869</v>
      </c>
      <c r="I117">
        <f>I116</f>
        <v>411.4830533333334</v>
      </c>
      <c r="K117">
        <f>K116</f>
        <v>264.0963506936859</v>
      </c>
      <c r="M117">
        <f>M116</f>
        <v>0.014698018301506398</v>
      </c>
      <c r="O117">
        <f>O116</f>
        <v>1.8777742024999997</v>
      </c>
      <c r="S117">
        <f>((E117/100)*$G$124+(G117/100)*$G$125+(I117/100)*$G$126+(K117/100)*$G$127+(M117/100)*$G$128+(O117)*$G$129+(Q117*$G$130))</f>
        <v>5778.681872760529</v>
      </c>
    </row>
    <row r="118">
      <c r="A118">
        <v>52</v>
      </c>
      <c r="B118">
        <f>B117+3</f>
        <v>360</v>
      </c>
      <c r="C118">
        <f>$J$11+B118</f>
        <v>40286</v>
      </c>
      <c r="E118">
        <f>IF(((SUM(ReDiarioFert!C364:C370)/2)*$C$12)&lt;=0,"0",(((SUM(ReDiarioFert!C364:C370)/2)*$C$12)))</f>
        <v>218.753064496667</v>
      </c>
      <c r="G118">
        <f>IF(((SUM(ReDiarioFert!E364:E370)/2)*$C$12)&lt;=0,"0",(((SUM(ReDiarioFert!E364:E370)/2)*$C$12)))</f>
        <v>52.83073478260869</v>
      </c>
      <c r="I118">
        <f>IF(((SUM(ReDiarioFert!G364:G370)/2)*$C$12)&lt;=0,"0",(((SUM(ReDiarioFert!G364:G370)/2)*$C$12)))</f>
        <v>411.4830533333334</v>
      </c>
      <c r="K118">
        <f>IF(((SUM(ReDiarioFert!I364:I370)/2)*$C$12)&lt;=0,"0",(((SUM(ReDiarioFert!I364:I370)/2)*$C$12)))</f>
        <v>264.0963506936859</v>
      </c>
      <c r="M118">
        <f>IF(((SUM(ReDiarioFert!K364:K370)/2)*$C$12)&lt;=0,"0",(((SUM(ReDiarioFert!K364:K370)/2)*$C$12)))</f>
        <v>0.014698018301506398</v>
      </c>
      <c r="O118">
        <f>IF(((SUM(ReDiarioFert!M364:M370)/2)*$C$12)&lt;=0,"0",(((SUM(ReDiarioFert!M364:M370)/2)*$C$12)))</f>
        <v>1.8777742024999997</v>
      </c>
      <c r="Q118">
        <f>$C$12*Main!$D$63</f>
        <v>301</v>
      </c>
      <c r="S118">
        <f>((E118/100)*$G$124+(G118/100)*$G$125+(I118/100)*$G$126+(K118/100)*$G$127+(M118/100)*$G$128+(O118)*$G$129+(Q118*$G$130))</f>
        <v>6621.481872760529</v>
      </c>
    </row>
    <row r="119">
      <c r="B119">
        <f>B118+4</f>
        <v>364</v>
      </c>
      <c r="C119">
        <f>$J$11+B119</f>
        <v>40290</v>
      </c>
      <c r="E119">
        <f>E118</f>
        <v>218.753064496667</v>
      </c>
      <c r="G119">
        <f>G118</f>
        <v>52.83073478260869</v>
      </c>
      <c r="I119">
        <f>I118</f>
        <v>411.4830533333334</v>
      </c>
      <c r="K119">
        <f>K118</f>
        <v>264.0963506936859</v>
      </c>
      <c r="M119">
        <f>M118</f>
        <v>0.014698018301506398</v>
      </c>
      <c r="O119">
        <f>O118</f>
        <v>1.8777742024999997</v>
      </c>
      <c r="S119">
        <f>((E119/100)*$G$124+(G119/100)*$G$125+(I119/100)*$G$126+(K119/100)*$G$127+(M119/100)*$G$128+(O119)*$G$129+(Q119*$G$130))</f>
        <v>5778.681872760529</v>
      </c>
    </row>
    <row r="120">
      <c r="C120" t="str">
        <v>Total</v>
      </c>
      <c r="E120">
        <f>SUM(E16:E119)</f>
        <v>30090.713409193646</v>
      </c>
      <c r="G120">
        <f>SUM(G16:G119)</f>
        <v>12257.767872608687</v>
      </c>
      <c r="I120">
        <f>SUM(I16:I119)</f>
        <v>34450.761958666684</v>
      </c>
      <c r="K120">
        <f>SUM(K16:K119)</f>
        <v>22111.045493118738</v>
      </c>
      <c r="M120">
        <f>SUM(M16:M119)</f>
        <v>1.230568125874029</v>
      </c>
      <c r="O120">
        <f>SUM(O16:O119)</f>
        <v>174.05815931000035</v>
      </c>
      <c r="Q120">
        <f>SUM(Q16:Q119)</f>
        <v>15652</v>
      </c>
      <c r="S120">
        <f>SUM(S16:S119)</f>
        <v>650408.685949203</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E120/C12</f>
        <v>1999.3829507769865</v>
      </c>
      <c r="G124">
        <f>Main!D43</f>
        <v>505</v>
      </c>
    </row>
    <row r="125">
      <c r="B125" t="str">
        <f>Main!D32</f>
        <v>DAP 18-46-0</v>
      </c>
      <c r="F125">
        <f>G120/C12</f>
        <v>814.469626086956</v>
      </c>
      <c r="G125">
        <f>Main!D33</f>
        <v>808</v>
      </c>
    </row>
    <row r="126">
      <c r="B126" t="str">
        <f>Main!D37</f>
        <v>Kcl</v>
      </c>
      <c r="F126">
        <f>I120/C12</f>
        <v>2289.0871733333347</v>
      </c>
      <c r="G126">
        <f>Main!D38</f>
        <v>726</v>
      </c>
    </row>
    <row r="127">
      <c r="B127" t="str">
        <f>Main!D47</f>
        <v>Sulfato de Magnesio</v>
      </c>
      <c r="F127">
        <f>K120/C12</f>
        <v>1469.1724580145342</v>
      </c>
      <c r="G127">
        <f>Main!D48</f>
        <v>477</v>
      </c>
    </row>
    <row r="128">
      <c r="B128" t="str">
        <f>Main!D52</f>
        <v>Sin Calcio</v>
      </c>
      <c r="F128">
        <f>M120/C12</f>
        <v>0.08176532397834081</v>
      </c>
      <c r="G128">
        <f>Main!D53</f>
        <v>0</v>
      </c>
    </row>
    <row r="129">
      <c r="B129" t="str">
        <f>Main!D57</f>
        <v>Sin Boro</v>
      </c>
      <c r="F129">
        <f>O120/C12</f>
        <v>11.565326200000024</v>
      </c>
      <c r="G129">
        <f>Main!D58</f>
        <v>0</v>
      </c>
      <c r="I129" t="str">
        <v xml:space="preserve">Preparado y Autorizado Por </v>
      </c>
    </row>
    <row r="130" ht="18" customHeight="1">
      <c r="B130" t="str">
        <f>Main!D61</f>
        <v>Melaza</v>
      </c>
      <c r="F130">
        <f>Q120/C12</f>
        <v>1040</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131:I132"/>
    <mergeCell ref="B128:E128"/>
    <mergeCell ref="B127:E127"/>
    <mergeCell ref="I130:Q130"/>
    <mergeCell ref="B129:E129"/>
    <mergeCell ref="G130:H130"/>
    <mergeCell ref="G129:H129"/>
    <mergeCell ref="G127:H127"/>
    <mergeCell ref="G128:H128"/>
    <mergeCell ref="I129:Q129"/>
    <mergeCell ref="B135:S135"/>
    <mergeCell ref="E14:F14"/>
    <mergeCell ref="B134:C134"/>
    <mergeCell ref="B130:E130"/>
    <mergeCell ref="B122:E122"/>
    <mergeCell ref="B124:E124"/>
    <mergeCell ref="B125:E125"/>
    <mergeCell ref="B126:E126"/>
    <mergeCell ref="C14:D14"/>
    <mergeCell ref="G122:H122"/>
    <mergeCell ref="A14:A15"/>
    <mergeCell ref="B14:B15"/>
    <mergeCell ref="A11:B11"/>
    <mergeCell ref="A12:B12"/>
    <mergeCell ref="C11:F11"/>
    <mergeCell ref="C12:F12"/>
    <mergeCell ref="G126:H126"/>
    <mergeCell ref="S14:S15"/>
    <mergeCell ref="O14:P14"/>
    <mergeCell ref="Q14:R14"/>
    <mergeCell ref="G14:H14"/>
    <mergeCell ref="I14:J14"/>
    <mergeCell ref="K14:L14"/>
    <mergeCell ref="M14:N14"/>
    <mergeCell ref="G123:H123"/>
    <mergeCell ref="G124:H124"/>
    <mergeCell ref="G125:H125"/>
    <mergeCell ref="J9:N9"/>
    <mergeCell ref="J10:N10"/>
    <mergeCell ref="J11:N11"/>
    <mergeCell ref="J12:N12"/>
    <mergeCell ref="G11:I11"/>
    <mergeCell ref="G12:I12"/>
  </mergeCells>
  <pageMargins left="0.25" right="0.25" top="0.48" bottom="0.8" header="0.25" footer="0.25"/>
  <ignoredErrors>
    <ignoredError numberStoredAsText="1" sqref="A1:V144"/>
  </ignoredErrors>
  <legacyDrawing r:id="rId1"/>
</worksheet>
</file>

<file path=xl/worksheets/sheet7.xml><?xml version="1.0" encoding="utf-8"?>
<worksheet xmlns="http://schemas.openxmlformats.org/spreadsheetml/2006/main" xmlns:r="http://schemas.openxmlformats.org/officeDocument/2006/relationships">
  <dimension ref="A1:V90"/>
  <sheetViews>
    <sheetView workbookViewId="0" rightToLeft="0"/>
  </sheetViews>
  <sheetData>
    <row r="1" ht="32.7" customHeight="1"/>
    <row r="2" ht="32.7" customHeight="1">
      <c r="P2" t="str">
        <v>Calendario de Fertilización para Goteo 1 Vez Por Semana</v>
      </c>
    </row>
    <row r="3" ht="32.7" customHeight="1"/>
    <row r="5">
      <c r="P5" t="str">
        <f>Main!$E$21</f>
        <v>Platano</v>
      </c>
    </row>
    <row r="6" ht="29.25" customHeight="1"/>
    <row r="7" ht="26.25" customHeight="1"/>
    <row r="8" ht="27.600000000000005" customHeight="1">
      <c r="A8" t="str">
        <f>Main!$C$13</f>
        <v>"Sin Fertilización Base"</v>
      </c>
    </row>
    <row r="9" ht="20.1" customHeight="1">
      <c r="A9" t="str">
        <v>Productor</v>
      </c>
      <c r="C9" t="str">
        <f>Main!E17</f>
        <v>Manuel Venancio Bueso</v>
      </c>
      <c r="G9" t="str">
        <v>Parcela</v>
      </c>
      <c r="J9" t="str">
        <f>Main!E19</f>
        <v>Lote 15 (3,284 Plantas) Den de 3,100/Ha</v>
      </c>
      <c r="P9" t="str">
        <f>Main!$G$21</f>
        <v>Curare Enano</v>
      </c>
    </row>
    <row r="10" ht="20.1" customHeight="1">
      <c r="A10" t="str">
        <v>Zona</v>
      </c>
      <c r="C10" t="str">
        <f>Main!E18</f>
        <v>Mata Platano</v>
      </c>
      <c r="G10" t="str">
        <v>Técnico</v>
      </c>
      <c r="J10" t="str">
        <f>Main!E20</f>
        <v>Alfren Ucles</v>
      </c>
    </row>
    <row r="11" ht="20.1" customHeight="1">
      <c r="A11" t="str">
        <v>Área Mz.</v>
      </c>
      <c r="C11">
        <f>Main!E22</f>
        <v>21.5</v>
      </c>
      <c r="G11" t="str">
        <v>Fecha:</v>
      </c>
      <c r="J11">
        <f>Main!E23</f>
        <v>39926</v>
      </c>
    </row>
    <row r="12" ht="20.1" customHeight="1">
      <c r="A12" t="str">
        <v>Área Ha.</v>
      </c>
      <c r="C12">
        <f>Main!I22</f>
        <v>15.049999999999999</v>
      </c>
      <c r="G12" t="str">
        <v>Fecha de Cosecha:</v>
      </c>
      <c r="J12">
        <f>J11+Main!E24</f>
        <v>40231</v>
      </c>
    </row>
    <row r="13" ht="19.5" customHeight="1"/>
    <row r="14" ht="26.39999999999999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ht="18.75" customHeight="1">
      <c r="A16">
        <v>1</v>
      </c>
      <c r="B16">
        <v>1</v>
      </c>
      <c r="C16">
        <f>$J$11+B16</f>
        <v>39927</v>
      </c>
      <c r="E16">
        <f>IF((SUM(ReDiarioFert!C7:C13)*$C$12)&lt;=0,"0",((SUM(ReDiarioFert!C7:C13)*$C$12)))</f>
        <v>232.64132860791977</v>
      </c>
      <c r="G16">
        <f>IF((SUM(ReDiarioFert!E7:E13)*$C$12)&lt;=0,"0",((SUM(ReDiarioFert!E7:E13)*$C$12)))</f>
        <v>56.148801739130434</v>
      </c>
      <c r="I16">
        <f>IF((SUM(ReDiarioFert!G7:G13)*$C$12)&lt;=0,"0",((SUM(ReDiarioFert!G7:G13)*$C$12)))</f>
        <v>218.7915823333333</v>
      </c>
      <c r="K16">
        <f>IF((SUM(ReDiarioFert!I7:I13)*$C$12)&lt;=0,"0",((SUM(ReDiarioFert!I7:I13)*$C$12)))</f>
        <v>140.4239080775035</v>
      </c>
      <c r="M16">
        <f>IF((SUM(ReDiarioFert!K7:K13)*$C$12)&lt;=0,"0",((SUM(ReDiarioFert!K7:K13)*$C$12)))</f>
        <v>0.00781515218014538</v>
      </c>
      <c r="O16">
        <f>IF((SUM(ReDiarioFert!M7:M13)*$C$12)&lt;=0,"0",((SUM(ReDiarioFert!M7:M13)*$C$12)))</f>
        <v>0.53650541</v>
      </c>
      <c r="Q16">
        <f>$C$12*Main!$D$63</f>
        <v>301</v>
      </c>
      <c r="S16">
        <f>((E16/100)*$G$72+(G16/100)*$G$73+(I16/100)*$G$74+(K16/100)*$G$75+(M16/100)*$G$76+(O16)*$G$77+(Q16*$G$78))</f>
        <v>4729.569956791861</v>
      </c>
    </row>
    <row r="17">
      <c r="A17">
        <v>2</v>
      </c>
      <c r="B17">
        <v>8</v>
      </c>
      <c r="C17">
        <f>$J$11+B17</f>
        <v>39934</v>
      </c>
      <c r="E17">
        <f>IF((SUM(ReDiarioFert!C14:C20)*$C$12)&lt;=0,"0",((SUM(ReDiarioFert!C14:C20)*$C$12)))</f>
        <v>232.64132860791977</v>
      </c>
      <c r="G17">
        <f>IF((SUM(ReDiarioFert!E14:E20)*$C$12)&lt;=0,"0",((SUM(ReDiarioFert!E14:E20)*$C$12)))</f>
        <v>56.148801739130434</v>
      </c>
      <c r="I17">
        <f>IF((SUM(ReDiarioFert!G14:G20)*$C$12)&lt;=0,"0",((SUM(ReDiarioFert!G14:G20)*$C$12)))</f>
        <v>218.7915823333333</v>
      </c>
      <c r="K17">
        <f>IF((SUM(ReDiarioFert!I14:I20)*$C$12)&lt;=0,"0",((SUM(ReDiarioFert!I14:I20)*$C$12)))</f>
        <v>140.4239080775035</v>
      </c>
      <c r="M17">
        <f>IF((SUM(ReDiarioFert!K14:K20)*$C$12)&lt;=0,"0",((SUM(ReDiarioFert!K14:K20)*$C$12)))</f>
        <v>0.00781515218014538</v>
      </c>
      <c r="O17">
        <f>IF((SUM(ReDiarioFert!M14:M20)*$C$12)&lt;=0,"0",((SUM(ReDiarioFert!M14:M20)*$C$12)))</f>
        <v>0.78176623</v>
      </c>
      <c r="Q17">
        <f>$C$12*Main!$D$63</f>
        <v>301</v>
      </c>
      <c r="S17">
        <f>((E17/100)*$G$72+(G17/100)*$G$73+(I17/100)*$G$74+(K17/100)*$G$75+(M17/100)*$G$76+(O17)*$G$77+(Q17*$G$78))</f>
        <v>4729.569956791861</v>
      </c>
    </row>
    <row r="18">
      <c r="A18">
        <v>3</v>
      </c>
      <c r="B18">
        <v>15</v>
      </c>
      <c r="C18">
        <f>$J$11+B18</f>
        <v>39941</v>
      </c>
      <c r="E18">
        <f>IF((SUM(ReDiarioFert!C21:C27)*$C$12)&lt;=0,"0",((SUM(ReDiarioFert!C21:C27)*$C$12)))</f>
        <v>232.64132860791977</v>
      </c>
      <c r="G18">
        <f>IF((SUM(ReDiarioFert!E21:E27)*$C$12)&lt;=0,"0",((SUM(ReDiarioFert!E21:E27)*$C$12)))</f>
        <v>56.148801739130434</v>
      </c>
      <c r="I18">
        <f>IF((SUM(ReDiarioFert!G21:G27)*$C$12)&lt;=0,"0",((SUM(ReDiarioFert!G21:G27)*$C$12)))</f>
        <v>218.7915823333333</v>
      </c>
      <c r="K18">
        <f>IF((SUM(ReDiarioFert!I21:I27)*$C$12)&lt;=0,"0",((SUM(ReDiarioFert!I21:I27)*$C$12)))</f>
        <v>140.4239080775035</v>
      </c>
      <c r="M18">
        <f>IF((SUM(ReDiarioFert!K21:K27)*$C$12)&lt;=0,"0",((SUM(ReDiarioFert!K21:K27)*$C$12)))</f>
        <v>0.00781515218014538</v>
      </c>
      <c r="O18">
        <f>IF((SUM(ReDiarioFert!M21:M27)*$C$12)&lt;=0,"0",((SUM(ReDiarioFert!M21:M27)*$C$12)))</f>
        <v>1.1496529450000001</v>
      </c>
      <c r="Q18">
        <f>$C$12*Main!$D$63</f>
        <v>301</v>
      </c>
      <c r="S18">
        <f>((E18/100)*$G$72+(G18/100)*$G$73+(I18/100)*$G$74+(K18/100)*$G$75+(M18/100)*$G$76+(O18)*$G$77+(Q18*$G$78))</f>
        <v>4729.569956791861</v>
      </c>
    </row>
    <row r="19">
      <c r="A19">
        <v>4</v>
      </c>
      <c r="B19">
        <v>22</v>
      </c>
      <c r="C19">
        <f>$J$11+B19</f>
        <v>39948</v>
      </c>
      <c r="E19">
        <f>IF((SUM(ReDiarioFert!C28:C34)*$C$12)&lt;=0,"0",((SUM(ReDiarioFert!C28:C34)*$C$12)))</f>
        <v>220.93051108429023</v>
      </c>
      <c r="G19">
        <f>IF((SUM(ReDiarioFert!E28:E34)*$C$12)&lt;=0,"0",((SUM(ReDiarioFert!E28:E34)*$C$12)))</f>
        <v>86.07644652173913</v>
      </c>
      <c r="I19">
        <f>IF((SUM(ReDiarioFert!G28:G34)*$C$12)&lt;=0,"0",((SUM(ReDiarioFert!G28:G34)*$C$12)))</f>
        <v>218.7915823333333</v>
      </c>
      <c r="K19">
        <f>IF((SUM(ReDiarioFert!I28:I34)*$C$12)&lt;=0,"0",((SUM(ReDiarioFert!I28:I34)*$C$12)))</f>
        <v>140.4239080775035</v>
      </c>
      <c r="M19">
        <f>IF((SUM(ReDiarioFert!K28:K34)*$C$12)&lt;=0,"0",((SUM(ReDiarioFert!K28:K34)*$C$12)))</f>
        <v>0.00781515218014538</v>
      </c>
      <c r="O19">
        <f>IF((SUM(ReDiarioFert!M28:M34)*$C$12)&lt;=0,"0",((SUM(ReDiarioFert!M28:M34)*$C$12)))</f>
        <v>1.28760877</v>
      </c>
      <c r="Q19">
        <f>$C$12*Main!$D$63</f>
        <v>301</v>
      </c>
      <c r="S19">
        <f>((E19/100)*$G$72+(G19/100)*$G$73+(I19/100)*$G$74+(K19/100)*$G$75+(M19/100)*$G$76+(O19)*$G$77+(Q19*$G$78))</f>
        <v>4912.24569814101</v>
      </c>
    </row>
    <row r="20">
      <c r="A20">
        <v>5</v>
      </c>
      <c r="B20">
        <v>29</v>
      </c>
      <c r="C20">
        <f>$J$11+B20</f>
        <v>39955</v>
      </c>
      <c r="E20">
        <f>IF((SUM(ReDiarioFert!C35:C41)*$C$12)&lt;=0,"0",((SUM(ReDiarioFert!C35:C41)*$C$12)))</f>
        <v>315.61501583470044</v>
      </c>
      <c r="G20">
        <f>IF((SUM(ReDiarioFert!E35:E41)*$C$12)&lt;=0,"0",((SUM(ReDiarioFert!E35:E41)*$C$12)))</f>
        <v>122.96635217391305</v>
      </c>
      <c r="I20">
        <f>IF((SUM(ReDiarioFert!G35:G41)*$C$12)&lt;=0,"0",((SUM(ReDiarioFert!G35:G41)*$C$12)))</f>
        <v>312.5594033333334</v>
      </c>
      <c r="K20">
        <f>IF((SUM(ReDiarioFert!I35:I41)*$C$12)&lt;=0,"0",((SUM(ReDiarioFert!I35:I41)*$C$12)))</f>
        <v>200.60558296786215</v>
      </c>
      <c r="M20">
        <f>IF((SUM(ReDiarioFert!K35:K41)*$C$12)&lt;=0,"0",((SUM(ReDiarioFert!K35:K41)*$C$12)))</f>
        <v>0.011164503114493402</v>
      </c>
      <c r="O20">
        <f>IF((SUM(ReDiarioFert!M35:M41)*$C$12)&lt;=0,"0",((SUM(ReDiarioFert!M35:M41)*$C$12)))</f>
        <v>1.5175441749999998</v>
      </c>
      <c r="Q20">
        <f>$C$12*Main!$D$63</f>
        <v>301</v>
      </c>
      <c r="S20">
        <f>((E20/100)*$G$72+(G20/100)*$G$73+(I20/100)*$G$74+(K20/100)*$G$75+(M20/100)*$G$76+(O20)*$G$77+(Q20*$G$78))</f>
        <v>6656.293854487159</v>
      </c>
    </row>
    <row r="21">
      <c r="A21">
        <v>6</v>
      </c>
      <c r="B21">
        <v>36</v>
      </c>
      <c r="C21">
        <f>$J$11+B21</f>
        <v>39962</v>
      </c>
      <c r="E21">
        <f>IF((SUM(ReDiarioFert!C42:C48)*$C$12)&lt;=0,"0",((SUM(ReDiarioFert!C42:C48)*$C$12)))</f>
        <v>315.61501583470044</v>
      </c>
      <c r="G21">
        <f>IF((SUM(ReDiarioFert!E42:E48)*$C$12)&lt;=0,"0",((SUM(ReDiarioFert!E42:E48)*$C$12)))</f>
        <v>122.96635217391305</v>
      </c>
      <c r="I21">
        <f>IF((SUM(ReDiarioFert!G42:G48)*$C$12)&lt;=0,"0",((SUM(ReDiarioFert!G42:G48)*$C$12)))</f>
        <v>312.5594033333334</v>
      </c>
      <c r="K21">
        <f>IF((SUM(ReDiarioFert!I42:I48)*$C$12)&lt;=0,"0",((SUM(ReDiarioFert!I42:I48)*$C$12)))</f>
        <v>200.60558296786215</v>
      </c>
      <c r="M21">
        <f>IF((SUM(ReDiarioFert!K42:K48)*$C$12)&lt;=0,"0",((SUM(ReDiarioFert!K42:K48)*$C$12)))</f>
        <v>0.011164503114493402</v>
      </c>
      <c r="O21">
        <f>IF((SUM(ReDiarioFert!M42:M48)*$C$12)&lt;=0,"0",((SUM(ReDiarioFert!M42:M48)*$C$12)))</f>
        <v>1.8241247149999997</v>
      </c>
      <c r="Q21">
        <f>$C$12*Main!$D$63</f>
        <v>301</v>
      </c>
      <c r="S21">
        <f>((E21/100)*$G$72+(G21/100)*$G$73+(I21/100)*$G$74+(K21/100)*$G$75+(M21/100)*$G$76+(O21)*$G$77+(Q21*$G$78))</f>
        <v>6656.293854487159</v>
      </c>
    </row>
    <row r="22">
      <c r="A22">
        <v>7</v>
      </c>
      <c r="B22">
        <v>43</v>
      </c>
      <c r="C22">
        <f>$J$11+B22</f>
        <v>39969</v>
      </c>
      <c r="E22">
        <f>IF((SUM(ReDiarioFert!C49:C55)*$C$12)&lt;=0,"0",((SUM(ReDiarioFert!C49:C55)*$C$12)))</f>
        <v>315.61501583470044</v>
      </c>
      <c r="G22">
        <f>IF((SUM(ReDiarioFert!E49:E55)*$C$12)&lt;=0,"0",((SUM(ReDiarioFert!E49:E55)*$C$12)))</f>
        <v>122.96635217391305</v>
      </c>
      <c r="I22">
        <f>IF((SUM(ReDiarioFert!G49:G55)*$C$12)&lt;=0,"0",((SUM(ReDiarioFert!G49:G55)*$C$12)))</f>
        <v>312.5594033333334</v>
      </c>
      <c r="K22">
        <f>IF((SUM(ReDiarioFert!I49:I55)*$C$12)&lt;=0,"0",((SUM(ReDiarioFert!I49:I55)*$C$12)))</f>
        <v>200.60558296786215</v>
      </c>
      <c r="M22">
        <f>IF((SUM(ReDiarioFert!K49:K55)*$C$12)&lt;=0,"0",((SUM(ReDiarioFert!K49:K55)*$C$12)))</f>
        <v>0.011164503114493402</v>
      </c>
      <c r="O22">
        <f>IF((SUM(ReDiarioFert!M49:M55)*$C$12)&lt;=0,"0",((SUM(ReDiarioFert!M49:M55)*$C$12)))</f>
        <v>2.008068825</v>
      </c>
      <c r="Q22">
        <f>$C$12*Main!$D$63</f>
        <v>301</v>
      </c>
      <c r="S22">
        <f>((E22/100)*$G$72+(G22/100)*$G$73+(I22/100)*$G$74+(K22/100)*$G$75+(M22/100)*$G$76+(O22)*$G$77+(Q22*$G$78))</f>
        <v>6656.293854487159</v>
      </c>
    </row>
    <row r="23">
      <c r="A23">
        <v>8</v>
      </c>
      <c r="B23">
        <v>50</v>
      </c>
      <c r="C23">
        <f>$J$11+B23</f>
        <v>39976</v>
      </c>
      <c r="E23">
        <f>IF((SUM(ReDiarioFert!C56:C62)*$C$12)&lt;=0,"0",((SUM(ReDiarioFert!C56:C62)*$C$12)))</f>
        <v>300.014453263812</v>
      </c>
      <c r="G23">
        <f>IF((SUM(ReDiarioFert!E56:E62)*$C$12)&lt;=0,"0",((SUM(ReDiarioFert!E56:E62)*$C$12)))</f>
        <v>162.8344565217391</v>
      </c>
      <c r="I23">
        <f>IF((SUM(ReDiarioFert!G56:G62)*$C$12)&lt;=0,"0",((SUM(ReDiarioFert!G56:G62)*$C$12)))</f>
        <v>312.5594033333334</v>
      </c>
      <c r="K23">
        <f>IF((SUM(ReDiarioFert!I56:I62)*$C$12)&lt;=0,"0",((SUM(ReDiarioFert!I56:I62)*$C$12)))</f>
        <v>200.60558296786215</v>
      </c>
      <c r="M23">
        <f>IF((SUM(ReDiarioFert!K56:K62)*$C$12)&lt;=0,"0",((SUM(ReDiarioFert!K56:K62)*$C$12)))</f>
        <v>0.011164503114493402</v>
      </c>
      <c r="O23">
        <f>IF((SUM(ReDiarioFert!M56:M62)*$C$12)&lt;=0,"0",((SUM(ReDiarioFert!M56:M62)*$C$12)))</f>
        <v>2.4679290999999997</v>
      </c>
      <c r="Q23">
        <f>$C$12*Main!$D$63</f>
        <v>301</v>
      </c>
      <c r="S23">
        <f>((E23/100)*$G$72+(G23/100)*$G$73+(I23/100)*$G$74+(K23/100)*$G$75+(M23/100)*$G$76+(O23)*$G$77+(Q23*$G$78))</f>
        <v>6899.645296634606</v>
      </c>
    </row>
    <row r="24">
      <c r="A24">
        <v>9</v>
      </c>
      <c r="B24">
        <v>57</v>
      </c>
      <c r="C24">
        <f>$J$11+B24</f>
        <v>39983</v>
      </c>
      <c r="E24">
        <f>IF((SUM(ReDiarioFert!C63:C69)*$C$12)&lt;=0,"0",((SUM(ReDiarioFert!C63:C69)*$C$12)))</f>
        <v>450.021679895718</v>
      </c>
      <c r="G24">
        <f>IF((SUM(ReDiarioFert!E63:E69)*$C$12)&lt;=0,"0",((SUM(ReDiarioFert!E63:E69)*$C$12)))</f>
        <v>244.2516847826087</v>
      </c>
      <c r="I24">
        <f>IF((SUM(ReDiarioFert!G63:G69)*$C$12)&lt;=0,"0",((SUM(ReDiarioFert!G63:G69)*$C$12)))</f>
        <v>468.8391049999999</v>
      </c>
      <c r="K24">
        <f>IF((SUM(ReDiarioFert!I63:I69)*$C$12)&lt;=0,"0",((SUM(ReDiarioFert!I63:I69)*$C$12)))</f>
        <v>300.9083744517932</v>
      </c>
      <c r="M24">
        <f>IF((SUM(ReDiarioFert!K63:K69)*$C$12)&lt;=0,"0",((SUM(ReDiarioFert!K63:K69)*$C$12)))</f>
        <v>0.0167467546717401</v>
      </c>
      <c r="O24">
        <f>IF((SUM(ReDiarioFert!M63:M69)*$C$12)&lt;=0,"0",((SUM(ReDiarioFert!M63:M69)*$C$12)))</f>
        <v>2.5599026599999997</v>
      </c>
      <c r="Q24">
        <f>$C$12*Main!$D$63</f>
        <v>301</v>
      </c>
      <c r="S24">
        <f>((E24/100)*$G$72+(G24/100)*$G$73+(I24/100)*$G$74+(K24/100)*$G$75+(M24/100)*$G$76+(O24)*$G$77+(Q24*$G$78))</f>
        <v>9928.067944951907</v>
      </c>
    </row>
    <row r="25">
      <c r="A25">
        <v>10</v>
      </c>
      <c r="B25">
        <v>64</v>
      </c>
      <c r="C25">
        <f>$J$11+B25</f>
        <v>39990</v>
      </c>
      <c r="E25">
        <f>IF((SUM(ReDiarioFert!C70:C76)*$C$12)&lt;=0,"0",((SUM(ReDiarioFert!C70:C76)*$C$12)))</f>
        <v>450.021679895718</v>
      </c>
      <c r="G25">
        <f>IF((SUM(ReDiarioFert!E70:E76)*$C$12)&lt;=0,"0",((SUM(ReDiarioFert!E70:E76)*$C$12)))</f>
        <v>244.2516847826087</v>
      </c>
      <c r="I25">
        <f>IF((SUM(ReDiarioFert!G70:G76)*$C$12)&lt;=0,"0",((SUM(ReDiarioFert!G70:G76)*$C$12)))</f>
        <v>468.8391049999999</v>
      </c>
      <c r="K25">
        <f>IF((SUM(ReDiarioFert!I70:I76)*$C$12)&lt;=0,"0",((SUM(ReDiarioFert!I70:I76)*$C$12)))</f>
        <v>300.9083744517932</v>
      </c>
      <c r="M25">
        <f>IF((SUM(ReDiarioFert!K70:K76)*$C$12)&lt;=0,"0",((SUM(ReDiarioFert!K70:K76)*$C$12)))</f>
        <v>0.0167467546717401</v>
      </c>
      <c r="O25">
        <f>IF((SUM(ReDiarioFert!M70:M76)*$C$12)&lt;=0,"0",((SUM(ReDiarioFert!M70:M76)*$C$12)))</f>
        <v>3.1117440199999993</v>
      </c>
      <c r="Q25">
        <f>$C$12*Main!$D$63</f>
        <v>301</v>
      </c>
      <c r="S25">
        <f>((E25/100)*$G$72+(G25/100)*$G$73+(I25/100)*$G$74+(K25/100)*$G$75+(M25/100)*$G$76+(O25)*$G$77+(Q25*$G$78))</f>
        <v>9928.067944951907</v>
      </c>
    </row>
    <row r="26">
      <c r="A26">
        <v>11</v>
      </c>
      <c r="B26">
        <v>71</v>
      </c>
      <c r="C26">
        <f>$J$11+B26</f>
        <v>39997</v>
      </c>
      <c r="E26">
        <f>IF((SUM(ReDiarioFert!C77:C83)*$C$12)&lt;=0,"0",((SUM(ReDiarioFert!C77:C83)*$C$12)))</f>
        <v>460.81876042501847</v>
      </c>
      <c r="G26">
        <f>IF((SUM(ReDiarioFert!E77:E83)*$C$12)&lt;=0,"0",((SUM(ReDiarioFert!E77:E83)*$C$12)))</f>
        <v>216.6591456521739</v>
      </c>
      <c r="I26">
        <f>IF((SUM(ReDiarioFert!G77:G83)*$C$12)&lt;=0,"0",((SUM(ReDiarioFert!G77:G83)*$C$12)))</f>
        <v>468.8391049999999</v>
      </c>
      <c r="K26">
        <f>IF((SUM(ReDiarioFert!I77:I83)*$C$12)&lt;=0,"0",((SUM(ReDiarioFert!I77:I83)*$C$12)))</f>
        <v>300.9083744517932</v>
      </c>
      <c r="M26">
        <f>IF((SUM(ReDiarioFert!K77:K83)*$C$12)&lt;=0,"0",((SUM(ReDiarioFert!K77:K83)*$C$12)))</f>
        <v>0.0167467546717401</v>
      </c>
      <c r="O26">
        <f>IF((SUM(ReDiarioFert!M77:M83)*$C$12)&lt;=0,"0",((SUM(ReDiarioFert!M77:M83)*$C$12)))</f>
        <v>3.1117440199999993</v>
      </c>
      <c r="Q26">
        <f>$C$12*Main!$D$63</f>
        <v>301</v>
      </c>
      <c r="S26">
        <f>((E26/100)*$G$72+(G26/100)*$G$73+(I26/100)*$G$74+(K26/100)*$G$75+(M26/100)*$G$76+(O26)*$G$77+(Q26*$G$78))</f>
        <v>9759.645485450961</v>
      </c>
    </row>
    <row r="27">
      <c r="A27">
        <v>12</v>
      </c>
      <c r="B27">
        <v>78</v>
      </c>
      <c r="C27">
        <f>$J$11+B27</f>
        <v>40004</v>
      </c>
      <c r="E27">
        <f>IF((SUM(ReDiarioFert!C84:C90)*$C$12)&lt;=0,"0",((SUM(ReDiarioFert!C84:C90)*$C$12)))</f>
        <v>460.81876042501847</v>
      </c>
      <c r="G27">
        <f>IF((SUM(ReDiarioFert!E84:E90)*$C$12)&lt;=0,"0",((SUM(ReDiarioFert!E84:E90)*$C$12)))</f>
        <v>216.6591456521739</v>
      </c>
      <c r="I27">
        <f>IF((SUM(ReDiarioFert!G84:G90)*$C$12)&lt;=0,"0",((SUM(ReDiarioFert!G84:G90)*$C$12)))</f>
        <v>468.8391049999999</v>
      </c>
      <c r="K27">
        <f>IF((SUM(ReDiarioFert!I84:I90)*$C$12)&lt;=0,"0",((SUM(ReDiarioFert!I84:I90)*$C$12)))</f>
        <v>300.9083744517932</v>
      </c>
      <c r="M27">
        <f>IF((SUM(ReDiarioFert!K84:K90)*$C$12)&lt;=0,"0",((SUM(ReDiarioFert!K84:K90)*$C$12)))</f>
        <v>0.0167467546717401</v>
      </c>
      <c r="O27">
        <f>IF((SUM(ReDiarioFert!M84:M90)*$C$12)&lt;=0,"0",((SUM(ReDiarioFert!M84:M90)*$C$12)))</f>
        <v>3.4796322399999995</v>
      </c>
      <c r="Q27">
        <f>$C$12*Main!$D$63</f>
        <v>301</v>
      </c>
      <c r="S27">
        <f>((E27/100)*$G$72+(G27/100)*$G$73+(I27/100)*$G$74+(K27/100)*$G$75+(M27/100)*$G$76+(O27)*$G$77+(Q27*$G$78))</f>
        <v>9759.645485450961</v>
      </c>
    </row>
    <row r="28" ht="18" customHeight="1">
      <c r="A28">
        <v>13</v>
      </c>
      <c r="B28">
        <v>85</v>
      </c>
      <c r="C28">
        <f>$J$11+B28</f>
        <v>40011</v>
      </c>
      <c r="E28">
        <f>IF((SUM(ReDiarioFert!C91:C97)*$C$12)&lt;=0,"0",((SUM(ReDiarioFert!C91:C97)*$C$12)))</f>
        <v>552.9825125100222</v>
      </c>
      <c r="G28">
        <f>IF((SUM(ReDiarioFert!E91:E97)*$C$12)&lt;=0,"0",((SUM(ReDiarioFert!E91:E97)*$C$12)))</f>
        <v>259.9909747826087</v>
      </c>
      <c r="I28">
        <f>IF((SUM(ReDiarioFert!G91:G97)*$C$12)&lt;=0,"0",((SUM(ReDiarioFert!G91:G97)*$C$12)))</f>
        <v>562.6069259999999</v>
      </c>
      <c r="K28">
        <f>IF((SUM(ReDiarioFert!I91:I97)*$C$12)&lt;=0,"0",((SUM(ReDiarioFert!I91:I97)*$C$12)))</f>
        <v>361.0900493421519</v>
      </c>
      <c r="M28">
        <f>IF((SUM(ReDiarioFert!K91:K97)*$C$12)&lt;=0,"0",((SUM(ReDiarioFert!K91:K97)*$C$12)))</f>
        <v>0.02009610560608812</v>
      </c>
      <c r="O28">
        <f>IF((SUM(ReDiarioFert!M91:M97)*$C$12)&lt;=0,"0",((SUM(ReDiarioFert!M91:M97)*$C$12)))</f>
        <v>3.7555484049999994</v>
      </c>
      <c r="Q28">
        <f>$C$12*Main!$D$63</f>
        <v>301</v>
      </c>
      <c r="S28">
        <f>((E28/100)*$G$72+(G28/100)*$G$73+(I28/100)*$G$74+(K28/100)*$G$75+(M28/100)*$G$76+(O28)*$G$77+(Q28*$G$78))</f>
        <v>11543.014582541155</v>
      </c>
    </row>
    <row r="29">
      <c r="A29">
        <v>14</v>
      </c>
      <c r="B29">
        <v>92</v>
      </c>
      <c r="C29">
        <f>$J$11+B29</f>
        <v>40018</v>
      </c>
      <c r="E29">
        <f>IF((SUM(ReDiarioFert!C98:C104)*$C$12)&lt;=0,"0",((SUM(ReDiarioFert!C98:C104)*$C$12)))</f>
        <v>642.3124087427333</v>
      </c>
      <c r="G29">
        <f>IF((SUM(ReDiarioFert!E98:E104)*$C$12)&lt;=0,"0",((SUM(ReDiarioFert!E98:E104)*$C$12)))</f>
        <v>259.9909747826087</v>
      </c>
      <c r="I29">
        <f>IF((SUM(ReDiarioFert!G98:G104)*$C$12)&lt;=0,"0",((SUM(ReDiarioFert!G98:G104)*$C$12)))</f>
        <v>639.3691500000001</v>
      </c>
      <c r="K29">
        <f>IF((SUM(ReDiarioFert!I98:I104)*$C$12)&lt;=0,"0",((SUM(ReDiarioFert!I98:I104)*$C$12)))</f>
        <v>410.35726233016493</v>
      </c>
      <c r="M29">
        <f>IF((SUM(ReDiarioFert!K98:K104)*$C$12)&lt;=0,"0",((SUM(ReDiarioFert!K98:K104)*$C$12)))</f>
        <v>0.022838023077723</v>
      </c>
      <c r="O29">
        <f>IF((SUM(ReDiarioFert!M98:M104)*$C$12)&lt;=0,"0",((SUM(ReDiarioFert!M98:M104)*$C$12)))</f>
        <v>3.7555484049999994</v>
      </c>
      <c r="Q29">
        <f>$C$12*Main!$D$63</f>
        <v>301</v>
      </c>
      <c r="S29">
        <f>((E29/100)*$G$72+(G29/100)*$G$73+(I29/100)*$G$74+(K29/100)*$G$75+(M29/100)*$G$76+(O29)*$G$77+(Q29*$G$78))</f>
        <v>12786.428910709166</v>
      </c>
    </row>
    <row r="30">
      <c r="A30">
        <v>15</v>
      </c>
      <c r="B30">
        <v>99</v>
      </c>
      <c r="C30">
        <f>$J$11+B30</f>
        <v>40025</v>
      </c>
      <c r="E30">
        <f>IF((SUM(ReDiarioFert!C105:C111)*$C$12)&lt;=0,"0",((SUM(ReDiarioFert!C105:C111)*$C$12)))</f>
        <v>642.3124087427333</v>
      </c>
      <c r="G30">
        <f>IF((SUM(ReDiarioFert!E105:E111)*$C$12)&lt;=0,"0",((SUM(ReDiarioFert!E105:E111)*$C$12)))</f>
        <v>259.9909747826087</v>
      </c>
      <c r="I30">
        <f>IF((SUM(ReDiarioFert!G105:G111)*$C$12)&lt;=0,"0",((SUM(ReDiarioFert!G105:G111)*$C$12)))</f>
        <v>639.3691500000001</v>
      </c>
      <c r="K30">
        <f>IF((SUM(ReDiarioFert!I105:I111)*$C$12)&lt;=0,"0",((SUM(ReDiarioFert!I105:I111)*$C$12)))</f>
        <v>410.35726233016493</v>
      </c>
      <c r="M30">
        <f>IF((SUM(ReDiarioFert!K105:K111)*$C$12)&lt;=0,"0",((SUM(ReDiarioFert!K105:K111)*$C$12)))</f>
        <v>0.022838023077723</v>
      </c>
      <c r="O30">
        <f>IF((SUM(ReDiarioFert!M105:M111)*$C$12)&lt;=0,"0",((SUM(ReDiarioFert!M105:M111)*$C$12)))</f>
        <v>3.7555484049999994</v>
      </c>
      <c r="Q30">
        <f>$C$12*Main!$D$63</f>
        <v>301</v>
      </c>
      <c r="S30">
        <f>((E30/100)*$G$72+(G30/100)*$G$73+(I30/100)*$G$74+(K30/100)*$G$75+(M30/100)*$G$76+(O30)*$G$77+(Q30*$G$78))</f>
        <v>12786.428910709166</v>
      </c>
    </row>
    <row r="31">
      <c r="A31">
        <v>16</v>
      </c>
      <c r="B31">
        <v>106</v>
      </c>
      <c r="C31">
        <f>$J$11+B31</f>
        <v>40032</v>
      </c>
      <c r="E31">
        <f>IF((SUM(ReDiarioFert!C112:C118)*$C$12)&lt;=0,"0",((SUM(ReDiarioFert!C112:C118)*$C$12)))</f>
        <v>642.3124087427333</v>
      </c>
      <c r="G31">
        <f>IF((SUM(ReDiarioFert!E112:E118)*$C$12)&lt;=0,"0",((SUM(ReDiarioFert!E112:E118)*$C$12)))</f>
        <v>259.9909747826087</v>
      </c>
      <c r="I31">
        <f>IF((SUM(ReDiarioFert!G112:G118)*$C$12)&lt;=0,"0",((SUM(ReDiarioFert!G112:G118)*$C$12)))</f>
        <v>639.3691500000001</v>
      </c>
      <c r="K31">
        <f>IF((SUM(ReDiarioFert!I112:I118)*$C$12)&lt;=0,"0",((SUM(ReDiarioFert!I112:I118)*$C$12)))</f>
        <v>410.35726233016493</v>
      </c>
      <c r="M31">
        <f>IF((SUM(ReDiarioFert!K112:K118)*$C$12)&lt;=0,"0",((SUM(ReDiarioFert!K112:K118)*$C$12)))</f>
        <v>0.022838023077723</v>
      </c>
      <c r="O31">
        <f>IF((SUM(ReDiarioFert!M112:M118)*$C$12)&lt;=0,"0",((SUM(ReDiarioFert!M112:M118)*$C$12)))</f>
        <v>3.7555484049999994</v>
      </c>
      <c r="Q31">
        <f>$C$12*Main!$D$63</f>
        <v>301</v>
      </c>
      <c r="S31">
        <f>((E31/100)*$G$72+(G31/100)*$G$73+(I31/100)*$G$74+(K31/100)*$G$75+(M31/100)*$G$76+(O31)*$G$77+(Q31*$G$78))</f>
        <v>12786.428910709166</v>
      </c>
    </row>
    <row r="32">
      <c r="A32">
        <v>17</v>
      </c>
      <c r="B32">
        <v>113</v>
      </c>
      <c r="C32">
        <f>$J$11+B32</f>
        <v>40039</v>
      </c>
      <c r="E32">
        <f>IF((SUM(ReDiarioFert!C119:C125)*$C$12)&lt;=0,"0",((SUM(ReDiarioFert!C119:C125)*$C$12)))</f>
        <v>713.6804541585924</v>
      </c>
      <c r="G32">
        <f>IF((SUM(ReDiarioFert!E119:E125)*$C$12)&lt;=0,"0",((SUM(ReDiarioFert!E119:E125)*$C$12)))</f>
        <v>288.8788608695652</v>
      </c>
      <c r="I32">
        <f>IF((SUM(ReDiarioFert!G119:G125)*$C$12)&lt;=0,"0",((SUM(ReDiarioFert!G119:G125)*$C$12)))</f>
        <v>710.4101666666667</v>
      </c>
      <c r="K32">
        <f>IF((SUM(ReDiarioFert!I119:I125)*$C$12)&lt;=0,"0",((SUM(ReDiarioFert!I119:I125)*$C$12)))</f>
        <v>455.9525137001834</v>
      </c>
      <c r="M32">
        <f>IF((SUM(ReDiarioFert!K119:K125)*$C$12)&lt;=0,"0",((SUM(ReDiarioFert!K119:K125)*$C$12)))</f>
        <v>0.025375581197470007</v>
      </c>
      <c r="O32">
        <f>IF((SUM(ReDiarioFert!M119:M125)*$C$12)&lt;=0,"0",((SUM(ReDiarioFert!M119:M125)*$C$12)))</f>
        <v>3.7555484049999994</v>
      </c>
      <c r="Q32">
        <f>$C$12*Main!$D$63</f>
        <v>301</v>
      </c>
      <c r="S32">
        <f>((E32/100)*$G$72+(G32/100)*$G$73+(I32/100)*$G$74+(K32/100)*$G$75+(M32/100)*$G$76+(O32)*$G$77+(Q32*$G$78))</f>
        <v>14113.49878967685</v>
      </c>
    </row>
    <row r="33">
      <c r="A33">
        <v>18</v>
      </c>
      <c r="B33">
        <v>120</v>
      </c>
      <c r="C33">
        <f>$J$11+B33</f>
        <v>40046</v>
      </c>
      <c r="E33">
        <f>IF((SUM(ReDiarioFert!C126:C132)*$C$12)&lt;=0,"0",((SUM(ReDiarioFert!C126:C132)*$C$12)))</f>
        <v>713.6804541585924</v>
      </c>
      <c r="G33">
        <f>IF((SUM(ReDiarioFert!E126:E132)*$C$12)&lt;=0,"0",((SUM(ReDiarioFert!E126:E132)*$C$12)))</f>
        <v>288.8788608695652</v>
      </c>
      <c r="I33">
        <f>IF((SUM(ReDiarioFert!G126:G132)*$C$12)&lt;=0,"0",((SUM(ReDiarioFert!G126:G132)*$C$12)))</f>
        <v>710.4101666666667</v>
      </c>
      <c r="K33">
        <f>IF((SUM(ReDiarioFert!I126:I132)*$C$12)&lt;=0,"0",((SUM(ReDiarioFert!I126:I132)*$C$12)))</f>
        <v>455.9525137001834</v>
      </c>
      <c r="M33">
        <f>IF((SUM(ReDiarioFert!K126:K132)*$C$12)&lt;=0,"0",((SUM(ReDiarioFert!K126:K132)*$C$12)))</f>
        <v>0.025375581197470007</v>
      </c>
      <c r="O33">
        <f>IF((SUM(ReDiarioFert!M126:M132)*$C$12)&lt;=0,"0",((SUM(ReDiarioFert!M126:M132)*$C$12)))</f>
        <v>3.7555484049999994</v>
      </c>
      <c r="Q33">
        <f>$C$12*Main!$D$63</f>
        <v>301</v>
      </c>
      <c r="S33">
        <f>((E33/100)*$G$72+(G33/100)*$G$73+(I33/100)*$G$74+(K33/100)*$G$75+(M33/100)*$G$76+(O33)*$G$77+(Q33*$G$78))</f>
        <v>14113.49878967685</v>
      </c>
    </row>
    <row r="34">
      <c r="A34">
        <v>19</v>
      </c>
      <c r="B34">
        <v>127</v>
      </c>
      <c r="C34">
        <f>$J$11+B34</f>
        <v>40053</v>
      </c>
      <c r="E34">
        <f>IF((SUM(ReDiarioFert!C133:C139)*$C$12)&lt;=0,"0",((SUM(ReDiarioFert!C133:C139)*$C$12)))</f>
        <v>713.6804541585924</v>
      </c>
      <c r="G34">
        <f>IF((SUM(ReDiarioFert!E133:E139)*$C$12)&lt;=0,"0",((SUM(ReDiarioFert!E133:E139)*$C$12)))</f>
        <v>288.8788608695652</v>
      </c>
      <c r="I34">
        <f>IF((SUM(ReDiarioFert!G133:G139)*$C$12)&lt;=0,"0",((SUM(ReDiarioFert!G133:G139)*$C$12)))</f>
        <v>710.4101666666667</v>
      </c>
      <c r="K34">
        <f>IF((SUM(ReDiarioFert!I133:I139)*$C$12)&lt;=0,"0",((SUM(ReDiarioFert!I133:I139)*$C$12)))</f>
        <v>455.9525137001834</v>
      </c>
      <c r="M34">
        <f>IF((SUM(ReDiarioFert!K133:K139)*$C$12)&lt;=0,"0",((SUM(ReDiarioFert!K133:K139)*$C$12)))</f>
        <v>0.025375581197470007</v>
      </c>
      <c r="O34">
        <f>IF((SUM(ReDiarioFert!M133:M139)*$C$12)&lt;=0,"0",((SUM(ReDiarioFert!M133:M139)*$C$12)))</f>
        <v>3.7555484049999994</v>
      </c>
      <c r="Q34">
        <f>$C$12*Main!$D$63</f>
        <v>301</v>
      </c>
      <c r="S34">
        <f>((E34/100)*$G$72+(G34/100)*$G$73+(I34/100)*$G$74+(K34/100)*$G$75+(M34/100)*$G$76+(O34)*$G$77+(Q34*$G$78))</f>
        <v>14113.49878967685</v>
      </c>
    </row>
    <row r="35">
      <c r="A35">
        <v>20</v>
      </c>
      <c r="B35">
        <v>134</v>
      </c>
      <c r="C35">
        <f>$J$11+B35</f>
        <v>40060</v>
      </c>
      <c r="E35">
        <f>IF((SUM(ReDiarioFert!C140:C146)*$C$12)&lt;=0,"0",((SUM(ReDiarioFert!C140:C146)*$C$12)))</f>
        <v>713.6804541585924</v>
      </c>
      <c r="G35">
        <f>IF((SUM(ReDiarioFert!E140:E146)*$C$12)&lt;=0,"0",((SUM(ReDiarioFert!E140:E146)*$C$12)))</f>
        <v>288.8788608695652</v>
      </c>
      <c r="I35">
        <f>IF((SUM(ReDiarioFert!G140:G146)*$C$12)&lt;=0,"0",((SUM(ReDiarioFert!G140:G146)*$C$12)))</f>
        <v>710.4101666666667</v>
      </c>
      <c r="K35">
        <f>IF((SUM(ReDiarioFert!I140:I146)*$C$12)&lt;=0,"0",((SUM(ReDiarioFert!I140:I146)*$C$12)))</f>
        <v>455.9525137001834</v>
      </c>
      <c r="M35">
        <f>IF((SUM(ReDiarioFert!K140:K146)*$C$12)&lt;=0,"0",((SUM(ReDiarioFert!K140:K146)*$C$12)))</f>
        <v>0.025375581197470007</v>
      </c>
      <c r="O35">
        <f>IF((SUM(ReDiarioFert!M140:M146)*$C$12)&lt;=0,"0",((SUM(ReDiarioFert!M140:M146)*$C$12)))</f>
        <v>3.7555484049999994</v>
      </c>
      <c r="Q35">
        <f>$C$12*Main!$D$63</f>
        <v>301</v>
      </c>
      <c r="S35">
        <f>((E35/100)*$G$72+(G35/100)*$G$73+(I35/100)*$G$74+(K35/100)*$G$75+(M35/100)*$G$76+(O35)*$G$77+(Q35*$G$78))</f>
        <v>14113.49878967685</v>
      </c>
    </row>
    <row r="36">
      <c r="A36">
        <v>21</v>
      </c>
      <c r="B36">
        <v>141</v>
      </c>
      <c r="C36">
        <f>$J$11+B36</f>
        <v>40067</v>
      </c>
      <c r="E36">
        <f>IF((SUM(ReDiarioFert!C147:C153)*$C$12)&lt;=0,"0",((SUM(ReDiarioFert!C147:C153)*$C$12)))</f>
        <v>713.6804541585924</v>
      </c>
      <c r="G36">
        <f>IF((SUM(ReDiarioFert!E147:E153)*$C$12)&lt;=0,"0",((SUM(ReDiarioFert!E147:E153)*$C$12)))</f>
        <v>288.8788608695652</v>
      </c>
      <c r="I36">
        <f>IF((SUM(ReDiarioFert!G147:G153)*$C$12)&lt;=0,"0",((SUM(ReDiarioFert!G147:G153)*$C$12)))</f>
        <v>710.4101666666667</v>
      </c>
      <c r="K36">
        <f>IF((SUM(ReDiarioFert!I147:I153)*$C$12)&lt;=0,"0",((SUM(ReDiarioFert!I147:I153)*$C$12)))</f>
        <v>455.9525137001834</v>
      </c>
      <c r="M36">
        <f>IF((SUM(ReDiarioFert!K147:K153)*$C$12)&lt;=0,"0",((SUM(ReDiarioFert!K147:K153)*$C$12)))</f>
        <v>0.025375581197470007</v>
      </c>
      <c r="O36">
        <f>IF((SUM(ReDiarioFert!M147:M153)*$C$12)&lt;=0,"0",((SUM(ReDiarioFert!M147:M153)*$C$12)))</f>
        <v>3.7555484049999994</v>
      </c>
      <c r="Q36">
        <f>$C$12*Main!$D$63</f>
        <v>301</v>
      </c>
      <c r="S36">
        <f>((E36/100)*$G$72+(G36/100)*$G$73+(I36/100)*$G$74+(K36/100)*$G$75+(M36/100)*$G$76+(O36)*$G$77+(Q36*$G$78))</f>
        <v>14113.49878967685</v>
      </c>
    </row>
    <row r="37">
      <c r="A37">
        <v>22</v>
      </c>
      <c r="B37">
        <v>148</v>
      </c>
      <c r="C37">
        <f>$J$11+B37</f>
        <v>40074</v>
      </c>
      <c r="E37">
        <f>IF((SUM(ReDiarioFert!C154:C160)*$C$12)&lt;=0,"0",((SUM(ReDiarioFert!C154:C160)*$C$12)))</f>
        <v>713.6804541585924</v>
      </c>
      <c r="G37">
        <f>IF((SUM(ReDiarioFert!E154:E160)*$C$12)&lt;=0,"0",((SUM(ReDiarioFert!E154:E160)*$C$12)))</f>
        <v>288.8788608695652</v>
      </c>
      <c r="I37">
        <f>IF((SUM(ReDiarioFert!G154:G160)*$C$12)&lt;=0,"0",((SUM(ReDiarioFert!G154:G160)*$C$12)))</f>
        <v>710.4101666666667</v>
      </c>
      <c r="K37">
        <f>IF((SUM(ReDiarioFert!I154:I160)*$C$12)&lt;=0,"0",((SUM(ReDiarioFert!I154:I160)*$C$12)))</f>
        <v>455.9525137001834</v>
      </c>
      <c r="M37">
        <f>IF((SUM(ReDiarioFert!K154:K160)*$C$12)&lt;=0,"0",((SUM(ReDiarioFert!K154:K160)*$C$12)))</f>
        <v>0.025375581197470007</v>
      </c>
      <c r="O37">
        <f>IF((SUM(ReDiarioFert!M154:M160)*$C$12)&lt;=0,"0",((SUM(ReDiarioFert!M154:M160)*$C$12)))</f>
        <v>3.7555484049999994</v>
      </c>
      <c r="Q37">
        <f>$C$12*Main!$D$63</f>
        <v>301</v>
      </c>
      <c r="S37">
        <f>((E37/100)*$G$72+(G37/100)*$G$73+(I37/100)*$G$74+(K37/100)*$G$75+(M37/100)*$G$76+(O37)*$G$77+(Q37*$G$78))</f>
        <v>14113.49878967685</v>
      </c>
    </row>
    <row r="38">
      <c r="A38">
        <v>23</v>
      </c>
      <c r="B38">
        <v>155</v>
      </c>
      <c r="C38">
        <f>$J$11+B38</f>
        <v>40081</v>
      </c>
      <c r="E38">
        <f>IF((SUM(ReDiarioFert!C161:C167)*$C$12)&lt;=0,"0",((SUM(ReDiarioFert!C161:C167)*$C$12)))</f>
        <v>713.6804541585924</v>
      </c>
      <c r="G38">
        <f>IF((SUM(ReDiarioFert!E161:E167)*$C$12)&lt;=0,"0",((SUM(ReDiarioFert!E161:E167)*$C$12)))</f>
        <v>288.8788608695652</v>
      </c>
      <c r="I38">
        <f>IF((SUM(ReDiarioFert!G161:G167)*$C$12)&lt;=0,"0",((SUM(ReDiarioFert!G161:G167)*$C$12)))</f>
        <v>710.4101666666667</v>
      </c>
      <c r="K38">
        <f>IF((SUM(ReDiarioFert!I161:I167)*$C$12)&lt;=0,"0",((SUM(ReDiarioFert!I161:I167)*$C$12)))</f>
        <v>455.9525137001834</v>
      </c>
      <c r="M38">
        <f>IF((SUM(ReDiarioFert!K161:K167)*$C$12)&lt;=0,"0",((SUM(ReDiarioFert!K161:K167)*$C$12)))</f>
        <v>0.025375581197470007</v>
      </c>
      <c r="O38">
        <f>IF((SUM(ReDiarioFert!M161:M167)*$C$12)&lt;=0,"0",((SUM(ReDiarioFert!M161:M167)*$C$12)))</f>
        <v>3.7555484049999994</v>
      </c>
      <c r="Q38">
        <f>$C$12*Main!$D$63</f>
        <v>301</v>
      </c>
      <c r="S38">
        <f>((E38/100)*$G$72+(G38/100)*$G$73+(I38/100)*$G$74+(K38/100)*$G$75+(M38/100)*$G$76+(O38)*$G$77+(Q38*$G$78))</f>
        <v>14113.49878967685</v>
      </c>
    </row>
    <row r="39">
      <c r="A39">
        <v>24</v>
      </c>
      <c r="B39">
        <v>162</v>
      </c>
      <c r="C39">
        <f>$J$11+B39</f>
        <v>40088</v>
      </c>
      <c r="E39">
        <f>IF((SUM(ReDiarioFert!C168:C174)*$C$12)&lt;=0,"0",((SUM(ReDiarioFert!C168:C174)*$C$12)))</f>
        <v>713.6804541585924</v>
      </c>
      <c r="G39">
        <f>IF((SUM(ReDiarioFert!E168:E174)*$C$12)&lt;=0,"0",((SUM(ReDiarioFert!E168:E174)*$C$12)))</f>
        <v>288.8788608695652</v>
      </c>
      <c r="I39">
        <f>IF((SUM(ReDiarioFert!G168:G174)*$C$12)&lt;=0,"0",((SUM(ReDiarioFert!G168:G174)*$C$12)))</f>
        <v>710.4101666666667</v>
      </c>
      <c r="K39">
        <f>IF((SUM(ReDiarioFert!I168:I174)*$C$12)&lt;=0,"0",((SUM(ReDiarioFert!I168:I174)*$C$12)))</f>
        <v>455.9525137001834</v>
      </c>
      <c r="M39">
        <f>IF((SUM(ReDiarioFert!K168:K174)*$C$12)&lt;=0,"0",((SUM(ReDiarioFert!K168:K174)*$C$12)))</f>
        <v>0.025375581197470007</v>
      </c>
      <c r="O39">
        <f>IF((SUM(ReDiarioFert!M168:M174)*$C$12)&lt;=0,"0",((SUM(ReDiarioFert!M168:M174)*$C$12)))</f>
        <v>3.7555484049999994</v>
      </c>
      <c r="Q39">
        <f>$C$12*Main!$D$63</f>
        <v>301</v>
      </c>
      <c r="S39">
        <f>((E39/100)*$G$72+(G39/100)*$G$73+(I39/100)*$G$74+(K39/100)*$G$75+(M39/100)*$G$76+(O39)*$G$77+(Q39*$G$78))</f>
        <v>14113.49878967685</v>
      </c>
    </row>
    <row r="40">
      <c r="A40">
        <v>25</v>
      </c>
      <c r="B40">
        <v>169</v>
      </c>
      <c r="C40">
        <f>$J$11+B40</f>
        <v>40095</v>
      </c>
      <c r="E40">
        <f>IF((SUM(ReDiarioFert!C175:C181)*$C$12)&lt;=0,"0",((SUM(ReDiarioFert!C175:C181)*$C$12)))</f>
        <v>713.6804541585924</v>
      </c>
      <c r="G40">
        <f>IF((SUM(ReDiarioFert!E175:E181)*$C$12)&lt;=0,"0",((SUM(ReDiarioFert!E175:E181)*$C$12)))</f>
        <v>288.8788608695652</v>
      </c>
      <c r="I40">
        <f>IF((SUM(ReDiarioFert!G175:G181)*$C$12)&lt;=0,"0",((SUM(ReDiarioFert!G175:G181)*$C$12)))</f>
        <v>710.4101666666667</v>
      </c>
      <c r="K40">
        <f>IF((SUM(ReDiarioFert!I175:I181)*$C$12)&lt;=0,"0",((SUM(ReDiarioFert!I175:I181)*$C$12)))</f>
        <v>455.9525137001834</v>
      </c>
      <c r="M40">
        <f>IF((SUM(ReDiarioFert!K175:K181)*$C$12)&lt;=0,"0",((SUM(ReDiarioFert!K175:K181)*$C$12)))</f>
        <v>0.025375581197470007</v>
      </c>
      <c r="O40">
        <f>IF((SUM(ReDiarioFert!M175:M181)*$C$12)&lt;=0,"0",((SUM(ReDiarioFert!M175:M181)*$C$12)))</f>
        <v>3.7555484049999994</v>
      </c>
      <c r="Q40">
        <f>$C$12*Main!$D$63</f>
        <v>301</v>
      </c>
      <c r="S40">
        <f>((E40/100)*$G$72+(G40/100)*$G$73+(I40/100)*$G$74+(K40/100)*$G$75+(M40/100)*$G$76+(O40)*$G$77+(Q40*$G$78))</f>
        <v>14113.49878967685</v>
      </c>
    </row>
    <row r="41">
      <c r="A41">
        <v>26</v>
      </c>
      <c r="B41">
        <v>176</v>
      </c>
      <c r="C41">
        <f>$J$11+B41</f>
        <v>40102</v>
      </c>
      <c r="E41">
        <f>IF((SUM(ReDiarioFert!C182:C188)*$C$12)&lt;=0,"0",((SUM(ReDiarioFert!C182:C188)*$C$12)))</f>
        <v>713.6804541585924</v>
      </c>
      <c r="G41">
        <f>IF((SUM(ReDiarioFert!E182:E188)*$C$12)&lt;=0,"0",((SUM(ReDiarioFert!E182:E188)*$C$12)))</f>
        <v>288.8788608695652</v>
      </c>
      <c r="I41">
        <f>IF((SUM(ReDiarioFert!G182:G188)*$C$12)&lt;=0,"0",((SUM(ReDiarioFert!G182:G188)*$C$12)))</f>
        <v>710.4101666666667</v>
      </c>
      <c r="K41">
        <f>IF((SUM(ReDiarioFert!I182:I188)*$C$12)&lt;=0,"0",((SUM(ReDiarioFert!I182:I188)*$C$12)))</f>
        <v>455.9525137001834</v>
      </c>
      <c r="M41">
        <f>IF((SUM(ReDiarioFert!K182:K188)*$C$12)&lt;=0,"0",((SUM(ReDiarioFert!K182:K188)*$C$12)))</f>
        <v>0.025375581197470007</v>
      </c>
      <c r="O41">
        <f>IF((SUM(ReDiarioFert!M182:M188)*$C$12)&lt;=0,"0",((SUM(ReDiarioFert!M182:M188)*$C$12)))</f>
        <v>3.7555484049999994</v>
      </c>
      <c r="Q41">
        <f>$C$12*Main!$D$63</f>
        <v>301</v>
      </c>
      <c r="S41">
        <f>((E41/100)*$G$72+(G41/100)*$G$73+(I41/100)*$G$74+(K41/100)*$G$75+(M41/100)*$G$76+(O41)*$G$77+(Q41*$G$78))</f>
        <v>14113.49878967685</v>
      </c>
    </row>
    <row r="42">
      <c r="A42">
        <v>27</v>
      </c>
      <c r="B42">
        <v>183</v>
      </c>
      <c r="C42">
        <f>$J$11+B42</f>
        <v>40109</v>
      </c>
      <c r="E42">
        <f>IF((SUM(ReDiarioFert!C189:C195)*$C$12)&lt;=0,"0",((SUM(ReDiarioFert!C189:C195)*$C$12)))</f>
        <v>797.0471776959266</v>
      </c>
      <c r="G42">
        <f>IF((SUM(ReDiarioFert!E189:E195)*$C$12)&lt;=0,"0",((SUM(ReDiarioFert!E189:E195)*$C$12)))</f>
        <v>288.8788608695652</v>
      </c>
      <c r="I42">
        <f>IF((SUM(ReDiarioFert!G189:G195)*$C$12)&lt;=0,"0",((SUM(ReDiarioFert!G189:G195)*$C$12)))</f>
        <v>782.0481666666666</v>
      </c>
      <c r="K42">
        <f>IF((SUM(ReDiarioFert!I189:I195)*$C$12)&lt;=0,"0",((SUM(ReDiarioFert!I189:I195)*$C$12)))</f>
        <v>501.93091844305894</v>
      </c>
      <c r="M42">
        <f>IF((SUM(ReDiarioFert!K189:K195)*$C$12)&lt;=0,"0",((SUM(ReDiarioFert!K189:K195)*$C$12)))</f>
        <v>0.027934463335029996</v>
      </c>
      <c r="O42">
        <f>IF((SUM(ReDiarioFert!M189:M195)*$C$12)&lt;=0,"0",((SUM(ReDiarioFert!M189:M195)*$C$12)))</f>
        <v>3.7555484049999994</v>
      </c>
      <c r="Q42">
        <f>$C$12*Main!$D$63</f>
        <v>301</v>
      </c>
      <c r="S42">
        <f>((E42/100)*$G$72+(G42/100)*$G$73+(I42/100)*$G$74+(K42/100)*$G$75+(M42/100)*$G$76+(O42)*$G$77+(Q42*$G$78))</f>
        <v>15273.909614163907</v>
      </c>
    </row>
    <row r="43">
      <c r="A43">
        <v>28</v>
      </c>
      <c r="B43">
        <v>190</v>
      </c>
      <c r="C43">
        <f>$J$11+B43</f>
        <v>40116</v>
      </c>
      <c r="E43">
        <f>IF((SUM(ReDiarioFert!C196:C202)*$C$12)&lt;=0,"0",((SUM(ReDiarioFert!C196:C202)*$C$12)))</f>
        <v>797.0471776959266</v>
      </c>
      <c r="G43">
        <f>IF((SUM(ReDiarioFert!E196:E202)*$C$12)&lt;=0,"0",((SUM(ReDiarioFert!E196:E202)*$C$12)))</f>
        <v>288.8788608695652</v>
      </c>
      <c r="I43">
        <f>IF((SUM(ReDiarioFert!G196:G202)*$C$12)&lt;=0,"0",((SUM(ReDiarioFert!G196:G202)*$C$12)))</f>
        <v>782.0481666666666</v>
      </c>
      <c r="K43">
        <f>IF((SUM(ReDiarioFert!I196:I202)*$C$12)&lt;=0,"0",((SUM(ReDiarioFert!I196:I202)*$C$12)))</f>
        <v>501.93091844305894</v>
      </c>
      <c r="M43">
        <f>IF((SUM(ReDiarioFert!K196:K202)*$C$12)&lt;=0,"0",((SUM(ReDiarioFert!K196:K202)*$C$12)))</f>
        <v>0.027934463335029996</v>
      </c>
      <c r="O43">
        <f>IF((SUM(ReDiarioFert!M196:M202)*$C$12)&lt;=0,"0",((SUM(ReDiarioFert!M196:M202)*$C$12)))</f>
        <v>3.7555484049999994</v>
      </c>
      <c r="Q43">
        <f>$C$12*Main!$D$63</f>
        <v>301</v>
      </c>
      <c r="S43">
        <f>((E43/100)*$G$72+(G43/100)*$G$73+(I43/100)*$G$74+(K43/100)*$G$75+(M43/100)*$G$76+(O43)*$G$77+(Q43*$G$78))</f>
        <v>15273.909614163907</v>
      </c>
    </row>
    <row r="44">
      <c r="A44">
        <v>29</v>
      </c>
      <c r="B44">
        <v>197</v>
      </c>
      <c r="C44">
        <f>$J$11+B44</f>
        <v>40123</v>
      </c>
      <c r="E44">
        <f>IF((SUM(ReDiarioFert!C203:C209)*$C$12)&lt;=0,"0",((SUM(ReDiarioFert!C203:C209)*$C$12)))</f>
        <v>797.0471776959266</v>
      </c>
      <c r="G44">
        <f>IF((SUM(ReDiarioFert!E203:E209)*$C$12)&lt;=0,"0",((SUM(ReDiarioFert!E203:E209)*$C$12)))</f>
        <v>288.8788608695652</v>
      </c>
      <c r="I44">
        <f>IF((SUM(ReDiarioFert!G203:G209)*$C$12)&lt;=0,"0",((SUM(ReDiarioFert!G203:G209)*$C$12)))</f>
        <v>782.0481666666666</v>
      </c>
      <c r="K44">
        <f>IF((SUM(ReDiarioFert!I203:I209)*$C$12)&lt;=0,"0",((SUM(ReDiarioFert!I203:I209)*$C$12)))</f>
        <v>501.93091844305894</v>
      </c>
      <c r="M44">
        <f>IF((SUM(ReDiarioFert!K203:K209)*$C$12)&lt;=0,"0",((SUM(ReDiarioFert!K203:K209)*$C$12)))</f>
        <v>0.027934463335029996</v>
      </c>
      <c r="O44">
        <f>IF((SUM(ReDiarioFert!M203:M209)*$C$12)&lt;=0,"0",((SUM(ReDiarioFert!M203:M209)*$C$12)))</f>
        <v>3.7555484049999994</v>
      </c>
      <c r="Q44">
        <f>$C$12*Main!$D$63</f>
        <v>301</v>
      </c>
      <c r="S44">
        <f>((E44/100)*$G$72+(G44/100)*$G$73+(I44/100)*$G$74+(K44/100)*$G$75+(M44/100)*$G$76+(O44)*$G$77+(Q44*$G$78))</f>
        <v>15273.909614163907</v>
      </c>
    </row>
    <row r="45">
      <c r="A45">
        <v>30</v>
      </c>
      <c r="B45">
        <v>204</v>
      </c>
      <c r="C45">
        <f>$J$11+B45</f>
        <v>40130</v>
      </c>
      <c r="E45">
        <f>IF((SUM(ReDiarioFert!C210:C216)*$C$12)&lt;=0,"0",((SUM(ReDiarioFert!C210:C216)*$C$12)))</f>
        <v>797.0471776959266</v>
      </c>
      <c r="G45">
        <f>IF((SUM(ReDiarioFert!E210:E216)*$C$12)&lt;=0,"0",((SUM(ReDiarioFert!E210:E216)*$C$12)))</f>
        <v>288.8788608695652</v>
      </c>
      <c r="I45">
        <f>IF((SUM(ReDiarioFert!G210:G216)*$C$12)&lt;=0,"0",((SUM(ReDiarioFert!G210:G216)*$C$12)))</f>
        <v>782.0481666666666</v>
      </c>
      <c r="K45">
        <f>IF((SUM(ReDiarioFert!I210:I216)*$C$12)&lt;=0,"0",((SUM(ReDiarioFert!I210:I216)*$C$12)))</f>
        <v>501.93091844305894</v>
      </c>
      <c r="M45">
        <f>IF((SUM(ReDiarioFert!K210:K216)*$C$12)&lt;=0,"0",((SUM(ReDiarioFert!K210:K216)*$C$12)))</f>
        <v>0.027934463335029996</v>
      </c>
      <c r="O45">
        <f>IF((SUM(ReDiarioFert!M210:M216)*$C$12)&lt;=0,"0",((SUM(ReDiarioFert!M210:M216)*$C$12)))</f>
        <v>3.7555484049999994</v>
      </c>
      <c r="Q45">
        <f>$C$12*Main!$D$63</f>
        <v>301</v>
      </c>
      <c r="S45">
        <f>((E45/100)*$G$72+(G45/100)*$G$73+(I45/100)*$G$74+(K45/100)*$G$75+(M45/100)*$G$76+(O45)*$G$77+(Q45*$G$78))</f>
        <v>15273.909614163907</v>
      </c>
    </row>
    <row r="46">
      <c r="A46">
        <v>31</v>
      </c>
      <c r="B46">
        <v>211</v>
      </c>
      <c r="C46">
        <f>$J$11+B46</f>
        <v>40137</v>
      </c>
      <c r="E46">
        <f>IF((SUM(ReDiarioFert!C217:C223)*$C$12)&lt;=0,"0",((SUM(ReDiarioFert!C217:C223)*$C$12)))</f>
        <v>797.0471776959266</v>
      </c>
      <c r="G46">
        <f>IF((SUM(ReDiarioFert!E217:E223)*$C$12)&lt;=0,"0",((SUM(ReDiarioFert!E217:E223)*$C$12)))</f>
        <v>288.8788608695652</v>
      </c>
      <c r="I46">
        <f>IF((SUM(ReDiarioFert!G217:G223)*$C$12)&lt;=0,"0",((SUM(ReDiarioFert!G217:G223)*$C$12)))</f>
        <v>782.0481666666666</v>
      </c>
      <c r="K46">
        <f>IF((SUM(ReDiarioFert!I217:I223)*$C$12)&lt;=0,"0",((SUM(ReDiarioFert!I217:I223)*$C$12)))</f>
        <v>501.93091844305894</v>
      </c>
      <c r="M46">
        <f>IF((SUM(ReDiarioFert!K217:K223)*$C$12)&lt;=0,"0",((SUM(ReDiarioFert!K217:K223)*$C$12)))</f>
        <v>0.027934463335029996</v>
      </c>
      <c r="O46">
        <f>IF((SUM(ReDiarioFert!M217:M223)*$C$12)&lt;=0,"0",((SUM(ReDiarioFert!M217:M223)*$C$12)))</f>
        <v>3.7555484049999994</v>
      </c>
      <c r="Q46">
        <f>$C$12*Main!$D$63</f>
        <v>301</v>
      </c>
      <c r="S46">
        <f>((E46/100)*$G$72+(G46/100)*$G$73+(I46/100)*$G$74+(K46/100)*$G$75+(M46/100)*$G$76+(O46)*$G$77+(Q46*$G$78))</f>
        <v>15273.909614163907</v>
      </c>
    </row>
    <row r="47">
      <c r="A47">
        <v>32</v>
      </c>
      <c r="B47">
        <v>218</v>
      </c>
      <c r="C47">
        <f>$J$11+B47</f>
        <v>40144</v>
      </c>
      <c r="E47">
        <f>IF((SUM(ReDiarioFert!C224:C230)*$C$12)&lt;=0,"0",((SUM(ReDiarioFert!C224:C230)*$C$12)))</f>
        <v>645.3660557043875</v>
      </c>
      <c r="G47">
        <f>IF((SUM(ReDiarioFert!E224:E230)*$C$12)&lt;=0,"0",((SUM(ReDiarioFert!E224:E230)*$C$12)))</f>
        <v>288.8788608695652</v>
      </c>
      <c r="I47">
        <f>IF((SUM(ReDiarioFert!G224:G230)*$C$12)&lt;=0,"0",((SUM(ReDiarioFert!G224:G230)*$C$12)))</f>
        <v>782.0481666666666</v>
      </c>
      <c r="K47">
        <f>IF((SUM(ReDiarioFert!I224:I230)*$C$12)&lt;=0,"0",((SUM(ReDiarioFert!I224:I230)*$C$12)))</f>
        <v>501.93091844305894</v>
      </c>
      <c r="M47">
        <f>IF((SUM(ReDiarioFert!K224:K230)*$C$12)&lt;=0,"0",((SUM(ReDiarioFert!K224:K230)*$C$12)))</f>
        <v>0.027934463335029996</v>
      </c>
      <c r="O47">
        <f>IF((SUM(ReDiarioFert!M224:M230)*$C$12)&lt;=0,"0",((SUM(ReDiarioFert!M224:M230)*$C$12)))</f>
        <v>3.7555484049999994</v>
      </c>
      <c r="Q47">
        <f>$C$12*Main!$D$63</f>
        <v>301</v>
      </c>
      <c r="S47">
        <f>((E47/100)*$G$72+(G47/100)*$G$73+(I47/100)*$G$74+(K47/100)*$G$75+(M47/100)*$G$76+(O47)*$G$77+(Q47*$G$78))</f>
        <v>14507.919948106633</v>
      </c>
    </row>
    <row r="48">
      <c r="A48">
        <v>33</v>
      </c>
      <c r="B48">
        <v>225</v>
      </c>
      <c r="C48">
        <f>$J$11+B48</f>
        <v>40151</v>
      </c>
      <c r="E48">
        <f>IF((SUM(ReDiarioFert!C231:C237)*$C$12)&lt;=0,"0",((SUM(ReDiarioFert!C231:C237)*$C$12)))</f>
        <v>645.3660557043875</v>
      </c>
      <c r="G48">
        <f>IF((SUM(ReDiarioFert!E231:E237)*$C$12)&lt;=0,"0",((SUM(ReDiarioFert!E231:E237)*$C$12)))</f>
        <v>288.8788608695652</v>
      </c>
      <c r="I48">
        <f>IF((SUM(ReDiarioFert!G231:G237)*$C$12)&lt;=0,"0",((SUM(ReDiarioFert!G231:G237)*$C$12)))</f>
        <v>782.0481666666666</v>
      </c>
      <c r="K48">
        <f>IF((SUM(ReDiarioFert!I231:I237)*$C$12)&lt;=0,"0",((SUM(ReDiarioFert!I231:I237)*$C$12)))</f>
        <v>501.93091844305894</v>
      </c>
      <c r="M48">
        <f>IF((SUM(ReDiarioFert!K231:K237)*$C$12)&lt;=0,"0",((SUM(ReDiarioFert!K231:K237)*$C$12)))</f>
        <v>0.027934463335029996</v>
      </c>
      <c r="O48">
        <f>IF((SUM(ReDiarioFert!M231:M237)*$C$12)&lt;=0,"0",((SUM(ReDiarioFert!M231:M237)*$C$12)))</f>
        <v>3.7555484049999994</v>
      </c>
      <c r="Q48">
        <f>$C$12*Main!$D$63</f>
        <v>301</v>
      </c>
      <c r="S48">
        <f>((E48/100)*$G$72+(G48/100)*$G$73+(I48/100)*$G$74+(K48/100)*$G$75+(M48/100)*$G$76+(O48)*$G$77+(Q48*$G$78))</f>
        <v>14507.919948106633</v>
      </c>
    </row>
    <row r="49">
      <c r="A49">
        <v>34</v>
      </c>
      <c r="B49">
        <v>232</v>
      </c>
      <c r="C49">
        <f>$J$11+B49</f>
        <v>40158</v>
      </c>
      <c r="E49">
        <f>IF((SUM(ReDiarioFert!C238:C244)*$C$12)&lt;=0,"0",((SUM(ReDiarioFert!C238:C244)*$C$12)))</f>
        <v>645.3660557043875</v>
      </c>
      <c r="G49">
        <f>IF((SUM(ReDiarioFert!E238:E244)*$C$12)&lt;=0,"0",((SUM(ReDiarioFert!E238:E244)*$C$12)))</f>
        <v>288.8788608695652</v>
      </c>
      <c r="I49">
        <f>IF((SUM(ReDiarioFert!G238:G244)*$C$12)&lt;=0,"0",((SUM(ReDiarioFert!G238:G244)*$C$12)))</f>
        <v>782.0481666666666</v>
      </c>
      <c r="K49">
        <f>IF((SUM(ReDiarioFert!I238:I244)*$C$12)&lt;=0,"0",((SUM(ReDiarioFert!I238:I244)*$C$12)))</f>
        <v>501.93091844305894</v>
      </c>
      <c r="M49">
        <f>IF((SUM(ReDiarioFert!K238:K244)*$C$12)&lt;=0,"0",((SUM(ReDiarioFert!K238:K244)*$C$12)))</f>
        <v>0.027934463335029996</v>
      </c>
      <c r="O49">
        <f>IF((SUM(ReDiarioFert!M238:M244)*$C$12)&lt;=0,"0",((SUM(ReDiarioFert!M238:M244)*$C$12)))</f>
        <v>3.7555484049999994</v>
      </c>
      <c r="Q49">
        <f>$C$12*Main!$D$63</f>
        <v>301</v>
      </c>
      <c r="S49">
        <f>((E49/100)*$G$72+(G49/100)*$G$73+(I49/100)*$G$74+(K49/100)*$G$75+(M49/100)*$G$76+(O49)*$G$77+(Q49*$G$78))</f>
        <v>14507.919948106633</v>
      </c>
    </row>
    <row r="50">
      <c r="A50">
        <v>35</v>
      </c>
      <c r="B50">
        <v>239</v>
      </c>
      <c r="C50">
        <f>$J$11+B50</f>
        <v>40165</v>
      </c>
      <c r="E50">
        <f>IF((SUM(ReDiarioFert!C245:C251)*$C$12)&lt;=0,"0",((SUM(ReDiarioFert!C245:C251)*$C$12)))</f>
        <v>645.3660557043875</v>
      </c>
      <c r="G50">
        <f>IF((SUM(ReDiarioFert!E245:E251)*$C$12)&lt;=0,"0",((SUM(ReDiarioFert!E245:E251)*$C$12)))</f>
        <v>288.8788608695652</v>
      </c>
      <c r="I50">
        <f>IF((SUM(ReDiarioFert!G245:G251)*$C$12)&lt;=0,"0",((SUM(ReDiarioFert!G245:G251)*$C$12)))</f>
        <v>782.0481666666666</v>
      </c>
      <c r="K50">
        <f>IF((SUM(ReDiarioFert!I245:I251)*$C$12)&lt;=0,"0",((SUM(ReDiarioFert!I245:I251)*$C$12)))</f>
        <v>501.93091844305894</v>
      </c>
      <c r="M50">
        <f>IF((SUM(ReDiarioFert!K245:K251)*$C$12)&lt;=0,"0",((SUM(ReDiarioFert!K245:K251)*$C$12)))</f>
        <v>0.027934463335029996</v>
      </c>
      <c r="O50">
        <f>IF((SUM(ReDiarioFert!M245:M251)*$C$12)&lt;=0,"0",((SUM(ReDiarioFert!M245:M251)*$C$12)))</f>
        <v>3.7555484049999994</v>
      </c>
      <c r="Q50">
        <f>$C$12*Main!$D$63</f>
        <v>301</v>
      </c>
      <c r="S50">
        <f>((E50/100)*$G$72+(G50/100)*$G$73+(I50/100)*$G$74+(K50/100)*$G$75+(M50/100)*$G$76+(O50)*$G$77+(Q50*$G$78))</f>
        <v>14507.919948106633</v>
      </c>
    </row>
    <row r="51">
      <c r="A51">
        <v>36</v>
      </c>
      <c r="B51">
        <v>246</v>
      </c>
      <c r="C51">
        <f>$J$11+B51</f>
        <v>40172</v>
      </c>
      <c r="E51">
        <f>IF((SUM(ReDiarioFert!C252:C258)*$C$12)&lt;=0,"0",((SUM(ReDiarioFert!C252:C258)*$C$12)))</f>
        <v>645.3660557043875</v>
      </c>
      <c r="G51">
        <f>IF((SUM(ReDiarioFert!E252:E258)*$C$12)&lt;=0,"0",((SUM(ReDiarioFert!E252:E258)*$C$12)))</f>
        <v>288.8788608695652</v>
      </c>
      <c r="I51">
        <f>IF((SUM(ReDiarioFert!G252:G258)*$C$12)&lt;=0,"0",((SUM(ReDiarioFert!G252:G258)*$C$12)))</f>
        <v>782.0481666666666</v>
      </c>
      <c r="K51">
        <f>IF((SUM(ReDiarioFert!I252:I258)*$C$12)&lt;=0,"0",((SUM(ReDiarioFert!I252:I258)*$C$12)))</f>
        <v>501.93091844305894</v>
      </c>
      <c r="M51">
        <f>IF((SUM(ReDiarioFert!K252:K258)*$C$12)&lt;=0,"0",((SUM(ReDiarioFert!K252:K258)*$C$12)))</f>
        <v>0.027934463335029996</v>
      </c>
      <c r="O51">
        <f>IF((SUM(ReDiarioFert!M252:M258)*$C$12)&lt;=0,"0",((SUM(ReDiarioFert!M252:M258)*$C$12)))</f>
        <v>3.7555484049999994</v>
      </c>
      <c r="Q51">
        <f>$C$12*Main!$D$63</f>
        <v>301</v>
      </c>
      <c r="S51">
        <f>((E51/100)*$G$72+(G51/100)*$G$73+(I51/100)*$G$74+(K51/100)*$G$75+(M51/100)*$G$76+(O51)*$G$77+(Q51*$G$78))</f>
        <v>14507.919948106633</v>
      </c>
    </row>
    <row r="52">
      <c r="A52">
        <v>37</v>
      </c>
      <c r="B52">
        <v>253</v>
      </c>
      <c r="C52">
        <f>$J$11+B52</f>
        <v>40179</v>
      </c>
      <c r="E52">
        <f>IF((SUM(ReDiarioFert!C259:C265)*$C$12)&lt;=0,"0",((SUM(ReDiarioFert!C259:C265)*$C$12)))</f>
        <v>645.3660557043875</v>
      </c>
      <c r="G52">
        <f>IF((SUM(ReDiarioFert!E259:E265)*$C$12)&lt;=0,"0",((SUM(ReDiarioFert!E259:E265)*$C$12)))</f>
        <v>288.8788608695652</v>
      </c>
      <c r="I52">
        <f>IF((SUM(ReDiarioFert!G259:G265)*$C$12)&lt;=0,"0",((SUM(ReDiarioFert!G259:G265)*$C$12)))</f>
        <v>782.0481666666666</v>
      </c>
      <c r="K52">
        <f>IF((SUM(ReDiarioFert!I259:I265)*$C$12)&lt;=0,"0",((SUM(ReDiarioFert!I259:I265)*$C$12)))</f>
        <v>501.93091844305894</v>
      </c>
      <c r="M52">
        <f>IF((SUM(ReDiarioFert!K259:K265)*$C$12)&lt;=0,"0",((SUM(ReDiarioFert!K259:K265)*$C$12)))</f>
        <v>0.027934463335029996</v>
      </c>
      <c r="O52">
        <f>IF((SUM(ReDiarioFert!M259:M265)*$C$12)&lt;=0,"0",((SUM(ReDiarioFert!M259:M265)*$C$12)))</f>
        <v>3.7555484049999994</v>
      </c>
      <c r="Q52">
        <f>$C$12*Main!$D$63</f>
        <v>301</v>
      </c>
      <c r="S52">
        <f>((E52/100)*$G$72+(G52/100)*$G$73+(I52/100)*$G$74+(K52/100)*$G$75+(M52/100)*$G$76+(O52)*$G$77+(Q52*$G$78))</f>
        <v>14507.919948106633</v>
      </c>
    </row>
    <row r="53">
      <c r="A53">
        <v>38</v>
      </c>
      <c r="B53">
        <v>260</v>
      </c>
      <c r="C53">
        <f>$J$11+B53</f>
        <v>40186</v>
      </c>
      <c r="E53">
        <f>IF((SUM(ReDiarioFert!C266:C272)*$C$12)&lt;=0,"0",((SUM(ReDiarioFert!C266:C272)*$C$12)))</f>
        <v>645.3660557043875</v>
      </c>
      <c r="G53">
        <f>IF((SUM(ReDiarioFert!E266:E272)*$C$12)&lt;=0,"0",((SUM(ReDiarioFert!E266:E272)*$C$12)))</f>
        <v>288.8788608695652</v>
      </c>
      <c r="I53">
        <f>IF((SUM(ReDiarioFert!G266:G272)*$C$12)&lt;=0,"0",((SUM(ReDiarioFert!G266:G272)*$C$12)))</f>
        <v>782.0481666666666</v>
      </c>
      <c r="K53">
        <f>IF((SUM(ReDiarioFert!I266:I272)*$C$12)&lt;=0,"0",((SUM(ReDiarioFert!I266:I272)*$C$12)))</f>
        <v>501.93091844305894</v>
      </c>
      <c r="M53">
        <f>IF((SUM(ReDiarioFert!K266:K272)*$C$12)&lt;=0,"0",((SUM(ReDiarioFert!K266:K272)*$C$12)))</f>
        <v>0.027934463335029996</v>
      </c>
      <c r="O53">
        <f>IF((SUM(ReDiarioFert!M266:M272)*$C$12)&lt;=0,"0",((SUM(ReDiarioFert!M266:M272)*$C$12)))</f>
        <v>3.7555484049999994</v>
      </c>
      <c r="Q53">
        <f>$C$12*Main!$D$63</f>
        <v>301</v>
      </c>
      <c r="S53">
        <f>((E53/100)*$G$72+(G53/100)*$G$73+(I53/100)*$G$74+(K53/100)*$G$75+(M53/100)*$G$76+(O53)*$G$77+(Q53*$G$78))</f>
        <v>14507.919948106633</v>
      </c>
    </row>
    <row r="54">
      <c r="A54">
        <v>39</v>
      </c>
      <c r="B54">
        <v>267</v>
      </c>
      <c r="C54">
        <f>$J$11+B54</f>
        <v>40193</v>
      </c>
      <c r="E54">
        <f>IF((SUM(ReDiarioFert!C273:C279)*$C$12)&lt;=0,"0",((SUM(ReDiarioFert!C273:C279)*$C$12)))</f>
        <v>645.3660557043875</v>
      </c>
      <c r="G54">
        <f>IF((SUM(ReDiarioFert!E273:E279)*$C$12)&lt;=0,"0",((SUM(ReDiarioFert!E273:E279)*$C$12)))</f>
        <v>288.8788608695652</v>
      </c>
      <c r="I54">
        <f>IF((SUM(ReDiarioFert!G273:G279)*$C$12)&lt;=0,"0",((SUM(ReDiarioFert!G273:G279)*$C$12)))</f>
        <v>782.0481666666666</v>
      </c>
      <c r="K54">
        <f>IF((SUM(ReDiarioFert!I273:I279)*$C$12)&lt;=0,"0",((SUM(ReDiarioFert!I273:I279)*$C$12)))</f>
        <v>501.93091844305894</v>
      </c>
      <c r="M54">
        <f>IF((SUM(ReDiarioFert!K273:K279)*$C$12)&lt;=0,"0",((SUM(ReDiarioFert!K273:K279)*$C$12)))</f>
        <v>0.027934463335029996</v>
      </c>
      <c r="O54">
        <f>IF((SUM(ReDiarioFert!M273:M279)*$C$12)&lt;=0,"0",((SUM(ReDiarioFert!M273:M279)*$C$12)))</f>
        <v>3.7555484049999994</v>
      </c>
      <c r="Q54">
        <f>$C$12*Main!$D$63</f>
        <v>301</v>
      </c>
      <c r="S54">
        <f>((E54/100)*$G$72+(G54/100)*$G$73+(I54/100)*$G$74+(K54/100)*$G$75+(M54/100)*$G$76+(O54)*$G$77+(Q54*$G$78))</f>
        <v>14507.919948106633</v>
      </c>
    </row>
    <row r="55">
      <c r="A55">
        <v>40</v>
      </c>
      <c r="B55">
        <v>274</v>
      </c>
      <c r="C55">
        <f>$J$11+B55</f>
        <v>40200</v>
      </c>
      <c r="E55">
        <f>IF((SUM(ReDiarioFert!C280:C286)*$C$12)&lt;=0,"0",((SUM(ReDiarioFert!C280:C286)*$C$12)))</f>
        <v>685.0469814665208</v>
      </c>
      <c r="G55">
        <f>IF((SUM(ReDiarioFert!E280:E286)*$C$12)&lt;=0,"0",((SUM(ReDiarioFert!E280:E286)*$C$12)))</f>
        <v>288.8788608695652</v>
      </c>
      <c r="I55">
        <f>IF((SUM(ReDiarioFert!G280:G286)*$C$12)&lt;=0,"0",((SUM(ReDiarioFert!G280:G286)*$C$12)))</f>
        <v>822.9661066666667</v>
      </c>
      <c r="K55">
        <f>IF((SUM(ReDiarioFert!I280:I286)*$C$12)&lt;=0,"0",((SUM(ReDiarioFert!I280:I286)*$C$12)))</f>
        <v>528.1927013873718</v>
      </c>
      <c r="M55">
        <f>IF((SUM(ReDiarioFert!K280:K286)*$C$12)&lt;=0,"0",((SUM(ReDiarioFert!K280:K286)*$C$12)))</f>
        <v>0.029396036603012796</v>
      </c>
      <c r="O55">
        <f>IF((SUM(ReDiarioFert!M280:M286)*$C$12)&lt;=0,"0",((SUM(ReDiarioFert!M280:M286)*$C$12)))</f>
        <v>3.7555484049999994</v>
      </c>
      <c r="Q55">
        <f>$C$12*Main!$D$63</f>
        <v>301</v>
      </c>
      <c r="S55">
        <f>((E55/100)*$G$72+(G55/100)*$G$73+(I55/100)*$G$74+(K55/100)*$G$75+(M55/100)*$G$76+(O55)*$G$77+(Q55*$G$78))</f>
        <v>15130.641572249779</v>
      </c>
    </row>
    <row r="56">
      <c r="A56">
        <v>41</v>
      </c>
      <c r="B56">
        <v>281</v>
      </c>
      <c r="C56">
        <f>$J$11+B56</f>
        <v>40207</v>
      </c>
      <c r="E56">
        <f>IF((SUM(ReDiarioFert!C287:C293)*$C$12)&lt;=0,"0",((SUM(ReDiarioFert!C287:C293)*$C$12)))</f>
        <v>685.0469814665208</v>
      </c>
      <c r="G56">
        <f>IF((SUM(ReDiarioFert!E287:E293)*$C$12)&lt;=0,"0",((SUM(ReDiarioFert!E287:E293)*$C$12)))</f>
        <v>288.8788608695652</v>
      </c>
      <c r="I56">
        <f>IF((SUM(ReDiarioFert!G287:G293)*$C$12)&lt;=0,"0",((SUM(ReDiarioFert!G287:G293)*$C$12)))</f>
        <v>822.9661066666667</v>
      </c>
      <c r="K56">
        <f>IF((SUM(ReDiarioFert!I287:I293)*$C$12)&lt;=0,"0",((SUM(ReDiarioFert!I287:I293)*$C$12)))</f>
        <v>528.1927013873718</v>
      </c>
      <c r="M56">
        <f>IF((SUM(ReDiarioFert!K287:K293)*$C$12)&lt;=0,"0",((SUM(ReDiarioFert!K287:K293)*$C$12)))</f>
        <v>0.029396036603012796</v>
      </c>
      <c r="O56">
        <f>IF((SUM(ReDiarioFert!M287:M293)*$C$12)&lt;=0,"0",((SUM(ReDiarioFert!M287:M293)*$C$12)))</f>
        <v>3.7555484049999994</v>
      </c>
      <c r="Q56">
        <f>$C$12*Main!$D$63</f>
        <v>301</v>
      </c>
      <c r="S56">
        <f>((E56/100)*$G$72+(G56/100)*$G$73+(I56/100)*$G$74+(K56/100)*$G$75+(M56/100)*$G$76+(O56)*$G$77+(Q56*$G$78))</f>
        <v>15130.641572249779</v>
      </c>
    </row>
    <row r="57">
      <c r="A57">
        <v>42</v>
      </c>
      <c r="B57">
        <v>288</v>
      </c>
      <c r="C57">
        <f>$J$11+B57</f>
        <v>40214</v>
      </c>
      <c r="E57">
        <f>IF((SUM(ReDiarioFert!C294:C300)*$C$12)&lt;=0,"0",((SUM(ReDiarioFert!C294:C300)*$C$12)))</f>
        <v>685.0469814665208</v>
      </c>
      <c r="G57">
        <f>IF((SUM(ReDiarioFert!E294:E300)*$C$12)&lt;=0,"0",((SUM(ReDiarioFert!E294:E300)*$C$12)))</f>
        <v>288.8788608695652</v>
      </c>
      <c r="I57">
        <f>IF((SUM(ReDiarioFert!G294:G300)*$C$12)&lt;=0,"0",((SUM(ReDiarioFert!G294:G300)*$C$12)))</f>
        <v>822.9661066666667</v>
      </c>
      <c r="K57">
        <f>IF((SUM(ReDiarioFert!I294:I300)*$C$12)&lt;=0,"0",((SUM(ReDiarioFert!I294:I300)*$C$12)))</f>
        <v>528.1927013873718</v>
      </c>
      <c r="M57">
        <f>IF((SUM(ReDiarioFert!K294:K300)*$C$12)&lt;=0,"0",((SUM(ReDiarioFert!K294:K300)*$C$12)))</f>
        <v>0.029396036603012796</v>
      </c>
      <c r="O57">
        <f>IF((SUM(ReDiarioFert!M294:M300)*$C$12)&lt;=0,"0",((SUM(ReDiarioFert!M294:M300)*$C$12)))</f>
        <v>3.7555484049999994</v>
      </c>
      <c r="Q57">
        <f>$C$12*Main!$D$63</f>
        <v>301</v>
      </c>
      <c r="S57">
        <f>((E57/100)*$G$72+(G57/100)*$G$73+(I57/100)*$G$74+(K57/100)*$G$75+(M57/100)*$G$76+(O57)*$G$77+(Q57*$G$78))</f>
        <v>15130.641572249779</v>
      </c>
    </row>
    <row r="58">
      <c r="A58">
        <v>43</v>
      </c>
      <c r="B58">
        <v>295</v>
      </c>
      <c r="C58">
        <f>$J$11+B58</f>
        <v>40221</v>
      </c>
      <c r="E58">
        <f>IF((SUM(ReDiarioFert!C301:C307)*$C$12)&lt;=0,"0",((SUM(ReDiarioFert!C301:C307)*$C$12)))</f>
        <v>685.0469814665208</v>
      </c>
      <c r="G58">
        <f>IF((SUM(ReDiarioFert!E301:E307)*$C$12)&lt;=0,"0",((SUM(ReDiarioFert!E301:E307)*$C$12)))</f>
        <v>288.8788608695652</v>
      </c>
      <c r="I58">
        <f>IF((SUM(ReDiarioFert!G301:G307)*$C$12)&lt;=0,"0",((SUM(ReDiarioFert!G301:G307)*$C$12)))</f>
        <v>822.9661066666667</v>
      </c>
      <c r="K58">
        <f>IF((SUM(ReDiarioFert!I301:I307)*$C$12)&lt;=0,"0",((SUM(ReDiarioFert!I301:I307)*$C$12)))</f>
        <v>528.1927013873718</v>
      </c>
      <c r="M58">
        <f>IF((SUM(ReDiarioFert!K301:K307)*$C$12)&lt;=0,"0",((SUM(ReDiarioFert!K301:K307)*$C$12)))</f>
        <v>0.029396036603012796</v>
      </c>
      <c r="O58">
        <f>IF((SUM(ReDiarioFert!M301:M307)*$C$12)&lt;=0,"0",((SUM(ReDiarioFert!M301:M307)*$C$12)))</f>
        <v>3.7555484049999994</v>
      </c>
      <c r="Q58">
        <f>$C$12*Main!$D$63</f>
        <v>301</v>
      </c>
      <c r="S58">
        <f>((E58/100)*$G$72+(G58/100)*$G$73+(I58/100)*$G$74+(K58/100)*$G$75+(M58/100)*$G$76+(O58)*$G$77+(Q58*$G$78))</f>
        <v>15130.641572249779</v>
      </c>
    </row>
    <row r="59">
      <c r="A59">
        <v>44</v>
      </c>
      <c r="B59">
        <v>302</v>
      </c>
      <c r="C59">
        <f>$J$11+B59</f>
        <v>40228</v>
      </c>
      <c r="E59">
        <f>IF((SUM(ReDiarioFert!C308:C314)*$C$12)&lt;=0,"0",((SUM(ReDiarioFert!C308:C314)*$C$12)))</f>
        <v>685.0469814665208</v>
      </c>
      <c r="G59">
        <f>IF((SUM(ReDiarioFert!E308:E314)*$C$12)&lt;=0,"0",((SUM(ReDiarioFert!E308:E314)*$C$12)))</f>
        <v>288.8788608695652</v>
      </c>
      <c r="I59">
        <f>IF((SUM(ReDiarioFert!G308:G314)*$C$12)&lt;=0,"0",((SUM(ReDiarioFert!G308:G314)*$C$12)))</f>
        <v>822.9661066666667</v>
      </c>
      <c r="K59">
        <f>IF((SUM(ReDiarioFert!I308:I314)*$C$12)&lt;=0,"0",((SUM(ReDiarioFert!I308:I314)*$C$12)))</f>
        <v>528.1927013873718</v>
      </c>
      <c r="M59">
        <f>IF((SUM(ReDiarioFert!K308:K314)*$C$12)&lt;=0,"0",((SUM(ReDiarioFert!K308:K314)*$C$12)))</f>
        <v>0.029396036603012796</v>
      </c>
      <c r="O59">
        <f>IF((SUM(ReDiarioFert!M308:M314)*$C$12)&lt;=0,"0",((SUM(ReDiarioFert!M308:M314)*$C$12)))</f>
        <v>3.7555484049999994</v>
      </c>
      <c r="Q59">
        <f>$C$12*Main!$D$63</f>
        <v>301</v>
      </c>
      <c r="S59">
        <f>((E59/100)*$G$72+(G59/100)*$G$73+(I59/100)*$G$74+(K59/100)*$G$75+(M59/100)*$G$76+(O59)*$G$77+(Q59*$G$78))</f>
        <v>15130.641572249779</v>
      </c>
    </row>
    <row r="60">
      <c r="A60">
        <v>45</v>
      </c>
      <c r="B60">
        <v>309</v>
      </c>
      <c r="C60">
        <f>$J$11+B60</f>
        <v>40235</v>
      </c>
      <c r="E60">
        <f>IF((SUM(ReDiarioFert!C315:C321)*$C$12)&lt;=0,"0",((SUM(ReDiarioFert!C315:C321)*$C$12)))</f>
        <v>685.0469814665208</v>
      </c>
      <c r="G60">
        <f>IF((SUM(ReDiarioFert!E315:E321)*$C$12)&lt;=0,"0",((SUM(ReDiarioFert!E315:E321)*$C$12)))</f>
        <v>288.8788608695652</v>
      </c>
      <c r="I60">
        <f>IF((SUM(ReDiarioFert!G315:G321)*$C$12)&lt;=0,"0",((SUM(ReDiarioFert!G315:G321)*$C$12)))</f>
        <v>822.9661066666667</v>
      </c>
      <c r="K60">
        <f>IF((SUM(ReDiarioFert!I315:I321)*$C$12)&lt;=0,"0",((SUM(ReDiarioFert!I315:I321)*$C$12)))</f>
        <v>528.1927013873718</v>
      </c>
      <c r="M60">
        <f>IF((SUM(ReDiarioFert!K315:K321)*$C$12)&lt;=0,"0",((SUM(ReDiarioFert!K315:K321)*$C$12)))</f>
        <v>0.029396036603012796</v>
      </c>
      <c r="O60">
        <f>IF((SUM(ReDiarioFert!M315:M321)*$C$12)&lt;=0,"0",((SUM(ReDiarioFert!M315:M321)*$C$12)))</f>
        <v>3.7555484049999994</v>
      </c>
      <c r="Q60">
        <f>$C$12*Main!$D$63</f>
        <v>301</v>
      </c>
      <c r="S60">
        <f>((E60/100)*$G$72+(G60/100)*$G$73+(I60/100)*$G$74+(K60/100)*$G$75+(M60/100)*$G$76+(O60)*$G$77+(Q60*$G$78))</f>
        <v>15130.641572249779</v>
      </c>
    </row>
    <row r="61">
      <c r="A61">
        <v>46</v>
      </c>
      <c r="B61">
        <v>316</v>
      </c>
      <c r="C61">
        <f>$J$11+B61</f>
        <v>40242</v>
      </c>
      <c r="E61">
        <f>IF((SUM(ReDiarioFert!C322:C328)*$C$12)&lt;=0,"0",((SUM(ReDiarioFert!C322:C328)*$C$12)))</f>
        <v>685.0469814665208</v>
      </c>
      <c r="G61">
        <f>IF((SUM(ReDiarioFert!E322:E328)*$C$12)&lt;=0,"0",((SUM(ReDiarioFert!E322:E328)*$C$12)))</f>
        <v>288.8788608695652</v>
      </c>
      <c r="I61">
        <f>IF((SUM(ReDiarioFert!G322:G328)*$C$12)&lt;=0,"0",((SUM(ReDiarioFert!G322:G328)*$C$12)))</f>
        <v>822.9661066666667</v>
      </c>
      <c r="K61">
        <f>IF((SUM(ReDiarioFert!I322:I328)*$C$12)&lt;=0,"0",((SUM(ReDiarioFert!I322:I328)*$C$12)))</f>
        <v>528.1927013873718</v>
      </c>
      <c r="M61">
        <f>IF((SUM(ReDiarioFert!K322:K328)*$C$12)&lt;=0,"0",((SUM(ReDiarioFert!K322:K328)*$C$12)))</f>
        <v>0.029396036603012796</v>
      </c>
      <c r="O61">
        <f>IF((SUM(ReDiarioFert!M322:M328)*$C$12)&lt;=0,"0",((SUM(ReDiarioFert!M322:M328)*$C$12)))</f>
        <v>3.7555484049999994</v>
      </c>
      <c r="Q61">
        <f>$C$12*Main!$D$63</f>
        <v>301</v>
      </c>
      <c r="S61">
        <f>((E61/100)*$G$72+(G61/100)*$G$73+(I61/100)*$G$74+(K61/100)*$G$75+(M61/100)*$G$76+(O61)*$G$77+(Q61*$G$78))</f>
        <v>15130.641572249779</v>
      </c>
    </row>
    <row r="62">
      <c r="A62">
        <v>47</v>
      </c>
      <c r="B62">
        <v>323</v>
      </c>
      <c r="C62">
        <f>$J$11+B62</f>
        <v>40249</v>
      </c>
      <c r="E62">
        <f>IF((SUM(ReDiarioFert!C329:C335)*$C$12)&lt;=0,"0",((SUM(ReDiarioFert!C329:C335)*$C$12)))</f>
        <v>365.8123671785893</v>
      </c>
      <c r="G62">
        <f>IF((SUM(ReDiarioFert!E329:E335)*$C$12)&lt;=0,"0",((SUM(ReDiarioFert!E329:E335)*$C$12)))</f>
        <v>288.8788608695652</v>
      </c>
      <c r="I62">
        <f>IF((SUM(ReDiarioFert!G329:G335)*$C$12)&lt;=0,"0",((SUM(ReDiarioFert!G329:G335)*$C$12)))</f>
        <v>822.9661066666667</v>
      </c>
      <c r="K62">
        <f>IF((SUM(ReDiarioFert!I329:I335)*$C$12)&lt;=0,"0",((SUM(ReDiarioFert!I329:I335)*$C$12)))</f>
        <v>528.1927013873718</v>
      </c>
      <c r="M62">
        <f>IF((SUM(ReDiarioFert!K329:K335)*$C$12)&lt;=0,"0",((SUM(ReDiarioFert!K329:K335)*$C$12)))</f>
        <v>0.029396036603012796</v>
      </c>
      <c r="O62">
        <f>IF((SUM(ReDiarioFert!M329:M335)*$C$12)&lt;=0,"0",((SUM(ReDiarioFert!M329:M335)*$C$12)))</f>
        <v>3.7555484049999994</v>
      </c>
      <c r="Q62">
        <f>$C$12*Main!$D$63</f>
        <v>301</v>
      </c>
      <c r="S62">
        <f>((E62/100)*$G$72+(G62/100)*$G$73+(I62/100)*$G$74+(K62/100)*$G$75+(M62/100)*$G$76+(O62)*$G$77+(Q62*$G$78))</f>
        <v>13518.506770095726</v>
      </c>
    </row>
    <row r="63">
      <c r="A63">
        <v>48</v>
      </c>
      <c r="B63">
        <v>330</v>
      </c>
      <c r="C63">
        <f>$J$11+B63</f>
        <v>40256</v>
      </c>
      <c r="E63">
        <f>IF((SUM(ReDiarioFert!C336:C342)*$C$12)&lt;=0,"0",((SUM(ReDiarioFert!C336:C342)*$C$12)))</f>
        <v>427.264163019799</v>
      </c>
      <c r="G63">
        <f>IF((SUM(ReDiarioFert!E336:E342)*$C$12)&lt;=0,"0",((SUM(ReDiarioFert!E336:E342)*$C$12)))</f>
        <v>131.83538260869562</v>
      </c>
      <c r="I63">
        <f>IF((SUM(ReDiarioFert!G336:G342)*$C$12)&lt;=0,"0",((SUM(ReDiarioFert!G336:G342)*$C$12)))</f>
        <v>822.9661066666667</v>
      </c>
      <c r="K63">
        <f>IF((SUM(ReDiarioFert!I336:I342)*$C$12)&lt;=0,"0",((SUM(ReDiarioFert!I336:I342)*$C$12)))</f>
        <v>528.1927013873718</v>
      </c>
      <c r="M63">
        <f>IF((SUM(ReDiarioFert!K336:K342)*$C$12)&lt;=0,"0",((SUM(ReDiarioFert!K336:K342)*$C$12)))</f>
        <v>0.029396036603012796</v>
      </c>
      <c r="O63">
        <f>IF((SUM(ReDiarioFert!M336:M342)*$C$12)&lt;=0,"0",((SUM(ReDiarioFert!M336:M342)*$C$12)))</f>
        <v>3.7555484049999994</v>
      </c>
      <c r="Q63">
        <f>$C$12*Main!$D$63</f>
        <v>301</v>
      </c>
      <c r="S63">
        <f>((E63/100)*$G$72+(G63/100)*$G$73+(I63/100)*$G$74+(K63/100)*$G$75+(M63/100)*$G$76+(O63)*$G$77+(Q63*$G$78))</f>
        <v>12559.92703474601</v>
      </c>
    </row>
    <row r="64">
      <c r="A64">
        <v>49</v>
      </c>
      <c r="B64">
        <v>337</v>
      </c>
      <c r="C64">
        <f>$J$11+B64</f>
        <v>40263</v>
      </c>
      <c r="E64">
        <f>IF((SUM(ReDiarioFert!C343:C349)*$C$12)&lt;=0,"0",((SUM(ReDiarioFert!C343:C349)*$C$12)))</f>
        <v>437.506128993334</v>
      </c>
      <c r="G64">
        <f>IF((SUM(ReDiarioFert!E343:E349)*$C$12)&lt;=0,"0",((SUM(ReDiarioFert!E343:E349)*$C$12)))</f>
        <v>105.66146956521737</v>
      </c>
      <c r="I64">
        <f>IF((SUM(ReDiarioFert!G343:G349)*$C$12)&lt;=0,"0",((SUM(ReDiarioFert!G343:G349)*$C$12)))</f>
        <v>822.9661066666667</v>
      </c>
      <c r="K64">
        <f>IF((SUM(ReDiarioFert!I343:I349)*$C$12)&lt;=0,"0",((SUM(ReDiarioFert!I343:I349)*$C$12)))</f>
        <v>528.1927013873718</v>
      </c>
      <c r="M64">
        <f>IF((SUM(ReDiarioFert!K343:K349)*$C$12)&lt;=0,"0",((SUM(ReDiarioFert!K343:K349)*$C$12)))</f>
        <v>0.029396036603012796</v>
      </c>
      <c r="O64">
        <f>IF((SUM(ReDiarioFert!M343:M349)*$C$12)&lt;=0,"0",((SUM(ReDiarioFert!M343:M349)*$C$12)))</f>
        <v>3.7555484049999994</v>
      </c>
      <c r="Q64">
        <f>$C$12*Main!$D$63</f>
        <v>301</v>
      </c>
      <c r="S64">
        <f>((E64/100)*$G$72+(G64/100)*$G$73+(I64/100)*$G$74+(K64/100)*$G$75+(M64/100)*$G$76+(O64)*$G$77+(Q64*$G$78))</f>
        <v>12400.163745521057</v>
      </c>
    </row>
    <row r="65">
      <c r="A65">
        <v>50</v>
      </c>
      <c r="B65">
        <v>344</v>
      </c>
      <c r="C65">
        <f>$J$11+B65</f>
        <v>40270</v>
      </c>
      <c r="E65">
        <f>IF((SUM(ReDiarioFert!C350:C356)*$C$12)&lt;=0,"0",((SUM(ReDiarioFert!C350:C356)*$C$12)))</f>
        <v>437.506128993334</v>
      </c>
      <c r="G65">
        <f>IF((SUM(ReDiarioFert!E350:E356)*$C$12)&lt;=0,"0",((SUM(ReDiarioFert!E350:E356)*$C$12)))</f>
        <v>105.66146956521737</v>
      </c>
      <c r="I65">
        <f>IF((SUM(ReDiarioFert!G350:G356)*$C$12)&lt;=0,"0",((SUM(ReDiarioFert!G350:G356)*$C$12)))</f>
        <v>822.9661066666667</v>
      </c>
      <c r="K65">
        <f>IF((SUM(ReDiarioFert!I350:I356)*$C$12)&lt;=0,"0",((SUM(ReDiarioFert!I350:I356)*$C$12)))</f>
        <v>528.1927013873718</v>
      </c>
      <c r="M65">
        <f>IF((SUM(ReDiarioFert!K350:K356)*$C$12)&lt;=0,"0",((SUM(ReDiarioFert!K350:K356)*$C$12)))</f>
        <v>0.029396036603012796</v>
      </c>
      <c r="O65">
        <f>IF((SUM(ReDiarioFert!M350:M356)*$C$12)&lt;=0,"0",((SUM(ReDiarioFert!M350:M356)*$C$12)))</f>
        <v>3.7555484049999994</v>
      </c>
      <c r="Q65">
        <f>$C$12*Main!$D$63</f>
        <v>301</v>
      </c>
      <c r="S65">
        <f>((E65/100)*$G$72+(G65/100)*$G$73+(I65/100)*$G$74+(K65/100)*$G$75+(M65/100)*$G$76+(O65)*$G$77+(Q65*$G$78))</f>
        <v>12400.163745521057</v>
      </c>
    </row>
    <row r="66">
      <c r="A66">
        <v>51</v>
      </c>
      <c r="B66">
        <v>351</v>
      </c>
      <c r="C66">
        <f>$J$11+B66</f>
        <v>40277</v>
      </c>
      <c r="E66">
        <f>IF((SUM(ReDiarioFert!C357:C363)*$C$12)&lt;=0,"0",((SUM(ReDiarioFert!C357:C363)*$C$12)))</f>
        <v>437.506128993334</v>
      </c>
      <c r="G66">
        <f>IF((SUM(ReDiarioFert!E357:E363)*$C$12)&lt;=0,"0",((SUM(ReDiarioFert!E357:E363)*$C$12)))</f>
        <v>105.66146956521737</v>
      </c>
      <c r="I66">
        <f>IF((SUM(ReDiarioFert!G357:G363)*$C$12)&lt;=0,"0",((SUM(ReDiarioFert!G357:G363)*$C$12)))</f>
        <v>822.9661066666667</v>
      </c>
      <c r="K66">
        <f>IF((SUM(ReDiarioFert!I357:I363)*$C$12)&lt;=0,"0",((SUM(ReDiarioFert!I357:I363)*$C$12)))</f>
        <v>528.1927013873718</v>
      </c>
      <c r="M66">
        <f>IF((SUM(ReDiarioFert!K357:K363)*$C$12)&lt;=0,"0",((SUM(ReDiarioFert!K357:K363)*$C$12)))</f>
        <v>0.029396036603012796</v>
      </c>
      <c r="O66">
        <f>IF((SUM(ReDiarioFert!M357:M363)*$C$12)&lt;=0,"0",((SUM(ReDiarioFert!M357:M363)*$C$12)))</f>
        <v>3.7555484049999994</v>
      </c>
      <c r="Q66">
        <f>$C$12*Main!$D$63</f>
        <v>301</v>
      </c>
      <c r="S66">
        <f>((E66/100)*$G$72+(G66/100)*$G$73+(I66/100)*$G$74+(K66/100)*$G$75+(M66/100)*$G$76+(O66)*$G$77+(Q66*$G$78))</f>
        <v>12400.163745521057</v>
      </c>
    </row>
    <row r="67">
      <c r="A67">
        <v>52</v>
      </c>
      <c r="B67">
        <v>358</v>
      </c>
      <c r="C67">
        <f>$J$11+B67</f>
        <v>40284</v>
      </c>
      <c r="E67">
        <f>IF((SUM(ReDiarioFert!C364:C370)*$C$12)&lt;=0,"0",((SUM(ReDiarioFert!C364:C370)*$C$12)))</f>
        <v>437.506128993334</v>
      </c>
      <c r="G67">
        <f>IF((SUM(ReDiarioFert!E364:E370)*$C$12)&lt;=0,"0",((SUM(ReDiarioFert!E364:E370)*$C$12)))</f>
        <v>105.66146956521737</v>
      </c>
      <c r="I67">
        <f>IF((SUM(ReDiarioFert!G364:G370)*$C$12)&lt;=0,"0",((SUM(ReDiarioFert!G364:G370)*$C$12)))</f>
        <v>822.9661066666667</v>
      </c>
      <c r="K67">
        <f>IF((SUM(ReDiarioFert!I364:I370)*$C$12)&lt;=0,"0",((SUM(ReDiarioFert!I364:I370)*$C$12)))</f>
        <v>528.1927013873718</v>
      </c>
      <c r="M67">
        <f>IF((SUM(ReDiarioFert!K364:K370)*$C$12)&lt;=0,"0",((SUM(ReDiarioFert!K364:K370)*$C$12)))</f>
        <v>0.029396036603012796</v>
      </c>
      <c r="O67">
        <f>IF((SUM(ReDiarioFert!M364:M370)*$C$12)&lt;=0,"0",((SUM(ReDiarioFert!M364:M370)*$C$12)))</f>
        <v>3.7555484049999994</v>
      </c>
      <c r="Q67">
        <f>$C$12*Main!$D$63</f>
        <v>301</v>
      </c>
      <c r="S67">
        <f>((E67/100)*$G$72+(G67/100)*$G$73+(I67/100)*$G$74+(K67/100)*$G$75+(M67/100)*$G$76+(O67)*$G$77+(Q67*$G$78))</f>
        <v>12400.163745521057</v>
      </c>
    </row>
    <row r="68">
      <c r="C68" t="str">
        <v>Total</v>
      </c>
      <c r="E68">
        <f>SUM(E16:E67)</f>
        <v>30090.713409193668</v>
      </c>
      <c r="G68">
        <f>SUM(G16:G67)</f>
        <v>12257.767872608685</v>
      </c>
      <c r="I68">
        <f>SUM(I16:I67)</f>
        <v>34450.76195866668</v>
      </c>
      <c r="K68">
        <f>SUM(K16:K67)</f>
        <v>22111.045493118712</v>
      </c>
      <c r="M68">
        <f>SUM(M16:M67)</f>
        <v>1.2305681258740298</v>
      </c>
      <c r="O68">
        <f>SUM(O16:O67)</f>
        <v>174.05815931000015</v>
      </c>
      <c r="Q68">
        <f>SUM(Q16:Q67)</f>
        <v>15652</v>
      </c>
      <c r="S68">
        <f>SUM(S16:S67)</f>
        <v>650408.6859492029</v>
      </c>
    </row>
    <row r="69">
      <c r="D69" t="str">
        <v>OJO cualquier cultivo que no se termine la cosecha en el ultimo día del calendario solo seguir repitiendo la ultima aplicación de fertilizante.</v>
      </c>
    </row>
    <row r="70" ht="39.75" customHeight="1">
      <c r="B70" t="str">
        <v>Producto</v>
      </c>
      <c r="F70" t="str">
        <v>Lbs/Ha</v>
      </c>
      <c r="G70" t="str">
        <v>Costo por qq</v>
      </c>
    </row>
    <row r="71" ht="24" customHeight="1">
      <c r="G71" t="str">
        <f>Main!$E$25</f>
        <v>Lempiras</v>
      </c>
    </row>
    <row r="72">
      <c r="B72" t="str">
        <f>Main!D42</f>
        <v>Urea</v>
      </c>
      <c r="F72">
        <f>E68/C12</f>
        <v>1999.382950776988</v>
      </c>
      <c r="G72">
        <f>Main!D43</f>
        <v>505</v>
      </c>
    </row>
    <row r="73">
      <c r="B73" t="str">
        <f>Main!D32</f>
        <v>DAP 18-46-0</v>
      </c>
      <c r="F73">
        <f>G68/C12</f>
        <v>814.4696260869558</v>
      </c>
      <c r="G73">
        <f>Main!D33</f>
        <v>808</v>
      </c>
    </row>
    <row r="74">
      <c r="B74" t="str">
        <f>Main!D37</f>
        <v>Kcl</v>
      </c>
      <c r="F74">
        <f>I68/C12</f>
        <v>2289.0871733333342</v>
      </c>
      <c r="G74">
        <f>Main!D38</f>
        <v>726</v>
      </c>
    </row>
    <row r="75">
      <c r="B75" t="str">
        <f>Main!D47</f>
        <v>Sulfato de Magnesio</v>
      </c>
      <c r="F75">
        <f>K68/C12</f>
        <v>1469.1724580145326</v>
      </c>
      <c r="G75">
        <f>Main!D48</f>
        <v>477</v>
      </c>
    </row>
    <row r="76">
      <c r="B76" t="str">
        <f>Main!D52</f>
        <v>Sin Calcio</v>
      </c>
      <c r="F76">
        <f>M68/C12</f>
        <v>0.08176532397834085</v>
      </c>
      <c r="G76">
        <f>Main!D53</f>
        <v>0</v>
      </c>
    </row>
    <row r="77">
      <c r="B77" t="str">
        <f>Main!D57</f>
        <v>Sin Boro</v>
      </c>
      <c r="F77">
        <f>O68/C12</f>
        <v>11.56532620000001</v>
      </c>
      <c r="G77">
        <f>Main!D58</f>
        <v>0</v>
      </c>
      <c r="I77" t="str">
        <v xml:space="preserve">Preparado y Autorizado Por </v>
      </c>
    </row>
    <row r="78" ht="18" customHeight="1">
      <c r="B78" t="str">
        <f>Main!D61</f>
        <v>Melaza</v>
      </c>
      <c r="F78">
        <f>Q68/C12</f>
        <v>1040</v>
      </c>
      <c r="G78">
        <f>Main!D62</f>
        <v>2.8</v>
      </c>
      <c r="I78" t="str">
        <v>MSc Ricardo D. Lardizábal</v>
      </c>
    </row>
    <row r="79" ht="17.4" customHeight="1">
      <c r="B79" t="str">
        <v>NOTA: El Nitrato de Calcio se debe de diluir en un barril aparte para inyectarse al sistema</v>
      </c>
    </row>
    <row r="81">
      <c r="B81" t="str">
        <v>Abreviaciones usadas</v>
      </c>
    </row>
    <row r="82">
      <c r="B82" t="str">
        <v>Mz.-Manzanas, Ha-Hectáreas, Lbs-Libras, Lts-Litros y DDT-Días después de Trasplante</v>
      </c>
    </row>
  </sheetData>
  <sheetProtection sheet="1"/>
  <mergeCells count="55">
    <mergeCell ref="B82:S82"/>
    <mergeCell ref="P5:S7"/>
    <mergeCell ref="P2:S3"/>
    <mergeCell ref="A8:M8"/>
    <mergeCell ref="C11:F11"/>
    <mergeCell ref="C10:F10"/>
    <mergeCell ref="G10:I10"/>
    <mergeCell ref="A9:B9"/>
    <mergeCell ref="G9:I9"/>
    <mergeCell ref="J11:M11"/>
    <mergeCell ref="B81:C81"/>
    <mergeCell ref="B73:E73"/>
    <mergeCell ref="B74:E74"/>
    <mergeCell ref="P9:S12"/>
    <mergeCell ref="G11:I11"/>
    <mergeCell ref="J10:M10"/>
    <mergeCell ref="B78:E78"/>
    <mergeCell ref="B76:E76"/>
    <mergeCell ref="B79:I80"/>
    <mergeCell ref="G78:H78"/>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75:E75"/>
    <mergeCell ref="B70:E70"/>
    <mergeCell ref="B72:E72"/>
    <mergeCell ref="G70:H70"/>
    <mergeCell ref="G71:H71"/>
    <mergeCell ref="B77:E77"/>
    <mergeCell ref="G76:H76"/>
    <mergeCell ref="G77:H77"/>
    <mergeCell ref="G72:H72"/>
    <mergeCell ref="I77:Q77"/>
    <mergeCell ref="I78:Q78"/>
    <mergeCell ref="G12:I12"/>
    <mergeCell ref="J12:M12"/>
    <mergeCell ref="I75:Q75"/>
    <mergeCell ref="I74:Q74"/>
    <mergeCell ref="G74:H74"/>
    <mergeCell ref="G75:H75"/>
    <mergeCell ref="G73:H73"/>
    <mergeCell ref="G14:H14"/>
  </mergeCells>
  <pageMargins left="0.35" right="0.25" top="0.32" bottom="0.53" header="0.17" footer="0.16"/>
  <ignoredErrors>
    <ignoredError numberStoredAsText="1" sqref="A1:V90"/>
  </ignoredErrors>
  <legacyDrawing r:id="rId1"/>
</worksheet>
</file>

<file path=xl/worksheets/sheet8.xml><?xml version="1.0" encoding="utf-8"?>
<worksheet xmlns="http://schemas.openxmlformats.org/spreadsheetml/2006/main" xmlns:r="http://schemas.openxmlformats.org/officeDocument/2006/relationships">
  <dimension ref="A1:T57"/>
  <sheetViews>
    <sheetView workbookViewId="0" rightToLeft="0"/>
  </sheetViews>
  <sheetData>
    <row r="1" ht="32.7" customHeight="1"/>
    <row r="2" ht="32.7" customHeight="1">
      <c r="P2" t="str">
        <v>Calendario de Fertilización Cada 14 Días o a Mano</v>
      </c>
    </row>
    <row r="3" ht="32.4" customHeight="1"/>
    <row r="5">
      <c r="P5" t="str">
        <f>Main!$E$21</f>
        <v>Platano</v>
      </c>
    </row>
    <row r="6" ht="31.2" customHeight="1"/>
    <row r="7" ht="27" customHeight="1"/>
    <row r="8" ht="28.95" customHeight="1">
      <c r="A8" t="str">
        <f>Main!$C$13</f>
        <v>"Sin Fertilización Base"</v>
      </c>
    </row>
    <row r="9" ht="19.95" customHeight="1">
      <c r="A9" t="str">
        <v>Productor</v>
      </c>
      <c r="C9" t="str">
        <f>'1 Por Sem'!C9</f>
        <v>Manuel Venancio Bueso</v>
      </c>
      <c r="F9" t="str">
        <v>Parcela</v>
      </c>
      <c r="I9" t="str">
        <f>'1 Por Sem'!J9</f>
        <v>Lote 15 (3,284 Plantas) Den de 3,100/Ha</v>
      </c>
      <c r="P9" t="str">
        <f>Main!$G$21</f>
        <v>Curare Enano</v>
      </c>
    </row>
    <row r="10" ht="19.95" customHeight="1">
      <c r="A10" t="str">
        <v>Zona</v>
      </c>
      <c r="C10" t="str">
        <f>'1 Por Sem'!C10</f>
        <v>Mata Platano</v>
      </c>
      <c r="F10" t="str">
        <v>Técnico</v>
      </c>
      <c r="I10" t="str">
        <f>'1 Por Sem'!J10</f>
        <v>Alfren Ucles</v>
      </c>
    </row>
    <row r="11" ht="19.95" customHeight="1">
      <c r="A11" t="str">
        <v>Área Mz.</v>
      </c>
      <c r="C11">
        <f>'1 Por Sem'!C11</f>
        <v>21.5</v>
      </c>
      <c r="F11" t="str">
        <v>Fecha</v>
      </c>
      <c r="I11">
        <f>'1 Por Sem'!J11</f>
        <v>39926</v>
      </c>
    </row>
    <row r="12" ht="19.95" customHeight="1">
      <c r="A12" t="str">
        <v>Área Ha.</v>
      </c>
      <c r="C12">
        <f>Main!I22</f>
        <v>15.049999999999999</v>
      </c>
      <c r="F12" t="str">
        <v>Fecha  de Cosecha</v>
      </c>
      <c r="I12">
        <f>'1 Por Sem'!J12</f>
        <v>40231</v>
      </c>
    </row>
    <row r="14" ht="28.9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t="str">
        <f>Main!$E$61</f>
        <v>Lts</v>
      </c>
      <c r="R15" t="str">
        <v>Cambios</v>
      </c>
    </row>
    <row r="16">
      <c r="A16">
        <v>2</v>
      </c>
      <c r="B16">
        <v>1</v>
      </c>
      <c r="C16">
        <f>$I$11+B16</f>
        <v>39927</v>
      </c>
      <c r="E16">
        <f>IF((SUM(ReDiarioFert!C7:C20)*$C$12)&lt;=0,"0",((SUM(ReDiarioFert!C7:C20)*$C$12)))</f>
        <v>465.2826572158394</v>
      </c>
      <c r="G16">
        <f>IF((SUM(ReDiarioFert!E7:E20)*$C$12)&lt;=0,"0",((SUM(ReDiarioFert!E7:E20)*$C$12)))</f>
        <v>112.29760347826087</v>
      </c>
      <c r="I16">
        <f>IF((SUM(ReDiarioFert!G7:G20)*$C$12)&lt;=0,"0",((SUM(ReDiarioFert!G7:G20)*$C$12)))</f>
        <v>437.5831646666666</v>
      </c>
      <c r="K16">
        <f>IF((SUM(ReDiarioFert!I7:I20)*$C$12)&lt;=0,"0",((SUM(ReDiarioFert!I7:I20)*$C$12)))</f>
        <v>280.8478161550071</v>
      </c>
      <c r="M16">
        <f>IF((SUM(ReDiarioFert!K7:K20)*$C$12)&lt;=0,"0",((SUM(ReDiarioFert!K7:K20)*$C$12)))</f>
        <v>0.01563030436029076</v>
      </c>
      <c r="O16">
        <f>IF((SUM(ReDiarioFert!M7:M20)*$C$12)&lt;=0,"0",((SUM(ReDiarioFert!M7:M20)*$C$12)))</f>
        <v>1.3182716399999999</v>
      </c>
      <c r="Q16">
        <f>$C$12*Main!$D$63</f>
        <v>301</v>
      </c>
      <c r="S16">
        <f>((E16/100)*$F$46+(G16/100)*$F$47+(I16/100)*$F$48+(K16/100)*$F$49+(M16/100)*$F$50+(O16)*$F$51+(Q16*$F$52))</f>
        <v>8616.339913583719</v>
      </c>
    </row>
    <row r="17">
      <c r="A17">
        <v>4</v>
      </c>
      <c r="B17">
        <v>15</v>
      </c>
      <c r="C17">
        <f>$I$11+B17</f>
        <v>39941</v>
      </c>
      <c r="E17">
        <f>IF((SUM(ReDiarioFert!C21:C34)*$C$12)&lt;=0,"0",((SUM(ReDiarioFert!C21:C34)*$C$12)))</f>
        <v>453.57183969220995</v>
      </c>
      <c r="G17">
        <f>IF((SUM(ReDiarioFert!E21:E34)*$C$12)&lt;=0,"0",((SUM(ReDiarioFert!E21:E34)*$C$12)))</f>
        <v>142.2252482608696</v>
      </c>
      <c r="I17">
        <f>IF((SUM(ReDiarioFert!G21:G34)*$C$12)&lt;=0,"0",((SUM(ReDiarioFert!G21:G34)*$C$12)))</f>
        <v>437.5831646666666</v>
      </c>
      <c r="K17">
        <f>IF((SUM(ReDiarioFert!I21:I34)*$C$12)&lt;=0,"0",((SUM(ReDiarioFert!I21:I34)*$C$12)))</f>
        <v>280.8478161550071</v>
      </c>
      <c r="M17">
        <f>IF((SUM(ReDiarioFert!K21:K34)*$C$12)&lt;=0,"0",((SUM(ReDiarioFert!K21:K34)*$C$12)))</f>
        <v>0.01563030436029076</v>
      </c>
      <c r="O17">
        <f>IF((SUM(ReDiarioFert!M21:M34)*$C$12)&lt;=0,"0",((SUM(ReDiarioFert!M21:M34)*$C$12)))</f>
        <v>2.4372617149999996</v>
      </c>
      <c r="Q17">
        <f>$C$12*Main!$D$63</f>
        <v>301</v>
      </c>
      <c r="S17">
        <f>((E17/100)*$F$46+(G17/100)*$F$47+(I17/100)*$F$48+(K17/100)*$F$49+(M17/100)*$F$50+(O17)*$F$51+(Q17*$F$52))</f>
        <v>8799.01565493287</v>
      </c>
    </row>
    <row r="18">
      <c r="A18">
        <v>6</v>
      </c>
      <c r="B18">
        <v>29</v>
      </c>
      <c r="C18">
        <f>$I$11+B18</f>
        <v>39955</v>
      </c>
      <c r="E18">
        <f>IF((SUM(ReDiarioFert!C35:C48)*$C$12)&lt;=0,"0",((SUM(ReDiarioFert!C35:C48)*$C$12)))</f>
        <v>631.2300316694008</v>
      </c>
      <c r="G18">
        <f>IF((SUM(ReDiarioFert!E35:E48)*$C$12)&lt;=0,"0",((SUM(ReDiarioFert!E35:E48)*$C$12)))</f>
        <v>245.9327043478261</v>
      </c>
      <c r="I18">
        <f>IF((SUM(ReDiarioFert!G35:G48)*$C$12)&lt;=0,"0",((SUM(ReDiarioFert!G35:G48)*$C$12)))</f>
        <v>625.1188066666668</v>
      </c>
      <c r="K18">
        <f>IF((SUM(ReDiarioFert!I35:I48)*$C$12)&lt;=0,"0",((SUM(ReDiarioFert!I35:I48)*$C$12)))</f>
        <v>401.2111659357243</v>
      </c>
      <c r="M18">
        <f>IF((SUM(ReDiarioFert!K35:K48)*$C$12)&lt;=0,"0",((SUM(ReDiarioFert!K35:K48)*$C$12)))</f>
        <v>0.022329006228986807</v>
      </c>
      <c r="O18">
        <f>IF((SUM(ReDiarioFert!M35:M48)*$C$12)&lt;=0,"0",((SUM(ReDiarioFert!M35:M48)*$C$12)))</f>
        <v>3.341668889999999</v>
      </c>
      <c r="Q18">
        <f>$C$12*Main!$D$63</f>
        <v>301</v>
      </c>
      <c r="S18">
        <f>((E18/100)*$F$46+(G18/100)*$F$47+(I18/100)*$F$48+(K18/100)*$F$49+(M18/100)*$F$50+(O18)*$F$51+(Q18*$F$52))</f>
        <v>12469.787708974316</v>
      </c>
    </row>
    <row r="19">
      <c r="A19">
        <v>8</v>
      </c>
      <c r="B19">
        <v>43</v>
      </c>
      <c r="C19">
        <f>$I$11+B19</f>
        <v>39969</v>
      </c>
      <c r="E19">
        <f>IF((SUM(ReDiarioFert!C49:C62)*$C$12)&lt;=0,"0",((SUM(ReDiarioFert!C49:C62)*$C$12)))</f>
        <v>615.6294690985126</v>
      </c>
      <c r="G19">
        <f>IF((SUM(ReDiarioFert!E49:E62)*$C$12)&lt;=0,"0",((SUM(ReDiarioFert!E49:E62)*$C$12)))</f>
        <v>285.8008086956521</v>
      </c>
      <c r="I19">
        <f>IF((SUM(ReDiarioFert!G49:G62)*$C$12)&lt;=0,"0",((SUM(ReDiarioFert!G49:G62)*$C$12)))</f>
        <v>625.1188066666668</v>
      </c>
      <c r="K19">
        <f>IF((SUM(ReDiarioFert!I49:I62)*$C$12)&lt;=0,"0",((SUM(ReDiarioFert!I49:I62)*$C$12)))</f>
        <v>401.2111659357243</v>
      </c>
      <c r="M19">
        <f>IF((SUM(ReDiarioFert!K49:K62)*$C$12)&lt;=0,"0",((SUM(ReDiarioFert!K49:K62)*$C$12)))</f>
        <v>0.022329006228986807</v>
      </c>
      <c r="O19">
        <f>IF((SUM(ReDiarioFert!M49:M62)*$C$12)&lt;=0,"0",((SUM(ReDiarioFert!M49:M62)*$C$12)))</f>
        <v>4.475997925</v>
      </c>
      <c r="Q19">
        <f>$C$12*Main!$D$63</f>
        <v>301</v>
      </c>
      <c r="S19">
        <f>((E19/100)*$F$46+(G19/100)*$F$47+(I19/100)*$F$48+(K19/100)*$F$49+(M19/100)*$F$50+(O19)*$F$51+(Q19*$F$52))</f>
        <v>12713.139151121764</v>
      </c>
    </row>
    <row r="20">
      <c r="A20">
        <v>10</v>
      </c>
      <c r="B20">
        <v>57</v>
      </c>
      <c r="C20">
        <f>$I$11+B20</f>
        <v>39983</v>
      </c>
      <c r="E20">
        <f>IF((SUM(ReDiarioFert!C63:C76)*$C$12)&lt;=0,"0",((SUM(ReDiarioFert!C63:C76)*$C$12)))</f>
        <v>900.0433597914357</v>
      </c>
      <c r="G20">
        <f>IF((SUM(ReDiarioFert!E63:E76)*$C$12)&lt;=0,"0",((SUM(ReDiarioFert!E63:E76)*$C$12)))</f>
        <v>488.5033695652174</v>
      </c>
      <c r="I20">
        <f>IF((SUM(ReDiarioFert!G63:G76)*$C$12)&lt;=0,"0",((SUM(ReDiarioFert!G63:G76)*$C$12)))</f>
        <v>937.6782099999997</v>
      </c>
      <c r="K20">
        <f>IF((SUM(ReDiarioFert!I63:I76)*$C$12)&lt;=0,"0",((SUM(ReDiarioFert!I63:I76)*$C$12)))</f>
        <v>601.8167489035862</v>
      </c>
      <c r="M20">
        <f>IF((SUM(ReDiarioFert!K63:K76)*$C$12)&lt;=0,"0",((SUM(ReDiarioFert!K63:K76)*$C$12)))</f>
        <v>0.0334935093434802</v>
      </c>
      <c r="O20">
        <f>IF((SUM(ReDiarioFert!M63:M76)*$C$12)&lt;=0,"0",((SUM(ReDiarioFert!M63:M76)*$C$12)))</f>
        <v>5.6716466799999985</v>
      </c>
      <c r="Q20">
        <f>$C$12*Main!$D$63</f>
        <v>301</v>
      </c>
      <c r="S20">
        <f>((E20/100)*$F$46+(G20/100)*$F$47+(I20/100)*$F$48+(K20/100)*$F$49+(M20/100)*$F$50+(O20)*$F$51+(Q20*$F$52))</f>
        <v>19013.33588990381</v>
      </c>
    </row>
    <row r="21">
      <c r="A21">
        <v>12</v>
      </c>
      <c r="B21">
        <v>71</v>
      </c>
      <c r="C21">
        <f>$I$11+B21</f>
        <v>39997</v>
      </c>
      <c r="E21">
        <f>IF((SUM(ReDiarioFert!C77:C90)*$C$12)&lt;=0,"0",((SUM(ReDiarioFert!C77:C90)*$C$12)))</f>
        <v>921.6375208500369</v>
      </c>
      <c r="G21">
        <f>IF((SUM(ReDiarioFert!E77:E90)*$C$12)&lt;=0,"0",((SUM(ReDiarioFert!E77:E90)*$C$12)))</f>
        <v>433.31829130434795</v>
      </c>
      <c r="I21">
        <f>IF((SUM(ReDiarioFert!G77:G90)*$C$12)&lt;=0,"0",((SUM(ReDiarioFert!G77:G90)*$C$12)))</f>
        <v>937.6782099999997</v>
      </c>
      <c r="K21">
        <f>IF((SUM(ReDiarioFert!I77:I90)*$C$12)&lt;=0,"0",((SUM(ReDiarioFert!I77:I90)*$C$12)))</f>
        <v>601.8167489035862</v>
      </c>
      <c r="M21">
        <f>IF((SUM(ReDiarioFert!K77:K90)*$C$12)&lt;=0,"0",((SUM(ReDiarioFert!K77:K90)*$C$12)))</f>
        <v>0.0334935093434802</v>
      </c>
      <c r="O21">
        <f>IF((SUM(ReDiarioFert!M77:M90)*$C$12)&lt;=0,"0",((SUM(ReDiarioFert!M77:M90)*$C$12)))</f>
        <v>6.59137626</v>
      </c>
      <c r="Q21">
        <f>$C$12*Main!$D$63</f>
        <v>301</v>
      </c>
      <c r="S21">
        <f>((E21/100)*$F$46+(G21/100)*$F$47+(I21/100)*$F$48+(K21/100)*$F$49+(M21/100)*$F$50+(O21)*$F$51+(Q21*$F$52))</f>
        <v>18676.490970901923</v>
      </c>
    </row>
    <row r="22">
      <c r="A22">
        <v>14</v>
      </c>
      <c r="B22">
        <v>85</v>
      </c>
      <c r="C22">
        <f>$I$11+B22</f>
        <v>40011</v>
      </c>
      <c r="E22">
        <f>IF((SUM(ReDiarioFert!C91:C104)*$C$12)&lt;=0,"0",((SUM(ReDiarioFert!C91:C104)*$C$12)))</f>
        <v>1195.2949212527556</v>
      </c>
      <c r="G22">
        <f>IF((SUM(ReDiarioFert!E91:E104)*$C$12)&lt;=0,"0",((SUM(ReDiarioFert!E91:E104)*$C$12)))</f>
        <v>519.9819495652174</v>
      </c>
      <c r="I22">
        <f>IF((SUM(ReDiarioFert!G91:G104)*$C$12)&lt;=0,"0",((SUM(ReDiarioFert!G91:G104)*$C$12)))</f>
        <v>1201.9760760000001</v>
      </c>
      <c r="K22">
        <f>IF((SUM(ReDiarioFert!I91:I104)*$C$12)&lt;=0,"0",((SUM(ReDiarioFert!I91:I104)*$C$12)))</f>
        <v>771.4473116723168</v>
      </c>
      <c r="M22">
        <f>IF((SUM(ReDiarioFert!K91:K104)*$C$12)&lt;=0,"0",((SUM(ReDiarioFert!K91:K104)*$C$12)))</f>
        <v>0.04293412868381112</v>
      </c>
      <c r="O22">
        <f>IF((SUM(ReDiarioFert!M91:M104)*$C$12)&lt;=0,"0",((SUM(ReDiarioFert!M91:M104)*$C$12)))</f>
        <v>7.5110968100000015</v>
      </c>
      <c r="Q22">
        <f>$C$12*Main!$D$63</f>
        <v>301</v>
      </c>
      <c r="S22">
        <f>((E22/100)*$F$46+(G22/100)*$F$47+(I22/100)*$F$48+(K22/100)*$F$49+(M22/100)*$F$50+(O22)*$F$51+(Q22*$F$52))</f>
        <v>23486.64349325032</v>
      </c>
    </row>
    <row r="23">
      <c r="A23">
        <v>16</v>
      </c>
      <c r="B23">
        <v>99</v>
      </c>
      <c r="C23">
        <f>$I$11+B23</f>
        <v>40025</v>
      </c>
      <c r="E23">
        <f>IF((SUM(ReDiarioFert!C105:C118)*$C$12)&lt;=0,"0",((SUM(ReDiarioFert!C105:C118)*$C$12)))</f>
        <v>1284.6248174854666</v>
      </c>
      <c r="G23">
        <f>IF((SUM(ReDiarioFert!E105:E118)*$C$12)&lt;=0,"0",((SUM(ReDiarioFert!E105:E118)*$C$12)))</f>
        <v>519.9819495652174</v>
      </c>
      <c r="I23">
        <f>IF((SUM(ReDiarioFert!G105:G118)*$C$12)&lt;=0,"0",((SUM(ReDiarioFert!G105:G118)*$C$12)))</f>
        <v>1278.7383000000002</v>
      </c>
      <c r="K23">
        <f>IF((SUM(ReDiarioFert!I105:I118)*$C$12)&lt;=0,"0",((SUM(ReDiarioFert!I105:I118)*$C$12)))</f>
        <v>820.7145246603297</v>
      </c>
      <c r="M23">
        <f>IF((SUM(ReDiarioFert!K105:K118)*$C$12)&lt;=0,"0",((SUM(ReDiarioFert!K105:K118)*$C$12)))</f>
        <v>0.045676046155446</v>
      </c>
      <c r="O23">
        <f>IF((SUM(ReDiarioFert!M105:M118)*$C$12)&lt;=0,"0",((SUM(ReDiarioFert!M105:M118)*$C$12)))</f>
        <v>7.5110968100000015</v>
      </c>
      <c r="Q23">
        <f>$C$12*Main!$D$63</f>
        <v>301</v>
      </c>
      <c r="S23">
        <f>((E23/100)*$F$46+(G23/100)*$F$47+(I23/100)*$F$48+(K23/100)*$F$49+(M23/100)*$F$50+(O23)*$F$51+(Q23*$F$52))</f>
        <v>24730.057821418333</v>
      </c>
    </row>
    <row r="24">
      <c r="A24">
        <v>18</v>
      </c>
      <c r="B24">
        <v>113</v>
      </c>
      <c r="C24">
        <f>$I$11+B24</f>
        <v>40039</v>
      </c>
      <c r="E24">
        <f>IF((SUM(ReDiarioFert!C119:C132)*$C$12)&lt;=0,"0",((SUM(ReDiarioFert!C119:C132)*$C$12)))</f>
        <v>1427.3609083171846</v>
      </c>
      <c r="G24">
        <f>IF((SUM(ReDiarioFert!E119:E132)*$C$12)&lt;=0,"0",((SUM(ReDiarioFert!E119:E132)*$C$12)))</f>
        <v>577.7577217391304</v>
      </c>
      <c r="I24">
        <f>IF((SUM(ReDiarioFert!G119:G132)*$C$12)&lt;=0,"0",((SUM(ReDiarioFert!G119:G132)*$C$12)))</f>
        <v>1420.8203333333336</v>
      </c>
      <c r="K24">
        <f>IF((SUM(ReDiarioFert!I119:I132)*$C$12)&lt;=0,"0",((SUM(ReDiarioFert!I119:I132)*$C$12)))</f>
        <v>911.9050274003667</v>
      </c>
      <c r="M24">
        <f>IF((SUM(ReDiarioFert!K119:K132)*$C$12)&lt;=0,"0",((SUM(ReDiarioFert!K119:K132)*$C$12)))</f>
        <v>0.05075116239494002</v>
      </c>
      <c r="O24">
        <f>IF((SUM(ReDiarioFert!M119:M132)*$C$12)&lt;=0,"0",((SUM(ReDiarioFert!M119:M132)*$C$12)))</f>
        <v>7.5110968100000015</v>
      </c>
      <c r="Q24">
        <f>$C$12*Main!$D$63</f>
        <v>301</v>
      </c>
      <c r="S24">
        <f>((E24/100)*$F$46+(G24/100)*$F$47+(I24/100)*$F$48+(K24/100)*$F$49+(M24/100)*$F$50+(O24)*$F$51+(Q24*$F$52))</f>
        <v>27384.197579353702</v>
      </c>
    </row>
    <row r="25">
      <c r="A25">
        <v>20</v>
      </c>
      <c r="B25">
        <v>127</v>
      </c>
      <c r="C25">
        <f>$I$11+B25</f>
        <v>40053</v>
      </c>
      <c r="E25">
        <f>IF((SUM(ReDiarioFert!C133:C146)*$C$12)&lt;=0,"0",((SUM(ReDiarioFert!C133:C146)*$C$12)))</f>
        <v>1427.3609083171846</v>
      </c>
      <c r="G25">
        <f>IF((SUM(ReDiarioFert!E133:E146)*$C$12)&lt;=0,"0",((SUM(ReDiarioFert!E133:E146)*$C$12)))</f>
        <v>577.7577217391304</v>
      </c>
      <c r="I25">
        <f>IF((SUM(ReDiarioFert!G133:G146)*$C$12)&lt;=0,"0",((SUM(ReDiarioFert!G133:G146)*$C$12)))</f>
        <v>1420.8203333333336</v>
      </c>
      <c r="K25">
        <f>IF((SUM(ReDiarioFert!I133:I146)*$C$12)&lt;=0,"0",((SUM(ReDiarioFert!I133:I146)*$C$12)))</f>
        <v>911.9050274003667</v>
      </c>
      <c r="M25">
        <f>IF((SUM(ReDiarioFert!K133:K146)*$C$12)&lt;=0,"0",((SUM(ReDiarioFert!K133:K146)*$C$12)))</f>
        <v>0.05075116239494002</v>
      </c>
      <c r="O25">
        <f>IF((SUM(ReDiarioFert!M133:M146)*$C$12)&lt;=0,"0",((SUM(ReDiarioFert!M133:M146)*$C$12)))</f>
        <v>7.5110968100000015</v>
      </c>
      <c r="Q25">
        <f>$C$12*Main!$D$63</f>
        <v>301</v>
      </c>
      <c r="S25">
        <f>((E25/100)*$F$46+(G25/100)*$F$47+(I25/100)*$F$48+(K25/100)*$F$49+(M25/100)*$F$50+(O25)*$F$51+(Q25*$F$52))</f>
        <v>27384.197579353702</v>
      </c>
    </row>
    <row r="26">
      <c r="A26">
        <v>22</v>
      </c>
      <c r="B26">
        <v>141</v>
      </c>
      <c r="C26">
        <f>$I$11+B26</f>
        <v>40067</v>
      </c>
      <c r="E26">
        <f>IF((SUM(ReDiarioFert!C147:C160)*$C$12)&lt;=0,"0",((SUM(ReDiarioFert!C147:C160)*$C$12)))</f>
        <v>1427.3609083171846</v>
      </c>
      <c r="G26">
        <f>IF((SUM(ReDiarioFert!E147:E160)*$C$12)&lt;=0,"0",((SUM(ReDiarioFert!E147:E160)*$C$12)))</f>
        <v>577.7577217391304</v>
      </c>
      <c r="I26">
        <f>IF((SUM(ReDiarioFert!G147:G160)*$C$12)&lt;=0,"0",((SUM(ReDiarioFert!G147:G160)*$C$12)))</f>
        <v>1420.8203333333336</v>
      </c>
      <c r="K26">
        <f>IF((SUM(ReDiarioFert!I147:I160)*$C$12)&lt;=0,"0",((SUM(ReDiarioFert!I147:I160)*$C$12)))</f>
        <v>911.9050274003667</v>
      </c>
      <c r="M26">
        <f>IF((SUM(ReDiarioFert!K147:K160)*$C$12)&lt;=0,"0",((SUM(ReDiarioFert!K147:K160)*$C$12)))</f>
        <v>0.05075116239494002</v>
      </c>
      <c r="O26">
        <f>IF((SUM(ReDiarioFert!M147:M160)*$C$12)&lt;=0,"0",((SUM(ReDiarioFert!M147:M160)*$C$12)))</f>
        <v>7.5110968100000015</v>
      </c>
      <c r="Q26">
        <f>$C$12*Main!$D$63</f>
        <v>301</v>
      </c>
      <c r="S26">
        <f>((E26/100)*$F$46+(G26/100)*$F$47+(I26/100)*$F$48+(K26/100)*$F$49+(M26/100)*$F$50+(O26)*$F$51+(Q26*$F$52))</f>
        <v>27384.197579353702</v>
      </c>
    </row>
    <row r="27">
      <c r="A27">
        <v>24</v>
      </c>
      <c r="B27">
        <v>155</v>
      </c>
      <c r="C27">
        <f>$I$11+B27</f>
        <v>40081</v>
      </c>
      <c r="E27">
        <f>IF((SUM(ReDiarioFert!C161:C174)*$C$12)&lt;=0,"0",((SUM(ReDiarioFert!C161:C174)*$C$12)))</f>
        <v>1427.3609083171846</v>
      </c>
      <c r="G27">
        <f>IF((SUM(ReDiarioFert!E161:E174)*$C$12)&lt;=0,"0",((SUM(ReDiarioFert!E161:E174)*$C$12)))</f>
        <v>577.7577217391304</v>
      </c>
      <c r="I27">
        <f>IF((SUM(ReDiarioFert!G161:G174)*$C$12)&lt;=0,"0",((SUM(ReDiarioFert!G161:G174)*$C$12)))</f>
        <v>1420.8203333333336</v>
      </c>
      <c r="K27">
        <f>IF((SUM(ReDiarioFert!I161:I174)*$C$12)&lt;=0,"0",((SUM(ReDiarioFert!I161:I174)*$C$12)))</f>
        <v>911.9050274003667</v>
      </c>
      <c r="M27">
        <f>IF((SUM(ReDiarioFert!K161:K174)*$C$12)&lt;=0,"0",((SUM(ReDiarioFert!K161:K174)*$C$12)))</f>
        <v>0.05075116239494002</v>
      </c>
      <c r="O27">
        <f>IF((SUM(ReDiarioFert!M161:M174)*$C$12)&lt;=0,"0",((SUM(ReDiarioFert!M161:M174)*$C$12)))</f>
        <v>7.5110968100000015</v>
      </c>
      <c r="Q27">
        <f>$C$12*Main!$D$63</f>
        <v>301</v>
      </c>
      <c r="S27">
        <f>((E27/100)*$F$46+(G27/100)*$F$47+(I27/100)*$F$48+(K27/100)*$F$49+(M27/100)*$F$50+(O27)*$F$51+(Q27*$F$52))</f>
        <v>27384.197579353702</v>
      </c>
    </row>
    <row r="28">
      <c r="A28">
        <v>26</v>
      </c>
      <c r="B28">
        <v>169</v>
      </c>
      <c r="C28">
        <f>$I$11+B28</f>
        <v>40095</v>
      </c>
      <c r="E28">
        <f>IF((SUM(ReDiarioFert!C175:C188)*$C$12)&lt;=0,"0",((SUM(ReDiarioFert!C175:C188)*$C$12)))</f>
        <v>1427.3609083171846</v>
      </c>
      <c r="G28">
        <f>IF((SUM(ReDiarioFert!E175:E188)*$C$12)&lt;=0,"0",((SUM(ReDiarioFert!E175:E188)*$C$12)))</f>
        <v>577.7577217391304</v>
      </c>
      <c r="I28">
        <f>IF((SUM(ReDiarioFert!G175:G188)*$C$12)&lt;=0,"0",((SUM(ReDiarioFert!G175:G188)*$C$12)))</f>
        <v>1420.8203333333336</v>
      </c>
      <c r="K28">
        <f>IF((SUM(ReDiarioFert!I175:I188)*$C$12)&lt;=0,"0",((SUM(ReDiarioFert!I175:I188)*$C$12)))</f>
        <v>911.9050274003667</v>
      </c>
      <c r="M28">
        <f>IF((SUM(ReDiarioFert!K175:K188)*$C$12)&lt;=0,"0",((SUM(ReDiarioFert!K175:K188)*$C$12)))</f>
        <v>0.05075116239494002</v>
      </c>
      <c r="O28">
        <f>IF((SUM(ReDiarioFert!M175:M188)*$C$12)&lt;=0,"0",((SUM(ReDiarioFert!M175:M188)*$C$12)))</f>
        <v>7.5110968100000015</v>
      </c>
      <c r="Q28">
        <f>$C$12*Main!$D$63</f>
        <v>301</v>
      </c>
      <c r="S28">
        <f>((E28/100)*$F$46+(G28/100)*$F$47+(I28/100)*$F$48+(K28/100)*$F$49+(M28/100)*$F$50+(O28)*$F$51+(Q28*$F$52))</f>
        <v>27384.197579353702</v>
      </c>
    </row>
    <row r="29">
      <c r="A29">
        <v>28</v>
      </c>
      <c r="B29">
        <v>183</v>
      </c>
      <c r="C29">
        <f>$I$11+B29</f>
        <v>40109</v>
      </c>
      <c r="E29">
        <f>IF((SUM(ReDiarioFert!C189:C202)*$C$12)&lt;=0,"0",((SUM(ReDiarioFert!C189:C202)*$C$12)))</f>
        <v>1594.0943553918526</v>
      </c>
      <c r="G29">
        <f>IF((SUM(ReDiarioFert!E189:E202)*$C$12)&lt;=0,"0",((SUM(ReDiarioFert!E189:E202)*$C$12)))</f>
        <v>577.7577217391304</v>
      </c>
      <c r="I29">
        <f>IF((SUM(ReDiarioFert!G189:G202)*$C$12)&lt;=0,"0",((SUM(ReDiarioFert!G189:G202)*$C$12)))</f>
        <v>1564.0963333333332</v>
      </c>
      <c r="K29">
        <f>IF((SUM(ReDiarioFert!I189:I202)*$C$12)&lt;=0,"0",((SUM(ReDiarioFert!I189:I202)*$C$12)))</f>
        <v>1003.8618368861174</v>
      </c>
      <c r="M29">
        <f>IF((SUM(ReDiarioFert!K189:K202)*$C$12)&lt;=0,"0",((SUM(ReDiarioFert!K189:K202)*$C$12)))</f>
        <v>0.05586892667005999</v>
      </c>
      <c r="O29">
        <f>IF((SUM(ReDiarioFert!M189:M202)*$C$12)&lt;=0,"0",((SUM(ReDiarioFert!M189:M202)*$C$12)))</f>
        <v>7.5110968100000015</v>
      </c>
      <c r="Q29">
        <f>$C$12*Main!$D$63</f>
        <v>301</v>
      </c>
      <c r="S29">
        <f>((E29/100)*$F$46+(G29/100)*$F$47+(I29/100)*$F$48+(K29/100)*$F$49+(M29/100)*$F$50+(O29)*$F$51+(Q29*$F$52))</f>
        <v>29705.01922832781</v>
      </c>
    </row>
    <row r="30">
      <c r="A30">
        <v>30</v>
      </c>
      <c r="B30">
        <v>197</v>
      </c>
      <c r="C30">
        <f>$I$11+B30</f>
        <v>40123</v>
      </c>
      <c r="E30">
        <f>IF((SUM(ReDiarioFert!C203:C216)*$C$12)&lt;=0,"0",((SUM(ReDiarioFert!C203:C216)*$C$12)))</f>
        <v>1594.0943553918526</v>
      </c>
      <c r="G30">
        <f>IF((SUM(ReDiarioFert!E203:E216)*$C$12)&lt;=0,"0",((SUM(ReDiarioFert!E203:E216)*$C$12)))</f>
        <v>577.7577217391304</v>
      </c>
      <c r="I30">
        <f>IF((SUM(ReDiarioFert!G203:G216)*$C$12)&lt;=0,"0",((SUM(ReDiarioFert!G203:G216)*$C$12)))</f>
        <v>1564.0963333333332</v>
      </c>
      <c r="K30">
        <f>IF((SUM(ReDiarioFert!I203:I216)*$C$12)&lt;=0,"0",((SUM(ReDiarioFert!I203:I216)*$C$12)))</f>
        <v>1003.8618368861174</v>
      </c>
      <c r="M30">
        <f>IF((SUM(ReDiarioFert!K203:K216)*$C$12)&lt;=0,"0",((SUM(ReDiarioFert!K203:K216)*$C$12)))</f>
        <v>0.05586892667005999</v>
      </c>
      <c r="O30">
        <f>IF((SUM(ReDiarioFert!M203:M216)*$C$12)&lt;=0,"0",((SUM(ReDiarioFert!M203:M216)*$C$12)))</f>
        <v>7.5110968100000015</v>
      </c>
      <c r="Q30">
        <f>$C$12*Main!$D$63</f>
        <v>301</v>
      </c>
      <c r="S30">
        <f>((E30/100)*$F$46+(G30/100)*$F$47+(I30/100)*$F$48+(K30/100)*$F$49+(M30/100)*$F$50+(O30)*$F$51+(Q30*$F$52))</f>
        <v>29705.01922832781</v>
      </c>
    </row>
    <row r="31">
      <c r="A31">
        <v>32</v>
      </c>
      <c r="B31">
        <v>211</v>
      </c>
      <c r="C31">
        <f>$I$11+B31</f>
        <v>40137</v>
      </c>
      <c r="E31">
        <f>IF((SUM(ReDiarioFert!C217:C230)*$C$12)&lt;=0,"0",((SUM(ReDiarioFert!C217:C230)*$C$12)))</f>
        <v>1442.413233400314</v>
      </c>
      <c r="G31">
        <f>IF((SUM(ReDiarioFert!E217:E230)*$C$12)&lt;=0,"0",((SUM(ReDiarioFert!E217:E230)*$C$12)))</f>
        <v>577.7577217391304</v>
      </c>
      <c r="I31">
        <f>IF((SUM(ReDiarioFert!G217:G230)*$C$12)&lt;=0,"0",((SUM(ReDiarioFert!G217:G230)*$C$12)))</f>
        <v>1564.0963333333332</v>
      </c>
      <c r="K31">
        <f>IF((SUM(ReDiarioFert!I217:I230)*$C$12)&lt;=0,"0",((SUM(ReDiarioFert!I217:I230)*$C$12)))</f>
        <v>1003.8618368861174</v>
      </c>
      <c r="M31">
        <f>IF((SUM(ReDiarioFert!K217:K230)*$C$12)&lt;=0,"0",((SUM(ReDiarioFert!K217:K230)*$C$12)))</f>
        <v>0.05586892667005999</v>
      </c>
      <c r="O31">
        <f>IF((SUM(ReDiarioFert!M217:M230)*$C$12)&lt;=0,"0",((SUM(ReDiarioFert!M217:M230)*$C$12)))</f>
        <v>7.5110968100000015</v>
      </c>
      <c r="Q31">
        <f>$C$12*Main!$D$63</f>
        <v>301</v>
      </c>
      <c r="S31">
        <f>((E31/100)*$F$46+(G31/100)*$F$47+(I31/100)*$F$48+(K31/100)*$F$49+(M31/100)*$F$50+(O31)*$F$51+(Q31*$F$52))</f>
        <v>28939.029562270538</v>
      </c>
    </row>
    <row r="32">
      <c r="A32">
        <v>34</v>
      </c>
      <c r="B32">
        <v>225</v>
      </c>
      <c r="C32">
        <f>$I$11+B32</f>
        <v>40151</v>
      </c>
      <c r="E32">
        <f>IF((SUM(ReDiarioFert!C231:C244)*$C$12)&lt;=0,"0",((SUM(ReDiarioFert!C231:C244)*$C$12)))</f>
        <v>1290.732111408775</v>
      </c>
      <c r="G32">
        <f>IF((SUM(ReDiarioFert!E231:E244)*$C$12)&lt;=0,"0",((SUM(ReDiarioFert!E231:E244)*$C$12)))</f>
        <v>577.7577217391304</v>
      </c>
      <c r="I32">
        <f>IF((SUM(ReDiarioFert!G231:G244)*$C$12)&lt;=0,"0",((SUM(ReDiarioFert!G231:G244)*$C$12)))</f>
        <v>1564.0963333333332</v>
      </c>
      <c r="K32">
        <f>IF((SUM(ReDiarioFert!I231:I244)*$C$12)&lt;=0,"0",((SUM(ReDiarioFert!I231:I244)*$C$12)))</f>
        <v>1003.8618368861174</v>
      </c>
      <c r="M32">
        <f>IF((SUM(ReDiarioFert!K231:K244)*$C$12)&lt;=0,"0",((SUM(ReDiarioFert!K231:K244)*$C$12)))</f>
        <v>0.05586892667005999</v>
      </c>
      <c r="O32">
        <f>IF((SUM(ReDiarioFert!M231:M244)*$C$12)&lt;=0,"0",((SUM(ReDiarioFert!M231:M244)*$C$12)))</f>
        <v>7.5110968100000015</v>
      </c>
      <c r="Q32">
        <f>$C$12*Main!$D$63</f>
        <v>301</v>
      </c>
      <c r="S32">
        <f>((E32/100)*$F$46+(G32/100)*$F$47+(I32/100)*$F$48+(K32/100)*$F$49+(M32/100)*$F$50+(O32)*$F$51+(Q32*$F$52))</f>
        <v>28173.039896213264</v>
      </c>
    </row>
    <row r="33">
      <c r="A33">
        <v>36</v>
      </c>
      <c r="B33">
        <v>239</v>
      </c>
      <c r="C33">
        <f>$I$11+B33</f>
        <v>40165</v>
      </c>
      <c r="E33">
        <f>IF((SUM(ReDiarioFert!C245:C258)*$C$12)&lt;=0,"0",((SUM(ReDiarioFert!C245:C258)*$C$12)))</f>
        <v>1290.732111408775</v>
      </c>
      <c r="G33">
        <f>IF((SUM(ReDiarioFert!E245:E258)*$C$12)&lt;=0,"0",((SUM(ReDiarioFert!E245:E258)*$C$12)))</f>
        <v>577.7577217391304</v>
      </c>
      <c r="I33">
        <f>IF((SUM(ReDiarioFert!G245:G258)*$C$12)&lt;=0,"0",((SUM(ReDiarioFert!G245:G258)*$C$12)))</f>
        <v>1564.0963333333332</v>
      </c>
      <c r="K33">
        <f>IF((SUM(ReDiarioFert!I245:I258)*$C$12)&lt;=0,"0",((SUM(ReDiarioFert!I245:I258)*$C$12)))</f>
        <v>1003.8618368861174</v>
      </c>
      <c r="M33">
        <f>IF((SUM(ReDiarioFert!K245:K258)*$C$12)&lt;=0,"0",((SUM(ReDiarioFert!K245:K258)*$C$12)))</f>
        <v>0.05586892667005999</v>
      </c>
      <c r="O33">
        <f>IF((SUM(ReDiarioFert!M245:M258)*$C$12)&lt;=0,"0",((SUM(ReDiarioFert!M245:M258)*$C$12)))</f>
        <v>7.5110968100000015</v>
      </c>
      <c r="Q33">
        <f>$C$12*Main!$D$63</f>
        <v>301</v>
      </c>
      <c r="S33">
        <f>((E33/100)*$F$46+(G33/100)*$F$47+(I33/100)*$F$48+(K33/100)*$F$49+(M33/100)*$F$50+(O33)*$F$51+(Q33*$F$52))</f>
        <v>28173.039896213264</v>
      </c>
    </row>
    <row r="34">
      <c r="A34">
        <v>38</v>
      </c>
      <c r="B34">
        <v>253</v>
      </c>
      <c r="C34">
        <f>$I$11+B34</f>
        <v>40179</v>
      </c>
      <c r="E34">
        <f>IF((SUM(ReDiarioFert!C259:C272)*$C$12)&lt;=0,"0",((SUM(ReDiarioFert!C259:C272)*$C$12)))</f>
        <v>1290.732111408775</v>
      </c>
      <c r="G34">
        <f>IF((SUM(ReDiarioFert!E259:E272)*$C$12)&lt;=0,"0",((SUM(ReDiarioFert!E259:E272)*$C$12)))</f>
        <v>577.7577217391304</v>
      </c>
      <c r="I34">
        <f>IF((SUM(ReDiarioFert!G259:G272)*$C$12)&lt;=0,"0",((SUM(ReDiarioFert!G259:G272)*$C$12)))</f>
        <v>1564.0963333333332</v>
      </c>
      <c r="K34">
        <f>IF((SUM(ReDiarioFert!I259:I272)*$C$12)&lt;=0,"0",((SUM(ReDiarioFert!I259:I272)*$C$12)))</f>
        <v>1003.8618368861174</v>
      </c>
      <c r="M34">
        <f>IF((SUM(ReDiarioFert!K259:K272)*$C$12)&lt;=0,"0",((SUM(ReDiarioFert!K259:K272)*$C$12)))</f>
        <v>0.05586892667005999</v>
      </c>
      <c r="O34">
        <f>IF((SUM(ReDiarioFert!M259:M272)*$C$12)&lt;=0,"0",((SUM(ReDiarioFert!M259:M272)*$C$12)))</f>
        <v>7.5110968100000015</v>
      </c>
      <c r="Q34">
        <f>$C$12*Main!$D$63</f>
        <v>301</v>
      </c>
      <c r="S34">
        <f>((E34/100)*$F$46+(G34/100)*$F$47+(I34/100)*$F$48+(K34/100)*$F$49+(M34/100)*$F$50+(O34)*$F$51+(Q34*$F$52))</f>
        <v>28173.039896213264</v>
      </c>
    </row>
    <row r="35">
      <c r="A35">
        <v>40</v>
      </c>
      <c r="B35">
        <v>267</v>
      </c>
      <c r="C35">
        <f>$I$11+B35</f>
        <v>40193</v>
      </c>
      <c r="E35">
        <f>IF((SUM(ReDiarioFert!C273:C286)*$C$12)&lt;=0,"0",((SUM(ReDiarioFert!C273:C286)*$C$12)))</f>
        <v>1330.4130371709086</v>
      </c>
      <c r="G35">
        <f>IF((SUM(ReDiarioFert!E273:E286)*$C$12)&lt;=0,"0",((SUM(ReDiarioFert!E273:E286)*$C$12)))</f>
        <v>577.7577217391304</v>
      </c>
      <c r="I35">
        <f>IF((SUM(ReDiarioFert!G273:G286)*$C$12)&lt;=0,"0",((SUM(ReDiarioFert!G273:G286)*$C$12)))</f>
        <v>1605.0142733333334</v>
      </c>
      <c r="K35">
        <f>IF((SUM(ReDiarioFert!I273:I286)*$C$12)&lt;=0,"0",((SUM(ReDiarioFert!I273:I286)*$C$12)))</f>
        <v>1030.123619830431</v>
      </c>
      <c r="M35">
        <f>IF((SUM(ReDiarioFert!K273:K286)*$C$12)&lt;=0,"0",((SUM(ReDiarioFert!K273:K286)*$C$12)))</f>
        <v>0.05733049993804279</v>
      </c>
      <c r="O35">
        <f>IF((SUM(ReDiarioFert!M273:M286)*$C$12)&lt;=0,"0",((SUM(ReDiarioFert!M273:M286)*$C$12)))</f>
        <v>7.5110968100000015</v>
      </c>
      <c r="Q35">
        <f>$C$12*Main!$D$63</f>
        <v>301</v>
      </c>
      <c r="S35">
        <f>((E35/100)*$F$46+(G35/100)*$F$47+(I35/100)*$F$48+(K35/100)*$F$49+(M35/100)*$F$50+(O35)*$F$51+(Q35*$F$52))</f>
        <v>28795.761520356416</v>
      </c>
    </row>
    <row r="36">
      <c r="A36">
        <v>42</v>
      </c>
      <c r="B36">
        <v>281</v>
      </c>
      <c r="C36">
        <f>$I$11+B36</f>
        <v>40207</v>
      </c>
      <c r="E36">
        <f>IF((SUM(ReDiarioFert!C287:C300)*$C$12)&lt;=0,"0",((SUM(ReDiarioFert!C287:C300)*$C$12)))</f>
        <v>1370.0939629330421</v>
      </c>
      <c r="G36">
        <f>IF((SUM(ReDiarioFert!E287:E300)*$C$12)&lt;=0,"0",((SUM(ReDiarioFert!E287:E300)*$C$12)))</f>
        <v>577.7577217391304</v>
      </c>
      <c r="I36">
        <f>IF((SUM(ReDiarioFert!G287:G300)*$C$12)&lt;=0,"0",((SUM(ReDiarioFert!G287:G300)*$C$12)))</f>
        <v>1645.9322133333337</v>
      </c>
      <c r="K36">
        <f>IF((SUM(ReDiarioFert!I287:I300)*$C$12)&lt;=0,"0",((SUM(ReDiarioFert!I287:I300)*$C$12)))</f>
        <v>1056.3854027747439</v>
      </c>
      <c r="M36">
        <f>IF((SUM(ReDiarioFert!K287:K300)*$C$12)&lt;=0,"0",((SUM(ReDiarioFert!K287:K300)*$C$12)))</f>
        <v>0.05879207320602559</v>
      </c>
      <c r="O36">
        <f>IF((SUM(ReDiarioFert!M287:M300)*$C$12)&lt;=0,"0",((SUM(ReDiarioFert!M287:M300)*$C$12)))</f>
        <v>7.5110968100000015</v>
      </c>
      <c r="Q36">
        <f>$C$12*Main!$D$63</f>
        <v>301</v>
      </c>
      <c r="S36">
        <f>((E36/100)*$F$46+(G36/100)*$F$47+(I36/100)*$F$48+(K36/100)*$F$49+(M36/100)*$F$50+(O36)*$F$51+(Q36*$F$52))</f>
        <v>29418.48314449957</v>
      </c>
    </row>
    <row r="37">
      <c r="A37">
        <v>44</v>
      </c>
      <c r="B37">
        <v>295</v>
      </c>
      <c r="C37">
        <f>$I$11+B37</f>
        <v>40221</v>
      </c>
      <c r="E37">
        <f>IF((SUM(ReDiarioFert!C301:C314)*$C$12)&lt;=0,"0",((SUM(ReDiarioFert!C301:C314)*$C$12)))</f>
        <v>1370.0939629330421</v>
      </c>
      <c r="G37">
        <f>IF((SUM(ReDiarioFert!E301:E314)*$C$12)&lt;=0,"0",((SUM(ReDiarioFert!E301:E314)*$C$12)))</f>
        <v>577.7577217391304</v>
      </c>
      <c r="I37">
        <f>IF((SUM(ReDiarioFert!G301:G314)*$C$12)&lt;=0,"0",((SUM(ReDiarioFert!G301:G314)*$C$12)))</f>
        <v>1645.9322133333337</v>
      </c>
      <c r="K37">
        <f>IF((SUM(ReDiarioFert!I301:I314)*$C$12)&lt;=0,"0",((SUM(ReDiarioFert!I301:I314)*$C$12)))</f>
        <v>1056.3854027747439</v>
      </c>
      <c r="M37">
        <f>IF((SUM(ReDiarioFert!K301:K314)*$C$12)&lt;=0,"0",((SUM(ReDiarioFert!K301:K314)*$C$12)))</f>
        <v>0.05879207320602559</v>
      </c>
      <c r="O37">
        <f>IF((SUM(ReDiarioFert!M301:M314)*$C$12)&lt;=0,"0",((SUM(ReDiarioFert!M301:M314)*$C$12)))</f>
        <v>7.5110968100000015</v>
      </c>
      <c r="Q37">
        <f>$C$12*Main!$D$63</f>
        <v>301</v>
      </c>
      <c r="S37">
        <f>((E37/100)*$F$46+(G37/100)*$F$47+(I37/100)*$F$48+(K37/100)*$F$49+(M37/100)*$F$50+(O37)*$F$51+(Q37*$F$52))</f>
        <v>29418.48314449957</v>
      </c>
    </row>
    <row r="38">
      <c r="A38">
        <v>46</v>
      </c>
      <c r="B38">
        <v>309</v>
      </c>
      <c r="C38">
        <f>$I$11+B38</f>
        <v>40235</v>
      </c>
      <c r="E38">
        <f>IF((SUM(ReDiarioFert!C315:C328)*$C$12)&lt;=0,"0",((SUM(ReDiarioFert!C315:C328)*$C$12)))</f>
        <v>1370.0939629330421</v>
      </c>
      <c r="G38">
        <f>IF((SUM(ReDiarioFert!E315:E328)*$C$12)&lt;=0,"0",((SUM(ReDiarioFert!E315:E328)*$C$12)))</f>
        <v>577.7577217391304</v>
      </c>
      <c r="I38">
        <f>IF((SUM(ReDiarioFert!G315:G328)*$C$12)&lt;=0,"0",((SUM(ReDiarioFert!G315:G328)*$C$12)))</f>
        <v>1645.9322133333337</v>
      </c>
      <c r="K38">
        <f>IF((SUM(ReDiarioFert!I315:I328)*$C$12)&lt;=0,"0",((SUM(ReDiarioFert!I315:I328)*$C$12)))</f>
        <v>1056.3854027747439</v>
      </c>
      <c r="M38">
        <f>IF((SUM(ReDiarioFert!K315:K328)*$C$12)&lt;=0,"0",((SUM(ReDiarioFert!K315:K328)*$C$12)))</f>
        <v>0.05879207320602559</v>
      </c>
      <c r="O38">
        <f>IF((SUM(ReDiarioFert!M315:M328)*$C$12)&lt;=0,"0",((SUM(ReDiarioFert!M315:M328)*$C$12)))</f>
        <v>7.5110968100000015</v>
      </c>
      <c r="Q38">
        <f>$C$12*Main!$D$63</f>
        <v>301</v>
      </c>
      <c r="S38">
        <f>((E38/100)*$F$46+(G38/100)*$F$47+(I38/100)*$F$48+(K38/100)*$F$49+(M38/100)*$F$50+(O38)*$F$51+(Q38*$F$52))</f>
        <v>29418.48314449957</v>
      </c>
    </row>
    <row r="39">
      <c r="A39">
        <v>48</v>
      </c>
      <c r="B39">
        <v>223</v>
      </c>
      <c r="C39">
        <f>$I$11+B39</f>
        <v>40149</v>
      </c>
      <c r="E39">
        <f>IF((SUM(ReDiarioFert!C329:C342)*$C$12)&lt;=0,"0",((SUM(ReDiarioFert!C329:C342)*$C$12)))</f>
        <v>793.0765301983886</v>
      </c>
      <c r="G39">
        <f>IF((SUM(ReDiarioFert!E329:E342)*$C$12)&lt;=0,"0",((SUM(ReDiarioFert!E329:E342)*$C$12)))</f>
        <v>420.71424347826076</v>
      </c>
      <c r="I39">
        <f>IF((SUM(ReDiarioFert!G329:G342)*$C$12)&lt;=0,"0",((SUM(ReDiarioFert!G329:G342)*$C$12)))</f>
        <v>1645.9322133333337</v>
      </c>
      <c r="K39">
        <f>IF((SUM(ReDiarioFert!I329:I342)*$C$12)&lt;=0,"0",((SUM(ReDiarioFert!I329:I342)*$C$12)))</f>
        <v>1056.3854027747439</v>
      </c>
      <c r="M39">
        <f>IF((SUM(ReDiarioFert!K329:K342)*$C$12)&lt;=0,"0",((SUM(ReDiarioFert!K329:K342)*$C$12)))</f>
        <v>0.05879207320602559</v>
      </c>
      <c r="O39">
        <f>IF((SUM(ReDiarioFert!M329:M342)*$C$12)&lt;=0,"0",((SUM(ReDiarioFert!M329:M342)*$C$12)))</f>
        <v>7.5110968100000015</v>
      </c>
      <c r="Q39">
        <f>$C$12*Main!$D$63</f>
        <v>301</v>
      </c>
      <c r="S39">
        <f>((E39/100)*$F$46+(G39/100)*$F$47+(I39/100)*$F$48+(K39/100)*$F$49+(M39/100)*$F$50+(O39)*$F$51+(Q39*$F$52))</f>
        <v>25235.633804841742</v>
      </c>
    </row>
    <row r="40">
      <c r="A40">
        <v>50</v>
      </c>
      <c r="B40">
        <v>337</v>
      </c>
      <c r="C40">
        <f>$I$11+B40</f>
        <v>40263</v>
      </c>
      <c r="E40">
        <f>IF((SUM(ReDiarioFert!C343:C356)*$C$12)&lt;=0,"0",((SUM(ReDiarioFert!C343:C356)*$C$12)))</f>
        <v>875.0122579866684</v>
      </c>
      <c r="G40">
        <f>IF((SUM(ReDiarioFert!E343:E356)*$C$12)&lt;=0,"0",((SUM(ReDiarioFert!E343:E356)*$C$12)))</f>
        <v>211.32293913043466</v>
      </c>
      <c r="I40">
        <f>IF((SUM(ReDiarioFert!G343:G356)*$C$12)&lt;=0,"0",((SUM(ReDiarioFert!G343:G356)*$C$12)))</f>
        <v>1645.9322133333337</v>
      </c>
      <c r="K40">
        <f>IF((SUM(ReDiarioFert!I343:I356)*$C$12)&lt;=0,"0",((SUM(ReDiarioFert!I343:I356)*$C$12)))</f>
        <v>1056.3854027747439</v>
      </c>
      <c r="M40">
        <f>IF((SUM(ReDiarioFert!K343:K356)*$C$12)&lt;=0,"0",((SUM(ReDiarioFert!K343:K356)*$C$12)))</f>
        <v>0.05879207320602559</v>
      </c>
      <c r="O40">
        <f>IF((SUM(ReDiarioFert!M343:M356)*$C$12)&lt;=0,"0",((SUM(ReDiarioFert!M343:M356)*$C$12)))</f>
        <v>7.5110968100000015</v>
      </c>
      <c r="Q40">
        <f>$C$12*Main!$D$63</f>
        <v>301</v>
      </c>
      <c r="S40">
        <f>((E40/100)*$F$46+(G40/100)*$F$47+(I40/100)*$F$48+(K40/100)*$F$49+(M40/100)*$F$50+(O40)*$F$51+(Q40*$F$52))</f>
        <v>23957.527491042118</v>
      </c>
    </row>
    <row r="41">
      <c r="A41">
        <v>52</v>
      </c>
      <c r="B41">
        <v>351</v>
      </c>
      <c r="C41">
        <f>$I$11+B41</f>
        <v>40277</v>
      </c>
      <c r="E41">
        <f>IF((SUM(ReDiarioFert!C357:C370)*$C$12)&lt;=0,"0",((SUM(ReDiarioFert!C357:C370)*$C$12)))</f>
        <v>875.0122579866684</v>
      </c>
      <c r="G41">
        <f>IF((SUM(ReDiarioFert!E357:E370)*$C$12)&lt;=0,"0",((SUM(ReDiarioFert!E357:E370)*$C$12)))</f>
        <v>211.32293913043466</v>
      </c>
      <c r="I41">
        <f>IF((SUM(ReDiarioFert!G357:G370)*$C$12)&lt;=0,"0",((SUM(ReDiarioFert!G357:G370)*$C$12)))</f>
        <v>1645.9322133333337</v>
      </c>
      <c r="K41">
        <f>IF((SUM(ReDiarioFert!I357:I370)*$C$12)&lt;=0,"0",((SUM(ReDiarioFert!I357:I370)*$C$12)))</f>
        <v>1056.3854027747439</v>
      </c>
      <c r="M41">
        <f>IF((SUM(ReDiarioFert!K357:K370)*$C$12)&lt;=0,"0",((SUM(ReDiarioFert!K357:K370)*$C$12)))</f>
        <v>0.05879207320602559</v>
      </c>
      <c r="O41">
        <f>IF((SUM(ReDiarioFert!M357:M370)*$C$12)&lt;=0,"0",((SUM(ReDiarioFert!M357:M370)*$C$12)))</f>
        <v>7.5110968100000015</v>
      </c>
      <c r="Q41">
        <f>$C$12*Main!$D$63</f>
        <v>301</v>
      </c>
      <c r="S41">
        <f>((E41/100)*$F$46+(G41/100)*$F$47+(I41/100)*$F$48+(K41/100)*$F$49+(M41/100)*$F$50+(O41)*$F$51+(Q41*$F$52))</f>
        <v>23957.527491042118</v>
      </c>
    </row>
    <row r="42">
      <c r="C42" t="str">
        <v>Total</v>
      </c>
      <c r="E42">
        <f>SUM(E16:E41)</f>
        <v>30090.71340919369</v>
      </c>
      <c r="G42">
        <f>SUM(G16:G41)</f>
        <v>12257.767872608687</v>
      </c>
      <c r="I42">
        <f>SUM(I16:I41)</f>
        <v>34450.76195866668</v>
      </c>
      <c r="K42">
        <f>SUM(K16:K41)</f>
        <v>22111.045493118712</v>
      </c>
      <c r="M42">
        <f>SUM(M16:M41)</f>
        <v>1.2305681258740298</v>
      </c>
      <c r="O42">
        <f>SUM(O16:O41)</f>
        <v>174.05815930999998</v>
      </c>
      <c r="Q42">
        <f>SUM(Q16:Q41)</f>
        <v>7826</v>
      </c>
      <c r="S42">
        <f>SUM(S16:S41)</f>
        <v>628495.8859492028</v>
      </c>
    </row>
    <row r="43">
      <c r="D43" t="str">
        <v>OJO cualquier cultivo que no se termine la cosecha en el ultimo día del calendario solo seguir repitiendo la ultima aplicación de fertilizante.</v>
      </c>
    </row>
    <row r="44" ht="33.75" customHeight="1">
      <c r="B44" t="str">
        <v>Producto</v>
      </c>
      <c r="E44" t="str">
        <v>Lbs/Ha</v>
      </c>
      <c r="F44" t="str">
        <v>Costo por qq</v>
      </c>
    </row>
    <row r="45" ht="24" customHeight="1">
      <c r="F45" t="str">
        <f>Main!$E$25</f>
        <v>Lempiras</v>
      </c>
    </row>
    <row r="46">
      <c r="B46" t="str">
        <f>Main!D42</f>
        <v>Urea</v>
      </c>
      <c r="E46">
        <f>E42/$C$12</f>
        <v>1999.3829507769894</v>
      </c>
      <c r="F46">
        <f>Main!D43</f>
        <v>505</v>
      </c>
    </row>
    <row r="47">
      <c r="B47" t="str">
        <f>Main!D32</f>
        <v>DAP 18-46-0</v>
      </c>
      <c r="E47">
        <f>G42/$C$12</f>
        <v>814.469626086956</v>
      </c>
      <c r="F47">
        <f>Main!D33</f>
        <v>808</v>
      </c>
    </row>
    <row r="48">
      <c r="B48" t="str">
        <f>Main!D37</f>
        <v>Kcl</v>
      </c>
      <c r="E48">
        <f>I42/$C$12</f>
        <v>2289.0871733333342</v>
      </c>
      <c r="F48">
        <f>Main!D38</f>
        <v>726</v>
      </c>
    </row>
    <row r="49">
      <c r="B49" t="str">
        <f>Main!D47</f>
        <v>Sulfato de Magnesio</v>
      </c>
      <c r="E49">
        <f>K42/$C$12</f>
        <v>1469.1724580145326</v>
      </c>
      <c r="F49">
        <f>Main!D48</f>
        <v>477</v>
      </c>
    </row>
    <row r="50">
      <c r="B50" t="str">
        <f>Main!D52</f>
        <v>Sin Calcio</v>
      </c>
      <c r="E50">
        <f>M42/$C$12</f>
        <v>0.08176532397834085</v>
      </c>
      <c r="F50">
        <f>Main!D53</f>
        <v>0</v>
      </c>
    </row>
    <row r="51">
      <c r="B51" t="str">
        <f>Main!D57</f>
        <v>Sin Boro</v>
      </c>
      <c r="E51">
        <f>O42/$C$12</f>
        <v>11.5653262</v>
      </c>
      <c r="F51">
        <f>Main!D58</f>
        <v>0</v>
      </c>
      <c r="I51" t="str">
        <v xml:space="preserve">Preparado y Autorizado Por </v>
      </c>
    </row>
    <row r="52">
      <c r="B52" t="str">
        <f>Main!D61</f>
        <v>Melaza</v>
      </c>
      <c r="E52">
        <f>Q42/$C$12</f>
        <v>520</v>
      </c>
      <c r="F52">
        <f>Main!D62</f>
        <v>2.8</v>
      </c>
      <c r="I52" t="str">
        <v>MSc Ricardo D. Lardizábal</v>
      </c>
    </row>
    <row r="53">
      <c r="B53" t="str">
        <v>NOTA: El Nitrato de Calcio se debe de diluir en un barril aparte para inyectarse al sistema</v>
      </c>
    </row>
    <row r="54" ht="18.6" customHeight="1"/>
    <row r="56">
      <c r="B56" t="str">
        <v>Abreviaciones usadas</v>
      </c>
    </row>
    <row r="57">
      <c r="B57" t="str">
        <v>Mz.-Manzanas, Ha-Hectáreas, Lbs-Libras, Lts-Litros y DDT-Días después de Trasplante</v>
      </c>
    </row>
  </sheetData>
  <sheetProtection sheet="1"/>
  <mergeCells count="52">
    <mergeCell ref="I9:M9"/>
    <mergeCell ref="I10:M10"/>
    <mergeCell ref="B14:B15"/>
    <mergeCell ref="F44:G44"/>
    <mergeCell ref="P5:S7"/>
    <mergeCell ref="P2:S3"/>
    <mergeCell ref="A8:M8"/>
    <mergeCell ref="P9:S12"/>
    <mergeCell ref="A7:K7"/>
    <mergeCell ref="A9:B9"/>
    <mergeCell ref="C9:E9"/>
    <mergeCell ref="F9:H9"/>
    <mergeCell ref="B57:Q57"/>
    <mergeCell ref="B56:C56"/>
    <mergeCell ref="B53:I54"/>
    <mergeCell ref="F45:G45"/>
    <mergeCell ref="F46:G46"/>
    <mergeCell ref="B46:D46"/>
    <mergeCell ref="B50:D50"/>
    <mergeCell ref="B51:D51"/>
    <mergeCell ref="B52:D52"/>
    <mergeCell ref="F49:G49"/>
    <mergeCell ref="S14:S15"/>
    <mergeCell ref="Q14:R14"/>
    <mergeCell ref="O14:P14"/>
    <mergeCell ref="G14:H14"/>
    <mergeCell ref="F50:G50"/>
    <mergeCell ref="F51:G51"/>
    <mergeCell ref="F52:G52"/>
    <mergeCell ref="F47:G47"/>
    <mergeCell ref="I11:M11"/>
    <mergeCell ref="I12:M12"/>
    <mergeCell ref="I14:J14"/>
    <mergeCell ref="K14:L14"/>
    <mergeCell ref="M14:N14"/>
    <mergeCell ref="F11:H11"/>
    <mergeCell ref="F48:G48"/>
    <mergeCell ref="C12:E12"/>
    <mergeCell ref="B44:D44"/>
    <mergeCell ref="B47:D47"/>
    <mergeCell ref="B48:D48"/>
    <mergeCell ref="B49:D49"/>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57"/>
  </ignoredErrors>
  <legacyDrawing r:id="rId1"/>
</worksheet>
</file>

<file path=xl/worksheets/sheet9.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Platano</v>
      </c>
    </row>
    <row r="4" ht="30" customHeight="1">
      <c r="A4" t="str">
        <v>Semana</v>
      </c>
      <c r="B4" t="str">
        <v>N</v>
      </c>
      <c r="C4" t="str">
        <f>Main!D42</f>
        <v>Urea</v>
      </c>
      <c r="D4" t="str">
        <v>P2O5</v>
      </c>
      <c r="E4" t="str">
        <f>Main!D32</f>
        <v>DAP 18-46-0</v>
      </c>
      <c r="F4" t="str">
        <v>K2O</v>
      </c>
      <c r="G4" t="str">
        <f>Main!D37</f>
        <v>Kcl</v>
      </c>
      <c r="H4" t="str">
        <v>MgO</v>
      </c>
      <c r="I4" t="str">
        <f>Main!D47</f>
        <v>Sulfato de Magnesio</v>
      </c>
      <c r="J4" t="str">
        <v>Ca</v>
      </c>
      <c r="K4" t="str">
        <f>Main!D52</f>
        <v>Sin Calcio</v>
      </c>
      <c r="L4" t="str">
        <v>B</v>
      </c>
      <c r="M4" t="str">
        <f>Main!D57</f>
        <v>Sin Boro</v>
      </c>
    </row>
    <row r="5" ht="17.25" customHeight="1">
      <c r="A5" t="str">
        <v>Porcentaje de Elemento</v>
      </c>
      <c r="C5">
        <f>Main!E41</f>
        <v>46</v>
      </c>
      <c r="E5">
        <f>Main!F31</f>
        <v>46</v>
      </c>
      <c r="G5">
        <f>Main!G36</f>
        <v>60</v>
      </c>
      <c r="I5">
        <f>Main!I46</f>
        <v>16</v>
      </c>
      <c r="K5">
        <f>Main!H51</f>
        <v>1000000</v>
      </c>
      <c r="M5">
        <f>Main!K56</f>
        <v>100000</v>
      </c>
    </row>
    <row r="6">
      <c r="C6">
        <f>Main!E41/100</f>
        <v>0.46</v>
      </c>
      <c r="E6">
        <f>(Main!F31/100)/Main!F72</f>
        <v>0.46</v>
      </c>
      <c r="G6">
        <f>(Main!G36/100)/Main!F73</f>
        <v>0.6</v>
      </c>
      <c r="I6">
        <f>(I5/100)/Main!F74</f>
        <v>0.16</v>
      </c>
      <c r="K6">
        <f>(K5/100)/Main!F75</f>
        <v>10000</v>
      </c>
      <c r="M6">
        <f>M5/100</f>
        <v>1000</v>
      </c>
    </row>
    <row r="7">
      <c r="A7">
        <v>1</v>
      </c>
      <c r="B7">
        <f>'Req. Diario'!D6</f>
        <v>1.1117398715964555</v>
      </c>
      <c r="C7">
        <f>(B7-((E7*(Main!$E$31/100))+(G7*(Main!$E$36/100))+(I7*(Main!$E$46/100))+(K7*(Main!$E$51/100))))/$C$6</f>
        <v>2.2082707983665855</v>
      </c>
      <c r="D7">
        <f>'Req. Diario'!E6</f>
        <v>0.24516800000000002</v>
      </c>
      <c r="E7">
        <f>(D7-((C7*(Main!$F$41/100))+(G7*(Main!$F$36/100))+(I7*(Main!$F$46/100))+(K7*(Main!$F$51/100))))/$E$6</f>
        <v>0.5329739130434783</v>
      </c>
      <c r="F7">
        <f>'Req. Diario'!F6</f>
        <v>1.246084</v>
      </c>
      <c r="G7">
        <f>(F7-((C7*(Main!$G$41/100))+(E7*(Main!$G$31/100))+(I7*(Main!$G$46/100))+(K7*(Main!$G$51/100))))/$G$6</f>
        <v>2.0768066666666667</v>
      </c>
      <c r="H7">
        <f>'Req. Diario'!G6</f>
        <v>0.21326839385287674</v>
      </c>
      <c r="I7">
        <f>H7/$I$6</f>
        <v>1.3329274615804796</v>
      </c>
      <c r="J7">
        <f>'Req. Diario'!H6</f>
        <v>0.741827449468</v>
      </c>
      <c r="K7">
        <f>J7/$K$6</f>
        <v>0.00007418274494680001</v>
      </c>
      <c r="L7">
        <f>'Req. Diario'!I6</f>
        <v>5.0926</v>
      </c>
      <c r="M7">
        <f>L7/$M$6</f>
        <v>0.0050926</v>
      </c>
    </row>
    <row r="8">
      <c r="B8">
        <f>'Req. Diario'!D7</f>
        <v>1.1117398715964555</v>
      </c>
      <c r="C8">
        <f>(B8-((E8*(Main!$E$31/100))+(G8*(Main!$E$36/100))+(I8*(Main!$E$46/100))+(K8*(Main!$E$51/100))))/$C$6</f>
        <v>2.2082707983665855</v>
      </c>
      <c r="D8">
        <f>'Req. Diario'!E7</f>
        <v>0.24516800000000002</v>
      </c>
      <c r="E8">
        <f>(D8-((C8*(Main!$F$41/100))+(G8*(Main!$F$36/100))+(I8*(Main!$F$46/100))+(K8*(Main!$F$51/100))))/$E$6</f>
        <v>0.5329739130434783</v>
      </c>
      <c r="F8">
        <f>'Req. Diario'!F7</f>
        <v>1.246084</v>
      </c>
      <c r="G8">
        <f>(F8-((C8*(Main!$G$41/100))+(E8*(Main!$G$31/100))+(I8*(Main!$G$46/100))+(K8*(Main!$G$51/100))))/$G$6</f>
        <v>2.0768066666666667</v>
      </c>
      <c r="H8">
        <f>'Req. Diario'!G7</f>
        <v>0.21326839385287674</v>
      </c>
      <c r="I8">
        <f>H8/$I$6</f>
        <v>1.3329274615804796</v>
      </c>
      <c r="J8">
        <f>'Req. Diario'!H7</f>
        <v>0.741827449468</v>
      </c>
      <c r="K8">
        <f>J8/$K$6</f>
        <v>0.00007418274494680001</v>
      </c>
      <c r="L8">
        <f>'Req. Diario'!I7</f>
        <v>5.0926</v>
      </c>
      <c r="M8">
        <f>L8/$M$6</f>
        <v>0.0050926</v>
      </c>
    </row>
    <row r="9">
      <c r="B9">
        <f>'Req. Diario'!D8</f>
        <v>1.1117398715964555</v>
      </c>
      <c r="C9">
        <f>(B9-((E9*(Main!$E$31/100))+(G9*(Main!$E$36/100))+(I9*(Main!$E$46/100))+(K9*(Main!$E$51/100))))/$C$6</f>
        <v>2.2082707983665855</v>
      </c>
      <c r="D9">
        <f>'Req. Diario'!E8</f>
        <v>0.24516800000000002</v>
      </c>
      <c r="E9">
        <f>(D9-((C9*(Main!$F$41/100))+(G9*(Main!$F$36/100))+(I9*(Main!$F$46/100))+(K9*(Main!$F$51/100))))/$E$6</f>
        <v>0.5329739130434783</v>
      </c>
      <c r="F9">
        <f>'Req. Diario'!F8</f>
        <v>1.246084</v>
      </c>
      <c r="G9">
        <f>(F9-((C9*(Main!$G$41/100))+(E9*(Main!$G$31/100))+(I9*(Main!$G$46/100))+(K9*(Main!$G$51/100))))/$G$6</f>
        <v>2.0768066666666667</v>
      </c>
      <c r="H9">
        <f>'Req. Diario'!G8</f>
        <v>0.21326839385287674</v>
      </c>
      <c r="I9">
        <f>H9/$I$6</f>
        <v>1.3329274615804796</v>
      </c>
      <c r="J9">
        <f>'Req. Diario'!H8</f>
        <v>0.741827449468</v>
      </c>
      <c r="K9">
        <f>J9/$K$6</f>
        <v>0.00007418274494680001</v>
      </c>
      <c r="L9">
        <f>'Req. Diario'!I8</f>
        <v>5.0926</v>
      </c>
      <c r="M9">
        <f>L9/$M$6</f>
        <v>0.0050926</v>
      </c>
    </row>
    <row r="10">
      <c r="B10">
        <f>'Req. Diario'!D9</f>
        <v>1.1117398715964555</v>
      </c>
      <c r="C10">
        <f>(B10-((E10*(Main!$E$31/100))+(G10*(Main!$E$36/100))+(I10*(Main!$E$46/100))+(K10*(Main!$E$51/100))))/$C$6</f>
        <v>2.2082707983665855</v>
      </c>
      <c r="D10">
        <f>'Req. Diario'!E9</f>
        <v>0.24516800000000002</v>
      </c>
      <c r="E10">
        <f>(D10-((C10*(Main!$F$41/100))+(G10*(Main!$F$36/100))+(I10*(Main!$F$46/100))+(K10*(Main!$F$51/100))))/$E$6</f>
        <v>0.5329739130434783</v>
      </c>
      <c r="F10">
        <f>'Req. Diario'!F9</f>
        <v>1.246084</v>
      </c>
      <c r="G10">
        <f>(F10-((C10*(Main!$G$41/100))+(E10*(Main!$G$31/100))+(I10*(Main!$G$46/100))+(K10*(Main!$G$51/100))))/$G$6</f>
        <v>2.0768066666666667</v>
      </c>
      <c r="H10">
        <f>'Req. Diario'!G9</f>
        <v>0.21326839385287674</v>
      </c>
      <c r="I10">
        <f>H10/$I$6</f>
        <v>1.3329274615804796</v>
      </c>
      <c r="J10">
        <f>'Req. Diario'!H9</f>
        <v>0.741827449468</v>
      </c>
      <c r="K10">
        <f>J10/$K$6</f>
        <v>0.00007418274494680001</v>
      </c>
      <c r="L10">
        <f>'Req. Diario'!I9</f>
        <v>5.0926</v>
      </c>
      <c r="M10">
        <f>L10/$M$6</f>
        <v>0.0050926</v>
      </c>
    </row>
    <row r="11">
      <c r="B11">
        <f>'Req. Diario'!D10</f>
        <v>1.1117398715964555</v>
      </c>
      <c r="C11">
        <f>(B11-((E11*(Main!$E$31/100))+(G11*(Main!$E$36/100))+(I11*(Main!$E$46/100))+(K11*(Main!$E$51/100))))/$C$6</f>
        <v>2.2082707983665855</v>
      </c>
      <c r="D11">
        <f>'Req. Diario'!E10</f>
        <v>0.24516800000000002</v>
      </c>
      <c r="E11">
        <f>(D11-((C11*(Main!$F$41/100))+(G11*(Main!$F$36/100))+(I11*(Main!$F$46/100))+(K11*(Main!$F$51/100))))/$E$6</f>
        <v>0.5329739130434783</v>
      </c>
      <c r="F11">
        <f>'Req. Diario'!F10</f>
        <v>1.246084</v>
      </c>
      <c r="G11">
        <f>(F11-((C11*(Main!$G$41/100))+(E11*(Main!$G$31/100))+(I11*(Main!$G$46/100))+(K11*(Main!$G$51/100))))/$G$6</f>
        <v>2.0768066666666667</v>
      </c>
      <c r="H11">
        <f>'Req. Diario'!G10</f>
        <v>0.21326839385287674</v>
      </c>
      <c r="I11">
        <f>H11/$I$6</f>
        <v>1.3329274615804796</v>
      </c>
      <c r="J11">
        <f>'Req. Diario'!H10</f>
        <v>0.741827449468</v>
      </c>
      <c r="K11">
        <f>J11/$K$6</f>
        <v>0.00007418274494680001</v>
      </c>
      <c r="L11">
        <f>'Req. Diario'!I10</f>
        <v>5.0926</v>
      </c>
      <c r="M11">
        <f>L11/$M$6</f>
        <v>0.0050926</v>
      </c>
    </row>
    <row r="12">
      <c r="B12">
        <f>'Req. Diario'!D11</f>
        <v>1.1117398715964555</v>
      </c>
      <c r="C12">
        <f>(B12-((E12*(Main!$E$31/100))+(G12*(Main!$E$36/100))+(I12*(Main!$E$46/100))+(K12*(Main!$E$51/100))))/$C$6</f>
        <v>2.2082707983665855</v>
      </c>
      <c r="D12">
        <f>'Req. Diario'!E11</f>
        <v>0.24516800000000002</v>
      </c>
      <c r="E12">
        <f>(D12-((C12*(Main!$F$41/100))+(G12*(Main!$F$36/100))+(I12*(Main!$F$46/100))+(K12*(Main!$F$51/100))))/$E$6</f>
        <v>0.5329739130434783</v>
      </c>
      <c r="F12">
        <f>'Req. Diario'!F11</f>
        <v>1.246084</v>
      </c>
      <c r="G12">
        <f>(F12-((C12*(Main!$G$41/100))+(E12*(Main!$G$31/100))+(I12*(Main!$G$46/100))+(K12*(Main!$G$51/100))))/$G$6</f>
        <v>2.0768066666666667</v>
      </c>
      <c r="H12">
        <f>'Req. Diario'!G11</f>
        <v>0.21326839385287674</v>
      </c>
      <c r="I12">
        <f>H12/$I$6</f>
        <v>1.3329274615804796</v>
      </c>
      <c r="J12">
        <f>'Req. Diario'!H11</f>
        <v>0.741827449468</v>
      </c>
      <c r="K12">
        <f>J12/$K$6</f>
        <v>0.00007418274494680001</v>
      </c>
      <c r="L12">
        <f>'Req. Diario'!I11</f>
        <v>5.0926</v>
      </c>
      <c r="M12">
        <f>L12/$M$6</f>
        <v>0.0050926</v>
      </c>
    </row>
    <row r="13">
      <c r="B13">
        <f>'Req. Diario'!D12</f>
        <v>1.1117398715964555</v>
      </c>
      <c r="C13">
        <f>(B13-((E13*(Main!$E$31/100))+(G13*(Main!$E$36/100))+(I13*(Main!$E$46/100))+(K13*(Main!$E$51/100))))/$C$6</f>
        <v>2.2082707983665855</v>
      </c>
      <c r="D13">
        <f>'Req. Diario'!E12</f>
        <v>0.24516800000000002</v>
      </c>
      <c r="E13">
        <f>(D13-((C13*(Main!$F$41/100))+(G13*(Main!$F$36/100))+(I13*(Main!$F$46/100))+(K13*(Main!$F$51/100))))/$E$6</f>
        <v>0.5329739130434783</v>
      </c>
      <c r="F13">
        <f>'Req. Diario'!F12</f>
        <v>1.246084</v>
      </c>
      <c r="G13">
        <f>(F13-((C13*(Main!$G$41/100))+(E13*(Main!$G$31/100))+(I13*(Main!$G$46/100))+(K13*(Main!$G$51/100))))/$G$6</f>
        <v>2.0768066666666667</v>
      </c>
      <c r="H13">
        <f>'Req. Diario'!G12</f>
        <v>0.21326839385287674</v>
      </c>
      <c r="I13">
        <f>H13/$I$6</f>
        <v>1.3329274615804796</v>
      </c>
      <c r="J13">
        <f>'Req. Diario'!H12</f>
        <v>0.741827449468</v>
      </c>
      <c r="K13">
        <f>J13/$K$6</f>
        <v>0.00007418274494680001</v>
      </c>
      <c r="L13">
        <f>'Req. Diario'!I12</f>
        <v>5.0926</v>
      </c>
      <c r="M13">
        <f>L13/$M$6</f>
        <v>0.0050926</v>
      </c>
    </row>
    <row r="14">
      <c r="A14">
        <v>2</v>
      </c>
      <c r="B14">
        <f>'Req. Diario'!D13</f>
        <v>1.1117398715964555</v>
      </c>
      <c r="C14">
        <f>(B14-((E14*(Main!$E$31/100))+(G14*(Main!$E$36/100))+(I14*(Main!$E$46/100))+(K14*(Main!$E$51/100))))/$C$6</f>
        <v>2.2082707983665855</v>
      </c>
      <c r="D14">
        <f>'Req. Diario'!E13</f>
        <v>0.24516800000000002</v>
      </c>
      <c r="E14">
        <f>(D14-((C14*(Main!$F$41/100))+(G14*(Main!$F$36/100))+(I14*(Main!$F$46/100))+(K14*(Main!$F$51/100))))/$E$6</f>
        <v>0.5329739130434783</v>
      </c>
      <c r="F14">
        <f>'Req. Diario'!F13</f>
        <v>1.246084</v>
      </c>
      <c r="G14">
        <f>(F14-((C14*(Main!$G$41/100))+(E14*(Main!$G$31/100))+(I14*(Main!$G$46/100))+(K14*(Main!$G$51/100))))/$G$6</f>
        <v>2.0768066666666667</v>
      </c>
      <c r="H14">
        <f>'Req. Diario'!G13</f>
        <v>0.21326839385287674</v>
      </c>
      <c r="I14">
        <f>H14/$I$6</f>
        <v>1.3329274615804796</v>
      </c>
      <c r="J14">
        <f>'Req. Diario'!H13</f>
        <v>0.741827449468</v>
      </c>
      <c r="K14">
        <f>J14/$K$6</f>
        <v>0.00007418274494680001</v>
      </c>
      <c r="L14">
        <f>'Req. Diario'!I13</f>
        <v>5.0926</v>
      </c>
      <c r="M14">
        <f>L14/$M$6</f>
        <v>0.0050926</v>
      </c>
    </row>
    <row r="15">
      <c r="B15">
        <f>'Req. Diario'!D14</f>
        <v>1.1117398715964555</v>
      </c>
      <c r="C15">
        <f>(B15-((E15*(Main!$E$31/100))+(G15*(Main!$E$36/100))+(I15*(Main!$E$46/100))+(K15*(Main!$E$51/100))))/$C$6</f>
        <v>2.2082707983665855</v>
      </c>
      <c r="D15">
        <f>'Req. Diario'!E14</f>
        <v>0.24516800000000002</v>
      </c>
      <c r="E15">
        <f>(D15-((C15*(Main!$F$41/100))+(G15*(Main!$F$36/100))+(I15*(Main!$F$46/100))+(K15*(Main!$F$51/100))))/$E$6</f>
        <v>0.5329739130434783</v>
      </c>
      <c r="F15">
        <f>'Req. Diario'!F14</f>
        <v>1.246084</v>
      </c>
      <c r="G15">
        <f>(F15-((C15*(Main!$G$41/100))+(E15*(Main!$G$31/100))+(I15*(Main!$G$46/100))+(K15*(Main!$G$51/100))))/$G$6</f>
        <v>2.0768066666666667</v>
      </c>
      <c r="H15">
        <f>'Req. Diario'!G14</f>
        <v>0.21326839385287674</v>
      </c>
      <c r="I15">
        <f>H15/$I$6</f>
        <v>1.3329274615804796</v>
      </c>
      <c r="J15">
        <f>'Req. Diario'!H14</f>
        <v>0.741827449468</v>
      </c>
      <c r="K15">
        <f>J15/$K$6</f>
        <v>0.00007418274494680001</v>
      </c>
      <c r="L15">
        <f>'Req. Diario'!I14</f>
        <v>5.0926</v>
      </c>
      <c r="M15">
        <f>L15/$M$6</f>
        <v>0.0050926</v>
      </c>
    </row>
    <row r="16">
      <c r="B16">
        <f>'Req. Diario'!D15</f>
        <v>1.1117398715964555</v>
      </c>
      <c r="C16">
        <f>(B16-((E16*(Main!$E$31/100))+(G16*(Main!$E$36/100))+(I16*(Main!$E$46/100))+(K16*(Main!$E$51/100))))/$C$6</f>
        <v>2.2082707983665855</v>
      </c>
      <c r="D16">
        <f>'Req. Diario'!E15</f>
        <v>0.24516800000000002</v>
      </c>
      <c r="E16">
        <f>(D16-((C16*(Main!$F$41/100))+(G16*(Main!$F$36/100))+(I16*(Main!$F$46/100))+(K16*(Main!$F$51/100))))/$E$6</f>
        <v>0.5329739130434783</v>
      </c>
      <c r="F16">
        <f>'Req. Diario'!F15</f>
        <v>1.246084</v>
      </c>
      <c r="G16">
        <f>(F16-((C16*(Main!$G$41/100))+(E16*(Main!$G$31/100))+(I16*(Main!$G$46/100))+(K16*(Main!$G$51/100))))/$G$6</f>
        <v>2.0768066666666667</v>
      </c>
      <c r="H16">
        <f>'Req. Diario'!G15</f>
        <v>0.21326839385287674</v>
      </c>
      <c r="I16">
        <f>H16/$I$6</f>
        <v>1.3329274615804796</v>
      </c>
      <c r="J16">
        <f>'Req. Diario'!H15</f>
        <v>0.741827449468</v>
      </c>
      <c r="K16">
        <f>J16/$K$6</f>
        <v>0.00007418274494680001</v>
      </c>
      <c r="L16">
        <f>'Req. Diario'!I15</f>
        <v>5.0926</v>
      </c>
      <c r="M16">
        <f>L16/$M$6</f>
        <v>0.0050926</v>
      </c>
    </row>
    <row r="17">
      <c r="B17">
        <f>'Req. Diario'!D16</f>
        <v>1.1117398715964555</v>
      </c>
      <c r="C17">
        <f>(B17-((E17*(Main!$E$31/100))+(G17*(Main!$E$36/100))+(I17*(Main!$E$46/100))+(K17*(Main!$E$51/100))))/$C$6</f>
        <v>2.2082707983665855</v>
      </c>
      <c r="D17">
        <f>'Req. Diario'!E16</f>
        <v>0.24516800000000002</v>
      </c>
      <c r="E17">
        <f>(D17-((C17*(Main!$F$41/100))+(G17*(Main!$F$36/100))+(I17*(Main!$F$46/100))+(K17*(Main!$F$51/100))))/$E$6</f>
        <v>0.5329739130434783</v>
      </c>
      <c r="F17">
        <f>'Req. Diario'!F16</f>
        <v>1.246084</v>
      </c>
      <c r="G17">
        <f>(F17-((C17*(Main!$G$41/100))+(E17*(Main!$G$31/100))+(I17*(Main!$G$46/100))+(K17*(Main!$G$51/100))))/$G$6</f>
        <v>2.0768066666666667</v>
      </c>
      <c r="H17">
        <f>'Req. Diario'!G16</f>
        <v>0.21326839385287674</v>
      </c>
      <c r="I17">
        <f>H17/$I$6</f>
        <v>1.3329274615804796</v>
      </c>
      <c r="J17">
        <f>'Req. Diario'!H16</f>
        <v>0.741827449468</v>
      </c>
      <c r="K17">
        <f>J17/$K$6</f>
        <v>0.00007418274494680001</v>
      </c>
      <c r="L17">
        <f>'Req. Diario'!I16</f>
        <v>9.1667</v>
      </c>
      <c r="M17">
        <f>L17/$M$6</f>
        <v>0.0091667</v>
      </c>
    </row>
    <row r="18">
      <c r="B18">
        <f>'Req. Diario'!D17</f>
        <v>1.1117398715964555</v>
      </c>
      <c r="C18">
        <f>(B18-((E18*(Main!$E$31/100))+(G18*(Main!$E$36/100))+(I18*(Main!$E$46/100))+(K18*(Main!$E$51/100))))/$C$6</f>
        <v>2.2082707983665855</v>
      </c>
      <c r="D18">
        <f>'Req. Diario'!E17</f>
        <v>0.24516800000000002</v>
      </c>
      <c r="E18">
        <f>(D18-((C18*(Main!$F$41/100))+(G18*(Main!$F$36/100))+(I18*(Main!$F$46/100))+(K18*(Main!$F$51/100))))/$E$6</f>
        <v>0.5329739130434783</v>
      </c>
      <c r="F18">
        <f>'Req. Diario'!F17</f>
        <v>1.246084</v>
      </c>
      <c r="G18">
        <f>(F18-((C18*(Main!$G$41/100))+(E18*(Main!$G$31/100))+(I18*(Main!$G$46/100))+(K18*(Main!$G$51/100))))/$G$6</f>
        <v>2.0768066666666667</v>
      </c>
      <c r="H18">
        <f>'Req. Diario'!G17</f>
        <v>0.21326839385287674</v>
      </c>
      <c r="I18">
        <f>H18/$I$6</f>
        <v>1.3329274615804796</v>
      </c>
      <c r="J18">
        <f>'Req. Diario'!H17</f>
        <v>0.741827449468</v>
      </c>
      <c r="K18">
        <f>J18/$K$6</f>
        <v>0.00007418274494680001</v>
      </c>
      <c r="L18">
        <f>'Req. Diario'!I17</f>
        <v>9.1667</v>
      </c>
      <c r="M18">
        <f>L18/$M$6</f>
        <v>0.0091667</v>
      </c>
    </row>
    <row r="19">
      <c r="B19">
        <f>'Req. Diario'!D18</f>
        <v>1.1117398715964555</v>
      </c>
      <c r="C19">
        <f>(B19-((E19*(Main!$E$31/100))+(G19*(Main!$E$36/100))+(I19*(Main!$E$46/100))+(K19*(Main!$E$51/100))))/$C$6</f>
        <v>2.2082707983665855</v>
      </c>
      <c r="D19">
        <f>'Req. Diario'!E18</f>
        <v>0.24516800000000002</v>
      </c>
      <c r="E19">
        <f>(D19-((C19*(Main!$F$41/100))+(G19*(Main!$F$36/100))+(I19*(Main!$F$46/100))+(K19*(Main!$F$51/100))))/$E$6</f>
        <v>0.5329739130434783</v>
      </c>
      <c r="F19">
        <f>'Req. Diario'!F18</f>
        <v>1.246084</v>
      </c>
      <c r="G19">
        <f>(F19-((C19*(Main!$G$41/100))+(E19*(Main!$G$31/100))+(I19*(Main!$G$46/100))+(K19*(Main!$G$51/100))))/$G$6</f>
        <v>2.0768066666666667</v>
      </c>
      <c r="H19">
        <f>'Req. Diario'!G18</f>
        <v>0.21326839385287674</v>
      </c>
      <c r="I19">
        <f>H19/$I$6</f>
        <v>1.3329274615804796</v>
      </c>
      <c r="J19">
        <f>'Req. Diario'!H18</f>
        <v>0.741827449468</v>
      </c>
      <c r="K19">
        <f>J19/$K$6</f>
        <v>0.00007418274494680001</v>
      </c>
      <c r="L19">
        <f>'Req. Diario'!I18</f>
        <v>9.1667</v>
      </c>
      <c r="M19">
        <f>L19/$M$6</f>
        <v>0.0091667</v>
      </c>
    </row>
    <row r="20">
      <c r="B20">
        <f>'Req. Diario'!D19</f>
        <v>1.1117398715964555</v>
      </c>
      <c r="C20">
        <f>(B20-((E20*(Main!$E$31/100))+(G20*(Main!$E$36/100))+(I20*(Main!$E$46/100))+(K20*(Main!$E$51/100))))/$C$6</f>
        <v>2.2082707983665855</v>
      </c>
      <c r="D20">
        <f>'Req. Diario'!E19</f>
        <v>0.24516800000000002</v>
      </c>
      <c r="E20">
        <f>(D20-((C20*(Main!$F$41/100))+(G20*(Main!$F$36/100))+(I20*(Main!$F$46/100))+(K20*(Main!$F$51/100))))/$E$6</f>
        <v>0.5329739130434783</v>
      </c>
      <c r="F20">
        <f>'Req. Diario'!F19</f>
        <v>1.246084</v>
      </c>
      <c r="G20">
        <f>(F20-((C20*(Main!$G$41/100))+(E20*(Main!$G$31/100))+(I20*(Main!$G$46/100))+(K20*(Main!$G$51/100))))/$G$6</f>
        <v>2.0768066666666667</v>
      </c>
      <c r="H20">
        <f>'Req. Diario'!G19</f>
        <v>0.21326839385287674</v>
      </c>
      <c r="I20">
        <f>H20/$I$6</f>
        <v>1.3329274615804796</v>
      </c>
      <c r="J20">
        <f>'Req. Diario'!H19</f>
        <v>0.741827449468</v>
      </c>
      <c r="K20">
        <f>J20/$K$6</f>
        <v>0.00007418274494680001</v>
      </c>
      <c r="L20">
        <f>'Req. Diario'!I19</f>
        <v>9.1667</v>
      </c>
      <c r="M20">
        <f>L20/$M$6</f>
        <v>0.0091667</v>
      </c>
    </row>
    <row r="21">
      <c r="A21">
        <v>3</v>
      </c>
      <c r="B21">
        <f>'Req. Diario'!D20</f>
        <v>1.1117398715964555</v>
      </c>
      <c r="C21">
        <f>(B21-((E21*(Main!$E$31/100))+(G21*(Main!$E$36/100))+(I21*(Main!$E$46/100))+(K21*(Main!$E$51/100))))/$C$6</f>
        <v>2.2082707983665855</v>
      </c>
      <c r="D21">
        <f>'Req. Diario'!E20</f>
        <v>0.24516800000000002</v>
      </c>
      <c r="E21">
        <f>(D21-((C21*(Main!$F$41/100))+(G21*(Main!$F$36/100))+(I21*(Main!$F$46/100))+(K21*(Main!$F$51/100))))/$E$6</f>
        <v>0.5329739130434783</v>
      </c>
      <c r="F21">
        <f>'Req. Diario'!F20</f>
        <v>1.246084</v>
      </c>
      <c r="G21">
        <f>(F21-((C21*(Main!$G$41/100))+(E21*(Main!$G$31/100))+(I21*(Main!$G$46/100))+(K21*(Main!$G$51/100))))/$G$6</f>
        <v>2.0768066666666667</v>
      </c>
      <c r="H21">
        <f>'Req. Diario'!G20</f>
        <v>0.21326839385287674</v>
      </c>
      <c r="I21">
        <f>H21/$I$6</f>
        <v>1.3329274615804796</v>
      </c>
      <c r="J21">
        <f>'Req. Diario'!H20</f>
        <v>0.741827449468</v>
      </c>
      <c r="K21">
        <f>J21/$K$6</f>
        <v>0.00007418274494680001</v>
      </c>
      <c r="L21">
        <f>'Req. Diario'!I20</f>
        <v>9.1667</v>
      </c>
      <c r="M21">
        <f>L21/$M$6</f>
        <v>0.0091667</v>
      </c>
    </row>
    <row r="22">
      <c r="B22">
        <f>'Req. Diario'!D21</f>
        <v>1.1117398715964555</v>
      </c>
      <c r="C22">
        <f>(B22-((E22*(Main!$E$31/100))+(G22*(Main!$E$36/100))+(I22*(Main!$E$46/100))+(K22*(Main!$E$51/100))))/$C$6</f>
        <v>2.2082707983665855</v>
      </c>
      <c r="D22">
        <f>'Req. Diario'!E21</f>
        <v>0.24516800000000002</v>
      </c>
      <c r="E22">
        <f>(D22-((C22*(Main!$F$41/100))+(G22*(Main!$F$36/100))+(I22*(Main!$F$46/100))+(K22*(Main!$F$51/100))))/$E$6</f>
        <v>0.5329739130434783</v>
      </c>
      <c r="F22">
        <f>'Req. Diario'!F21</f>
        <v>1.246084</v>
      </c>
      <c r="G22">
        <f>(F22-((C22*(Main!$G$41/100))+(E22*(Main!$G$31/100))+(I22*(Main!$G$46/100))+(K22*(Main!$G$51/100))))/$G$6</f>
        <v>2.0768066666666667</v>
      </c>
      <c r="H22">
        <f>'Req. Diario'!G21</f>
        <v>0.21326839385287674</v>
      </c>
      <c r="I22">
        <f>H22/$I$6</f>
        <v>1.3329274615804796</v>
      </c>
      <c r="J22">
        <f>'Req. Diario'!H21</f>
        <v>0.741827449468</v>
      </c>
      <c r="K22">
        <f>J22/$K$6</f>
        <v>0.00007418274494680001</v>
      </c>
      <c r="L22">
        <f>'Req. Diario'!I21</f>
        <v>9.1667</v>
      </c>
      <c r="M22">
        <f>L22/$M$6</f>
        <v>0.0091667</v>
      </c>
    </row>
    <row r="23">
      <c r="B23">
        <f>'Req. Diario'!D22</f>
        <v>1.1117398715964555</v>
      </c>
      <c r="C23">
        <f>(B23-((E23*(Main!$E$31/100))+(G23*(Main!$E$36/100))+(I23*(Main!$E$46/100))+(K23*(Main!$E$51/100))))/$C$6</f>
        <v>2.2082707983665855</v>
      </c>
      <c r="D23">
        <f>'Req. Diario'!E22</f>
        <v>0.24516800000000002</v>
      </c>
      <c r="E23">
        <f>(D23-((C23*(Main!$F$41/100))+(G23*(Main!$F$36/100))+(I23*(Main!$F$46/100))+(K23*(Main!$F$51/100))))/$E$6</f>
        <v>0.5329739130434783</v>
      </c>
      <c r="F23">
        <f>'Req. Diario'!F22</f>
        <v>1.246084</v>
      </c>
      <c r="G23">
        <f>(F23-((C23*(Main!$G$41/100))+(E23*(Main!$G$31/100))+(I23*(Main!$G$46/100))+(K23*(Main!$G$51/100))))/$G$6</f>
        <v>2.0768066666666667</v>
      </c>
      <c r="H23">
        <f>'Req. Diario'!G22</f>
        <v>0.21326839385287674</v>
      </c>
      <c r="I23">
        <f>H23/$I$6</f>
        <v>1.3329274615804796</v>
      </c>
      <c r="J23">
        <f>'Req. Diario'!H22</f>
        <v>0.741827449468</v>
      </c>
      <c r="K23">
        <f>J23/$K$6</f>
        <v>0.00007418274494680001</v>
      </c>
      <c r="L23">
        <f>'Req. Diario'!I22</f>
        <v>9.1667</v>
      </c>
      <c r="M23">
        <f>L23/$M$6</f>
        <v>0.0091667</v>
      </c>
    </row>
    <row r="24">
      <c r="B24">
        <f>'Req. Diario'!D23</f>
        <v>1.1117398715964555</v>
      </c>
      <c r="C24">
        <f>(B24-((E24*(Main!$E$31/100))+(G24*(Main!$E$36/100))+(I24*(Main!$E$46/100))+(K24*(Main!$E$51/100))))/$C$6</f>
        <v>2.2082707983665855</v>
      </c>
      <c r="D24">
        <f>'Req. Diario'!E23</f>
        <v>0.24516800000000002</v>
      </c>
      <c r="E24">
        <f>(D24-((C24*(Main!$F$41/100))+(G24*(Main!$F$36/100))+(I24*(Main!$F$46/100))+(K24*(Main!$F$51/100))))/$E$6</f>
        <v>0.5329739130434783</v>
      </c>
      <c r="F24">
        <f>'Req. Diario'!F23</f>
        <v>1.246084</v>
      </c>
      <c r="G24">
        <f>(F24-((C24*(Main!$G$41/100))+(E24*(Main!$G$31/100))+(I24*(Main!$G$46/100))+(K24*(Main!$G$51/100))))/$G$6</f>
        <v>2.0768066666666667</v>
      </c>
      <c r="H24">
        <f>'Req. Diario'!G23</f>
        <v>0.21326839385287674</v>
      </c>
      <c r="I24">
        <f>H24/$I$6</f>
        <v>1.3329274615804796</v>
      </c>
      <c r="J24">
        <f>'Req. Diario'!H23</f>
        <v>0.741827449468</v>
      </c>
      <c r="K24">
        <f>J24/$K$6</f>
        <v>0.00007418274494680001</v>
      </c>
      <c r="L24">
        <f>'Req. Diario'!I23</f>
        <v>12.2222</v>
      </c>
      <c r="M24">
        <f>L24/$M$6</f>
        <v>0.0122222</v>
      </c>
    </row>
    <row r="25">
      <c r="B25">
        <f>'Req. Diario'!D24</f>
        <v>1.1117398715964555</v>
      </c>
      <c r="C25">
        <f>(B25-((E25*(Main!$E$31/100))+(G25*(Main!$E$36/100))+(I25*(Main!$E$46/100))+(K25*(Main!$E$51/100))))/$C$6</f>
        <v>2.2082707983665855</v>
      </c>
      <c r="D25">
        <f>'Req. Diario'!E24</f>
        <v>0.24516800000000002</v>
      </c>
      <c r="E25">
        <f>(D25-((C25*(Main!$F$41/100))+(G25*(Main!$F$36/100))+(I25*(Main!$F$46/100))+(K25*(Main!$F$51/100))))/$E$6</f>
        <v>0.5329739130434783</v>
      </c>
      <c r="F25">
        <f>'Req. Diario'!F24</f>
        <v>1.246084</v>
      </c>
      <c r="G25">
        <f>(F25-((C25*(Main!$G$41/100))+(E25*(Main!$G$31/100))+(I25*(Main!$G$46/100))+(K25*(Main!$G$51/100))))/$G$6</f>
        <v>2.0768066666666667</v>
      </c>
      <c r="H25">
        <f>'Req. Diario'!G24</f>
        <v>0.21326839385287674</v>
      </c>
      <c r="I25">
        <f>H25/$I$6</f>
        <v>1.3329274615804796</v>
      </c>
      <c r="J25">
        <f>'Req. Diario'!H24</f>
        <v>0.741827449468</v>
      </c>
      <c r="K25">
        <f>J25/$K$6</f>
        <v>0.00007418274494680001</v>
      </c>
      <c r="L25">
        <f>'Req. Diario'!I24</f>
        <v>12.2222</v>
      </c>
      <c r="M25">
        <f>L25/$M$6</f>
        <v>0.0122222</v>
      </c>
    </row>
    <row r="26">
      <c r="B26">
        <f>'Req. Diario'!D25</f>
        <v>1.1117398715964555</v>
      </c>
      <c r="C26">
        <f>(B26-((E26*(Main!$E$31/100))+(G26*(Main!$E$36/100))+(I26*(Main!$E$46/100))+(K26*(Main!$E$51/100))))/$C$6</f>
        <v>2.2082707983665855</v>
      </c>
      <c r="D26">
        <f>'Req. Diario'!E25</f>
        <v>0.24516800000000002</v>
      </c>
      <c r="E26">
        <f>(D26-((C26*(Main!$F$41/100))+(G26*(Main!$F$36/100))+(I26*(Main!$F$46/100))+(K26*(Main!$F$51/100))))/$E$6</f>
        <v>0.5329739130434783</v>
      </c>
      <c r="F26">
        <f>'Req. Diario'!F25</f>
        <v>1.246084</v>
      </c>
      <c r="G26">
        <f>(F26-((C26*(Main!$G$41/100))+(E26*(Main!$G$31/100))+(I26*(Main!$G$46/100))+(K26*(Main!$G$51/100))))/$G$6</f>
        <v>2.0768066666666667</v>
      </c>
      <c r="H26">
        <f>'Req. Diario'!G25</f>
        <v>0.21326839385287674</v>
      </c>
      <c r="I26">
        <f>H26/$I$6</f>
        <v>1.3329274615804796</v>
      </c>
      <c r="J26">
        <f>'Req. Diario'!H25</f>
        <v>0.741827449468</v>
      </c>
      <c r="K26">
        <f>J26/$K$6</f>
        <v>0.00007418274494680001</v>
      </c>
      <c r="L26">
        <f>'Req. Diario'!I25</f>
        <v>12.2222</v>
      </c>
      <c r="M26">
        <f>L26/$M$6</f>
        <v>0.0122222</v>
      </c>
    </row>
    <row r="27">
      <c r="B27">
        <f>'Req. Diario'!D26</f>
        <v>1.1117398715964555</v>
      </c>
      <c r="C27">
        <f>(B27-((E27*(Main!$E$31/100))+(G27*(Main!$E$36/100))+(I27*(Main!$E$46/100))+(K27*(Main!$E$51/100))))/$C$6</f>
        <v>2.2082707983665855</v>
      </c>
      <c r="D27">
        <f>'Req. Diario'!E26</f>
        <v>0.24516800000000002</v>
      </c>
      <c r="E27">
        <f>(D27-((C27*(Main!$F$41/100))+(G27*(Main!$F$36/100))+(I27*(Main!$F$46/100))+(K27*(Main!$F$51/100))))/$E$6</f>
        <v>0.5329739130434783</v>
      </c>
      <c r="F27">
        <f>'Req. Diario'!F26</f>
        <v>1.246084</v>
      </c>
      <c r="G27">
        <f>(F27-((C27*(Main!$G$41/100))+(E27*(Main!$G$31/100))+(I27*(Main!$G$46/100))+(K27*(Main!$G$51/100))))/$G$6</f>
        <v>2.0768066666666667</v>
      </c>
      <c r="H27">
        <f>'Req. Diario'!G26</f>
        <v>0.21326839385287674</v>
      </c>
      <c r="I27">
        <f>H27/$I$6</f>
        <v>1.3329274615804796</v>
      </c>
      <c r="J27">
        <f>'Req. Diario'!H26</f>
        <v>0.741827449468</v>
      </c>
      <c r="K27">
        <f>J27/$K$6</f>
        <v>0.00007418274494680001</v>
      </c>
      <c r="L27">
        <f>'Req. Diario'!I26</f>
        <v>12.2222</v>
      </c>
      <c r="M27">
        <f>L27/$M$6</f>
        <v>0.0122222</v>
      </c>
    </row>
    <row r="28">
      <c r="A28">
        <v>4</v>
      </c>
      <c r="B28">
        <f>'Req. Diario'!D27</f>
        <v>1.1117398715964555</v>
      </c>
      <c r="C28">
        <f>(B28-((E28*(Main!$E$31/100))+(G28*(Main!$E$36/100))+(I28*(Main!$E$46/100))+(K28*(Main!$E$51/100))))/$C$6</f>
        <v>2.0971097397654512</v>
      </c>
      <c r="D28">
        <f>'Req. Diario'!E27</f>
        <v>0.375844</v>
      </c>
      <c r="E28">
        <f>(D28-((C28*(Main!$F$41/100))+(G28*(Main!$F$36/100))+(I28*(Main!$F$46/100))+(K28*(Main!$F$51/100))))/$E$6</f>
        <v>0.8170521739130435</v>
      </c>
      <c r="F28">
        <f>'Req. Diario'!F27</f>
        <v>1.246084</v>
      </c>
      <c r="G28">
        <f>(F28-((C28*(Main!$G$41/100))+(E28*(Main!$G$31/100))+(I28*(Main!$G$46/100))+(K28*(Main!$G$51/100))))/$G$6</f>
        <v>2.0768066666666667</v>
      </c>
      <c r="H28">
        <f>'Req. Diario'!G27</f>
        <v>0.21326839385287674</v>
      </c>
      <c r="I28">
        <f>H28/$I$6</f>
        <v>1.3329274615804796</v>
      </c>
      <c r="J28">
        <f>'Req. Diario'!H27</f>
        <v>0.741827449468</v>
      </c>
      <c r="K28">
        <f>J28/$K$6</f>
        <v>0.00007418274494680001</v>
      </c>
      <c r="L28">
        <f>'Req. Diario'!I27</f>
        <v>12.2222</v>
      </c>
      <c r="M28">
        <f>L28/$M$6</f>
        <v>0.0122222</v>
      </c>
    </row>
    <row r="29">
      <c r="B29">
        <f>'Req. Diario'!D28</f>
        <v>1.1117398715964555</v>
      </c>
      <c r="C29">
        <f>(B29-((E29*(Main!$E$31/100))+(G29*(Main!$E$36/100))+(I29*(Main!$E$46/100))+(K29*(Main!$E$51/100))))/$C$6</f>
        <v>2.0971097397654512</v>
      </c>
      <c r="D29">
        <f>'Req. Diario'!E28</f>
        <v>0.375844</v>
      </c>
      <c r="E29">
        <f>(D29-((C29*(Main!$F$41/100))+(G29*(Main!$F$36/100))+(I29*(Main!$F$46/100))+(K29*(Main!$F$51/100))))/$E$6</f>
        <v>0.8170521739130435</v>
      </c>
      <c r="F29">
        <f>'Req. Diario'!F28</f>
        <v>1.246084</v>
      </c>
      <c r="G29">
        <f>(F29-((C29*(Main!$G$41/100))+(E29*(Main!$G$31/100))+(I29*(Main!$G$46/100))+(K29*(Main!$G$51/100))))/$G$6</f>
        <v>2.0768066666666667</v>
      </c>
      <c r="H29">
        <f>'Req. Diario'!G28</f>
        <v>0.21326839385287674</v>
      </c>
      <c r="I29">
        <f>H29/$I$6</f>
        <v>1.3329274615804796</v>
      </c>
      <c r="J29">
        <f>'Req. Diario'!H28</f>
        <v>0.741827449468</v>
      </c>
      <c r="K29">
        <f>J29/$K$6</f>
        <v>0.00007418274494680001</v>
      </c>
      <c r="L29">
        <f>'Req. Diario'!I28</f>
        <v>12.2222</v>
      </c>
      <c r="M29">
        <f>L29/$M$6</f>
        <v>0.0122222</v>
      </c>
    </row>
    <row r="30">
      <c r="B30">
        <f>'Req. Diario'!D29</f>
        <v>1.1117398715964555</v>
      </c>
      <c r="C30">
        <f>(B30-((E30*(Main!$E$31/100))+(G30*(Main!$E$36/100))+(I30*(Main!$E$46/100))+(K30*(Main!$E$51/100))))/$C$6</f>
        <v>2.0971097397654512</v>
      </c>
      <c r="D30">
        <f>'Req. Diario'!E29</f>
        <v>0.375844</v>
      </c>
      <c r="E30">
        <f>(D30-((C30*(Main!$F$41/100))+(G30*(Main!$F$36/100))+(I30*(Main!$F$46/100))+(K30*(Main!$F$51/100))))/$E$6</f>
        <v>0.8170521739130435</v>
      </c>
      <c r="F30">
        <f>'Req. Diario'!F29</f>
        <v>1.246084</v>
      </c>
      <c r="G30">
        <f>(F30-((C30*(Main!$G$41/100))+(E30*(Main!$G$31/100))+(I30*(Main!$G$46/100))+(K30*(Main!$G$51/100))))/$G$6</f>
        <v>2.0768066666666667</v>
      </c>
      <c r="H30">
        <f>'Req. Diario'!G29</f>
        <v>0.21326839385287674</v>
      </c>
      <c r="I30">
        <f>H30/$I$6</f>
        <v>1.3329274615804796</v>
      </c>
      <c r="J30">
        <f>'Req. Diario'!H29</f>
        <v>0.741827449468</v>
      </c>
      <c r="K30">
        <f>J30/$K$6</f>
        <v>0.00007418274494680001</v>
      </c>
      <c r="L30">
        <f>'Req. Diario'!I29</f>
        <v>12.2222</v>
      </c>
      <c r="M30">
        <f>L30/$M$6</f>
        <v>0.0122222</v>
      </c>
    </row>
    <row r="31">
      <c r="B31">
        <f>'Req. Diario'!D30</f>
        <v>1.1117398715964555</v>
      </c>
      <c r="C31">
        <f>(B31-((E31*(Main!$E$31/100))+(G31*(Main!$E$36/100))+(I31*(Main!$E$46/100))+(K31*(Main!$E$51/100))))/$C$6</f>
        <v>2.0971097397654512</v>
      </c>
      <c r="D31">
        <f>'Req. Diario'!E30</f>
        <v>0.375844</v>
      </c>
      <c r="E31">
        <f>(D31-((C31*(Main!$F$41/100))+(G31*(Main!$F$36/100))+(I31*(Main!$F$46/100))+(K31*(Main!$F$51/100))))/$E$6</f>
        <v>0.8170521739130435</v>
      </c>
      <c r="F31">
        <f>'Req. Diario'!F30</f>
        <v>1.246084</v>
      </c>
      <c r="G31">
        <f>(F31-((C31*(Main!$G$41/100))+(E31*(Main!$G$31/100))+(I31*(Main!$G$46/100))+(K31*(Main!$G$51/100))))/$G$6</f>
        <v>2.0768066666666667</v>
      </c>
      <c r="H31">
        <f>'Req. Diario'!G30</f>
        <v>0.21326839385287674</v>
      </c>
      <c r="I31">
        <f>H31/$I$6</f>
        <v>1.3329274615804796</v>
      </c>
      <c r="J31">
        <f>'Req. Diario'!H30</f>
        <v>0.741827449468</v>
      </c>
      <c r="K31">
        <f>J31/$K$6</f>
        <v>0.00007418274494680001</v>
      </c>
      <c r="L31">
        <f>'Req. Diario'!I30</f>
        <v>12.2222</v>
      </c>
      <c r="M31">
        <f>L31/$M$6</f>
        <v>0.0122222</v>
      </c>
    </row>
    <row r="32">
      <c r="B32">
        <f>'Req. Diario'!D31</f>
        <v>1.1117398715964555</v>
      </c>
      <c r="C32">
        <f>(B32-((E32*(Main!$E$31/100))+(G32*(Main!$E$36/100))+(I32*(Main!$E$46/100))+(K32*(Main!$E$51/100))))/$C$6</f>
        <v>2.0971097397654512</v>
      </c>
      <c r="D32">
        <f>'Req. Diario'!E31</f>
        <v>0.375844</v>
      </c>
      <c r="E32">
        <f>(D32-((C32*(Main!$F$41/100))+(G32*(Main!$F$36/100))+(I32*(Main!$F$46/100))+(K32*(Main!$F$51/100))))/$E$6</f>
        <v>0.8170521739130435</v>
      </c>
      <c r="F32">
        <f>'Req. Diario'!F31</f>
        <v>1.246084</v>
      </c>
      <c r="G32">
        <f>(F32-((C32*(Main!$G$41/100))+(E32*(Main!$G$31/100))+(I32*(Main!$G$46/100))+(K32*(Main!$G$51/100))))/$G$6</f>
        <v>2.0768066666666667</v>
      </c>
      <c r="H32">
        <f>'Req. Diario'!G31</f>
        <v>0.21326839385287674</v>
      </c>
      <c r="I32">
        <f>H32/$I$6</f>
        <v>1.3329274615804796</v>
      </c>
      <c r="J32">
        <f>'Req. Diario'!H31</f>
        <v>0.741827449468</v>
      </c>
      <c r="K32">
        <f>J32/$K$6</f>
        <v>0.00007418274494680001</v>
      </c>
      <c r="L32">
        <f>'Req. Diario'!I31</f>
        <v>12.2222</v>
      </c>
      <c r="M32">
        <f>L32/$M$6</f>
        <v>0.0122222</v>
      </c>
    </row>
    <row r="33">
      <c r="B33">
        <f>'Req. Diario'!D32</f>
        <v>1.1117398715964555</v>
      </c>
      <c r="C33">
        <f>(B33-((E33*(Main!$E$31/100))+(G33*(Main!$E$36/100))+(I33*(Main!$E$46/100))+(K33*(Main!$E$51/100))))/$C$6</f>
        <v>2.0971097397654512</v>
      </c>
      <c r="D33">
        <f>'Req. Diario'!E32</f>
        <v>0.375844</v>
      </c>
      <c r="E33">
        <f>(D33-((C33*(Main!$F$41/100))+(G33*(Main!$F$36/100))+(I33*(Main!$F$46/100))+(K33*(Main!$F$51/100))))/$E$6</f>
        <v>0.8170521739130435</v>
      </c>
      <c r="F33">
        <f>'Req. Diario'!F32</f>
        <v>1.246084</v>
      </c>
      <c r="G33">
        <f>(F33-((C33*(Main!$G$41/100))+(E33*(Main!$G$31/100))+(I33*(Main!$G$46/100))+(K33*(Main!$G$51/100))))/$G$6</f>
        <v>2.0768066666666667</v>
      </c>
      <c r="H33">
        <f>'Req. Diario'!G32</f>
        <v>0.21326839385287674</v>
      </c>
      <c r="I33">
        <f>H33/$I$6</f>
        <v>1.3329274615804796</v>
      </c>
      <c r="J33">
        <f>'Req. Diario'!H32</f>
        <v>0.741827449468</v>
      </c>
      <c r="K33">
        <f>J33/$K$6</f>
        <v>0.00007418274494680001</v>
      </c>
      <c r="L33">
        <f>'Req. Diario'!I32</f>
        <v>12.2222</v>
      </c>
      <c r="M33">
        <f>L33/$M$6</f>
        <v>0.0122222</v>
      </c>
    </row>
    <row r="34">
      <c r="B34">
        <f>'Req. Diario'!D33</f>
        <v>1.1117398715964555</v>
      </c>
      <c r="C34">
        <f>(B34-((E34*(Main!$E$31/100))+(G34*(Main!$E$36/100))+(I34*(Main!$E$46/100))+(K34*(Main!$E$51/100))))/$C$6</f>
        <v>2.0971097397654512</v>
      </c>
      <c r="D34">
        <f>'Req. Diario'!E33</f>
        <v>0.375844</v>
      </c>
      <c r="E34">
        <f>(D34-((C34*(Main!$F$41/100))+(G34*(Main!$F$36/100))+(I34*(Main!$F$46/100))+(K34*(Main!$F$51/100))))/$E$6</f>
        <v>0.8170521739130435</v>
      </c>
      <c r="F34">
        <f>'Req. Diario'!F33</f>
        <v>1.246084</v>
      </c>
      <c r="G34">
        <f>(F34-((C34*(Main!$G$41/100))+(E34*(Main!$G$31/100))+(I34*(Main!$G$46/100))+(K34*(Main!$G$51/100))))/$G$6</f>
        <v>2.0768066666666667</v>
      </c>
      <c r="H34">
        <f>'Req. Diario'!G33</f>
        <v>0.21326839385287674</v>
      </c>
      <c r="I34">
        <f>H34/$I$6</f>
        <v>1.3329274615804796</v>
      </c>
      <c r="J34">
        <f>'Req. Diario'!H33</f>
        <v>0.741827449468</v>
      </c>
      <c r="K34">
        <f>J34/$K$6</f>
        <v>0.00007418274494680001</v>
      </c>
      <c r="L34">
        <f>'Req. Diario'!I33</f>
        <v>12.2222</v>
      </c>
      <c r="M34">
        <f>L34/$M$6</f>
        <v>0.0122222</v>
      </c>
    </row>
    <row r="35">
      <c r="A35">
        <v>5</v>
      </c>
      <c r="B35">
        <f>'Req. Diario'!D34</f>
        <v>1.588199816566365</v>
      </c>
      <c r="C35">
        <f>(B35-((E35*(Main!$E$31/100))+(G35*(Main!$E$36/100))+(I35*(Main!$E$46/100))+(K35*(Main!$E$51/100))))/$C$6</f>
        <v>2.995871056807788</v>
      </c>
      <c r="D35">
        <f>'Req. Diario'!E34</f>
        <v>0.5369200000000001</v>
      </c>
      <c r="E35">
        <f>(D35-((C35*(Main!$F$41/100))+(G35*(Main!$F$36/100))+(I35*(Main!$F$46/100))+(K35*(Main!$F$51/100))))/$E$6</f>
        <v>1.167217391304348</v>
      </c>
      <c r="F35">
        <f>'Req. Diario'!F34</f>
        <v>1.7801200000000001</v>
      </c>
      <c r="G35">
        <f>(F35-((C35*(Main!$G$41/100))+(E35*(Main!$G$31/100))+(I35*(Main!$G$46/100))+(K35*(Main!$G$51/100))))/$G$6</f>
        <v>2.966866666666667</v>
      </c>
      <c r="H35">
        <f>'Req. Diario'!G34</f>
        <v>0.3046691340755382</v>
      </c>
      <c r="I35">
        <f>H35/$I$6</f>
        <v>1.9041820879721136</v>
      </c>
      <c r="J35">
        <f>'Req. Diario'!H34</f>
        <v>1.0597534992400002</v>
      </c>
      <c r="K35">
        <f>J35/$K$6</f>
        <v>0.00010597534992400001</v>
      </c>
      <c r="L35">
        <f>'Req. Diario'!I34</f>
        <v>12.2222</v>
      </c>
      <c r="M35">
        <f>L35/$M$6</f>
        <v>0.0122222</v>
      </c>
    </row>
    <row r="36">
      <c r="B36">
        <f>'Req. Diario'!D35</f>
        <v>1.588199816566365</v>
      </c>
      <c r="C36">
        <f>(B36-((E36*(Main!$E$31/100))+(G36*(Main!$E$36/100))+(I36*(Main!$E$46/100))+(K36*(Main!$E$51/100))))/$C$6</f>
        <v>2.995871056807788</v>
      </c>
      <c r="D36">
        <f>'Req. Diario'!E35</f>
        <v>0.5369200000000001</v>
      </c>
      <c r="E36">
        <f>(D36-((C36*(Main!$F$41/100))+(G36*(Main!$F$36/100))+(I36*(Main!$F$46/100))+(K36*(Main!$F$51/100))))/$E$6</f>
        <v>1.167217391304348</v>
      </c>
      <c r="F36">
        <f>'Req. Diario'!F35</f>
        <v>1.7801200000000001</v>
      </c>
      <c r="G36">
        <f>(F36-((C36*(Main!$G$41/100))+(E36*(Main!$G$31/100))+(I36*(Main!$G$46/100))+(K36*(Main!$G$51/100))))/$G$6</f>
        <v>2.966866666666667</v>
      </c>
      <c r="H36">
        <f>'Req. Diario'!G35</f>
        <v>0.3046691340755382</v>
      </c>
      <c r="I36">
        <f>H36/$I$6</f>
        <v>1.9041820879721136</v>
      </c>
      <c r="J36">
        <f>'Req. Diario'!H35</f>
        <v>1.0597534992400002</v>
      </c>
      <c r="K36">
        <f>J36/$K$6</f>
        <v>0.00010597534992400001</v>
      </c>
      <c r="L36">
        <f>'Req. Diario'!I35</f>
        <v>12.2222</v>
      </c>
      <c r="M36">
        <f>L36/$M$6</f>
        <v>0.0122222</v>
      </c>
    </row>
    <row r="37">
      <c r="B37">
        <f>'Req. Diario'!D36</f>
        <v>1.588199816566365</v>
      </c>
      <c r="C37">
        <f>(B37-((E37*(Main!$E$31/100))+(G37*(Main!$E$36/100))+(I37*(Main!$E$46/100))+(K37*(Main!$E$51/100))))/$C$6</f>
        <v>2.995871056807788</v>
      </c>
      <c r="D37">
        <f>'Req. Diario'!E36</f>
        <v>0.5369200000000001</v>
      </c>
      <c r="E37">
        <f>(D37-((C37*(Main!$F$41/100))+(G37*(Main!$F$36/100))+(I37*(Main!$F$46/100))+(K37*(Main!$F$51/100))))/$E$6</f>
        <v>1.167217391304348</v>
      </c>
      <c r="F37">
        <f>'Req. Diario'!F36</f>
        <v>1.7801200000000001</v>
      </c>
      <c r="G37">
        <f>(F37-((C37*(Main!$G$41/100))+(E37*(Main!$G$31/100))+(I37*(Main!$G$46/100))+(K37*(Main!$G$51/100))))/$G$6</f>
        <v>2.966866666666667</v>
      </c>
      <c r="H37">
        <f>'Req. Diario'!G36</f>
        <v>0.3046691340755382</v>
      </c>
      <c r="I37">
        <f>H37/$I$6</f>
        <v>1.9041820879721136</v>
      </c>
      <c r="J37">
        <f>'Req. Diario'!H36</f>
        <v>1.0597534992400002</v>
      </c>
      <c r="K37">
        <f>J37/$K$6</f>
        <v>0.00010597534992400001</v>
      </c>
      <c r="L37">
        <f>'Req. Diario'!I36</f>
        <v>12.2222</v>
      </c>
      <c r="M37">
        <f>L37/$M$6</f>
        <v>0.0122222</v>
      </c>
    </row>
    <row r="38">
      <c r="B38">
        <f>'Req. Diario'!D37</f>
        <v>1.588199816566365</v>
      </c>
      <c r="C38">
        <f>(B38-((E38*(Main!$E$31/100))+(G38*(Main!$E$36/100))+(I38*(Main!$E$46/100))+(K38*(Main!$E$51/100))))/$C$6</f>
        <v>2.995871056807788</v>
      </c>
      <c r="D38">
        <f>'Req. Diario'!E37</f>
        <v>0.5369200000000001</v>
      </c>
      <c r="E38">
        <f>(D38-((C38*(Main!$F$41/100))+(G38*(Main!$F$36/100))+(I38*(Main!$F$46/100))+(K38*(Main!$F$51/100))))/$E$6</f>
        <v>1.167217391304348</v>
      </c>
      <c r="F38">
        <f>'Req. Diario'!F37</f>
        <v>1.7801200000000001</v>
      </c>
      <c r="G38">
        <f>(F38-((C38*(Main!$G$41/100))+(E38*(Main!$G$31/100))+(I38*(Main!$G$46/100))+(K38*(Main!$G$51/100))))/$G$6</f>
        <v>2.966866666666667</v>
      </c>
      <c r="H38">
        <f>'Req. Diario'!G37</f>
        <v>0.3046691340755382</v>
      </c>
      <c r="I38">
        <f>H38/$I$6</f>
        <v>1.9041820879721136</v>
      </c>
      <c r="J38">
        <f>'Req. Diario'!H37</f>
        <v>1.0597534992400002</v>
      </c>
      <c r="K38">
        <f>J38/$K$6</f>
        <v>0.00010597534992400001</v>
      </c>
      <c r="L38">
        <f>'Req. Diario'!I37</f>
        <v>12.2222</v>
      </c>
      <c r="M38">
        <f>L38/$M$6</f>
        <v>0.0122222</v>
      </c>
    </row>
    <row r="39">
      <c r="B39">
        <f>'Req. Diario'!D38</f>
        <v>1.588199816566365</v>
      </c>
      <c r="C39">
        <f>(B39-((E39*(Main!$E$31/100))+(G39*(Main!$E$36/100))+(I39*(Main!$E$46/100))+(K39*(Main!$E$51/100))))/$C$6</f>
        <v>2.995871056807788</v>
      </c>
      <c r="D39">
        <f>'Req. Diario'!E38</f>
        <v>0.5369200000000001</v>
      </c>
      <c r="E39">
        <f>(D39-((C39*(Main!$F$41/100))+(G39*(Main!$F$36/100))+(I39*(Main!$F$46/100))+(K39*(Main!$F$51/100))))/$E$6</f>
        <v>1.167217391304348</v>
      </c>
      <c r="F39">
        <f>'Req. Diario'!F38</f>
        <v>1.7801200000000001</v>
      </c>
      <c r="G39">
        <f>(F39-((C39*(Main!$G$41/100))+(E39*(Main!$G$31/100))+(I39*(Main!$G$46/100))+(K39*(Main!$G$51/100))))/$G$6</f>
        <v>2.966866666666667</v>
      </c>
      <c r="H39">
        <f>'Req. Diario'!G38</f>
        <v>0.3046691340755382</v>
      </c>
      <c r="I39">
        <f>H39/$I$6</f>
        <v>1.9041820879721136</v>
      </c>
      <c r="J39">
        <f>'Req. Diario'!H38</f>
        <v>1.0597534992400002</v>
      </c>
      <c r="K39">
        <f>J39/$K$6</f>
        <v>0.00010597534992400001</v>
      </c>
      <c r="L39">
        <f>'Req. Diario'!I38</f>
        <v>17.3149</v>
      </c>
      <c r="M39">
        <f>L39/$M$6</f>
        <v>0.0173149</v>
      </c>
    </row>
    <row r="40">
      <c r="B40">
        <f>'Req. Diario'!D39</f>
        <v>1.588199816566365</v>
      </c>
      <c r="C40">
        <f>(B40-((E40*(Main!$E$31/100))+(G40*(Main!$E$36/100))+(I40*(Main!$E$46/100))+(K40*(Main!$E$51/100))))/$C$6</f>
        <v>2.995871056807788</v>
      </c>
      <c r="D40">
        <f>'Req. Diario'!E39</f>
        <v>0.5369200000000001</v>
      </c>
      <c r="E40">
        <f>(D40-((C40*(Main!$F$41/100))+(G40*(Main!$F$36/100))+(I40*(Main!$F$46/100))+(K40*(Main!$F$51/100))))/$E$6</f>
        <v>1.167217391304348</v>
      </c>
      <c r="F40">
        <f>'Req. Diario'!F39</f>
        <v>1.7801200000000001</v>
      </c>
      <c r="G40">
        <f>(F40-((C40*(Main!$G$41/100))+(E40*(Main!$G$31/100))+(I40*(Main!$G$46/100))+(K40*(Main!$G$51/100))))/$G$6</f>
        <v>2.966866666666667</v>
      </c>
      <c r="H40">
        <f>'Req. Diario'!G39</f>
        <v>0.3046691340755382</v>
      </c>
      <c r="I40">
        <f>H40/$I$6</f>
        <v>1.9041820879721136</v>
      </c>
      <c r="J40">
        <f>'Req. Diario'!H39</f>
        <v>1.0597534992400002</v>
      </c>
      <c r="K40">
        <f>J40/$K$6</f>
        <v>0.00010597534992400001</v>
      </c>
      <c r="L40">
        <f>'Req. Diario'!I39</f>
        <v>17.3149</v>
      </c>
      <c r="M40">
        <f>L40/$M$6</f>
        <v>0.0173149</v>
      </c>
    </row>
    <row r="41">
      <c r="B41">
        <f>'Req. Diario'!D40</f>
        <v>1.588199816566365</v>
      </c>
      <c r="C41">
        <f>(B41-((E41*(Main!$E$31/100))+(G41*(Main!$E$36/100))+(I41*(Main!$E$46/100))+(K41*(Main!$E$51/100))))/$C$6</f>
        <v>2.995871056807788</v>
      </c>
      <c r="D41">
        <f>'Req. Diario'!E40</f>
        <v>0.5369200000000001</v>
      </c>
      <c r="E41">
        <f>(D41-((C41*(Main!$F$41/100))+(G41*(Main!$F$36/100))+(I41*(Main!$F$46/100))+(K41*(Main!$F$51/100))))/$E$6</f>
        <v>1.167217391304348</v>
      </c>
      <c r="F41">
        <f>'Req. Diario'!F40</f>
        <v>1.7801200000000001</v>
      </c>
      <c r="G41">
        <f>(F41-((C41*(Main!$G$41/100))+(E41*(Main!$G$31/100))+(I41*(Main!$G$46/100))+(K41*(Main!$G$51/100))))/$G$6</f>
        <v>2.966866666666667</v>
      </c>
      <c r="H41">
        <f>'Req. Diario'!G40</f>
        <v>0.3046691340755382</v>
      </c>
      <c r="I41">
        <f>H41/$I$6</f>
        <v>1.9041820879721136</v>
      </c>
      <c r="J41">
        <f>'Req. Diario'!H40</f>
        <v>1.0597534992400002</v>
      </c>
      <c r="K41">
        <f>J41/$K$6</f>
        <v>0.00010597534992400001</v>
      </c>
      <c r="L41">
        <f>'Req. Diario'!I40</f>
        <v>17.3149</v>
      </c>
      <c r="M41">
        <f>L41/$M$6</f>
        <v>0.0173149</v>
      </c>
    </row>
    <row r="42">
      <c r="A42">
        <v>6</v>
      </c>
      <c r="B42">
        <f>'Req. Diario'!D41</f>
        <v>1.588199816566365</v>
      </c>
      <c r="C42">
        <f>(B42-((E42*(Main!$E$31/100))+(G42*(Main!$E$36/100))+(I42*(Main!$E$46/100))+(K42*(Main!$E$51/100))))/$C$6</f>
        <v>2.995871056807788</v>
      </c>
      <c r="D42">
        <f>'Req. Diario'!E41</f>
        <v>0.5369200000000001</v>
      </c>
      <c r="E42">
        <f>(D42-((C42*(Main!$F$41/100))+(G42*(Main!$F$36/100))+(I42*(Main!$F$46/100))+(K42*(Main!$F$51/100))))/$E$6</f>
        <v>1.167217391304348</v>
      </c>
      <c r="F42">
        <f>'Req. Diario'!F41</f>
        <v>1.7801200000000001</v>
      </c>
      <c r="G42">
        <f>(F42-((C42*(Main!$G$41/100))+(E42*(Main!$G$31/100))+(I42*(Main!$G$46/100))+(K42*(Main!$G$51/100))))/$G$6</f>
        <v>2.966866666666667</v>
      </c>
      <c r="H42">
        <f>'Req. Diario'!G41</f>
        <v>0.3046691340755382</v>
      </c>
      <c r="I42">
        <f>H42/$I$6</f>
        <v>1.9041820879721136</v>
      </c>
      <c r="J42">
        <f>'Req. Diario'!H41</f>
        <v>1.0597534992400002</v>
      </c>
      <c r="K42">
        <f>J42/$K$6</f>
        <v>0.00010597534992400001</v>
      </c>
      <c r="L42">
        <f>'Req. Diario'!I41</f>
        <v>17.3149</v>
      </c>
      <c r="M42">
        <f>L42/$M$6</f>
        <v>0.0173149</v>
      </c>
    </row>
    <row r="43">
      <c r="B43">
        <f>'Req. Diario'!D42</f>
        <v>1.588199816566365</v>
      </c>
      <c r="C43">
        <f>(B43-((E43*(Main!$E$31/100))+(G43*(Main!$E$36/100))+(I43*(Main!$E$46/100))+(K43*(Main!$E$51/100))))/$C$6</f>
        <v>2.995871056807788</v>
      </c>
      <c r="D43">
        <f>'Req. Diario'!E42</f>
        <v>0.5369200000000001</v>
      </c>
      <c r="E43">
        <f>(D43-((C43*(Main!$F$41/100))+(G43*(Main!$F$36/100))+(I43*(Main!$F$46/100))+(K43*(Main!$F$51/100))))/$E$6</f>
        <v>1.167217391304348</v>
      </c>
      <c r="F43">
        <f>'Req. Diario'!F42</f>
        <v>1.7801200000000001</v>
      </c>
      <c r="G43">
        <f>(F43-((C43*(Main!$G$41/100))+(E43*(Main!$G$31/100))+(I43*(Main!$G$46/100))+(K43*(Main!$G$51/100))))/$G$6</f>
        <v>2.966866666666667</v>
      </c>
      <c r="H43">
        <f>'Req. Diario'!G42</f>
        <v>0.3046691340755382</v>
      </c>
      <c r="I43">
        <f>H43/$I$6</f>
        <v>1.9041820879721136</v>
      </c>
      <c r="J43">
        <f>'Req. Diario'!H42</f>
        <v>1.0597534992400002</v>
      </c>
      <c r="K43">
        <f>J43/$K$6</f>
        <v>0.00010597534992400001</v>
      </c>
      <c r="L43">
        <f>'Req. Diario'!I42</f>
        <v>17.3149</v>
      </c>
      <c r="M43">
        <f>L43/$M$6</f>
        <v>0.0173149</v>
      </c>
    </row>
    <row r="44">
      <c r="B44">
        <f>'Req. Diario'!D43</f>
        <v>1.588199816566365</v>
      </c>
      <c r="C44">
        <f>(B44-((E44*(Main!$E$31/100))+(G44*(Main!$E$36/100))+(I44*(Main!$E$46/100))+(K44*(Main!$E$51/100))))/$C$6</f>
        <v>2.995871056807788</v>
      </c>
      <c r="D44">
        <f>'Req. Diario'!E43</f>
        <v>0.5369200000000001</v>
      </c>
      <c r="E44">
        <f>(D44-((C44*(Main!$F$41/100))+(G44*(Main!$F$36/100))+(I44*(Main!$F$46/100))+(K44*(Main!$F$51/100))))/$E$6</f>
        <v>1.167217391304348</v>
      </c>
      <c r="F44">
        <f>'Req. Diario'!F43</f>
        <v>1.7801200000000001</v>
      </c>
      <c r="G44">
        <f>(F44-((C44*(Main!$G$41/100))+(E44*(Main!$G$31/100))+(I44*(Main!$G$46/100))+(K44*(Main!$G$51/100))))/$G$6</f>
        <v>2.966866666666667</v>
      </c>
      <c r="H44">
        <f>'Req. Diario'!G43</f>
        <v>0.3046691340755382</v>
      </c>
      <c r="I44">
        <f>H44/$I$6</f>
        <v>1.9041820879721136</v>
      </c>
      <c r="J44">
        <f>'Req. Diario'!H43</f>
        <v>1.0597534992400002</v>
      </c>
      <c r="K44">
        <f>J44/$K$6</f>
        <v>0.00010597534992400001</v>
      </c>
      <c r="L44">
        <f>'Req. Diario'!I43</f>
        <v>17.3149</v>
      </c>
      <c r="M44">
        <f>L44/$M$6</f>
        <v>0.0173149</v>
      </c>
    </row>
    <row r="45">
      <c r="B45">
        <f>'Req. Diario'!D44</f>
        <v>1.588199816566365</v>
      </c>
      <c r="C45">
        <f>(B45-((E45*(Main!$E$31/100))+(G45*(Main!$E$36/100))+(I45*(Main!$E$46/100))+(K45*(Main!$E$51/100))))/$C$6</f>
        <v>2.995871056807788</v>
      </c>
      <c r="D45">
        <f>'Req. Diario'!E44</f>
        <v>0.5369200000000001</v>
      </c>
      <c r="E45">
        <f>(D45-((C45*(Main!$F$41/100))+(G45*(Main!$F$36/100))+(I45*(Main!$F$46/100))+(K45*(Main!$F$51/100))))/$E$6</f>
        <v>1.167217391304348</v>
      </c>
      <c r="F45">
        <f>'Req. Diario'!F44</f>
        <v>1.7801200000000001</v>
      </c>
      <c r="G45">
        <f>(F45-((C45*(Main!$G$41/100))+(E45*(Main!$G$31/100))+(I45*(Main!$G$46/100))+(K45*(Main!$G$51/100))))/$G$6</f>
        <v>2.966866666666667</v>
      </c>
      <c r="H45">
        <f>'Req. Diario'!G44</f>
        <v>0.3046691340755382</v>
      </c>
      <c r="I45">
        <f>H45/$I$6</f>
        <v>1.9041820879721136</v>
      </c>
      <c r="J45">
        <f>'Req. Diario'!H44</f>
        <v>1.0597534992400002</v>
      </c>
      <c r="K45">
        <f>J45/$K$6</f>
        <v>0.00010597534992400001</v>
      </c>
      <c r="L45">
        <f>'Req. Diario'!I44</f>
        <v>17.3149</v>
      </c>
      <c r="M45">
        <f>L45/$M$6</f>
        <v>0.0173149</v>
      </c>
    </row>
    <row r="46">
      <c r="B46">
        <f>'Req. Diario'!D45</f>
        <v>1.588199816566365</v>
      </c>
      <c r="C46">
        <f>(B46-((E46*(Main!$E$31/100))+(G46*(Main!$E$36/100))+(I46*(Main!$E$46/100))+(K46*(Main!$E$51/100))))/$C$6</f>
        <v>2.995871056807788</v>
      </c>
      <c r="D46">
        <f>'Req. Diario'!E45</f>
        <v>0.5369200000000001</v>
      </c>
      <c r="E46">
        <f>(D46-((C46*(Main!$F$41/100))+(G46*(Main!$F$36/100))+(I46*(Main!$F$46/100))+(K46*(Main!$F$51/100))))/$E$6</f>
        <v>1.167217391304348</v>
      </c>
      <c r="F46">
        <f>'Req. Diario'!F45</f>
        <v>1.7801200000000001</v>
      </c>
      <c r="G46">
        <f>(F46-((C46*(Main!$G$41/100))+(E46*(Main!$G$31/100))+(I46*(Main!$G$46/100))+(K46*(Main!$G$51/100))))/$G$6</f>
        <v>2.966866666666667</v>
      </c>
      <c r="H46">
        <f>'Req. Diario'!G45</f>
        <v>0.3046691340755382</v>
      </c>
      <c r="I46">
        <f>H46/$I$6</f>
        <v>1.9041820879721136</v>
      </c>
      <c r="J46">
        <f>'Req. Diario'!H45</f>
        <v>1.0597534992400002</v>
      </c>
      <c r="K46">
        <f>J46/$K$6</f>
        <v>0.00010597534992400001</v>
      </c>
      <c r="L46">
        <f>'Req. Diario'!I45</f>
        <v>17.3149</v>
      </c>
      <c r="M46">
        <f>L46/$M$6</f>
        <v>0.0173149</v>
      </c>
    </row>
    <row r="47">
      <c r="B47">
        <f>'Req. Diario'!D46</f>
        <v>1.588199816566365</v>
      </c>
      <c r="C47">
        <f>(B47-((E47*(Main!$E$31/100))+(G47*(Main!$E$36/100))+(I47*(Main!$E$46/100))+(K47*(Main!$E$51/100))))/$C$6</f>
        <v>2.995871056807788</v>
      </c>
      <c r="D47">
        <f>'Req. Diario'!E46</f>
        <v>0.5369200000000001</v>
      </c>
      <c r="E47">
        <f>(D47-((C47*(Main!$F$41/100))+(G47*(Main!$F$36/100))+(I47*(Main!$F$46/100))+(K47*(Main!$F$51/100))))/$E$6</f>
        <v>1.167217391304348</v>
      </c>
      <c r="F47">
        <f>'Req. Diario'!F46</f>
        <v>1.7801200000000001</v>
      </c>
      <c r="G47">
        <f>(F47-((C47*(Main!$G$41/100))+(E47*(Main!$G$31/100))+(I47*(Main!$G$46/100))+(K47*(Main!$G$51/100))))/$G$6</f>
        <v>2.966866666666667</v>
      </c>
      <c r="H47">
        <f>'Req. Diario'!G46</f>
        <v>0.3046691340755382</v>
      </c>
      <c r="I47">
        <f>H47/$I$6</f>
        <v>1.9041820879721136</v>
      </c>
      <c r="J47">
        <f>'Req. Diario'!H46</f>
        <v>1.0597534992400002</v>
      </c>
      <c r="K47">
        <f>J47/$K$6</f>
        <v>0.00010597534992400001</v>
      </c>
      <c r="L47">
        <f>'Req. Diario'!I46</f>
        <v>17.3149</v>
      </c>
      <c r="M47">
        <f>L47/$M$6</f>
        <v>0.0173149</v>
      </c>
    </row>
    <row r="48">
      <c r="B48">
        <f>'Req. Diario'!D47</f>
        <v>1.588199816566365</v>
      </c>
      <c r="C48">
        <f>(B48-((E48*(Main!$E$31/100))+(G48*(Main!$E$36/100))+(I48*(Main!$E$46/100))+(K48*(Main!$E$51/100))))/$C$6</f>
        <v>2.995871056807788</v>
      </c>
      <c r="D48">
        <f>'Req. Diario'!E47</f>
        <v>0.5369200000000001</v>
      </c>
      <c r="E48">
        <f>(D48-((C48*(Main!$F$41/100))+(G48*(Main!$F$36/100))+(I48*(Main!$F$46/100))+(K48*(Main!$F$51/100))))/$E$6</f>
        <v>1.167217391304348</v>
      </c>
      <c r="F48">
        <f>'Req. Diario'!F47</f>
        <v>1.7801200000000001</v>
      </c>
      <c r="G48">
        <f>(F48-((C48*(Main!$G$41/100))+(E48*(Main!$G$31/100))+(I48*(Main!$G$46/100))+(K48*(Main!$G$51/100))))/$G$6</f>
        <v>2.966866666666667</v>
      </c>
      <c r="H48">
        <f>'Req. Diario'!G47</f>
        <v>0.3046691340755382</v>
      </c>
      <c r="I48">
        <f>H48/$I$6</f>
        <v>1.9041820879721136</v>
      </c>
      <c r="J48">
        <f>'Req. Diario'!H47</f>
        <v>1.0597534992400002</v>
      </c>
      <c r="K48">
        <f>J48/$K$6</f>
        <v>0.00010597534992400001</v>
      </c>
      <c r="L48">
        <f>'Req. Diario'!I47</f>
        <v>17.3149</v>
      </c>
      <c r="M48">
        <f>L48/$M$6</f>
        <v>0.0173149</v>
      </c>
    </row>
    <row r="49">
      <c r="A49">
        <v>7</v>
      </c>
      <c r="B49">
        <f>'Req. Diario'!D48</f>
        <v>1.588199816566365</v>
      </c>
      <c r="C49">
        <f>(B49-((E49*(Main!$E$31/100))+(G49*(Main!$E$36/100))+(I49*(Main!$E$46/100))+(K49*(Main!$E$51/100))))/$C$6</f>
        <v>2.995871056807788</v>
      </c>
      <c r="D49">
        <f>'Req. Diario'!E48</f>
        <v>0.5369200000000001</v>
      </c>
      <c r="E49">
        <f>(D49-((C49*(Main!$F$41/100))+(G49*(Main!$F$36/100))+(I49*(Main!$F$46/100))+(K49*(Main!$F$51/100))))/$E$6</f>
        <v>1.167217391304348</v>
      </c>
      <c r="F49">
        <f>'Req. Diario'!F48</f>
        <v>1.7801200000000001</v>
      </c>
      <c r="G49">
        <f>(F49-((C49*(Main!$G$41/100))+(E49*(Main!$G$31/100))+(I49*(Main!$G$46/100))+(K49*(Main!$G$51/100))))/$G$6</f>
        <v>2.966866666666667</v>
      </c>
      <c r="H49">
        <f>'Req. Diario'!G48</f>
        <v>0.3046691340755382</v>
      </c>
      <c r="I49">
        <f>H49/$I$6</f>
        <v>1.9041820879721136</v>
      </c>
      <c r="J49">
        <f>'Req. Diario'!H48</f>
        <v>1.0597534992400002</v>
      </c>
      <c r="K49">
        <f>J49/$K$6</f>
        <v>0.00010597534992400001</v>
      </c>
      <c r="L49">
        <f>'Req. Diario'!I48</f>
        <v>17.3149</v>
      </c>
      <c r="M49">
        <f>L49/$M$6</f>
        <v>0.0173149</v>
      </c>
    </row>
    <row r="50">
      <c r="B50">
        <f>'Req. Diario'!D49</f>
        <v>1.588199816566365</v>
      </c>
      <c r="C50">
        <f>(B50-((E50*(Main!$E$31/100))+(G50*(Main!$E$36/100))+(I50*(Main!$E$46/100))+(K50*(Main!$E$51/100))))/$C$6</f>
        <v>2.995871056807788</v>
      </c>
      <c r="D50">
        <f>'Req. Diario'!E49</f>
        <v>0.5369200000000001</v>
      </c>
      <c r="E50">
        <f>(D50-((C50*(Main!$F$41/100))+(G50*(Main!$F$36/100))+(I50*(Main!$F$46/100))+(K50*(Main!$F$51/100))))/$E$6</f>
        <v>1.167217391304348</v>
      </c>
      <c r="F50">
        <f>'Req. Diario'!F49</f>
        <v>1.7801200000000001</v>
      </c>
      <c r="G50">
        <f>(F50-((C50*(Main!$G$41/100))+(E50*(Main!$G$31/100))+(I50*(Main!$G$46/100))+(K50*(Main!$G$51/100))))/$G$6</f>
        <v>2.966866666666667</v>
      </c>
      <c r="H50">
        <f>'Req. Diario'!G49</f>
        <v>0.3046691340755382</v>
      </c>
      <c r="I50">
        <f>H50/$I$6</f>
        <v>1.9041820879721136</v>
      </c>
      <c r="J50">
        <f>'Req. Diario'!H49</f>
        <v>1.0597534992400002</v>
      </c>
      <c r="K50">
        <f>J50/$K$6</f>
        <v>0.00010597534992400001</v>
      </c>
      <c r="L50">
        <f>'Req. Diario'!I49</f>
        <v>17.3149</v>
      </c>
      <c r="M50">
        <f>L50/$M$6</f>
        <v>0.0173149</v>
      </c>
    </row>
    <row r="51">
      <c r="B51">
        <f>'Req. Diario'!D50</f>
        <v>1.588199816566365</v>
      </c>
      <c r="C51">
        <f>(B51-((E51*(Main!$E$31/100))+(G51*(Main!$E$36/100))+(I51*(Main!$E$46/100))+(K51*(Main!$E$51/100))))/$C$6</f>
        <v>2.995871056807788</v>
      </c>
      <c r="D51">
        <f>'Req. Diario'!E50</f>
        <v>0.5369200000000001</v>
      </c>
      <c r="E51">
        <f>(D51-((C51*(Main!$F$41/100))+(G51*(Main!$F$36/100))+(I51*(Main!$F$46/100))+(K51*(Main!$F$51/100))))/$E$6</f>
        <v>1.167217391304348</v>
      </c>
      <c r="F51">
        <f>'Req. Diario'!F50</f>
        <v>1.7801200000000001</v>
      </c>
      <c r="G51">
        <f>(F51-((C51*(Main!$G$41/100))+(E51*(Main!$G$31/100))+(I51*(Main!$G$46/100))+(K51*(Main!$G$51/100))))/$G$6</f>
        <v>2.966866666666667</v>
      </c>
      <c r="H51">
        <f>'Req. Diario'!G50</f>
        <v>0.3046691340755382</v>
      </c>
      <c r="I51">
        <f>H51/$I$6</f>
        <v>1.9041820879721136</v>
      </c>
      <c r="J51">
        <f>'Req. Diario'!H50</f>
        <v>1.0597534992400002</v>
      </c>
      <c r="K51">
        <f>J51/$K$6</f>
        <v>0.00010597534992400001</v>
      </c>
      <c r="L51">
        <f>'Req. Diario'!I50</f>
        <v>17.3149</v>
      </c>
      <c r="M51">
        <f>L51/$M$6</f>
        <v>0.0173149</v>
      </c>
    </row>
    <row r="52">
      <c r="B52">
        <f>'Req. Diario'!D51</f>
        <v>1.588199816566365</v>
      </c>
      <c r="C52">
        <f>(B52-((E52*(Main!$E$31/100))+(G52*(Main!$E$36/100))+(I52*(Main!$E$46/100))+(K52*(Main!$E$51/100))))/$C$6</f>
        <v>2.995871056807788</v>
      </c>
      <c r="D52">
        <f>'Req. Diario'!E51</f>
        <v>0.5369200000000001</v>
      </c>
      <c r="E52">
        <f>(D52-((C52*(Main!$F$41/100))+(G52*(Main!$F$36/100))+(I52*(Main!$F$46/100))+(K52*(Main!$F$51/100))))/$E$6</f>
        <v>1.167217391304348</v>
      </c>
      <c r="F52">
        <f>'Req. Diario'!F51</f>
        <v>1.7801200000000001</v>
      </c>
      <c r="G52">
        <f>(F52-((C52*(Main!$G$41/100))+(E52*(Main!$G$31/100))+(I52*(Main!$G$46/100))+(K52*(Main!$G$51/100))))/$G$6</f>
        <v>2.966866666666667</v>
      </c>
      <c r="H52">
        <f>'Req. Diario'!G51</f>
        <v>0.3046691340755382</v>
      </c>
      <c r="I52">
        <f>H52/$I$6</f>
        <v>1.9041820879721136</v>
      </c>
      <c r="J52">
        <f>'Req. Diario'!H51</f>
        <v>1.0597534992400002</v>
      </c>
      <c r="K52">
        <f>J52/$K$6</f>
        <v>0.00010597534992400001</v>
      </c>
      <c r="L52">
        <f>'Req. Diario'!I51</f>
        <v>17.3149</v>
      </c>
      <c r="M52">
        <f>L52/$M$6</f>
        <v>0.0173149</v>
      </c>
    </row>
    <row r="53">
      <c r="B53">
        <f>'Req. Diario'!D52</f>
        <v>1.588199816566365</v>
      </c>
      <c r="C53">
        <f>(B53-((E53*(Main!$E$31/100))+(G53*(Main!$E$36/100))+(I53*(Main!$E$46/100))+(K53*(Main!$E$51/100))))/$C$6</f>
        <v>2.995871056807788</v>
      </c>
      <c r="D53">
        <f>'Req. Diario'!E52</f>
        <v>0.5369200000000001</v>
      </c>
      <c r="E53">
        <f>(D53-((C53*(Main!$F$41/100))+(G53*(Main!$F$36/100))+(I53*(Main!$F$46/100))+(K53*(Main!$F$51/100))))/$E$6</f>
        <v>1.167217391304348</v>
      </c>
      <c r="F53">
        <f>'Req. Diario'!F52</f>
        <v>1.7801200000000001</v>
      </c>
      <c r="G53">
        <f>(F53-((C53*(Main!$G$41/100))+(E53*(Main!$G$31/100))+(I53*(Main!$G$46/100))+(K53*(Main!$G$51/100))))/$G$6</f>
        <v>2.966866666666667</v>
      </c>
      <c r="H53">
        <f>'Req. Diario'!G52</f>
        <v>0.3046691340755382</v>
      </c>
      <c r="I53">
        <f>H53/$I$6</f>
        <v>1.9041820879721136</v>
      </c>
      <c r="J53">
        <f>'Req. Diario'!H52</f>
        <v>1.0597534992400002</v>
      </c>
      <c r="K53">
        <f>J53/$K$6</f>
        <v>0.00010597534992400001</v>
      </c>
      <c r="L53">
        <f>'Req. Diario'!I52</f>
        <v>17.3149</v>
      </c>
      <c r="M53">
        <f>L53/$M$6</f>
        <v>0.0173149</v>
      </c>
    </row>
    <row r="54">
      <c r="B54">
        <f>'Req. Diario'!D53</f>
        <v>1.588199816566365</v>
      </c>
      <c r="C54">
        <f>(B54-((E54*(Main!$E$31/100))+(G54*(Main!$E$36/100))+(I54*(Main!$E$46/100))+(K54*(Main!$E$51/100))))/$C$6</f>
        <v>2.995871056807788</v>
      </c>
      <c r="D54">
        <f>'Req. Diario'!E53</f>
        <v>0.5369200000000001</v>
      </c>
      <c r="E54">
        <f>(D54-((C54*(Main!$F$41/100))+(G54*(Main!$F$36/100))+(I54*(Main!$F$46/100))+(K54*(Main!$F$51/100))))/$E$6</f>
        <v>1.167217391304348</v>
      </c>
      <c r="F54">
        <f>'Req. Diario'!F53</f>
        <v>1.7801200000000001</v>
      </c>
      <c r="G54">
        <f>(F54-((C54*(Main!$G$41/100))+(E54*(Main!$G$31/100))+(I54*(Main!$G$46/100))+(K54*(Main!$G$51/100))))/$G$6</f>
        <v>2.966866666666667</v>
      </c>
      <c r="H54">
        <f>'Req. Diario'!G53</f>
        <v>0.3046691340755382</v>
      </c>
      <c r="I54">
        <f>H54/$I$6</f>
        <v>1.9041820879721136</v>
      </c>
      <c r="J54">
        <f>'Req. Diario'!H53</f>
        <v>1.0597534992400002</v>
      </c>
      <c r="K54">
        <f>J54/$K$6</f>
        <v>0.00010597534992400001</v>
      </c>
      <c r="L54">
        <f>'Req. Diario'!I53</f>
        <v>23.426</v>
      </c>
      <c r="M54">
        <f>L54/$M$6</f>
        <v>0.023426</v>
      </c>
    </row>
    <row r="55">
      <c r="B55">
        <f>'Req. Diario'!D54</f>
        <v>1.588199816566365</v>
      </c>
      <c r="C55">
        <f>(B55-((E55*(Main!$E$31/100))+(G55*(Main!$E$36/100))+(I55*(Main!$E$46/100))+(K55*(Main!$E$51/100))))/$C$6</f>
        <v>2.995871056807788</v>
      </c>
      <c r="D55">
        <f>'Req. Diario'!E54</f>
        <v>0.5369200000000001</v>
      </c>
      <c r="E55">
        <f>(D55-((C55*(Main!$F$41/100))+(G55*(Main!$F$36/100))+(I55*(Main!$F$46/100))+(K55*(Main!$F$51/100))))/$E$6</f>
        <v>1.167217391304348</v>
      </c>
      <c r="F55">
        <f>'Req. Diario'!F54</f>
        <v>1.7801200000000001</v>
      </c>
      <c r="G55">
        <f>(F55-((C55*(Main!$G$41/100))+(E55*(Main!$G$31/100))+(I55*(Main!$G$46/100))+(K55*(Main!$G$51/100))))/$G$6</f>
        <v>2.966866666666667</v>
      </c>
      <c r="H55">
        <f>'Req. Diario'!G54</f>
        <v>0.3046691340755382</v>
      </c>
      <c r="I55">
        <f>H55/$I$6</f>
        <v>1.9041820879721136</v>
      </c>
      <c r="J55">
        <f>'Req. Diario'!H54</f>
        <v>1.0597534992400002</v>
      </c>
      <c r="K55">
        <f>J55/$K$6</f>
        <v>0.00010597534992400001</v>
      </c>
      <c r="L55">
        <f>'Req. Diario'!I54</f>
        <v>23.426</v>
      </c>
      <c r="M55">
        <f>L55/$M$6</f>
        <v>0.023426</v>
      </c>
    </row>
    <row r="56">
      <c r="A56">
        <v>8</v>
      </c>
      <c r="B56">
        <f>'Req. Diario'!D55</f>
        <v>1.588199816566365</v>
      </c>
      <c r="C56">
        <f>(B56-((E56*(Main!$E$31/100))+(G56*(Main!$E$36/100))+(I56*(Main!$E$46/100))+(K56*(Main!$E$51/100))))/$C$6</f>
        <v>2.8477878810043853</v>
      </c>
      <c r="D56">
        <f>'Req. Diario'!E55</f>
        <v>0.711</v>
      </c>
      <c r="E56">
        <f>(D56-((C56*(Main!$F$41/100))+(G56*(Main!$F$36/100))+(I56*(Main!$F$46/100))+(K56*(Main!$F$51/100))))/$E$6</f>
        <v>1.5456521739130433</v>
      </c>
      <c r="F56">
        <f>'Req. Diario'!F55</f>
        <v>1.7801200000000001</v>
      </c>
      <c r="G56">
        <f>(F56-((C56*(Main!$G$41/100))+(E56*(Main!$G$31/100))+(I56*(Main!$G$46/100))+(K56*(Main!$G$51/100))))/$G$6</f>
        <v>2.966866666666667</v>
      </c>
      <c r="H56">
        <f>'Req. Diario'!G55</f>
        <v>0.3046691340755382</v>
      </c>
      <c r="I56">
        <f>H56/$I$6</f>
        <v>1.9041820879721136</v>
      </c>
      <c r="J56">
        <f>'Req. Diario'!H55</f>
        <v>1.0597534992400002</v>
      </c>
      <c r="K56">
        <f>J56/$K$6</f>
        <v>0.00010597534992400001</v>
      </c>
      <c r="L56">
        <f>'Req. Diario'!I55</f>
        <v>23.426</v>
      </c>
      <c r="M56">
        <f>L56/$M$6</f>
        <v>0.023426</v>
      </c>
    </row>
    <row r="57">
      <c r="B57">
        <f>'Req. Diario'!D56</f>
        <v>1.588199816566365</v>
      </c>
      <c r="C57">
        <f>(B57-((E57*(Main!$E$31/100))+(G57*(Main!$E$36/100))+(I57*(Main!$E$46/100))+(K57*(Main!$E$51/100))))/$C$6</f>
        <v>2.8477878810043853</v>
      </c>
      <c r="D57">
        <f>'Req. Diario'!E56</f>
        <v>0.711</v>
      </c>
      <c r="E57">
        <f>(D57-((C57*(Main!$F$41/100))+(G57*(Main!$F$36/100))+(I57*(Main!$F$46/100))+(K57*(Main!$F$51/100))))/$E$6</f>
        <v>1.5456521739130433</v>
      </c>
      <c r="F57">
        <f>'Req. Diario'!F56</f>
        <v>1.7801200000000001</v>
      </c>
      <c r="G57">
        <f>(F57-((C57*(Main!$G$41/100))+(E57*(Main!$G$31/100))+(I57*(Main!$G$46/100))+(K57*(Main!$G$51/100))))/$G$6</f>
        <v>2.966866666666667</v>
      </c>
      <c r="H57">
        <f>'Req. Diario'!G56</f>
        <v>0.3046691340755382</v>
      </c>
      <c r="I57">
        <f>H57/$I$6</f>
        <v>1.9041820879721136</v>
      </c>
      <c r="J57">
        <f>'Req. Diario'!H56</f>
        <v>1.0597534992400002</v>
      </c>
      <c r="K57">
        <f>J57/$K$6</f>
        <v>0.00010597534992400001</v>
      </c>
      <c r="L57">
        <f>'Req. Diario'!I56</f>
        <v>23.426</v>
      </c>
      <c r="M57">
        <f>L57/$M$6</f>
        <v>0.023426</v>
      </c>
    </row>
    <row r="58">
      <c r="B58">
        <f>'Req. Diario'!D57</f>
        <v>1.588199816566365</v>
      </c>
      <c r="C58">
        <f>(B58-((E58*(Main!$E$31/100))+(G58*(Main!$E$36/100))+(I58*(Main!$E$46/100))+(K58*(Main!$E$51/100))))/$C$6</f>
        <v>2.8477878810043853</v>
      </c>
      <c r="D58">
        <f>'Req. Diario'!E57</f>
        <v>0.711</v>
      </c>
      <c r="E58">
        <f>(D58-((C58*(Main!$F$41/100))+(G58*(Main!$F$36/100))+(I58*(Main!$F$46/100))+(K58*(Main!$F$51/100))))/$E$6</f>
        <v>1.5456521739130433</v>
      </c>
      <c r="F58">
        <f>'Req. Diario'!F57</f>
        <v>1.7801200000000001</v>
      </c>
      <c r="G58">
        <f>(F58-((C58*(Main!$G$41/100))+(E58*(Main!$G$31/100))+(I58*(Main!$G$46/100))+(K58*(Main!$G$51/100))))/$G$6</f>
        <v>2.966866666666667</v>
      </c>
      <c r="H58">
        <f>'Req. Diario'!G57</f>
        <v>0.3046691340755382</v>
      </c>
      <c r="I58">
        <f>H58/$I$6</f>
        <v>1.9041820879721136</v>
      </c>
      <c r="J58">
        <f>'Req. Diario'!H57</f>
        <v>1.0597534992400002</v>
      </c>
      <c r="K58">
        <f>J58/$K$6</f>
        <v>0.00010597534992400001</v>
      </c>
      <c r="L58">
        <f>'Req. Diario'!I57</f>
        <v>23.426</v>
      </c>
      <c r="M58">
        <f>L58/$M$6</f>
        <v>0.023426</v>
      </c>
    </row>
    <row r="59">
      <c r="B59">
        <f>'Req. Diario'!D58</f>
        <v>1.588199816566365</v>
      </c>
      <c r="C59">
        <f>(B59-((E59*(Main!$E$31/100))+(G59*(Main!$E$36/100))+(I59*(Main!$E$46/100))+(K59*(Main!$E$51/100))))/$C$6</f>
        <v>2.8477878810043853</v>
      </c>
      <c r="D59">
        <f>'Req. Diario'!E58</f>
        <v>0.711</v>
      </c>
      <c r="E59">
        <f>(D59-((C59*(Main!$F$41/100))+(G59*(Main!$F$36/100))+(I59*(Main!$F$46/100))+(K59*(Main!$F$51/100))))/$E$6</f>
        <v>1.5456521739130433</v>
      </c>
      <c r="F59">
        <f>'Req. Diario'!F58</f>
        <v>1.7801200000000001</v>
      </c>
      <c r="G59">
        <f>(F59-((C59*(Main!$G$41/100))+(E59*(Main!$G$31/100))+(I59*(Main!$G$46/100))+(K59*(Main!$G$51/100))))/$G$6</f>
        <v>2.966866666666667</v>
      </c>
      <c r="H59">
        <f>'Req. Diario'!G58</f>
        <v>0.3046691340755382</v>
      </c>
      <c r="I59">
        <f>H59/$I$6</f>
        <v>1.9041820879721136</v>
      </c>
      <c r="J59">
        <f>'Req. Diario'!H58</f>
        <v>1.0597534992400002</v>
      </c>
      <c r="K59">
        <f>J59/$K$6</f>
        <v>0.00010597534992400001</v>
      </c>
      <c r="L59">
        <f>'Req. Diario'!I58</f>
        <v>23.426</v>
      </c>
      <c r="M59">
        <f>L59/$M$6</f>
        <v>0.023426</v>
      </c>
    </row>
    <row r="60">
      <c r="B60">
        <f>'Req. Diario'!D59</f>
        <v>1.588199816566365</v>
      </c>
      <c r="C60">
        <f>(B60-((E60*(Main!$E$31/100))+(G60*(Main!$E$36/100))+(I60*(Main!$E$46/100))+(K60*(Main!$E$51/100))))/$C$6</f>
        <v>2.8477878810043853</v>
      </c>
      <c r="D60">
        <f>'Req. Diario'!E59</f>
        <v>0.711</v>
      </c>
      <c r="E60">
        <f>(D60-((C60*(Main!$F$41/100))+(G60*(Main!$F$36/100))+(I60*(Main!$F$46/100))+(K60*(Main!$F$51/100))))/$E$6</f>
        <v>1.5456521739130433</v>
      </c>
      <c r="F60">
        <f>'Req. Diario'!F59</f>
        <v>1.7801200000000001</v>
      </c>
      <c r="G60">
        <f>(F60-((C60*(Main!$G$41/100))+(E60*(Main!$G$31/100))+(I60*(Main!$G$46/100))+(K60*(Main!$G$51/100))))/$G$6</f>
        <v>2.966866666666667</v>
      </c>
      <c r="H60">
        <f>'Req. Diario'!G59</f>
        <v>0.3046691340755382</v>
      </c>
      <c r="I60">
        <f>H60/$I$6</f>
        <v>1.9041820879721136</v>
      </c>
      <c r="J60">
        <f>'Req. Diario'!H59</f>
        <v>1.0597534992400002</v>
      </c>
      <c r="K60">
        <f>J60/$K$6</f>
        <v>0.00010597534992400001</v>
      </c>
      <c r="L60">
        <f>'Req. Diario'!I59</f>
        <v>23.426</v>
      </c>
      <c r="M60">
        <f>L60/$M$6</f>
        <v>0.023426</v>
      </c>
    </row>
    <row r="61">
      <c r="B61">
        <f>'Req. Diario'!D60</f>
        <v>1.588199816566365</v>
      </c>
      <c r="C61">
        <f>(B61-((E61*(Main!$E$31/100))+(G61*(Main!$E$36/100))+(I61*(Main!$E$46/100))+(K61*(Main!$E$51/100))))/$C$6</f>
        <v>2.8477878810043853</v>
      </c>
      <c r="D61">
        <f>'Req. Diario'!E60</f>
        <v>0.711</v>
      </c>
      <c r="E61">
        <f>(D61-((C61*(Main!$F$41/100))+(G61*(Main!$F$36/100))+(I61*(Main!$F$46/100))+(K61*(Main!$F$51/100))))/$E$6</f>
        <v>1.5456521739130433</v>
      </c>
      <c r="F61">
        <f>'Req. Diario'!F60</f>
        <v>1.7801200000000001</v>
      </c>
      <c r="G61">
        <f>(F61-((C61*(Main!$G$41/100))+(E61*(Main!$G$31/100))+(I61*(Main!$G$46/100))+(K61*(Main!$G$51/100))))/$G$6</f>
        <v>2.966866666666667</v>
      </c>
      <c r="H61">
        <f>'Req. Diario'!G60</f>
        <v>0.3046691340755382</v>
      </c>
      <c r="I61">
        <f>H61/$I$6</f>
        <v>1.9041820879721136</v>
      </c>
      <c r="J61">
        <f>'Req. Diario'!H60</f>
        <v>1.0597534992400002</v>
      </c>
      <c r="K61">
        <f>J61/$K$6</f>
        <v>0.00010597534992400001</v>
      </c>
      <c r="L61">
        <f>'Req. Diario'!I60</f>
        <v>23.426</v>
      </c>
      <c r="M61">
        <f>L61/$M$6</f>
        <v>0.023426</v>
      </c>
    </row>
    <row r="62">
      <c r="B62">
        <f>'Req. Diario'!D61</f>
        <v>1.588199816566365</v>
      </c>
      <c r="C62">
        <f>(B62-((E62*(Main!$E$31/100))+(G62*(Main!$E$36/100))+(I62*(Main!$E$46/100))+(K62*(Main!$E$51/100))))/$C$6</f>
        <v>2.8477878810043853</v>
      </c>
      <c r="D62">
        <f>'Req. Diario'!E61</f>
        <v>0.711</v>
      </c>
      <c r="E62">
        <f>(D62-((C62*(Main!$F$41/100))+(G62*(Main!$F$36/100))+(I62*(Main!$F$46/100))+(K62*(Main!$F$51/100))))/$E$6</f>
        <v>1.5456521739130433</v>
      </c>
      <c r="F62">
        <f>'Req. Diario'!F61</f>
        <v>1.7801200000000001</v>
      </c>
      <c r="G62">
        <f>(F62-((C62*(Main!$G$41/100))+(E62*(Main!$G$31/100))+(I62*(Main!$G$46/100))+(K62*(Main!$G$51/100))))/$G$6</f>
        <v>2.966866666666667</v>
      </c>
      <c r="H62">
        <f>'Req. Diario'!G61</f>
        <v>0.3046691340755382</v>
      </c>
      <c r="I62">
        <f>H62/$I$6</f>
        <v>1.9041820879721136</v>
      </c>
      <c r="J62">
        <f>'Req. Diario'!H61</f>
        <v>1.0597534992400002</v>
      </c>
      <c r="K62">
        <f>J62/$K$6</f>
        <v>0.00010597534992400001</v>
      </c>
      <c r="L62">
        <f>'Req. Diario'!I61</f>
        <v>23.426</v>
      </c>
      <c r="M62">
        <f>L62/$M$6</f>
        <v>0.023426</v>
      </c>
    </row>
    <row r="63">
      <c r="A63">
        <v>9</v>
      </c>
      <c r="B63">
        <f>'Req. Diario'!D62</f>
        <v>2.3822997248495477</v>
      </c>
      <c r="C63">
        <f>(B63-((E63*(Main!$E$31/100))+(G63*(Main!$E$36/100))+(I63*(Main!$E$46/100))+(K63*(Main!$E$51/100))))/$C$6</f>
        <v>4.271681821506578</v>
      </c>
      <c r="D63">
        <f>'Req. Diario'!E62</f>
        <v>1.0665</v>
      </c>
      <c r="E63">
        <f>(D63-((C63*(Main!$F$41/100))+(G63*(Main!$F$36/100))+(I63*(Main!$F$46/100))+(K63*(Main!$F$51/100))))/$E$6</f>
        <v>2.3184782608695653</v>
      </c>
      <c r="F63">
        <f>'Req. Diario'!F62</f>
        <v>2.67018</v>
      </c>
      <c r="G63">
        <f>(F63-((C63*(Main!$G$41/100))+(E63*(Main!$G$31/100))+(I63*(Main!$G$46/100))+(K63*(Main!$G$51/100))))/$G$6</f>
        <v>4.4503</v>
      </c>
      <c r="H63">
        <f>'Req. Diario'!G62</f>
        <v>0.45700370111330724</v>
      </c>
      <c r="I63">
        <f>H63/$I$6</f>
        <v>2.85627313195817</v>
      </c>
      <c r="J63">
        <f>'Req. Diario'!H62</f>
        <v>1.5896302488600003</v>
      </c>
      <c r="K63">
        <f>J63/$K$6</f>
        <v>0.00015896302488600003</v>
      </c>
      <c r="L63">
        <f>'Req. Diario'!I62</f>
        <v>23.426</v>
      </c>
      <c r="M63">
        <f>L63/$M$6</f>
        <v>0.023426</v>
      </c>
    </row>
    <row r="64">
      <c r="B64">
        <f>'Req. Diario'!D63</f>
        <v>2.3822997248495477</v>
      </c>
      <c r="C64">
        <f>(B64-((E64*(Main!$E$31/100))+(G64*(Main!$E$36/100))+(I64*(Main!$E$46/100))+(K64*(Main!$E$51/100))))/$C$6</f>
        <v>4.271681821506578</v>
      </c>
      <c r="D64">
        <f>'Req. Diario'!E63</f>
        <v>1.0665</v>
      </c>
      <c r="E64">
        <f>(D64-((C64*(Main!$F$41/100))+(G64*(Main!$F$36/100))+(I64*(Main!$F$46/100))+(K64*(Main!$F$51/100))))/$E$6</f>
        <v>2.3184782608695653</v>
      </c>
      <c r="F64">
        <f>'Req. Diario'!F63</f>
        <v>2.67018</v>
      </c>
      <c r="G64">
        <f>(F64-((C64*(Main!$G$41/100))+(E64*(Main!$G$31/100))+(I64*(Main!$G$46/100))+(K64*(Main!$G$51/100))))/$G$6</f>
        <v>4.4503</v>
      </c>
      <c r="H64">
        <f>'Req. Diario'!G63</f>
        <v>0.45700370111330724</v>
      </c>
      <c r="I64">
        <f>H64/$I$6</f>
        <v>2.85627313195817</v>
      </c>
      <c r="J64">
        <f>'Req. Diario'!H63</f>
        <v>1.5896302488600003</v>
      </c>
      <c r="K64">
        <f>J64/$K$6</f>
        <v>0.00015896302488600003</v>
      </c>
      <c r="L64">
        <f>'Req. Diario'!I63</f>
        <v>23.426</v>
      </c>
      <c r="M64">
        <f>L64/$M$6</f>
        <v>0.023426</v>
      </c>
    </row>
    <row r="65">
      <c r="B65">
        <f>'Req. Diario'!D64</f>
        <v>2.3822997248495477</v>
      </c>
      <c r="C65">
        <f>(B65-((E65*(Main!$E$31/100))+(G65*(Main!$E$36/100))+(I65*(Main!$E$46/100))+(K65*(Main!$E$51/100))))/$C$6</f>
        <v>4.271681821506578</v>
      </c>
      <c r="D65">
        <f>'Req. Diario'!E64</f>
        <v>1.0665</v>
      </c>
      <c r="E65">
        <f>(D65-((C65*(Main!$F$41/100))+(G65*(Main!$F$36/100))+(I65*(Main!$F$46/100))+(K65*(Main!$F$51/100))))/$E$6</f>
        <v>2.3184782608695653</v>
      </c>
      <c r="F65">
        <f>'Req. Diario'!F64</f>
        <v>2.67018</v>
      </c>
      <c r="G65">
        <f>(F65-((C65*(Main!$G$41/100))+(E65*(Main!$G$31/100))+(I65*(Main!$G$46/100))+(K65*(Main!$G$51/100))))/$G$6</f>
        <v>4.4503</v>
      </c>
      <c r="H65">
        <f>'Req. Diario'!G64</f>
        <v>0.45700370111330724</v>
      </c>
      <c r="I65">
        <f>H65/$I$6</f>
        <v>2.85627313195817</v>
      </c>
      <c r="J65">
        <f>'Req. Diario'!H64</f>
        <v>1.5896302488600003</v>
      </c>
      <c r="K65">
        <f>J65/$K$6</f>
        <v>0.00015896302488600003</v>
      </c>
      <c r="L65">
        <f>'Req. Diario'!I64</f>
        <v>23.426</v>
      </c>
      <c r="M65">
        <f>L65/$M$6</f>
        <v>0.023426</v>
      </c>
    </row>
    <row r="66">
      <c r="B66">
        <f>'Req. Diario'!D65</f>
        <v>2.3822997248495477</v>
      </c>
      <c r="C66">
        <f>(B66-((E66*(Main!$E$31/100))+(G66*(Main!$E$36/100))+(I66*(Main!$E$46/100))+(K66*(Main!$E$51/100))))/$C$6</f>
        <v>4.271681821506578</v>
      </c>
      <c r="D66">
        <f>'Req. Diario'!E65</f>
        <v>1.0665</v>
      </c>
      <c r="E66">
        <f>(D66-((C66*(Main!$F$41/100))+(G66*(Main!$F$36/100))+(I66*(Main!$F$46/100))+(K66*(Main!$F$51/100))))/$E$6</f>
        <v>2.3184782608695653</v>
      </c>
      <c r="F66">
        <f>'Req. Diario'!F65</f>
        <v>2.67018</v>
      </c>
      <c r="G66">
        <f>(F66-((C66*(Main!$G$41/100))+(E66*(Main!$G$31/100))+(I66*(Main!$G$46/100))+(K66*(Main!$G$51/100))))/$G$6</f>
        <v>4.4503</v>
      </c>
      <c r="H66">
        <f>'Req. Diario'!G65</f>
        <v>0.45700370111330724</v>
      </c>
      <c r="I66">
        <f>H66/$I$6</f>
        <v>2.85627313195817</v>
      </c>
      <c r="J66">
        <f>'Req. Diario'!H65</f>
        <v>1.5896302488600003</v>
      </c>
      <c r="K66">
        <f>J66/$K$6</f>
        <v>0.00015896302488600003</v>
      </c>
      <c r="L66">
        <f>'Req. Diario'!I65</f>
        <v>23.426</v>
      </c>
      <c r="M66">
        <f>L66/$M$6</f>
        <v>0.023426</v>
      </c>
    </row>
    <row r="67">
      <c r="B67">
        <f>'Req. Diario'!D66</f>
        <v>2.3822997248495477</v>
      </c>
      <c r="C67">
        <f>(B67-((E67*(Main!$E$31/100))+(G67*(Main!$E$36/100))+(I67*(Main!$E$46/100))+(K67*(Main!$E$51/100))))/$C$6</f>
        <v>4.271681821506578</v>
      </c>
      <c r="D67">
        <f>'Req. Diario'!E66</f>
        <v>1.0665</v>
      </c>
      <c r="E67">
        <f>(D67-((C67*(Main!$F$41/100))+(G67*(Main!$F$36/100))+(I67*(Main!$F$46/100))+(K67*(Main!$F$51/100))))/$E$6</f>
        <v>2.3184782608695653</v>
      </c>
      <c r="F67">
        <f>'Req. Diario'!F66</f>
        <v>2.67018</v>
      </c>
      <c r="G67">
        <f>(F67-((C67*(Main!$G$41/100))+(E67*(Main!$G$31/100))+(I67*(Main!$G$46/100))+(K67*(Main!$G$51/100))))/$G$6</f>
        <v>4.4503</v>
      </c>
      <c r="H67">
        <f>'Req. Diario'!G66</f>
        <v>0.45700370111330724</v>
      </c>
      <c r="I67">
        <f>H67/$I$6</f>
        <v>2.85627313195817</v>
      </c>
      <c r="J67">
        <f>'Req. Diario'!H66</f>
        <v>1.5896302488600003</v>
      </c>
      <c r="K67">
        <f>J67/$K$6</f>
        <v>0.00015896302488600003</v>
      </c>
      <c r="L67">
        <f>'Req. Diario'!I66</f>
        <v>23.426</v>
      </c>
      <c r="M67">
        <f>L67/$M$6</f>
        <v>0.023426</v>
      </c>
    </row>
    <row r="68">
      <c r="B68">
        <f>'Req. Diario'!D67</f>
        <v>2.3822997248495477</v>
      </c>
      <c r="C68">
        <f>(B68-((E68*(Main!$E$31/100))+(G68*(Main!$E$36/100))+(I68*(Main!$E$46/100))+(K68*(Main!$E$51/100))))/$C$6</f>
        <v>4.271681821506578</v>
      </c>
      <c r="D68">
        <f>'Req. Diario'!E67</f>
        <v>1.0665</v>
      </c>
      <c r="E68">
        <f>(D68-((C68*(Main!$F$41/100))+(G68*(Main!$F$36/100))+(I68*(Main!$F$46/100))+(K68*(Main!$F$51/100))))/$E$6</f>
        <v>2.3184782608695653</v>
      </c>
      <c r="F68">
        <f>'Req. Diario'!F67</f>
        <v>2.67018</v>
      </c>
      <c r="G68">
        <f>(F68-((C68*(Main!$G$41/100))+(E68*(Main!$G$31/100))+(I68*(Main!$G$46/100))+(K68*(Main!$G$51/100))))/$G$6</f>
        <v>4.4503</v>
      </c>
      <c r="H68">
        <f>'Req. Diario'!G67</f>
        <v>0.45700370111330724</v>
      </c>
      <c r="I68">
        <f>H68/$I$6</f>
        <v>2.85627313195817</v>
      </c>
      <c r="J68">
        <f>'Req. Diario'!H67</f>
        <v>1.5896302488600003</v>
      </c>
      <c r="K68">
        <f>J68/$K$6</f>
        <v>0.00015896302488600003</v>
      </c>
      <c r="L68">
        <f>'Req. Diario'!I67</f>
        <v>23.426</v>
      </c>
      <c r="M68">
        <f>L68/$M$6</f>
        <v>0.023426</v>
      </c>
    </row>
    <row r="69">
      <c r="B69">
        <f>'Req. Diario'!D68</f>
        <v>2.3822997248495477</v>
      </c>
      <c r="C69">
        <f>(B69-((E69*(Main!$E$31/100))+(G69*(Main!$E$36/100))+(I69*(Main!$E$46/100))+(K69*(Main!$E$51/100))))/$C$6</f>
        <v>4.271681821506578</v>
      </c>
      <c r="D69">
        <f>'Req. Diario'!E68</f>
        <v>1.0665</v>
      </c>
      <c r="E69">
        <f>(D69-((C69*(Main!$F$41/100))+(G69*(Main!$F$36/100))+(I69*(Main!$F$46/100))+(K69*(Main!$F$51/100))))/$E$6</f>
        <v>2.3184782608695653</v>
      </c>
      <c r="F69">
        <f>'Req. Diario'!F68</f>
        <v>2.67018</v>
      </c>
      <c r="G69">
        <f>(F69-((C69*(Main!$G$41/100))+(E69*(Main!$G$31/100))+(I69*(Main!$G$46/100))+(K69*(Main!$G$51/100))))/$G$6</f>
        <v>4.4503</v>
      </c>
      <c r="H69">
        <f>'Req. Diario'!G68</f>
        <v>0.45700370111330724</v>
      </c>
      <c r="I69">
        <f>H69/$I$6</f>
        <v>2.85627313195817</v>
      </c>
      <c r="J69">
        <f>'Req. Diario'!H68</f>
        <v>1.5896302488600003</v>
      </c>
      <c r="K69">
        <f>J69/$K$6</f>
        <v>0.00015896302488600003</v>
      </c>
      <c r="L69">
        <f>'Req. Diario'!I68</f>
        <v>29.5372</v>
      </c>
      <c r="M69">
        <f>L69/$M$6</f>
        <v>0.0295372</v>
      </c>
    </row>
    <row r="70">
      <c r="A70">
        <v>10</v>
      </c>
      <c r="B70">
        <f>'Req. Diario'!D69</f>
        <v>2.3822997248495477</v>
      </c>
      <c r="C70">
        <f>(B70-((E70*(Main!$E$31/100))+(G70*(Main!$E$36/100))+(I70*(Main!$E$46/100))+(K70*(Main!$E$51/100))))/$C$6</f>
        <v>4.271681821506578</v>
      </c>
      <c r="D70">
        <f>'Req. Diario'!E69</f>
        <v>1.0665</v>
      </c>
      <c r="E70">
        <f>(D70-((C70*(Main!$F$41/100))+(G70*(Main!$F$36/100))+(I70*(Main!$F$46/100))+(K70*(Main!$F$51/100))))/$E$6</f>
        <v>2.3184782608695653</v>
      </c>
      <c r="F70">
        <f>'Req. Diario'!F69</f>
        <v>2.67018</v>
      </c>
      <c r="G70">
        <f>(F70-((C70*(Main!$G$41/100))+(E70*(Main!$G$31/100))+(I70*(Main!$G$46/100))+(K70*(Main!$G$51/100))))/$G$6</f>
        <v>4.4503</v>
      </c>
      <c r="H70">
        <f>'Req. Diario'!G69</f>
        <v>0.45700370111330724</v>
      </c>
      <c r="I70">
        <f>H70/$I$6</f>
        <v>2.85627313195817</v>
      </c>
      <c r="J70">
        <f>'Req. Diario'!H69</f>
        <v>1.5896302488600003</v>
      </c>
      <c r="K70">
        <f>J70/$K$6</f>
        <v>0.00015896302488600003</v>
      </c>
      <c r="L70">
        <f>'Req. Diario'!I69</f>
        <v>29.5372</v>
      </c>
      <c r="M70">
        <f>L70/$M$6</f>
        <v>0.0295372</v>
      </c>
    </row>
    <row r="71">
      <c r="B71">
        <f>'Req. Diario'!D70</f>
        <v>2.3822997248495477</v>
      </c>
      <c r="C71">
        <f>(B71-((E71*(Main!$E$31/100))+(G71*(Main!$E$36/100))+(I71*(Main!$E$46/100))+(K71*(Main!$E$51/100))))/$C$6</f>
        <v>4.271681821506578</v>
      </c>
      <c r="D71">
        <f>'Req. Diario'!E70</f>
        <v>1.0665</v>
      </c>
      <c r="E71">
        <f>(D71-((C71*(Main!$F$41/100))+(G71*(Main!$F$36/100))+(I71*(Main!$F$46/100))+(K71*(Main!$F$51/100))))/$E$6</f>
        <v>2.3184782608695653</v>
      </c>
      <c r="F71">
        <f>'Req. Diario'!F70</f>
        <v>2.67018</v>
      </c>
      <c r="G71">
        <f>(F71-((C71*(Main!$G$41/100))+(E71*(Main!$G$31/100))+(I71*(Main!$G$46/100))+(K71*(Main!$G$51/100))))/$G$6</f>
        <v>4.4503</v>
      </c>
      <c r="H71">
        <f>'Req. Diario'!G70</f>
        <v>0.45700370111330724</v>
      </c>
      <c r="I71">
        <f>H71/$I$6</f>
        <v>2.85627313195817</v>
      </c>
      <c r="J71">
        <f>'Req. Diario'!H70</f>
        <v>1.5896302488600003</v>
      </c>
      <c r="K71">
        <f>J71/$K$6</f>
        <v>0.00015896302488600003</v>
      </c>
      <c r="L71">
        <f>'Req. Diario'!I70</f>
        <v>29.5372</v>
      </c>
      <c r="M71">
        <f>L71/$M$6</f>
        <v>0.0295372</v>
      </c>
    </row>
    <row r="72">
      <c r="B72">
        <f>'Req. Diario'!D71</f>
        <v>2.3822997248495477</v>
      </c>
      <c r="C72">
        <f>(B72-((E72*(Main!$E$31/100))+(G72*(Main!$E$36/100))+(I72*(Main!$E$46/100))+(K72*(Main!$E$51/100))))/$C$6</f>
        <v>4.271681821506578</v>
      </c>
      <c r="D72">
        <f>'Req. Diario'!E71</f>
        <v>1.0665</v>
      </c>
      <c r="E72">
        <f>(D72-((C72*(Main!$F$41/100))+(G72*(Main!$F$36/100))+(I72*(Main!$F$46/100))+(K72*(Main!$F$51/100))))/$E$6</f>
        <v>2.3184782608695653</v>
      </c>
      <c r="F72">
        <f>'Req. Diario'!F71</f>
        <v>2.67018</v>
      </c>
      <c r="G72">
        <f>(F72-((C72*(Main!$G$41/100))+(E72*(Main!$G$31/100))+(I72*(Main!$G$46/100))+(K72*(Main!$G$51/100))))/$G$6</f>
        <v>4.4503</v>
      </c>
      <c r="H72">
        <f>'Req. Diario'!G71</f>
        <v>0.45700370111330724</v>
      </c>
      <c r="I72">
        <f>H72/$I$6</f>
        <v>2.85627313195817</v>
      </c>
      <c r="J72">
        <f>'Req. Diario'!H71</f>
        <v>1.5896302488600003</v>
      </c>
      <c r="K72">
        <f>J72/$K$6</f>
        <v>0.00015896302488600003</v>
      </c>
      <c r="L72">
        <f>'Req. Diario'!I71</f>
        <v>29.5372</v>
      </c>
      <c r="M72">
        <f>L72/$M$6</f>
        <v>0.0295372</v>
      </c>
    </row>
    <row r="73">
      <c r="B73">
        <f>'Req. Diario'!D72</f>
        <v>2.3822997248495477</v>
      </c>
      <c r="C73">
        <f>(B73-((E73*(Main!$E$31/100))+(G73*(Main!$E$36/100))+(I73*(Main!$E$46/100))+(K73*(Main!$E$51/100))))/$C$6</f>
        <v>4.271681821506578</v>
      </c>
      <c r="D73">
        <f>'Req. Diario'!E72</f>
        <v>1.0665</v>
      </c>
      <c r="E73">
        <f>(D73-((C73*(Main!$F$41/100))+(G73*(Main!$F$36/100))+(I73*(Main!$F$46/100))+(K73*(Main!$F$51/100))))/$E$6</f>
        <v>2.3184782608695653</v>
      </c>
      <c r="F73">
        <f>'Req. Diario'!F72</f>
        <v>2.67018</v>
      </c>
      <c r="G73">
        <f>(F73-((C73*(Main!$G$41/100))+(E73*(Main!$G$31/100))+(I73*(Main!$G$46/100))+(K73*(Main!$G$51/100))))/$G$6</f>
        <v>4.4503</v>
      </c>
      <c r="H73">
        <f>'Req. Diario'!G72</f>
        <v>0.45700370111330724</v>
      </c>
      <c r="I73">
        <f>H73/$I$6</f>
        <v>2.85627313195817</v>
      </c>
      <c r="J73">
        <f>'Req. Diario'!H72</f>
        <v>1.5896302488600003</v>
      </c>
      <c r="K73">
        <f>J73/$K$6</f>
        <v>0.00015896302488600003</v>
      </c>
      <c r="L73">
        <f>'Req. Diario'!I72</f>
        <v>29.5372</v>
      </c>
      <c r="M73">
        <f>L73/$M$6</f>
        <v>0.0295372</v>
      </c>
    </row>
    <row r="74">
      <c r="B74">
        <f>'Req. Diario'!D73</f>
        <v>2.3822997248495477</v>
      </c>
      <c r="C74">
        <f>(B74-((E74*(Main!$E$31/100))+(G74*(Main!$E$36/100))+(I74*(Main!$E$46/100))+(K74*(Main!$E$51/100))))/$C$6</f>
        <v>4.271681821506578</v>
      </c>
      <c r="D74">
        <f>'Req. Diario'!E73</f>
        <v>1.0665</v>
      </c>
      <c r="E74">
        <f>(D74-((C74*(Main!$F$41/100))+(G74*(Main!$F$36/100))+(I74*(Main!$F$46/100))+(K74*(Main!$F$51/100))))/$E$6</f>
        <v>2.3184782608695653</v>
      </c>
      <c r="F74">
        <f>'Req. Diario'!F73</f>
        <v>2.67018</v>
      </c>
      <c r="G74">
        <f>(F74-((C74*(Main!$G$41/100))+(E74*(Main!$G$31/100))+(I74*(Main!$G$46/100))+(K74*(Main!$G$51/100))))/$G$6</f>
        <v>4.4503</v>
      </c>
      <c r="H74">
        <f>'Req. Diario'!G73</f>
        <v>0.45700370111330724</v>
      </c>
      <c r="I74">
        <f>H74/$I$6</f>
        <v>2.85627313195817</v>
      </c>
      <c r="J74">
        <f>'Req. Diario'!H73</f>
        <v>1.5896302488600003</v>
      </c>
      <c r="K74">
        <f>J74/$K$6</f>
        <v>0.00015896302488600003</v>
      </c>
      <c r="L74">
        <f>'Req. Diario'!I73</f>
        <v>29.5372</v>
      </c>
      <c r="M74">
        <f>L74/$M$6</f>
        <v>0.0295372</v>
      </c>
    </row>
    <row r="75">
      <c r="B75">
        <f>'Req. Diario'!D74</f>
        <v>2.3822997248495477</v>
      </c>
      <c r="C75">
        <f>(B75-((E75*(Main!$E$31/100))+(G75*(Main!$E$36/100))+(I75*(Main!$E$46/100))+(K75*(Main!$E$51/100))))/$C$6</f>
        <v>4.271681821506578</v>
      </c>
      <c r="D75">
        <f>'Req. Diario'!E74</f>
        <v>1.0665</v>
      </c>
      <c r="E75">
        <f>(D75-((C75*(Main!$F$41/100))+(G75*(Main!$F$36/100))+(I75*(Main!$F$46/100))+(K75*(Main!$F$51/100))))/$E$6</f>
        <v>2.3184782608695653</v>
      </c>
      <c r="F75">
        <f>'Req. Diario'!F74</f>
        <v>2.67018</v>
      </c>
      <c r="G75">
        <f>(F75-((C75*(Main!$G$41/100))+(E75*(Main!$G$31/100))+(I75*(Main!$G$46/100))+(K75*(Main!$G$51/100))))/$G$6</f>
        <v>4.4503</v>
      </c>
      <c r="H75">
        <f>'Req. Diario'!G74</f>
        <v>0.45700370111330724</v>
      </c>
      <c r="I75">
        <f>H75/$I$6</f>
        <v>2.85627313195817</v>
      </c>
      <c r="J75">
        <f>'Req. Diario'!H74</f>
        <v>1.5896302488600003</v>
      </c>
      <c r="K75">
        <f>J75/$K$6</f>
        <v>0.00015896302488600003</v>
      </c>
      <c r="L75">
        <f>'Req. Diario'!I74</f>
        <v>29.5372</v>
      </c>
      <c r="M75">
        <f>L75/$M$6</f>
        <v>0.0295372</v>
      </c>
    </row>
    <row r="76">
      <c r="B76">
        <f>'Req. Diario'!D75</f>
        <v>2.3822997248495477</v>
      </c>
      <c r="C76">
        <f>(B76-((E76*(Main!$E$31/100))+(G76*(Main!$E$36/100))+(I76*(Main!$E$46/100))+(K76*(Main!$E$51/100))))/$C$6</f>
        <v>4.271681821506578</v>
      </c>
      <c r="D76">
        <f>'Req. Diario'!E75</f>
        <v>1.0665</v>
      </c>
      <c r="E76">
        <f>(D76-((C76*(Main!$F$41/100))+(G76*(Main!$F$36/100))+(I76*(Main!$F$46/100))+(K76*(Main!$F$51/100))))/$E$6</f>
        <v>2.3184782608695653</v>
      </c>
      <c r="F76">
        <f>'Req. Diario'!F75</f>
        <v>2.67018</v>
      </c>
      <c r="G76">
        <f>(F76-((C76*(Main!$G$41/100))+(E76*(Main!$G$31/100))+(I76*(Main!$G$46/100))+(K76*(Main!$G$51/100))))/$G$6</f>
        <v>4.4503</v>
      </c>
      <c r="H76">
        <f>'Req. Diario'!G75</f>
        <v>0.45700370111330724</v>
      </c>
      <c r="I76">
        <f>H76/$I$6</f>
        <v>2.85627313195817</v>
      </c>
      <c r="J76">
        <f>'Req. Diario'!H75</f>
        <v>1.5896302488600003</v>
      </c>
      <c r="K76">
        <f>J76/$K$6</f>
        <v>0.00015896302488600003</v>
      </c>
      <c r="L76">
        <f>'Req. Diario'!I75</f>
        <v>29.5372</v>
      </c>
      <c r="M76">
        <f>L76/$M$6</f>
        <v>0.0295372</v>
      </c>
    </row>
    <row r="77">
      <c r="A77">
        <v>11</v>
      </c>
      <c r="B77">
        <f>'Req. Diario'!D76</f>
        <v>2.3822997248495477</v>
      </c>
      <c r="C77">
        <f>(B77-((E77*(Main!$E$31/100))+(G77*(Main!$E$36/100))+(I77*(Main!$E$46/100))+(K77*(Main!$E$51/100))))/$C$6</f>
        <v>4.374169534171984</v>
      </c>
      <c r="D77">
        <f>'Req. Diario'!E76</f>
        <v>0.9460200000000001</v>
      </c>
      <c r="E77">
        <f>(D77-((C77*(Main!$F$41/100))+(G77*(Main!$F$36/100))+(I77*(Main!$F$46/100))+(K77*(Main!$F$51/100))))/$E$6</f>
        <v>2.0565652173913045</v>
      </c>
      <c r="F77">
        <f>'Req. Diario'!F76</f>
        <v>2.67018</v>
      </c>
      <c r="G77">
        <f>(F77-((C77*(Main!$G$41/100))+(E77*(Main!$G$31/100))+(I77*(Main!$G$46/100))+(K77*(Main!$G$51/100))))/$G$6</f>
        <v>4.4503</v>
      </c>
      <c r="H77">
        <f>'Req. Diario'!G76</f>
        <v>0.45700370111330724</v>
      </c>
      <c r="I77">
        <f>H77/$I$6</f>
        <v>2.85627313195817</v>
      </c>
      <c r="J77">
        <f>'Req. Diario'!H76</f>
        <v>1.5896302488600003</v>
      </c>
      <c r="K77">
        <f>J77/$K$6</f>
        <v>0.00015896302488600003</v>
      </c>
      <c r="L77">
        <f>'Req. Diario'!I76</f>
        <v>29.5372</v>
      </c>
      <c r="M77">
        <f>L77/$M$6</f>
        <v>0.0295372</v>
      </c>
    </row>
    <row r="78">
      <c r="B78">
        <f>'Req. Diario'!D77</f>
        <v>2.3822997248495477</v>
      </c>
      <c r="C78">
        <f>(B78-((E78*(Main!$E$31/100))+(G78*(Main!$E$36/100))+(I78*(Main!$E$46/100))+(K78*(Main!$E$51/100))))/$C$6</f>
        <v>4.374169534171984</v>
      </c>
      <c r="D78">
        <f>'Req. Diario'!E77</f>
        <v>0.9460200000000001</v>
      </c>
      <c r="E78">
        <f>(D78-((C78*(Main!$F$41/100))+(G78*(Main!$F$36/100))+(I78*(Main!$F$46/100))+(K78*(Main!$F$51/100))))/$E$6</f>
        <v>2.0565652173913045</v>
      </c>
      <c r="F78">
        <f>'Req. Diario'!F77</f>
        <v>2.67018</v>
      </c>
      <c r="G78">
        <f>(F78-((C78*(Main!$G$41/100))+(E78*(Main!$G$31/100))+(I78*(Main!$G$46/100))+(K78*(Main!$G$51/100))))/$G$6</f>
        <v>4.4503</v>
      </c>
      <c r="H78">
        <f>'Req. Diario'!G77</f>
        <v>0.45700370111330724</v>
      </c>
      <c r="I78">
        <f>H78/$I$6</f>
        <v>2.85627313195817</v>
      </c>
      <c r="J78">
        <f>'Req. Diario'!H77</f>
        <v>1.5896302488600003</v>
      </c>
      <c r="K78">
        <f>J78/$K$6</f>
        <v>0.00015896302488600003</v>
      </c>
      <c r="L78">
        <f>'Req. Diario'!I77</f>
        <v>29.5372</v>
      </c>
      <c r="M78">
        <f>L78/$M$6</f>
        <v>0.0295372</v>
      </c>
    </row>
    <row r="79">
      <c r="B79">
        <f>'Req. Diario'!D78</f>
        <v>2.3822997248495477</v>
      </c>
      <c r="C79">
        <f>(B79-((E79*(Main!$E$31/100))+(G79*(Main!$E$36/100))+(I79*(Main!$E$46/100))+(K79*(Main!$E$51/100))))/$C$6</f>
        <v>4.374169534171984</v>
      </c>
      <c r="D79">
        <f>'Req. Diario'!E78</f>
        <v>0.9460200000000001</v>
      </c>
      <c r="E79">
        <f>(D79-((C79*(Main!$F$41/100))+(G79*(Main!$F$36/100))+(I79*(Main!$F$46/100))+(K79*(Main!$F$51/100))))/$E$6</f>
        <v>2.0565652173913045</v>
      </c>
      <c r="F79">
        <f>'Req. Diario'!F78</f>
        <v>2.67018</v>
      </c>
      <c r="G79">
        <f>(F79-((C79*(Main!$G$41/100))+(E79*(Main!$G$31/100))+(I79*(Main!$G$46/100))+(K79*(Main!$G$51/100))))/$G$6</f>
        <v>4.4503</v>
      </c>
      <c r="H79">
        <f>'Req. Diario'!G78</f>
        <v>0.45700370111330724</v>
      </c>
      <c r="I79">
        <f>H79/$I$6</f>
        <v>2.85627313195817</v>
      </c>
      <c r="J79">
        <f>'Req. Diario'!H78</f>
        <v>1.5896302488600003</v>
      </c>
      <c r="K79">
        <f>J79/$K$6</f>
        <v>0.00015896302488600003</v>
      </c>
      <c r="L79">
        <f>'Req. Diario'!I78</f>
        <v>29.5372</v>
      </c>
      <c r="M79">
        <f>L79/$M$6</f>
        <v>0.0295372</v>
      </c>
    </row>
    <row r="80">
      <c r="B80">
        <f>'Req. Diario'!D79</f>
        <v>2.3822997248495477</v>
      </c>
      <c r="C80">
        <f>(B80-((E80*(Main!$E$31/100))+(G80*(Main!$E$36/100))+(I80*(Main!$E$46/100))+(K80*(Main!$E$51/100))))/$C$6</f>
        <v>4.374169534171984</v>
      </c>
      <c r="D80">
        <f>'Req. Diario'!E79</f>
        <v>0.9460200000000001</v>
      </c>
      <c r="E80">
        <f>(D80-((C80*(Main!$F$41/100))+(G80*(Main!$F$36/100))+(I80*(Main!$F$46/100))+(K80*(Main!$F$51/100))))/$E$6</f>
        <v>2.0565652173913045</v>
      </c>
      <c r="F80">
        <f>'Req. Diario'!F79</f>
        <v>2.67018</v>
      </c>
      <c r="G80">
        <f>(F80-((C80*(Main!$G$41/100))+(E80*(Main!$G$31/100))+(I80*(Main!$G$46/100))+(K80*(Main!$G$51/100))))/$G$6</f>
        <v>4.4503</v>
      </c>
      <c r="H80">
        <f>'Req. Diario'!G79</f>
        <v>0.45700370111330724</v>
      </c>
      <c r="I80">
        <f>H80/$I$6</f>
        <v>2.85627313195817</v>
      </c>
      <c r="J80">
        <f>'Req. Diario'!H79</f>
        <v>1.5896302488600003</v>
      </c>
      <c r="K80">
        <f>J80/$K$6</f>
        <v>0.00015896302488600003</v>
      </c>
      <c r="L80">
        <f>'Req. Diario'!I79</f>
        <v>29.5372</v>
      </c>
      <c r="M80">
        <f>L80/$M$6</f>
        <v>0.0295372</v>
      </c>
    </row>
    <row r="81">
      <c r="B81">
        <f>'Req. Diario'!D80</f>
        <v>2.3822997248495477</v>
      </c>
      <c r="C81">
        <f>(B81-((E81*(Main!$E$31/100))+(G81*(Main!$E$36/100))+(I81*(Main!$E$46/100))+(K81*(Main!$E$51/100))))/$C$6</f>
        <v>4.374169534171984</v>
      </c>
      <c r="D81">
        <f>'Req. Diario'!E80</f>
        <v>0.9460200000000001</v>
      </c>
      <c r="E81">
        <f>(D81-((C81*(Main!$F$41/100))+(G81*(Main!$F$36/100))+(I81*(Main!$F$46/100))+(K81*(Main!$F$51/100))))/$E$6</f>
        <v>2.0565652173913045</v>
      </c>
      <c r="F81">
        <f>'Req. Diario'!F80</f>
        <v>2.67018</v>
      </c>
      <c r="G81">
        <f>(F81-((C81*(Main!$G$41/100))+(E81*(Main!$G$31/100))+(I81*(Main!$G$46/100))+(K81*(Main!$G$51/100))))/$G$6</f>
        <v>4.4503</v>
      </c>
      <c r="H81">
        <f>'Req. Diario'!G80</f>
        <v>0.45700370111330724</v>
      </c>
      <c r="I81">
        <f>H81/$I$6</f>
        <v>2.85627313195817</v>
      </c>
      <c r="J81">
        <f>'Req. Diario'!H80</f>
        <v>1.5896302488600003</v>
      </c>
      <c r="K81">
        <f>J81/$K$6</f>
        <v>0.00015896302488600003</v>
      </c>
      <c r="L81">
        <f>'Req. Diario'!I80</f>
        <v>29.5372</v>
      </c>
      <c r="M81">
        <f>L81/$M$6</f>
        <v>0.0295372</v>
      </c>
    </row>
    <row r="82">
      <c r="B82">
        <f>'Req. Diario'!D81</f>
        <v>2.3822997248495477</v>
      </c>
      <c r="C82">
        <f>(B82-((E82*(Main!$E$31/100))+(G82*(Main!$E$36/100))+(I82*(Main!$E$46/100))+(K82*(Main!$E$51/100))))/$C$6</f>
        <v>4.374169534171984</v>
      </c>
      <c r="D82">
        <f>'Req. Diario'!E81</f>
        <v>0.9460200000000001</v>
      </c>
      <c r="E82">
        <f>(D82-((C82*(Main!$F$41/100))+(G82*(Main!$F$36/100))+(I82*(Main!$F$46/100))+(K82*(Main!$F$51/100))))/$E$6</f>
        <v>2.0565652173913045</v>
      </c>
      <c r="F82">
        <f>'Req. Diario'!F81</f>
        <v>2.67018</v>
      </c>
      <c r="G82">
        <f>(F82-((C82*(Main!$G$41/100))+(E82*(Main!$G$31/100))+(I82*(Main!$G$46/100))+(K82*(Main!$G$51/100))))/$G$6</f>
        <v>4.4503</v>
      </c>
      <c r="H82">
        <f>'Req. Diario'!G81</f>
        <v>0.45700370111330724</v>
      </c>
      <c r="I82">
        <f>H82/$I$6</f>
        <v>2.85627313195817</v>
      </c>
      <c r="J82">
        <f>'Req. Diario'!H81</f>
        <v>1.5896302488600003</v>
      </c>
      <c r="K82">
        <f>J82/$K$6</f>
        <v>0.00015896302488600003</v>
      </c>
      <c r="L82">
        <f>'Req. Diario'!I81</f>
        <v>29.5372</v>
      </c>
      <c r="M82">
        <f>L82/$M$6</f>
        <v>0.0295372</v>
      </c>
    </row>
    <row r="83">
      <c r="B83">
        <f>'Req. Diario'!D82</f>
        <v>2.3822997248495477</v>
      </c>
      <c r="C83">
        <f>(B83-((E83*(Main!$E$31/100))+(G83*(Main!$E$36/100))+(I83*(Main!$E$46/100))+(K83*(Main!$E$51/100))))/$C$6</f>
        <v>4.374169534171984</v>
      </c>
      <c r="D83">
        <f>'Req. Diario'!E82</f>
        <v>0.9460200000000001</v>
      </c>
      <c r="E83">
        <f>(D83-((C83*(Main!$F$41/100))+(G83*(Main!$F$36/100))+(I83*(Main!$F$46/100))+(K83*(Main!$F$51/100))))/$E$6</f>
        <v>2.0565652173913045</v>
      </c>
      <c r="F83">
        <f>'Req. Diario'!F82</f>
        <v>2.67018</v>
      </c>
      <c r="G83">
        <f>(F83-((C83*(Main!$G$41/100))+(E83*(Main!$G$31/100))+(I83*(Main!$G$46/100))+(K83*(Main!$G$51/100))))/$G$6</f>
        <v>4.4503</v>
      </c>
      <c r="H83">
        <f>'Req. Diario'!G82</f>
        <v>0.45700370111330724</v>
      </c>
      <c r="I83">
        <f>H83/$I$6</f>
        <v>2.85627313195817</v>
      </c>
      <c r="J83">
        <f>'Req. Diario'!H82</f>
        <v>1.5896302488600003</v>
      </c>
      <c r="K83">
        <f>J83/$K$6</f>
        <v>0.00015896302488600003</v>
      </c>
      <c r="L83">
        <f>'Req. Diario'!I82</f>
        <v>29.5372</v>
      </c>
      <c r="M83">
        <f>L83/$M$6</f>
        <v>0.0295372</v>
      </c>
    </row>
    <row r="84">
      <c r="A84">
        <v>12</v>
      </c>
      <c r="B84">
        <f>'Req. Diario'!D83</f>
        <v>2.3822997248495477</v>
      </c>
      <c r="C84">
        <f>(B84-((E84*(Main!$E$31/100))+(G84*(Main!$E$36/100))+(I84*(Main!$E$46/100))+(K84*(Main!$E$51/100))))/$C$6</f>
        <v>4.374169534171984</v>
      </c>
      <c r="D84">
        <f>'Req. Diario'!E83</f>
        <v>0.9460200000000001</v>
      </c>
      <c r="E84">
        <f>(D84-((C84*(Main!$F$41/100))+(G84*(Main!$F$36/100))+(I84*(Main!$F$46/100))+(K84*(Main!$F$51/100))))/$E$6</f>
        <v>2.0565652173913045</v>
      </c>
      <c r="F84">
        <f>'Req. Diario'!F83</f>
        <v>2.67018</v>
      </c>
      <c r="G84">
        <f>(F84-((C84*(Main!$G$41/100))+(E84*(Main!$G$31/100))+(I84*(Main!$G$46/100))+(K84*(Main!$G$51/100))))/$G$6</f>
        <v>4.4503</v>
      </c>
      <c r="H84">
        <f>'Req. Diario'!G83</f>
        <v>0.45700370111330724</v>
      </c>
      <c r="I84">
        <f>H84/$I$6</f>
        <v>2.85627313195817</v>
      </c>
      <c r="J84">
        <f>'Req. Diario'!H83</f>
        <v>1.5896302488600003</v>
      </c>
      <c r="K84">
        <f>J84/$K$6</f>
        <v>0.00015896302488600003</v>
      </c>
      <c r="L84">
        <f>'Req. Diario'!I83</f>
        <v>29.5372</v>
      </c>
      <c r="M84">
        <f>L84/$M$6</f>
        <v>0.0295372</v>
      </c>
    </row>
    <row r="85">
      <c r="B85">
        <f>'Req. Diario'!D84</f>
        <v>2.3822997248495477</v>
      </c>
      <c r="C85">
        <f>(B85-((E85*(Main!$E$31/100))+(G85*(Main!$E$36/100))+(I85*(Main!$E$46/100))+(K85*(Main!$E$51/100))))/$C$6</f>
        <v>4.374169534171984</v>
      </c>
      <c r="D85">
        <f>'Req. Diario'!E84</f>
        <v>0.9460200000000001</v>
      </c>
      <c r="E85">
        <f>(D85-((C85*(Main!$F$41/100))+(G85*(Main!$F$36/100))+(I85*(Main!$F$46/100))+(K85*(Main!$F$51/100))))/$E$6</f>
        <v>2.0565652173913045</v>
      </c>
      <c r="F85">
        <f>'Req. Diario'!F84</f>
        <v>2.67018</v>
      </c>
      <c r="G85">
        <f>(F85-((C85*(Main!$G$41/100))+(E85*(Main!$G$31/100))+(I85*(Main!$G$46/100))+(K85*(Main!$G$51/100))))/$G$6</f>
        <v>4.4503</v>
      </c>
      <c r="H85">
        <f>'Req. Diario'!G84</f>
        <v>0.45700370111330724</v>
      </c>
      <c r="I85">
        <f>H85/$I$6</f>
        <v>2.85627313195817</v>
      </c>
      <c r="J85">
        <f>'Req. Diario'!H84</f>
        <v>1.5896302488600003</v>
      </c>
      <c r="K85">
        <f>J85/$K$6</f>
        <v>0.00015896302488600003</v>
      </c>
      <c r="L85">
        <f>'Req. Diario'!I84</f>
        <v>29.5372</v>
      </c>
      <c r="M85">
        <f>L85/$M$6</f>
        <v>0.0295372</v>
      </c>
    </row>
    <row r="86">
      <c r="B86">
        <f>'Req. Diario'!D85</f>
        <v>2.3822997248495477</v>
      </c>
      <c r="C86">
        <f>(B86-((E86*(Main!$E$31/100))+(G86*(Main!$E$36/100))+(I86*(Main!$E$46/100))+(K86*(Main!$E$51/100))))/$C$6</f>
        <v>4.374169534171984</v>
      </c>
      <c r="D86">
        <f>'Req. Diario'!E85</f>
        <v>0.9460200000000001</v>
      </c>
      <c r="E86">
        <f>(D86-((C86*(Main!$F$41/100))+(G86*(Main!$F$36/100))+(I86*(Main!$F$46/100))+(K86*(Main!$F$51/100))))/$E$6</f>
        <v>2.0565652173913045</v>
      </c>
      <c r="F86">
        <f>'Req. Diario'!F85</f>
        <v>2.67018</v>
      </c>
      <c r="G86">
        <f>(F86-((C86*(Main!$G$41/100))+(E86*(Main!$G$31/100))+(I86*(Main!$G$46/100))+(K86*(Main!$G$51/100))))/$G$6</f>
        <v>4.4503</v>
      </c>
      <c r="H86">
        <f>'Req. Diario'!G85</f>
        <v>0.45700370111330724</v>
      </c>
      <c r="I86">
        <f>H86/$I$6</f>
        <v>2.85627313195817</v>
      </c>
      <c r="J86">
        <f>'Req. Diario'!H85</f>
        <v>1.5896302488600003</v>
      </c>
      <c r="K86">
        <f>J86/$K$6</f>
        <v>0.00015896302488600003</v>
      </c>
      <c r="L86">
        <f>'Req. Diario'!I85</f>
        <v>29.5372</v>
      </c>
      <c r="M86">
        <f>L86/$M$6</f>
        <v>0.0295372</v>
      </c>
    </row>
    <row r="87">
      <c r="B87">
        <f>'Req. Diario'!D86</f>
        <v>2.3822997248495477</v>
      </c>
      <c r="C87">
        <f>(B87-((E87*(Main!$E$31/100))+(G87*(Main!$E$36/100))+(I87*(Main!$E$46/100))+(K87*(Main!$E$51/100))))/$C$6</f>
        <v>4.374169534171984</v>
      </c>
      <c r="D87">
        <f>'Req. Diario'!E86</f>
        <v>0.9460200000000001</v>
      </c>
      <c r="E87">
        <f>(D87-((C87*(Main!$F$41/100))+(G87*(Main!$F$36/100))+(I87*(Main!$F$46/100))+(K87*(Main!$F$51/100))))/$E$6</f>
        <v>2.0565652173913045</v>
      </c>
      <c r="F87">
        <f>'Req. Diario'!F86</f>
        <v>2.67018</v>
      </c>
      <c r="G87">
        <f>(F87-((C87*(Main!$G$41/100))+(E87*(Main!$G$31/100))+(I87*(Main!$G$46/100))+(K87*(Main!$G$51/100))))/$G$6</f>
        <v>4.4503</v>
      </c>
      <c r="H87">
        <f>'Req. Diario'!G86</f>
        <v>0.45700370111330724</v>
      </c>
      <c r="I87">
        <f>H87/$I$6</f>
        <v>2.85627313195817</v>
      </c>
      <c r="J87">
        <f>'Req. Diario'!H86</f>
        <v>1.5896302488600003</v>
      </c>
      <c r="K87">
        <f>J87/$K$6</f>
        <v>0.00015896302488600003</v>
      </c>
      <c r="L87">
        <f>'Req. Diario'!I86</f>
        <v>35.6483</v>
      </c>
      <c r="M87">
        <f>L87/$M$6</f>
        <v>0.0356483</v>
      </c>
    </row>
    <row r="88">
      <c r="B88">
        <f>'Req. Diario'!D87</f>
        <v>2.3822997248495477</v>
      </c>
      <c r="C88">
        <f>(B88-((E88*(Main!$E$31/100))+(G88*(Main!$E$36/100))+(I88*(Main!$E$46/100))+(K88*(Main!$E$51/100))))/$C$6</f>
        <v>4.374169534171984</v>
      </c>
      <c r="D88">
        <f>'Req. Diario'!E87</f>
        <v>0.9460200000000001</v>
      </c>
      <c r="E88">
        <f>(D88-((C88*(Main!$F$41/100))+(G88*(Main!$F$36/100))+(I88*(Main!$F$46/100))+(K88*(Main!$F$51/100))))/$E$6</f>
        <v>2.0565652173913045</v>
      </c>
      <c r="F88">
        <f>'Req. Diario'!F87</f>
        <v>2.67018</v>
      </c>
      <c r="G88">
        <f>(F88-((C88*(Main!$G$41/100))+(E88*(Main!$G$31/100))+(I88*(Main!$G$46/100))+(K88*(Main!$G$51/100))))/$G$6</f>
        <v>4.4503</v>
      </c>
      <c r="H88">
        <f>'Req. Diario'!G87</f>
        <v>0.45700370111330724</v>
      </c>
      <c r="I88">
        <f>H88/$I$6</f>
        <v>2.85627313195817</v>
      </c>
      <c r="J88">
        <f>'Req. Diario'!H87</f>
        <v>1.5896302488600003</v>
      </c>
      <c r="K88">
        <f>J88/$K$6</f>
        <v>0.00015896302488600003</v>
      </c>
      <c r="L88">
        <f>'Req. Diario'!I87</f>
        <v>35.6483</v>
      </c>
      <c r="M88">
        <f>L88/$M$6</f>
        <v>0.0356483</v>
      </c>
    </row>
    <row r="89">
      <c r="B89">
        <f>'Req. Diario'!D88</f>
        <v>2.3822997248495477</v>
      </c>
      <c r="C89">
        <f>(B89-((E89*(Main!$E$31/100))+(G89*(Main!$E$36/100))+(I89*(Main!$E$46/100))+(K89*(Main!$E$51/100))))/$C$6</f>
        <v>4.374169534171984</v>
      </c>
      <c r="D89">
        <f>'Req. Diario'!E88</f>
        <v>0.9460200000000001</v>
      </c>
      <c r="E89">
        <f>(D89-((C89*(Main!$F$41/100))+(G89*(Main!$F$36/100))+(I89*(Main!$F$46/100))+(K89*(Main!$F$51/100))))/$E$6</f>
        <v>2.0565652173913045</v>
      </c>
      <c r="F89">
        <f>'Req. Diario'!F88</f>
        <v>2.67018</v>
      </c>
      <c r="G89">
        <f>(F89-((C89*(Main!$G$41/100))+(E89*(Main!$G$31/100))+(I89*(Main!$G$46/100))+(K89*(Main!$G$51/100))))/$G$6</f>
        <v>4.4503</v>
      </c>
      <c r="H89">
        <f>'Req. Diario'!G88</f>
        <v>0.45700370111330724</v>
      </c>
      <c r="I89">
        <f>H89/$I$6</f>
        <v>2.85627313195817</v>
      </c>
      <c r="J89">
        <f>'Req. Diario'!H88</f>
        <v>1.5896302488600003</v>
      </c>
      <c r="K89">
        <f>J89/$K$6</f>
        <v>0.00015896302488600003</v>
      </c>
      <c r="L89">
        <f>'Req. Diario'!I88</f>
        <v>35.6483</v>
      </c>
      <c r="M89">
        <f>L89/$M$6</f>
        <v>0.0356483</v>
      </c>
    </row>
    <row r="90">
      <c r="B90">
        <f>'Req. Diario'!D89</f>
        <v>2.3822997248495477</v>
      </c>
      <c r="C90">
        <f>(B90-((E90*(Main!$E$31/100))+(G90*(Main!$E$36/100))+(I90*(Main!$E$46/100))+(K90*(Main!$E$51/100))))/$C$6</f>
        <v>4.374169534171984</v>
      </c>
      <c r="D90">
        <f>'Req. Diario'!E89</f>
        <v>0.9460200000000001</v>
      </c>
      <c r="E90">
        <f>(D90-((C90*(Main!$F$41/100))+(G90*(Main!$F$36/100))+(I90*(Main!$F$46/100))+(K90*(Main!$F$51/100))))/$E$6</f>
        <v>2.0565652173913045</v>
      </c>
      <c r="F90">
        <f>'Req. Diario'!F89</f>
        <v>2.67018</v>
      </c>
      <c r="G90">
        <f>(F90-((C90*(Main!$G$41/100))+(E90*(Main!$G$31/100))+(I90*(Main!$G$46/100))+(K90*(Main!$G$51/100))))/$G$6</f>
        <v>4.4503</v>
      </c>
      <c r="H90">
        <f>'Req. Diario'!G89</f>
        <v>0.45700370111330724</v>
      </c>
      <c r="I90">
        <f>H90/$I$6</f>
        <v>2.85627313195817</v>
      </c>
      <c r="J90">
        <f>'Req. Diario'!H89</f>
        <v>1.5896302488600003</v>
      </c>
      <c r="K90">
        <f>J90/$K$6</f>
        <v>0.00015896302488600003</v>
      </c>
      <c r="L90">
        <f>'Req. Diario'!I89</f>
        <v>35.6483</v>
      </c>
      <c r="M90">
        <f>L90/$M$6</f>
        <v>0.0356483</v>
      </c>
    </row>
    <row r="91">
      <c r="A91">
        <v>13</v>
      </c>
      <c r="B91">
        <f>'Req. Diario'!D90</f>
        <v>2.8587596698194573</v>
      </c>
      <c r="C91">
        <f>(B91-((E91*(Main!$E$31/100))+(G91*(Main!$E$36/100))+(I91*(Main!$E$46/100))+(K91*(Main!$E$51/100))))/$C$6</f>
        <v>5.249003441006382</v>
      </c>
      <c r="D91">
        <f>'Req. Diario'!E90</f>
        <v>1.135224</v>
      </c>
      <c r="E91">
        <f>(D91-((C91*(Main!$F$41/100))+(G91*(Main!$F$36/100))+(I91*(Main!$F$46/100))+(K91*(Main!$F$51/100))))/$E$6</f>
        <v>2.4678782608695653</v>
      </c>
      <c r="F91">
        <f>'Req. Diario'!F90</f>
        <v>3.204216</v>
      </c>
      <c r="G91">
        <f>(F91-((C91*(Main!$G$41/100))+(E91*(Main!$G$31/100))+(I91*(Main!$G$46/100))+(K91*(Main!$G$51/100))))/$G$6</f>
        <v>5.34036</v>
      </c>
      <c r="H91">
        <f>'Req. Diario'!G90</f>
        <v>0.5484044413359687</v>
      </c>
      <c r="I91">
        <f>H91/$I$6</f>
        <v>3.4275277583498043</v>
      </c>
      <c r="J91">
        <f>'Req. Diario'!H90</f>
        <v>1.9075562986320003</v>
      </c>
      <c r="K91">
        <f>J91/$K$6</f>
        <v>0.00019075562986320003</v>
      </c>
      <c r="L91">
        <f>'Req. Diario'!I90</f>
        <v>35.6483</v>
      </c>
      <c r="M91">
        <f>L91/$M$6</f>
        <v>0.0356483</v>
      </c>
    </row>
    <row r="92">
      <c r="B92">
        <f>'Req. Diario'!D91</f>
        <v>2.8587596698194573</v>
      </c>
      <c r="C92">
        <f>(B92-((E92*(Main!$E$31/100))+(G92*(Main!$E$36/100))+(I92*(Main!$E$46/100))+(K92*(Main!$E$51/100))))/$C$6</f>
        <v>5.249003441006382</v>
      </c>
      <c r="D92">
        <f>'Req. Diario'!E91</f>
        <v>1.135224</v>
      </c>
      <c r="E92">
        <f>(D92-((C92*(Main!$F$41/100))+(G92*(Main!$F$36/100))+(I92*(Main!$F$46/100))+(K92*(Main!$F$51/100))))/$E$6</f>
        <v>2.4678782608695653</v>
      </c>
      <c r="F92">
        <f>'Req. Diario'!F91</f>
        <v>3.204216</v>
      </c>
      <c r="G92">
        <f>(F92-((C92*(Main!$G$41/100))+(E92*(Main!$G$31/100))+(I92*(Main!$G$46/100))+(K92*(Main!$G$51/100))))/$G$6</f>
        <v>5.34036</v>
      </c>
      <c r="H92">
        <f>'Req. Diario'!G91</f>
        <v>0.5484044413359687</v>
      </c>
      <c r="I92">
        <f>H92/$I$6</f>
        <v>3.4275277583498043</v>
      </c>
      <c r="J92">
        <f>'Req. Diario'!H91</f>
        <v>1.9075562986320003</v>
      </c>
      <c r="K92">
        <f>J92/$K$6</f>
        <v>0.00019075562986320003</v>
      </c>
      <c r="L92">
        <f>'Req. Diario'!I91</f>
        <v>35.6483</v>
      </c>
      <c r="M92">
        <f>L92/$M$6</f>
        <v>0.0356483</v>
      </c>
    </row>
    <row r="93">
      <c r="B93">
        <f>'Req. Diario'!D92</f>
        <v>2.8587596698194573</v>
      </c>
      <c r="C93">
        <f>(B93-((E93*(Main!$E$31/100))+(G93*(Main!$E$36/100))+(I93*(Main!$E$46/100))+(K93*(Main!$E$51/100))))/$C$6</f>
        <v>5.249003441006382</v>
      </c>
      <c r="D93">
        <f>'Req. Diario'!E92</f>
        <v>1.135224</v>
      </c>
      <c r="E93">
        <f>(D93-((C93*(Main!$F$41/100))+(G93*(Main!$F$36/100))+(I93*(Main!$F$46/100))+(K93*(Main!$F$51/100))))/$E$6</f>
        <v>2.4678782608695653</v>
      </c>
      <c r="F93">
        <f>'Req. Diario'!F92</f>
        <v>3.204216</v>
      </c>
      <c r="G93">
        <f>(F93-((C93*(Main!$G$41/100))+(E93*(Main!$G$31/100))+(I93*(Main!$G$46/100))+(K93*(Main!$G$51/100))))/$G$6</f>
        <v>5.34036</v>
      </c>
      <c r="H93">
        <f>'Req. Diario'!G92</f>
        <v>0.5484044413359687</v>
      </c>
      <c r="I93">
        <f>H93/$I$6</f>
        <v>3.4275277583498043</v>
      </c>
      <c r="J93">
        <f>'Req. Diario'!H92</f>
        <v>1.9075562986320003</v>
      </c>
      <c r="K93">
        <f>J93/$K$6</f>
        <v>0.00019075562986320003</v>
      </c>
      <c r="L93">
        <f>'Req. Diario'!I92</f>
        <v>35.6483</v>
      </c>
      <c r="M93">
        <f>L93/$M$6</f>
        <v>0.0356483</v>
      </c>
    </row>
    <row r="94">
      <c r="B94">
        <f>'Req. Diario'!D93</f>
        <v>2.8587596698194573</v>
      </c>
      <c r="C94">
        <f>(B94-((E94*(Main!$E$31/100))+(G94*(Main!$E$36/100))+(I94*(Main!$E$46/100))+(K94*(Main!$E$51/100))))/$C$6</f>
        <v>5.249003441006382</v>
      </c>
      <c r="D94">
        <f>'Req. Diario'!E93</f>
        <v>1.135224</v>
      </c>
      <c r="E94">
        <f>(D94-((C94*(Main!$F$41/100))+(G94*(Main!$F$36/100))+(I94*(Main!$F$46/100))+(K94*(Main!$F$51/100))))/$E$6</f>
        <v>2.4678782608695653</v>
      </c>
      <c r="F94">
        <f>'Req. Diario'!F93</f>
        <v>3.204216</v>
      </c>
      <c r="G94">
        <f>(F94-((C94*(Main!$G$41/100))+(E94*(Main!$G$31/100))+(I94*(Main!$G$46/100))+(K94*(Main!$G$51/100))))/$G$6</f>
        <v>5.34036</v>
      </c>
      <c r="H94">
        <f>'Req. Diario'!G93</f>
        <v>0.5484044413359687</v>
      </c>
      <c r="I94">
        <f>H94/$I$6</f>
        <v>3.4275277583498043</v>
      </c>
      <c r="J94">
        <f>'Req. Diario'!H93</f>
        <v>1.9075562986320003</v>
      </c>
      <c r="K94">
        <f>J94/$K$6</f>
        <v>0.00019075562986320003</v>
      </c>
      <c r="L94">
        <f>'Req. Diario'!I93</f>
        <v>35.6483</v>
      </c>
      <c r="M94">
        <f>L94/$M$6</f>
        <v>0.0356483</v>
      </c>
    </row>
    <row r="95">
      <c r="B95">
        <f>'Req. Diario'!D94</f>
        <v>2.8587596698194573</v>
      </c>
      <c r="C95">
        <f>(B95-((E95*(Main!$E$31/100))+(G95*(Main!$E$36/100))+(I95*(Main!$E$46/100))+(K95*(Main!$E$51/100))))/$C$6</f>
        <v>5.249003441006382</v>
      </c>
      <c r="D95">
        <f>'Req. Diario'!E94</f>
        <v>1.135224</v>
      </c>
      <c r="E95">
        <f>(D95-((C95*(Main!$F$41/100))+(G95*(Main!$F$36/100))+(I95*(Main!$F$46/100))+(K95*(Main!$F$51/100))))/$E$6</f>
        <v>2.4678782608695653</v>
      </c>
      <c r="F95">
        <f>'Req. Diario'!F94</f>
        <v>3.204216</v>
      </c>
      <c r="G95">
        <f>(F95-((C95*(Main!$G$41/100))+(E95*(Main!$G$31/100))+(I95*(Main!$G$46/100))+(K95*(Main!$G$51/100))))/$G$6</f>
        <v>5.34036</v>
      </c>
      <c r="H95">
        <f>'Req. Diario'!G94</f>
        <v>0.5484044413359687</v>
      </c>
      <c r="I95">
        <f>H95/$I$6</f>
        <v>3.4275277583498043</v>
      </c>
      <c r="J95">
        <f>'Req. Diario'!H94</f>
        <v>1.9075562986320003</v>
      </c>
      <c r="K95">
        <f>J95/$K$6</f>
        <v>0.00019075562986320003</v>
      </c>
      <c r="L95">
        <f>'Req. Diario'!I94</f>
        <v>35.6483</v>
      </c>
      <c r="M95">
        <f>L95/$M$6</f>
        <v>0.0356483</v>
      </c>
    </row>
    <row r="96">
      <c r="B96">
        <f>'Req. Diario'!D95</f>
        <v>2.8587596698194573</v>
      </c>
      <c r="C96">
        <f>(B96-((E96*(Main!$E$31/100))+(G96*(Main!$E$36/100))+(I96*(Main!$E$46/100))+(K96*(Main!$E$51/100))))/$C$6</f>
        <v>5.249003441006382</v>
      </c>
      <c r="D96">
        <f>'Req. Diario'!E95</f>
        <v>1.135224</v>
      </c>
      <c r="E96">
        <f>(D96-((C96*(Main!$F$41/100))+(G96*(Main!$F$36/100))+(I96*(Main!$F$46/100))+(K96*(Main!$F$51/100))))/$E$6</f>
        <v>2.4678782608695653</v>
      </c>
      <c r="F96">
        <f>'Req. Diario'!F95</f>
        <v>3.204216</v>
      </c>
      <c r="G96">
        <f>(F96-((C96*(Main!$G$41/100))+(E96*(Main!$G$31/100))+(I96*(Main!$G$46/100))+(K96*(Main!$G$51/100))))/$G$6</f>
        <v>5.34036</v>
      </c>
      <c r="H96">
        <f>'Req. Diario'!G95</f>
        <v>0.5484044413359687</v>
      </c>
      <c r="I96">
        <f>H96/$I$6</f>
        <v>3.4275277583498043</v>
      </c>
      <c r="J96">
        <f>'Req. Diario'!H95</f>
        <v>1.9075562986320003</v>
      </c>
      <c r="K96">
        <f>J96/$K$6</f>
        <v>0.00019075562986320003</v>
      </c>
      <c r="L96">
        <f>'Req. Diario'!I95</f>
        <v>35.6483</v>
      </c>
      <c r="M96">
        <f>L96/$M$6</f>
        <v>0.0356483</v>
      </c>
    </row>
    <row r="97">
      <c r="B97">
        <f>'Req. Diario'!D96</f>
        <v>2.8587596698194573</v>
      </c>
      <c r="C97">
        <f>(B97-((E97*(Main!$E$31/100))+(G97*(Main!$E$36/100))+(I97*(Main!$E$46/100))+(K97*(Main!$E$51/100))))/$C$6</f>
        <v>5.249003441006382</v>
      </c>
      <c r="D97">
        <f>'Req. Diario'!E96</f>
        <v>1.135224</v>
      </c>
      <c r="E97">
        <f>(D97-((C97*(Main!$F$41/100))+(G97*(Main!$F$36/100))+(I97*(Main!$F$46/100))+(K97*(Main!$F$51/100))))/$E$6</f>
        <v>2.4678782608695653</v>
      </c>
      <c r="F97">
        <f>'Req. Diario'!F96</f>
        <v>3.204216</v>
      </c>
      <c r="G97">
        <f>(F97-((C97*(Main!$G$41/100))+(E97*(Main!$G$31/100))+(I97*(Main!$G$46/100))+(K97*(Main!$G$51/100))))/$G$6</f>
        <v>5.34036</v>
      </c>
      <c r="H97">
        <f>'Req. Diario'!G96</f>
        <v>0.5484044413359687</v>
      </c>
      <c r="I97">
        <f>H97/$I$6</f>
        <v>3.4275277583498043</v>
      </c>
      <c r="J97">
        <f>'Req. Diario'!H96</f>
        <v>1.9075562986320003</v>
      </c>
      <c r="K97">
        <f>J97/$K$6</f>
        <v>0.00019075562986320003</v>
      </c>
      <c r="L97">
        <f>'Req. Diario'!I96</f>
        <v>35.6483</v>
      </c>
      <c r="M97">
        <f>L97/$M$6</f>
        <v>0.0356483</v>
      </c>
    </row>
    <row r="98">
      <c r="A98">
        <v>14</v>
      </c>
      <c r="B98">
        <f>'Req. Diario'!D97</f>
        <v>3.248809525225694</v>
      </c>
      <c r="C98">
        <f>(B98-((E98*(Main!$E$31/100))+(G98*(Main!$E$36/100))+(I98*(Main!$E$46/100))+(K98*(Main!$E$51/100))))/$C$6</f>
        <v>6.096937909280809</v>
      </c>
      <c r="D98">
        <f>'Req. Diario'!E97</f>
        <v>1.135224</v>
      </c>
      <c r="E98">
        <f>(D98-((C98*(Main!$F$41/100))+(G98*(Main!$F$36/100))+(I98*(Main!$F$46/100))+(K98*(Main!$F$51/100))))/$E$6</f>
        <v>2.4678782608695653</v>
      </c>
      <c r="F98">
        <f>'Req. Diario'!F97</f>
        <v>3.6414000000000004</v>
      </c>
      <c r="G98">
        <f>(F98-((C98*(Main!$G$41/100))+(E98*(Main!$G$31/100))+(I98*(Main!$G$46/100))+(K98*(Main!$G$51/100))))/$G$6</f>
        <v>6.069000000000001</v>
      </c>
      <c r="H98">
        <f>'Req. Diario'!G97</f>
        <v>0.6232288749200419</v>
      </c>
      <c r="I98">
        <f>H98/$I$6</f>
        <v>3.8951804682502615</v>
      </c>
      <c r="J98">
        <f>'Req. Diario'!H97</f>
        <v>2.1678237378000005</v>
      </c>
      <c r="K98">
        <f>J98/$K$6</f>
        <v>0.00021678237378000006</v>
      </c>
      <c r="L98">
        <f>'Req. Diario'!I97</f>
        <v>35.6483</v>
      </c>
      <c r="M98">
        <f>L98/$M$6</f>
        <v>0.0356483</v>
      </c>
    </row>
    <row r="99">
      <c r="B99">
        <f>'Req. Diario'!D98</f>
        <v>3.248809525225694</v>
      </c>
      <c r="C99">
        <f>(B99-((E99*(Main!$E$31/100))+(G99*(Main!$E$36/100))+(I99*(Main!$E$46/100))+(K99*(Main!$E$51/100))))/$C$6</f>
        <v>6.096937909280809</v>
      </c>
      <c r="D99">
        <f>'Req. Diario'!E98</f>
        <v>1.135224</v>
      </c>
      <c r="E99">
        <f>(D99-((C99*(Main!$F$41/100))+(G99*(Main!$F$36/100))+(I99*(Main!$F$46/100))+(K99*(Main!$F$51/100))))/$E$6</f>
        <v>2.4678782608695653</v>
      </c>
      <c r="F99">
        <f>'Req. Diario'!F98</f>
        <v>3.6414000000000004</v>
      </c>
      <c r="G99">
        <f>(F99-((C99*(Main!$G$41/100))+(E99*(Main!$G$31/100))+(I99*(Main!$G$46/100))+(K99*(Main!$G$51/100))))/$G$6</f>
        <v>6.069000000000001</v>
      </c>
      <c r="H99">
        <f>'Req. Diario'!G98</f>
        <v>0.6232288749200419</v>
      </c>
      <c r="I99">
        <f>H99/$I$6</f>
        <v>3.8951804682502615</v>
      </c>
      <c r="J99">
        <f>'Req. Diario'!H98</f>
        <v>2.1678237378000005</v>
      </c>
      <c r="K99">
        <f>J99/$K$6</f>
        <v>0.00021678237378000006</v>
      </c>
      <c r="L99">
        <f>'Req. Diario'!I98</f>
        <v>35.6483</v>
      </c>
      <c r="M99">
        <f>L99/$M$6</f>
        <v>0.0356483</v>
      </c>
    </row>
    <row r="100">
      <c r="B100">
        <f>'Req. Diario'!D99</f>
        <v>3.248809525225694</v>
      </c>
      <c r="C100">
        <f>(B100-((E100*(Main!$E$31/100))+(G100*(Main!$E$36/100))+(I100*(Main!$E$46/100))+(K100*(Main!$E$51/100))))/$C$6</f>
        <v>6.096937909280809</v>
      </c>
      <c r="D100">
        <f>'Req. Diario'!E99</f>
        <v>1.135224</v>
      </c>
      <c r="E100">
        <f>(D100-((C100*(Main!$F$41/100))+(G100*(Main!$F$36/100))+(I100*(Main!$F$46/100))+(K100*(Main!$F$51/100))))/$E$6</f>
        <v>2.4678782608695653</v>
      </c>
      <c r="F100">
        <f>'Req. Diario'!F99</f>
        <v>3.6414000000000004</v>
      </c>
      <c r="G100">
        <f>(F100-((C100*(Main!$G$41/100))+(E100*(Main!$G$31/100))+(I100*(Main!$G$46/100))+(K100*(Main!$G$51/100))))/$G$6</f>
        <v>6.069000000000001</v>
      </c>
      <c r="H100">
        <f>'Req. Diario'!G99</f>
        <v>0.6232288749200419</v>
      </c>
      <c r="I100">
        <f>H100/$I$6</f>
        <v>3.8951804682502615</v>
      </c>
      <c r="J100">
        <f>'Req. Diario'!H99</f>
        <v>2.1678237378000005</v>
      </c>
      <c r="K100">
        <f>J100/$K$6</f>
        <v>0.00021678237378000006</v>
      </c>
      <c r="L100">
        <f>'Req. Diario'!I99</f>
        <v>35.6483</v>
      </c>
      <c r="M100">
        <f>L100/$M$6</f>
        <v>0.0356483</v>
      </c>
    </row>
    <row r="101">
      <c r="B101">
        <f>'Req. Diario'!D100</f>
        <v>3.248809525225694</v>
      </c>
      <c r="C101">
        <f>(B101-((E101*(Main!$E$31/100))+(G101*(Main!$E$36/100))+(I101*(Main!$E$46/100))+(K101*(Main!$E$51/100))))/$C$6</f>
        <v>6.096937909280809</v>
      </c>
      <c r="D101">
        <f>'Req. Diario'!E100</f>
        <v>1.135224</v>
      </c>
      <c r="E101">
        <f>(D101-((C101*(Main!$F$41/100))+(G101*(Main!$F$36/100))+(I101*(Main!$F$46/100))+(K101*(Main!$F$51/100))))/$E$6</f>
        <v>2.4678782608695653</v>
      </c>
      <c r="F101">
        <f>'Req. Diario'!F100</f>
        <v>3.6414000000000004</v>
      </c>
      <c r="G101">
        <f>(F101-((C101*(Main!$G$41/100))+(E101*(Main!$G$31/100))+(I101*(Main!$G$46/100))+(K101*(Main!$G$51/100))))/$G$6</f>
        <v>6.069000000000001</v>
      </c>
      <c r="H101">
        <f>'Req. Diario'!G100</f>
        <v>0.6232288749200419</v>
      </c>
      <c r="I101">
        <f>H101/$I$6</f>
        <v>3.8951804682502615</v>
      </c>
      <c r="J101">
        <f>'Req. Diario'!H100</f>
        <v>2.1678237378000005</v>
      </c>
      <c r="K101">
        <f>J101/$K$6</f>
        <v>0.00021678237378000006</v>
      </c>
      <c r="L101">
        <f>'Req. Diario'!I100</f>
        <v>35.6483</v>
      </c>
      <c r="M101">
        <f>L101/$M$6</f>
        <v>0.0356483</v>
      </c>
    </row>
    <row r="102">
      <c r="B102">
        <f>'Req. Diario'!D101</f>
        <v>3.248809525225694</v>
      </c>
      <c r="C102">
        <f>(B102-((E102*(Main!$E$31/100))+(G102*(Main!$E$36/100))+(I102*(Main!$E$46/100))+(K102*(Main!$E$51/100))))/$C$6</f>
        <v>6.096937909280809</v>
      </c>
      <c r="D102">
        <f>'Req. Diario'!E101</f>
        <v>1.135224</v>
      </c>
      <c r="E102">
        <f>(D102-((C102*(Main!$F$41/100))+(G102*(Main!$F$36/100))+(I102*(Main!$F$46/100))+(K102*(Main!$F$51/100))))/$E$6</f>
        <v>2.4678782608695653</v>
      </c>
      <c r="F102">
        <f>'Req. Diario'!F101</f>
        <v>3.6414000000000004</v>
      </c>
      <c r="G102">
        <f>(F102-((C102*(Main!$G$41/100))+(E102*(Main!$G$31/100))+(I102*(Main!$G$46/100))+(K102*(Main!$G$51/100))))/$G$6</f>
        <v>6.069000000000001</v>
      </c>
      <c r="H102">
        <f>'Req. Diario'!G101</f>
        <v>0.6232288749200419</v>
      </c>
      <c r="I102">
        <f>H102/$I$6</f>
        <v>3.8951804682502615</v>
      </c>
      <c r="J102">
        <f>'Req. Diario'!H101</f>
        <v>2.1678237378000005</v>
      </c>
      <c r="K102">
        <f>J102/$K$6</f>
        <v>0.00021678237378000006</v>
      </c>
      <c r="L102">
        <f>'Req. Diario'!I101</f>
        <v>35.6483</v>
      </c>
      <c r="M102">
        <f>L102/$M$6</f>
        <v>0.0356483</v>
      </c>
    </row>
    <row r="103">
      <c r="B103">
        <f>'Req. Diario'!D102</f>
        <v>3.248809525225694</v>
      </c>
      <c r="C103">
        <f>(B103-((E103*(Main!$E$31/100))+(G103*(Main!$E$36/100))+(I103*(Main!$E$46/100))+(K103*(Main!$E$51/100))))/$C$6</f>
        <v>6.096937909280809</v>
      </c>
      <c r="D103">
        <f>'Req. Diario'!E102</f>
        <v>1.135224</v>
      </c>
      <c r="E103">
        <f>(D103-((C103*(Main!$F$41/100))+(G103*(Main!$F$36/100))+(I103*(Main!$F$46/100))+(K103*(Main!$F$51/100))))/$E$6</f>
        <v>2.4678782608695653</v>
      </c>
      <c r="F103">
        <f>'Req. Diario'!F102</f>
        <v>3.6414000000000004</v>
      </c>
      <c r="G103">
        <f>(F103-((C103*(Main!$G$41/100))+(E103*(Main!$G$31/100))+(I103*(Main!$G$46/100))+(K103*(Main!$G$51/100))))/$G$6</f>
        <v>6.069000000000001</v>
      </c>
      <c r="H103">
        <f>'Req. Diario'!G102</f>
        <v>0.6232288749200419</v>
      </c>
      <c r="I103">
        <f>H103/$I$6</f>
        <v>3.8951804682502615</v>
      </c>
      <c r="J103">
        <f>'Req. Diario'!H102</f>
        <v>2.1678237378000005</v>
      </c>
      <c r="K103">
        <f>J103/$K$6</f>
        <v>0.00021678237378000006</v>
      </c>
      <c r="L103">
        <f>'Req. Diario'!I102</f>
        <v>35.6483</v>
      </c>
      <c r="M103">
        <f>L103/$M$6</f>
        <v>0.0356483</v>
      </c>
    </row>
    <row r="104">
      <c r="B104">
        <f>'Req. Diario'!D103</f>
        <v>3.248809525225694</v>
      </c>
      <c r="C104">
        <f>(B104-((E104*(Main!$E$31/100))+(G104*(Main!$E$36/100))+(I104*(Main!$E$46/100))+(K104*(Main!$E$51/100))))/$C$6</f>
        <v>6.096937909280809</v>
      </c>
      <c r="D104">
        <f>'Req. Diario'!E103</f>
        <v>1.135224</v>
      </c>
      <c r="E104">
        <f>(D104-((C104*(Main!$F$41/100))+(G104*(Main!$F$36/100))+(I104*(Main!$F$46/100))+(K104*(Main!$F$51/100))))/$E$6</f>
        <v>2.4678782608695653</v>
      </c>
      <c r="F104">
        <f>'Req. Diario'!F103</f>
        <v>3.6414000000000004</v>
      </c>
      <c r="G104">
        <f>(F104-((C104*(Main!$G$41/100))+(E104*(Main!$G$31/100))+(I104*(Main!$G$46/100))+(K104*(Main!$G$51/100))))/$G$6</f>
        <v>6.069000000000001</v>
      </c>
      <c r="H104">
        <f>'Req. Diario'!G103</f>
        <v>0.6232288749200419</v>
      </c>
      <c r="I104">
        <f>H104/$I$6</f>
        <v>3.8951804682502615</v>
      </c>
      <c r="J104">
        <f>'Req. Diario'!H103</f>
        <v>2.1678237378000005</v>
      </c>
      <c r="K104">
        <f>J104/$K$6</f>
        <v>0.00021678237378000006</v>
      </c>
      <c r="L104">
        <f>'Req. Diario'!I103</f>
        <v>35.6483</v>
      </c>
      <c r="M104">
        <f>L104/$M$6</f>
        <v>0.0356483</v>
      </c>
    </row>
    <row r="105">
      <c r="A105">
        <v>15</v>
      </c>
      <c r="B105">
        <f>'Req. Diario'!D104</f>
        <v>3.248809525225694</v>
      </c>
      <c r="C105">
        <f>(B105-((E105*(Main!$E$31/100))+(G105*(Main!$E$36/100))+(I105*(Main!$E$46/100))+(K105*(Main!$E$51/100))))/$C$6</f>
        <v>6.096937909280809</v>
      </c>
      <c r="D105">
        <f>'Req. Diario'!E104</f>
        <v>1.135224</v>
      </c>
      <c r="E105">
        <f>(D105-((C105*(Main!$F$41/100))+(G105*(Main!$F$36/100))+(I105*(Main!$F$46/100))+(K105*(Main!$F$51/100))))/$E$6</f>
        <v>2.4678782608695653</v>
      </c>
      <c r="F105">
        <f>'Req. Diario'!F104</f>
        <v>3.6414000000000004</v>
      </c>
      <c r="G105">
        <f>(F105-((C105*(Main!$G$41/100))+(E105*(Main!$G$31/100))+(I105*(Main!$G$46/100))+(K105*(Main!$G$51/100))))/$G$6</f>
        <v>6.069000000000001</v>
      </c>
      <c r="H105">
        <f>'Req. Diario'!G104</f>
        <v>0.6232288749200419</v>
      </c>
      <c r="I105">
        <f>H105/$I$6</f>
        <v>3.8951804682502615</v>
      </c>
      <c r="J105">
        <f>'Req. Diario'!H104</f>
        <v>2.1678237378000005</v>
      </c>
      <c r="K105">
        <f>J105/$K$6</f>
        <v>0.00021678237378000006</v>
      </c>
      <c r="L105">
        <f>'Req. Diario'!I104</f>
        <v>35.6483</v>
      </c>
      <c r="M105">
        <f>L105/$M$6</f>
        <v>0.0356483</v>
      </c>
    </row>
    <row r="106">
      <c r="B106">
        <f>'Req. Diario'!D105</f>
        <v>3.248809525225694</v>
      </c>
      <c r="C106">
        <f>(B106-((E106*(Main!$E$31/100))+(G106*(Main!$E$36/100))+(I106*(Main!$E$46/100))+(K106*(Main!$E$51/100))))/$C$6</f>
        <v>6.096937909280809</v>
      </c>
      <c r="D106">
        <f>'Req. Diario'!E105</f>
        <v>1.135224</v>
      </c>
      <c r="E106">
        <f>(D106-((C106*(Main!$F$41/100))+(G106*(Main!$F$36/100))+(I106*(Main!$F$46/100))+(K106*(Main!$F$51/100))))/$E$6</f>
        <v>2.4678782608695653</v>
      </c>
      <c r="F106">
        <f>'Req. Diario'!F105</f>
        <v>3.6414000000000004</v>
      </c>
      <c r="G106">
        <f>(F106-((C106*(Main!$G$41/100))+(E106*(Main!$G$31/100))+(I106*(Main!$G$46/100))+(K106*(Main!$G$51/100))))/$G$6</f>
        <v>6.069000000000001</v>
      </c>
      <c r="H106">
        <f>'Req. Diario'!G105</f>
        <v>0.6232288749200419</v>
      </c>
      <c r="I106">
        <f>H106/$I$6</f>
        <v>3.8951804682502615</v>
      </c>
      <c r="J106">
        <f>'Req. Diario'!H105</f>
        <v>2.1678237378000005</v>
      </c>
      <c r="K106">
        <f>J106/$K$6</f>
        <v>0.00021678237378000006</v>
      </c>
      <c r="L106">
        <f>'Req. Diario'!I105</f>
        <v>35.6483</v>
      </c>
      <c r="M106">
        <f>L106/$M$6</f>
        <v>0.0356483</v>
      </c>
    </row>
    <row r="107">
      <c r="B107">
        <f>'Req. Diario'!D106</f>
        <v>3.248809525225694</v>
      </c>
      <c r="C107">
        <f>(B107-((E107*(Main!$E$31/100))+(G107*(Main!$E$36/100))+(I107*(Main!$E$46/100))+(K107*(Main!$E$51/100))))/$C$6</f>
        <v>6.096937909280809</v>
      </c>
      <c r="D107">
        <f>'Req. Diario'!E106</f>
        <v>1.135224</v>
      </c>
      <c r="E107">
        <f>(D107-((C107*(Main!$F$41/100))+(G107*(Main!$F$36/100))+(I107*(Main!$F$46/100))+(K107*(Main!$F$51/100))))/$E$6</f>
        <v>2.4678782608695653</v>
      </c>
      <c r="F107">
        <f>'Req. Diario'!F106</f>
        <v>3.6414000000000004</v>
      </c>
      <c r="G107">
        <f>(F107-((C107*(Main!$G$41/100))+(E107*(Main!$G$31/100))+(I107*(Main!$G$46/100))+(K107*(Main!$G$51/100))))/$G$6</f>
        <v>6.069000000000001</v>
      </c>
      <c r="H107">
        <f>'Req. Diario'!G106</f>
        <v>0.6232288749200419</v>
      </c>
      <c r="I107">
        <f>H107/$I$6</f>
        <v>3.8951804682502615</v>
      </c>
      <c r="J107">
        <f>'Req. Diario'!H106</f>
        <v>2.1678237378000005</v>
      </c>
      <c r="K107">
        <f>J107/$K$6</f>
        <v>0.00021678237378000006</v>
      </c>
      <c r="L107">
        <f>'Req. Diario'!I106</f>
        <v>35.6483</v>
      </c>
      <c r="M107">
        <f>L107/$M$6</f>
        <v>0.0356483</v>
      </c>
    </row>
    <row r="108">
      <c r="B108">
        <f>'Req. Diario'!D107</f>
        <v>3.248809525225694</v>
      </c>
      <c r="C108">
        <f>(B108-((E108*(Main!$E$31/100))+(G108*(Main!$E$36/100))+(I108*(Main!$E$46/100))+(K108*(Main!$E$51/100))))/$C$6</f>
        <v>6.096937909280809</v>
      </c>
      <c r="D108">
        <f>'Req. Diario'!E107</f>
        <v>1.135224</v>
      </c>
      <c r="E108">
        <f>(D108-((C108*(Main!$F$41/100))+(G108*(Main!$F$36/100))+(I108*(Main!$F$46/100))+(K108*(Main!$F$51/100))))/$E$6</f>
        <v>2.4678782608695653</v>
      </c>
      <c r="F108">
        <f>'Req. Diario'!F107</f>
        <v>3.6414000000000004</v>
      </c>
      <c r="G108">
        <f>(F108-((C108*(Main!$G$41/100))+(E108*(Main!$G$31/100))+(I108*(Main!$G$46/100))+(K108*(Main!$G$51/100))))/$G$6</f>
        <v>6.069000000000001</v>
      </c>
      <c r="H108">
        <f>'Req. Diario'!G107</f>
        <v>0.6232288749200419</v>
      </c>
      <c r="I108">
        <f>H108/$I$6</f>
        <v>3.8951804682502615</v>
      </c>
      <c r="J108">
        <f>'Req. Diario'!H107</f>
        <v>2.1678237378000005</v>
      </c>
      <c r="K108">
        <f>J108/$K$6</f>
        <v>0.00021678237378000006</v>
      </c>
      <c r="L108">
        <f>'Req. Diario'!I107</f>
        <v>35.6483</v>
      </c>
      <c r="M108">
        <f>L108/$M$6</f>
        <v>0.0356483</v>
      </c>
    </row>
    <row r="109">
      <c r="B109">
        <f>'Req. Diario'!D108</f>
        <v>3.248809525225694</v>
      </c>
      <c r="C109">
        <f>(B109-((E109*(Main!$E$31/100))+(G109*(Main!$E$36/100))+(I109*(Main!$E$46/100))+(K109*(Main!$E$51/100))))/$C$6</f>
        <v>6.096937909280809</v>
      </c>
      <c r="D109">
        <f>'Req. Diario'!E108</f>
        <v>1.135224</v>
      </c>
      <c r="E109">
        <f>(D109-((C109*(Main!$F$41/100))+(G109*(Main!$F$36/100))+(I109*(Main!$F$46/100))+(K109*(Main!$F$51/100))))/$E$6</f>
        <v>2.4678782608695653</v>
      </c>
      <c r="F109">
        <f>'Req. Diario'!F108</f>
        <v>3.6414000000000004</v>
      </c>
      <c r="G109">
        <f>(F109-((C109*(Main!$G$41/100))+(E109*(Main!$G$31/100))+(I109*(Main!$G$46/100))+(K109*(Main!$G$51/100))))/$G$6</f>
        <v>6.069000000000001</v>
      </c>
      <c r="H109">
        <f>'Req. Diario'!G108</f>
        <v>0.6232288749200419</v>
      </c>
      <c r="I109">
        <f>H109/$I$6</f>
        <v>3.8951804682502615</v>
      </c>
      <c r="J109">
        <f>'Req. Diario'!H108</f>
        <v>2.1678237378000005</v>
      </c>
      <c r="K109">
        <f>J109/$K$6</f>
        <v>0.00021678237378000006</v>
      </c>
      <c r="L109">
        <f>'Req. Diario'!I108</f>
        <v>35.6483</v>
      </c>
      <c r="M109">
        <f>L109/$M$6</f>
        <v>0.0356483</v>
      </c>
    </row>
    <row r="110">
      <c r="B110">
        <f>'Req. Diario'!D109</f>
        <v>3.248809525225694</v>
      </c>
      <c r="C110">
        <f>(B110-((E110*(Main!$E$31/100))+(G110*(Main!$E$36/100))+(I110*(Main!$E$46/100))+(K110*(Main!$E$51/100))))/$C$6</f>
        <v>6.096937909280809</v>
      </c>
      <c r="D110">
        <f>'Req. Diario'!E109</f>
        <v>1.135224</v>
      </c>
      <c r="E110">
        <f>(D110-((C110*(Main!$F$41/100))+(G110*(Main!$F$36/100))+(I110*(Main!$F$46/100))+(K110*(Main!$F$51/100))))/$E$6</f>
        <v>2.4678782608695653</v>
      </c>
      <c r="F110">
        <f>'Req. Diario'!F109</f>
        <v>3.6414000000000004</v>
      </c>
      <c r="G110">
        <f>(F110-((C110*(Main!$G$41/100))+(E110*(Main!$G$31/100))+(I110*(Main!$G$46/100))+(K110*(Main!$G$51/100))))/$G$6</f>
        <v>6.069000000000001</v>
      </c>
      <c r="H110">
        <f>'Req. Diario'!G109</f>
        <v>0.6232288749200419</v>
      </c>
      <c r="I110">
        <f>H110/$I$6</f>
        <v>3.8951804682502615</v>
      </c>
      <c r="J110">
        <f>'Req. Diario'!H109</f>
        <v>2.1678237378000005</v>
      </c>
      <c r="K110">
        <f>J110/$K$6</f>
        <v>0.00021678237378000006</v>
      </c>
      <c r="L110">
        <f>'Req. Diario'!I109</f>
        <v>35.6483</v>
      </c>
      <c r="M110">
        <f>L110/$M$6</f>
        <v>0.0356483</v>
      </c>
    </row>
    <row r="111">
      <c r="B111">
        <f>'Req. Diario'!D110</f>
        <v>3.248809525225694</v>
      </c>
      <c r="C111">
        <f>(B111-((E111*(Main!$E$31/100))+(G111*(Main!$E$36/100))+(I111*(Main!$E$46/100))+(K111*(Main!$E$51/100))))/$C$6</f>
        <v>6.096937909280809</v>
      </c>
      <c r="D111">
        <f>'Req. Diario'!E110</f>
        <v>1.135224</v>
      </c>
      <c r="E111">
        <f>(D111-((C111*(Main!$F$41/100))+(G111*(Main!$F$36/100))+(I111*(Main!$F$46/100))+(K111*(Main!$F$51/100))))/$E$6</f>
        <v>2.4678782608695653</v>
      </c>
      <c r="F111">
        <f>'Req. Diario'!F110</f>
        <v>3.6414000000000004</v>
      </c>
      <c r="G111">
        <f>(F111-((C111*(Main!$G$41/100))+(E111*(Main!$G$31/100))+(I111*(Main!$G$46/100))+(K111*(Main!$G$51/100))))/$G$6</f>
        <v>6.069000000000001</v>
      </c>
      <c r="H111">
        <f>'Req. Diario'!G110</f>
        <v>0.6232288749200419</v>
      </c>
      <c r="I111">
        <f>H111/$I$6</f>
        <v>3.8951804682502615</v>
      </c>
      <c r="J111">
        <f>'Req. Diario'!H110</f>
        <v>2.1678237378000005</v>
      </c>
      <c r="K111">
        <f>J111/$K$6</f>
        <v>0.00021678237378000006</v>
      </c>
      <c r="L111">
        <f>'Req. Diario'!I110</f>
        <v>35.6483</v>
      </c>
      <c r="M111">
        <f>L111/$M$6</f>
        <v>0.0356483</v>
      </c>
    </row>
    <row r="112">
      <c r="A112">
        <v>16</v>
      </c>
      <c r="B112">
        <f>'Req. Diario'!D111</f>
        <v>3.248809525225694</v>
      </c>
      <c r="C112">
        <f>(B112-((E112*(Main!$E$31/100))+(G112*(Main!$E$36/100))+(I112*(Main!$E$46/100))+(K112*(Main!$E$51/100))))/$C$6</f>
        <v>6.096937909280809</v>
      </c>
      <c r="D112">
        <f>'Req. Diario'!E111</f>
        <v>1.135224</v>
      </c>
      <c r="E112">
        <f>(D112-((C112*(Main!$F$41/100))+(G112*(Main!$F$36/100))+(I112*(Main!$F$46/100))+(K112*(Main!$F$51/100))))/$E$6</f>
        <v>2.4678782608695653</v>
      </c>
      <c r="F112">
        <f>'Req. Diario'!F111</f>
        <v>3.6414000000000004</v>
      </c>
      <c r="G112">
        <f>(F112-((C112*(Main!$G$41/100))+(E112*(Main!$G$31/100))+(I112*(Main!$G$46/100))+(K112*(Main!$G$51/100))))/$G$6</f>
        <v>6.069000000000001</v>
      </c>
      <c r="H112">
        <f>'Req. Diario'!G111</f>
        <v>0.6232288749200419</v>
      </c>
      <c r="I112">
        <f>H112/$I$6</f>
        <v>3.8951804682502615</v>
      </c>
      <c r="J112">
        <f>'Req. Diario'!H111</f>
        <v>2.1678237378000005</v>
      </c>
      <c r="K112">
        <f>J112/$K$6</f>
        <v>0.00021678237378000006</v>
      </c>
      <c r="L112">
        <f>'Req. Diario'!I111</f>
        <v>35.6483</v>
      </c>
      <c r="M112">
        <f>L112/$M$6</f>
        <v>0.0356483</v>
      </c>
    </row>
    <row r="113">
      <c r="B113">
        <f>'Req. Diario'!D112</f>
        <v>3.248809525225694</v>
      </c>
      <c r="C113">
        <f>(B113-((E113*(Main!$E$31/100))+(G113*(Main!$E$36/100))+(I113*(Main!$E$46/100))+(K113*(Main!$E$51/100))))/$C$6</f>
        <v>6.096937909280809</v>
      </c>
      <c r="D113">
        <f>'Req. Diario'!E112</f>
        <v>1.135224</v>
      </c>
      <c r="E113">
        <f>(D113-((C113*(Main!$F$41/100))+(G113*(Main!$F$36/100))+(I113*(Main!$F$46/100))+(K113*(Main!$F$51/100))))/$E$6</f>
        <v>2.4678782608695653</v>
      </c>
      <c r="F113">
        <f>'Req. Diario'!F112</f>
        <v>3.6414000000000004</v>
      </c>
      <c r="G113">
        <f>(F113-((C113*(Main!$G$41/100))+(E113*(Main!$G$31/100))+(I113*(Main!$G$46/100))+(K113*(Main!$G$51/100))))/$G$6</f>
        <v>6.069000000000001</v>
      </c>
      <c r="H113">
        <f>'Req. Diario'!G112</f>
        <v>0.6232288749200419</v>
      </c>
      <c r="I113">
        <f>H113/$I$6</f>
        <v>3.8951804682502615</v>
      </c>
      <c r="J113">
        <f>'Req. Diario'!H112</f>
        <v>2.1678237378000005</v>
      </c>
      <c r="K113">
        <f>J113/$K$6</f>
        <v>0.00021678237378000006</v>
      </c>
      <c r="L113">
        <f>'Req. Diario'!I112</f>
        <v>35.6483</v>
      </c>
      <c r="M113">
        <f>L113/$M$6</f>
        <v>0.0356483</v>
      </c>
    </row>
    <row r="114">
      <c r="B114">
        <f>'Req. Diario'!D113</f>
        <v>3.248809525225694</v>
      </c>
      <c r="C114">
        <f>(B114-((E114*(Main!$E$31/100))+(G114*(Main!$E$36/100))+(I114*(Main!$E$46/100))+(K114*(Main!$E$51/100))))/$C$6</f>
        <v>6.096937909280809</v>
      </c>
      <c r="D114">
        <f>'Req. Diario'!E113</f>
        <v>1.135224</v>
      </c>
      <c r="E114">
        <f>(D114-((C114*(Main!$F$41/100))+(G114*(Main!$F$36/100))+(I114*(Main!$F$46/100))+(K114*(Main!$F$51/100))))/$E$6</f>
        <v>2.4678782608695653</v>
      </c>
      <c r="F114">
        <f>'Req. Diario'!F113</f>
        <v>3.6414000000000004</v>
      </c>
      <c r="G114">
        <f>(F114-((C114*(Main!$G$41/100))+(E114*(Main!$G$31/100))+(I114*(Main!$G$46/100))+(K114*(Main!$G$51/100))))/$G$6</f>
        <v>6.069000000000001</v>
      </c>
      <c r="H114">
        <f>'Req. Diario'!G113</f>
        <v>0.6232288749200419</v>
      </c>
      <c r="I114">
        <f>H114/$I$6</f>
        <v>3.8951804682502615</v>
      </c>
      <c r="J114">
        <f>'Req. Diario'!H113</f>
        <v>2.1678237378000005</v>
      </c>
      <c r="K114">
        <f>J114/$K$6</f>
        <v>0.00021678237378000006</v>
      </c>
      <c r="L114">
        <f>'Req. Diario'!I113</f>
        <v>35.6483</v>
      </c>
      <c r="M114">
        <f>L114/$M$6</f>
        <v>0.0356483</v>
      </c>
    </row>
    <row r="115">
      <c r="B115">
        <f>'Req. Diario'!D114</f>
        <v>3.248809525225694</v>
      </c>
      <c r="C115">
        <f>(B115-((E115*(Main!$E$31/100))+(G115*(Main!$E$36/100))+(I115*(Main!$E$46/100))+(K115*(Main!$E$51/100))))/$C$6</f>
        <v>6.096937909280809</v>
      </c>
      <c r="D115">
        <f>'Req. Diario'!E114</f>
        <v>1.135224</v>
      </c>
      <c r="E115">
        <f>(D115-((C115*(Main!$F$41/100))+(G115*(Main!$F$36/100))+(I115*(Main!$F$46/100))+(K115*(Main!$F$51/100))))/$E$6</f>
        <v>2.4678782608695653</v>
      </c>
      <c r="F115">
        <f>'Req. Diario'!F114</f>
        <v>3.6414000000000004</v>
      </c>
      <c r="G115">
        <f>(F115-((C115*(Main!$G$41/100))+(E115*(Main!$G$31/100))+(I115*(Main!$G$46/100))+(K115*(Main!$G$51/100))))/$G$6</f>
        <v>6.069000000000001</v>
      </c>
      <c r="H115">
        <f>'Req. Diario'!G114</f>
        <v>0.6232288749200419</v>
      </c>
      <c r="I115">
        <f>H115/$I$6</f>
        <v>3.8951804682502615</v>
      </c>
      <c r="J115">
        <f>'Req. Diario'!H114</f>
        <v>2.1678237378000005</v>
      </c>
      <c r="K115">
        <f>J115/$K$6</f>
        <v>0.00021678237378000006</v>
      </c>
      <c r="L115">
        <f>'Req. Diario'!I114</f>
        <v>35.6483</v>
      </c>
      <c r="M115">
        <f>L115/$M$6</f>
        <v>0.0356483</v>
      </c>
    </row>
    <row r="116">
      <c r="B116">
        <f>'Req. Diario'!D115</f>
        <v>3.248809525225694</v>
      </c>
      <c r="C116">
        <f>(B116-((E116*(Main!$E$31/100))+(G116*(Main!$E$36/100))+(I116*(Main!$E$46/100))+(K116*(Main!$E$51/100))))/$C$6</f>
        <v>6.096937909280809</v>
      </c>
      <c r="D116">
        <f>'Req. Diario'!E115</f>
        <v>1.135224</v>
      </c>
      <c r="E116">
        <f>(D116-((C116*(Main!$F$41/100))+(G116*(Main!$F$36/100))+(I116*(Main!$F$46/100))+(K116*(Main!$F$51/100))))/$E$6</f>
        <v>2.4678782608695653</v>
      </c>
      <c r="F116">
        <f>'Req. Diario'!F115</f>
        <v>3.6414000000000004</v>
      </c>
      <c r="G116">
        <f>(F116-((C116*(Main!$G$41/100))+(E116*(Main!$G$31/100))+(I116*(Main!$G$46/100))+(K116*(Main!$G$51/100))))/$G$6</f>
        <v>6.069000000000001</v>
      </c>
      <c r="H116">
        <f>'Req. Diario'!G115</f>
        <v>0.6232288749200419</v>
      </c>
      <c r="I116">
        <f>H116/$I$6</f>
        <v>3.8951804682502615</v>
      </c>
      <c r="J116">
        <f>'Req. Diario'!H115</f>
        <v>2.1678237378000005</v>
      </c>
      <c r="K116">
        <f>J116/$K$6</f>
        <v>0.00021678237378000006</v>
      </c>
      <c r="L116">
        <f>'Req. Diario'!I115</f>
        <v>35.6483</v>
      </c>
      <c r="M116">
        <f>L116/$M$6</f>
        <v>0.0356483</v>
      </c>
    </row>
    <row r="117">
      <c r="B117">
        <f>'Req. Diario'!D116</f>
        <v>3.248809525225694</v>
      </c>
      <c r="C117">
        <f>(B117-((E117*(Main!$E$31/100))+(G117*(Main!$E$36/100))+(I117*(Main!$E$46/100))+(K117*(Main!$E$51/100))))/$C$6</f>
        <v>6.096937909280809</v>
      </c>
      <c r="D117">
        <f>'Req. Diario'!E116</f>
        <v>1.135224</v>
      </c>
      <c r="E117">
        <f>(D117-((C117*(Main!$F$41/100))+(G117*(Main!$F$36/100))+(I117*(Main!$F$46/100))+(K117*(Main!$F$51/100))))/$E$6</f>
        <v>2.4678782608695653</v>
      </c>
      <c r="F117">
        <f>'Req. Diario'!F116</f>
        <v>3.6414000000000004</v>
      </c>
      <c r="G117">
        <f>(F117-((C117*(Main!$G$41/100))+(E117*(Main!$G$31/100))+(I117*(Main!$G$46/100))+(K117*(Main!$G$51/100))))/$G$6</f>
        <v>6.069000000000001</v>
      </c>
      <c r="H117">
        <f>'Req. Diario'!G116</f>
        <v>0.6232288749200419</v>
      </c>
      <c r="I117">
        <f>H117/$I$6</f>
        <v>3.8951804682502615</v>
      </c>
      <c r="J117">
        <f>'Req. Diario'!H116</f>
        <v>2.1678237378000005</v>
      </c>
      <c r="K117">
        <f>J117/$K$6</f>
        <v>0.00021678237378000006</v>
      </c>
      <c r="L117">
        <f>'Req. Diario'!I116</f>
        <v>35.6483</v>
      </c>
      <c r="M117">
        <f>L117/$M$6</f>
        <v>0.0356483</v>
      </c>
    </row>
    <row r="118">
      <c r="B118">
        <f>'Req. Diario'!D117</f>
        <v>3.248809525225694</v>
      </c>
      <c r="C118">
        <f>(B118-((E118*(Main!$E$31/100))+(G118*(Main!$E$36/100))+(I118*(Main!$E$46/100))+(K118*(Main!$E$51/100))))/$C$6</f>
        <v>6.096937909280809</v>
      </c>
      <c r="D118">
        <f>'Req. Diario'!E117</f>
        <v>1.135224</v>
      </c>
      <c r="E118">
        <f>(D118-((C118*(Main!$F$41/100))+(G118*(Main!$F$36/100))+(I118*(Main!$F$46/100))+(K118*(Main!$F$51/100))))/$E$6</f>
        <v>2.4678782608695653</v>
      </c>
      <c r="F118">
        <f>'Req. Diario'!F117</f>
        <v>3.6414000000000004</v>
      </c>
      <c r="G118">
        <f>(F118-((C118*(Main!$G$41/100))+(E118*(Main!$G$31/100))+(I118*(Main!$G$46/100))+(K118*(Main!$G$51/100))))/$G$6</f>
        <v>6.069000000000001</v>
      </c>
      <c r="H118">
        <f>'Req. Diario'!G117</f>
        <v>0.6232288749200419</v>
      </c>
      <c r="I118">
        <f>H118/$I$6</f>
        <v>3.8951804682502615</v>
      </c>
      <c r="J118">
        <f>'Req. Diario'!H117</f>
        <v>2.1678237378000005</v>
      </c>
      <c r="K118">
        <f>J118/$K$6</f>
        <v>0.00021678237378000006</v>
      </c>
      <c r="L118">
        <f>'Req. Diario'!I117</f>
        <v>35.6483</v>
      </c>
      <c r="M118">
        <f>L118/$M$6</f>
        <v>0.0356483</v>
      </c>
    </row>
    <row r="119">
      <c r="A119">
        <v>17</v>
      </c>
      <c r="B119">
        <f>'Req. Diario'!D118</f>
        <v>3.609788361361882</v>
      </c>
      <c r="C119">
        <f>(B119-((E119*(Main!$E$31/100))+(G119*(Main!$E$36/100))+(I119*(Main!$E$46/100))+(K119*(Main!$E$51/100))))/$C$6</f>
        <v>6.774375454756455</v>
      </c>
      <c r="D119">
        <f>'Req. Diario'!E118</f>
        <v>1.26136</v>
      </c>
      <c r="E119">
        <f>(D119-((C119*(Main!$F$41/100))+(G119*(Main!$F$36/100))+(I119*(Main!$F$46/100))+(K119*(Main!$F$51/100))))/$E$6</f>
        <v>2.742086956521739</v>
      </c>
      <c r="F119">
        <f>'Req. Diario'!F118</f>
        <v>4.046</v>
      </c>
      <c r="G119">
        <f>(F119-((C119*(Main!$G$41/100))+(E119*(Main!$G$31/100))+(I119*(Main!$G$46/100))+(K119*(Main!$G$51/100))))/$G$6</f>
        <v>6.743333333333334</v>
      </c>
      <c r="H119">
        <f>'Req. Diario'!G118</f>
        <v>0.6924765276889353</v>
      </c>
      <c r="I119">
        <f>H119/$I$6</f>
        <v>4.327978298055846</v>
      </c>
      <c r="J119">
        <f>'Req. Diario'!H118</f>
        <v>2.4086930420000003</v>
      </c>
      <c r="K119">
        <f>J119/$K$6</f>
        <v>0.00024086930420000004</v>
      </c>
      <c r="L119">
        <f>'Req. Diario'!I118</f>
        <v>35.6483</v>
      </c>
      <c r="M119">
        <f>L119/$M$6</f>
        <v>0.0356483</v>
      </c>
    </row>
    <row r="120">
      <c r="B120">
        <f>'Req. Diario'!D119</f>
        <v>3.609788361361882</v>
      </c>
      <c r="C120">
        <f>(B120-((E120*(Main!$E$31/100))+(G120*(Main!$E$36/100))+(I120*(Main!$E$46/100))+(K120*(Main!$E$51/100))))/$C$6</f>
        <v>6.774375454756455</v>
      </c>
      <c r="D120">
        <f>'Req. Diario'!E119</f>
        <v>1.26136</v>
      </c>
      <c r="E120">
        <f>(D120-((C120*(Main!$F$41/100))+(G120*(Main!$F$36/100))+(I120*(Main!$F$46/100))+(K120*(Main!$F$51/100))))/$E$6</f>
        <v>2.742086956521739</v>
      </c>
      <c r="F120">
        <f>'Req. Diario'!F119</f>
        <v>4.046</v>
      </c>
      <c r="G120">
        <f>(F120-((C120*(Main!$G$41/100))+(E120*(Main!$G$31/100))+(I120*(Main!$G$46/100))+(K120*(Main!$G$51/100))))/$G$6</f>
        <v>6.743333333333334</v>
      </c>
      <c r="H120">
        <f>'Req. Diario'!G119</f>
        <v>0.6924765276889353</v>
      </c>
      <c r="I120">
        <f>H120/$I$6</f>
        <v>4.327978298055846</v>
      </c>
      <c r="J120">
        <f>'Req. Diario'!H119</f>
        <v>2.4086930420000003</v>
      </c>
      <c r="K120">
        <f>J120/$K$6</f>
        <v>0.00024086930420000004</v>
      </c>
      <c r="L120">
        <f>'Req. Diario'!I119</f>
        <v>35.6483</v>
      </c>
      <c r="M120">
        <f>L120/$M$6</f>
        <v>0.0356483</v>
      </c>
    </row>
    <row r="121">
      <c r="B121">
        <f>'Req. Diario'!D120</f>
        <v>3.609788361361882</v>
      </c>
      <c r="C121">
        <f>(B121-((E121*(Main!$E$31/100))+(G121*(Main!$E$36/100))+(I121*(Main!$E$46/100))+(K121*(Main!$E$51/100))))/$C$6</f>
        <v>6.774375454756455</v>
      </c>
      <c r="D121">
        <f>'Req. Diario'!E120</f>
        <v>1.26136</v>
      </c>
      <c r="E121">
        <f>(D121-((C121*(Main!$F$41/100))+(G121*(Main!$F$36/100))+(I121*(Main!$F$46/100))+(K121*(Main!$F$51/100))))/$E$6</f>
        <v>2.742086956521739</v>
      </c>
      <c r="F121">
        <f>'Req. Diario'!F120</f>
        <v>4.046</v>
      </c>
      <c r="G121">
        <f>(F121-((C121*(Main!$G$41/100))+(E121*(Main!$G$31/100))+(I121*(Main!$G$46/100))+(K121*(Main!$G$51/100))))/$G$6</f>
        <v>6.743333333333334</v>
      </c>
      <c r="H121">
        <f>'Req. Diario'!G120</f>
        <v>0.6924765276889353</v>
      </c>
      <c r="I121">
        <f>H121/$I$6</f>
        <v>4.327978298055846</v>
      </c>
      <c r="J121">
        <f>'Req. Diario'!H120</f>
        <v>2.4086930420000003</v>
      </c>
      <c r="K121">
        <f>J121/$K$6</f>
        <v>0.00024086930420000004</v>
      </c>
      <c r="L121">
        <f>'Req. Diario'!I120</f>
        <v>35.6483</v>
      </c>
      <c r="M121">
        <f>L121/$M$6</f>
        <v>0.0356483</v>
      </c>
    </row>
    <row r="122">
      <c r="B122">
        <f>'Req. Diario'!D121</f>
        <v>3.609788361361882</v>
      </c>
      <c r="C122">
        <f>(B122-((E122*(Main!$E$31/100))+(G122*(Main!$E$36/100))+(I122*(Main!$E$46/100))+(K122*(Main!$E$51/100))))/$C$6</f>
        <v>6.774375454756455</v>
      </c>
      <c r="D122">
        <f>'Req. Diario'!E121</f>
        <v>1.26136</v>
      </c>
      <c r="E122">
        <f>(D122-((C122*(Main!$F$41/100))+(G122*(Main!$F$36/100))+(I122*(Main!$F$46/100))+(K122*(Main!$F$51/100))))/$E$6</f>
        <v>2.742086956521739</v>
      </c>
      <c r="F122">
        <f>'Req. Diario'!F121</f>
        <v>4.046</v>
      </c>
      <c r="G122">
        <f>(F122-((C122*(Main!$G$41/100))+(E122*(Main!$G$31/100))+(I122*(Main!$G$46/100))+(K122*(Main!$G$51/100))))/$G$6</f>
        <v>6.743333333333334</v>
      </c>
      <c r="H122">
        <f>'Req. Diario'!G121</f>
        <v>0.6924765276889353</v>
      </c>
      <c r="I122">
        <f>H122/$I$6</f>
        <v>4.327978298055846</v>
      </c>
      <c r="J122">
        <f>'Req. Diario'!H121</f>
        <v>2.4086930420000003</v>
      </c>
      <c r="K122">
        <f>J122/$K$6</f>
        <v>0.00024086930420000004</v>
      </c>
      <c r="L122">
        <f>'Req. Diario'!I121</f>
        <v>35.6483</v>
      </c>
      <c r="M122">
        <f>L122/$M$6</f>
        <v>0.0356483</v>
      </c>
    </row>
    <row r="123">
      <c r="B123">
        <f>'Req. Diario'!D122</f>
        <v>3.609788361361882</v>
      </c>
      <c r="C123">
        <f>(B123-((E123*(Main!$E$31/100))+(G123*(Main!$E$36/100))+(I123*(Main!$E$46/100))+(K123*(Main!$E$51/100))))/$C$6</f>
        <v>6.774375454756455</v>
      </c>
      <c r="D123">
        <f>'Req. Diario'!E122</f>
        <v>1.26136</v>
      </c>
      <c r="E123">
        <f>(D123-((C123*(Main!$F$41/100))+(G123*(Main!$F$36/100))+(I123*(Main!$F$46/100))+(K123*(Main!$F$51/100))))/$E$6</f>
        <v>2.742086956521739</v>
      </c>
      <c r="F123">
        <f>'Req. Diario'!F122</f>
        <v>4.046</v>
      </c>
      <c r="G123">
        <f>(F123-((C123*(Main!$G$41/100))+(E123*(Main!$G$31/100))+(I123*(Main!$G$46/100))+(K123*(Main!$G$51/100))))/$G$6</f>
        <v>6.743333333333334</v>
      </c>
      <c r="H123">
        <f>'Req. Diario'!G122</f>
        <v>0.6924765276889353</v>
      </c>
      <c r="I123">
        <f>H123/$I$6</f>
        <v>4.327978298055846</v>
      </c>
      <c r="J123">
        <f>'Req. Diario'!H122</f>
        <v>2.4086930420000003</v>
      </c>
      <c r="K123">
        <f>J123/$K$6</f>
        <v>0.00024086930420000004</v>
      </c>
      <c r="L123">
        <f>'Req. Diario'!I122</f>
        <v>35.6483</v>
      </c>
      <c r="M123">
        <f>L123/$M$6</f>
        <v>0.0356483</v>
      </c>
    </row>
    <row r="124">
      <c r="B124">
        <f>'Req. Diario'!D123</f>
        <v>3.609788361361882</v>
      </c>
      <c r="C124">
        <f>(B124-((E124*(Main!$E$31/100))+(G124*(Main!$E$36/100))+(I124*(Main!$E$46/100))+(K124*(Main!$E$51/100))))/$C$6</f>
        <v>6.774375454756455</v>
      </c>
      <c r="D124">
        <f>'Req. Diario'!E123</f>
        <v>1.26136</v>
      </c>
      <c r="E124">
        <f>(D124-((C124*(Main!$F$41/100))+(G124*(Main!$F$36/100))+(I124*(Main!$F$46/100))+(K124*(Main!$F$51/100))))/$E$6</f>
        <v>2.742086956521739</v>
      </c>
      <c r="F124">
        <f>'Req. Diario'!F123</f>
        <v>4.046</v>
      </c>
      <c r="G124">
        <f>(F124-((C124*(Main!$G$41/100))+(E124*(Main!$G$31/100))+(I124*(Main!$G$46/100))+(K124*(Main!$G$51/100))))/$G$6</f>
        <v>6.743333333333334</v>
      </c>
      <c r="H124">
        <f>'Req. Diario'!G123</f>
        <v>0.6924765276889353</v>
      </c>
      <c r="I124">
        <f>H124/$I$6</f>
        <v>4.327978298055846</v>
      </c>
      <c r="J124">
        <f>'Req. Diario'!H123</f>
        <v>2.4086930420000003</v>
      </c>
      <c r="K124">
        <f>J124/$K$6</f>
        <v>0.00024086930420000004</v>
      </c>
      <c r="L124">
        <f>'Req. Diario'!I123</f>
        <v>35.6483</v>
      </c>
      <c r="M124">
        <f>L124/$M$6</f>
        <v>0.0356483</v>
      </c>
    </row>
    <row r="125">
      <c r="B125">
        <f>'Req. Diario'!D124</f>
        <v>3.609788361361882</v>
      </c>
      <c r="C125">
        <f>(B125-((E125*(Main!$E$31/100))+(G125*(Main!$E$36/100))+(I125*(Main!$E$46/100))+(K125*(Main!$E$51/100))))/$C$6</f>
        <v>6.774375454756455</v>
      </c>
      <c r="D125">
        <f>'Req. Diario'!E124</f>
        <v>1.26136</v>
      </c>
      <c r="E125">
        <f>(D125-((C125*(Main!$F$41/100))+(G125*(Main!$F$36/100))+(I125*(Main!$F$46/100))+(K125*(Main!$F$51/100))))/$E$6</f>
        <v>2.742086956521739</v>
      </c>
      <c r="F125">
        <f>'Req. Diario'!F124</f>
        <v>4.046</v>
      </c>
      <c r="G125">
        <f>(F125-((C125*(Main!$G$41/100))+(E125*(Main!$G$31/100))+(I125*(Main!$G$46/100))+(K125*(Main!$G$51/100))))/$G$6</f>
        <v>6.743333333333334</v>
      </c>
      <c r="H125">
        <f>'Req. Diario'!G124</f>
        <v>0.6924765276889353</v>
      </c>
      <c r="I125">
        <f>H125/$I$6</f>
        <v>4.327978298055846</v>
      </c>
      <c r="J125">
        <f>'Req. Diario'!H124</f>
        <v>2.4086930420000003</v>
      </c>
      <c r="K125">
        <f>J125/$K$6</f>
        <v>0.00024086930420000004</v>
      </c>
      <c r="L125">
        <f>'Req. Diario'!I124</f>
        <v>35.6483</v>
      </c>
      <c r="M125">
        <f>L125/$M$6</f>
        <v>0.0356483</v>
      </c>
    </row>
    <row r="126">
      <c r="A126">
        <v>18</v>
      </c>
      <c r="B126">
        <f>'Req. Diario'!D125</f>
        <v>3.609788361361882</v>
      </c>
      <c r="C126">
        <f>(B126-((E126*(Main!$E$31/100))+(G126*(Main!$E$36/100))+(I126*(Main!$E$46/100))+(K126*(Main!$E$51/100))))/$C$6</f>
        <v>6.774375454756455</v>
      </c>
      <c r="D126">
        <f>'Req. Diario'!E125</f>
        <v>1.26136</v>
      </c>
      <c r="E126">
        <f>(D126-((C126*(Main!$F$41/100))+(G126*(Main!$F$36/100))+(I126*(Main!$F$46/100))+(K126*(Main!$F$51/100))))/$E$6</f>
        <v>2.742086956521739</v>
      </c>
      <c r="F126">
        <f>'Req. Diario'!F125</f>
        <v>4.046</v>
      </c>
      <c r="G126">
        <f>(F126-((C126*(Main!$G$41/100))+(E126*(Main!$G$31/100))+(I126*(Main!$G$46/100))+(K126*(Main!$G$51/100))))/$G$6</f>
        <v>6.743333333333334</v>
      </c>
      <c r="H126">
        <f>'Req. Diario'!G125</f>
        <v>0.6924765276889353</v>
      </c>
      <c r="I126">
        <f>H126/$I$6</f>
        <v>4.327978298055846</v>
      </c>
      <c r="J126">
        <f>'Req. Diario'!H125</f>
        <v>2.4086930420000003</v>
      </c>
      <c r="K126">
        <f>J126/$K$6</f>
        <v>0.00024086930420000004</v>
      </c>
      <c r="L126">
        <f>'Req. Diario'!I125</f>
        <v>35.6483</v>
      </c>
      <c r="M126">
        <f>L126/$M$6</f>
        <v>0.0356483</v>
      </c>
    </row>
    <row r="127">
      <c r="B127">
        <f>'Req. Diario'!D126</f>
        <v>3.609788361361882</v>
      </c>
      <c r="C127">
        <f>(B127-((E127*(Main!$E$31/100))+(G127*(Main!$E$36/100))+(I127*(Main!$E$46/100))+(K127*(Main!$E$51/100))))/$C$6</f>
        <v>6.774375454756455</v>
      </c>
      <c r="D127">
        <f>'Req. Diario'!E126</f>
        <v>1.26136</v>
      </c>
      <c r="E127">
        <f>(D127-((C127*(Main!$F$41/100))+(G127*(Main!$F$36/100))+(I127*(Main!$F$46/100))+(K127*(Main!$F$51/100))))/$E$6</f>
        <v>2.742086956521739</v>
      </c>
      <c r="F127">
        <f>'Req. Diario'!F126</f>
        <v>4.046</v>
      </c>
      <c r="G127">
        <f>(F127-((C127*(Main!$G$41/100))+(E127*(Main!$G$31/100))+(I127*(Main!$G$46/100))+(K127*(Main!$G$51/100))))/$G$6</f>
        <v>6.743333333333334</v>
      </c>
      <c r="H127">
        <f>'Req. Diario'!G126</f>
        <v>0.6924765276889353</v>
      </c>
      <c r="I127">
        <f>H127/$I$6</f>
        <v>4.327978298055846</v>
      </c>
      <c r="J127">
        <f>'Req. Diario'!H126</f>
        <v>2.4086930420000003</v>
      </c>
      <c r="K127">
        <f>J127/$K$6</f>
        <v>0.00024086930420000004</v>
      </c>
      <c r="L127">
        <f>'Req. Diario'!I126</f>
        <v>35.6483</v>
      </c>
      <c r="M127">
        <f>L127/$M$6</f>
        <v>0.0356483</v>
      </c>
    </row>
    <row r="128">
      <c r="B128">
        <f>'Req. Diario'!D127</f>
        <v>3.609788361361882</v>
      </c>
      <c r="C128">
        <f>(B128-((E128*(Main!$E$31/100))+(G128*(Main!$E$36/100))+(I128*(Main!$E$46/100))+(K128*(Main!$E$51/100))))/$C$6</f>
        <v>6.774375454756455</v>
      </c>
      <c r="D128">
        <f>'Req. Diario'!E127</f>
        <v>1.26136</v>
      </c>
      <c r="E128">
        <f>(D128-((C128*(Main!$F$41/100))+(G128*(Main!$F$36/100))+(I128*(Main!$F$46/100))+(K128*(Main!$F$51/100))))/$E$6</f>
        <v>2.742086956521739</v>
      </c>
      <c r="F128">
        <f>'Req. Diario'!F127</f>
        <v>4.046</v>
      </c>
      <c r="G128">
        <f>(F128-((C128*(Main!$G$41/100))+(E128*(Main!$G$31/100))+(I128*(Main!$G$46/100))+(K128*(Main!$G$51/100))))/$G$6</f>
        <v>6.743333333333334</v>
      </c>
      <c r="H128">
        <f>'Req. Diario'!G127</f>
        <v>0.6924765276889353</v>
      </c>
      <c r="I128">
        <f>H128/$I$6</f>
        <v>4.327978298055846</v>
      </c>
      <c r="J128">
        <f>'Req. Diario'!H127</f>
        <v>2.4086930420000003</v>
      </c>
      <c r="K128">
        <f>J128/$K$6</f>
        <v>0.00024086930420000004</v>
      </c>
      <c r="L128">
        <f>'Req. Diario'!I127</f>
        <v>35.6483</v>
      </c>
      <c r="M128">
        <f>L128/$M$6</f>
        <v>0.0356483</v>
      </c>
    </row>
    <row r="129">
      <c r="B129">
        <f>'Req. Diario'!D128</f>
        <v>3.609788361361882</v>
      </c>
      <c r="C129">
        <f>(B129-((E129*(Main!$E$31/100))+(G129*(Main!$E$36/100))+(I129*(Main!$E$46/100))+(K129*(Main!$E$51/100))))/$C$6</f>
        <v>6.774375454756455</v>
      </c>
      <c r="D129">
        <f>'Req. Diario'!E128</f>
        <v>1.26136</v>
      </c>
      <c r="E129">
        <f>(D129-((C129*(Main!$F$41/100))+(G129*(Main!$F$36/100))+(I129*(Main!$F$46/100))+(K129*(Main!$F$51/100))))/$E$6</f>
        <v>2.742086956521739</v>
      </c>
      <c r="F129">
        <f>'Req. Diario'!F128</f>
        <v>4.046</v>
      </c>
      <c r="G129">
        <f>(F129-((C129*(Main!$G$41/100))+(E129*(Main!$G$31/100))+(I129*(Main!$G$46/100))+(K129*(Main!$G$51/100))))/$G$6</f>
        <v>6.743333333333334</v>
      </c>
      <c r="H129">
        <f>'Req. Diario'!G128</f>
        <v>0.6924765276889353</v>
      </c>
      <c r="I129">
        <f>H129/$I$6</f>
        <v>4.327978298055846</v>
      </c>
      <c r="J129">
        <f>'Req. Diario'!H128</f>
        <v>2.4086930420000003</v>
      </c>
      <c r="K129">
        <f>J129/$K$6</f>
        <v>0.00024086930420000004</v>
      </c>
      <c r="L129">
        <f>'Req. Diario'!I128</f>
        <v>35.6483</v>
      </c>
      <c r="M129">
        <f>L129/$M$6</f>
        <v>0.0356483</v>
      </c>
    </row>
    <row r="130">
      <c r="B130">
        <f>'Req. Diario'!D129</f>
        <v>3.609788361361882</v>
      </c>
      <c r="C130">
        <f>(B130-((E130*(Main!$E$31/100))+(G130*(Main!$E$36/100))+(I130*(Main!$E$46/100))+(K130*(Main!$E$51/100))))/$C$6</f>
        <v>6.774375454756455</v>
      </c>
      <c r="D130">
        <f>'Req. Diario'!E129</f>
        <v>1.26136</v>
      </c>
      <c r="E130">
        <f>(D130-((C130*(Main!$F$41/100))+(G130*(Main!$F$36/100))+(I130*(Main!$F$46/100))+(K130*(Main!$F$51/100))))/$E$6</f>
        <v>2.742086956521739</v>
      </c>
      <c r="F130">
        <f>'Req. Diario'!F129</f>
        <v>4.046</v>
      </c>
      <c r="G130">
        <f>(F130-((C130*(Main!$G$41/100))+(E130*(Main!$G$31/100))+(I130*(Main!$G$46/100))+(K130*(Main!$G$51/100))))/$G$6</f>
        <v>6.743333333333334</v>
      </c>
      <c r="H130">
        <f>'Req. Diario'!G129</f>
        <v>0.6924765276889353</v>
      </c>
      <c r="I130">
        <f>H130/$I$6</f>
        <v>4.327978298055846</v>
      </c>
      <c r="J130">
        <f>'Req. Diario'!H129</f>
        <v>2.4086930420000003</v>
      </c>
      <c r="K130">
        <f>J130/$K$6</f>
        <v>0.00024086930420000004</v>
      </c>
      <c r="L130">
        <f>'Req. Diario'!I129</f>
        <v>35.6483</v>
      </c>
      <c r="M130">
        <f>L130/$M$6</f>
        <v>0.0356483</v>
      </c>
    </row>
    <row r="131">
      <c r="B131">
        <f>'Req. Diario'!D130</f>
        <v>3.609788361361882</v>
      </c>
      <c r="C131">
        <f>(B131-((E131*(Main!$E$31/100))+(G131*(Main!$E$36/100))+(I131*(Main!$E$46/100))+(K131*(Main!$E$51/100))))/$C$6</f>
        <v>6.774375454756455</v>
      </c>
      <c r="D131">
        <f>'Req. Diario'!E130</f>
        <v>1.26136</v>
      </c>
      <c r="E131">
        <f>(D131-((C131*(Main!$F$41/100))+(G131*(Main!$F$36/100))+(I131*(Main!$F$46/100))+(K131*(Main!$F$51/100))))/$E$6</f>
        <v>2.742086956521739</v>
      </c>
      <c r="F131">
        <f>'Req. Diario'!F130</f>
        <v>4.046</v>
      </c>
      <c r="G131">
        <f>(F131-((C131*(Main!$G$41/100))+(E131*(Main!$G$31/100))+(I131*(Main!$G$46/100))+(K131*(Main!$G$51/100))))/$G$6</f>
        <v>6.743333333333334</v>
      </c>
      <c r="H131">
        <f>'Req. Diario'!G130</f>
        <v>0.6924765276889353</v>
      </c>
      <c r="I131">
        <f>H131/$I$6</f>
        <v>4.327978298055846</v>
      </c>
      <c r="J131">
        <f>'Req. Diario'!H130</f>
        <v>2.4086930420000003</v>
      </c>
      <c r="K131">
        <f>J131/$K$6</f>
        <v>0.00024086930420000004</v>
      </c>
      <c r="L131">
        <f>'Req. Diario'!I130</f>
        <v>35.6483</v>
      </c>
      <c r="M131">
        <f>L131/$M$6</f>
        <v>0.0356483</v>
      </c>
    </row>
    <row r="132">
      <c r="B132">
        <f>'Req. Diario'!D131</f>
        <v>3.609788361361882</v>
      </c>
      <c r="C132">
        <f>(B132-((E132*(Main!$E$31/100))+(G132*(Main!$E$36/100))+(I132*(Main!$E$46/100))+(K132*(Main!$E$51/100))))/$C$6</f>
        <v>6.774375454756455</v>
      </c>
      <c r="D132">
        <f>'Req. Diario'!E131</f>
        <v>1.26136</v>
      </c>
      <c r="E132">
        <f>(D132-((C132*(Main!$F$41/100))+(G132*(Main!$F$36/100))+(I132*(Main!$F$46/100))+(K132*(Main!$F$51/100))))/$E$6</f>
        <v>2.742086956521739</v>
      </c>
      <c r="F132">
        <f>'Req. Diario'!F131</f>
        <v>4.046</v>
      </c>
      <c r="G132">
        <f>(F132-((C132*(Main!$G$41/100))+(E132*(Main!$G$31/100))+(I132*(Main!$G$46/100))+(K132*(Main!$G$51/100))))/$G$6</f>
        <v>6.743333333333334</v>
      </c>
      <c r="H132">
        <f>'Req. Diario'!G131</f>
        <v>0.6924765276889353</v>
      </c>
      <c r="I132">
        <f>H132/$I$6</f>
        <v>4.327978298055846</v>
      </c>
      <c r="J132">
        <f>'Req. Diario'!H131</f>
        <v>2.4086930420000003</v>
      </c>
      <c r="K132">
        <f>J132/$K$6</f>
        <v>0.00024086930420000004</v>
      </c>
      <c r="L132">
        <f>'Req. Diario'!I131</f>
        <v>35.6483</v>
      </c>
      <c r="M132">
        <f>L132/$M$6</f>
        <v>0.0356483</v>
      </c>
    </row>
    <row r="133">
      <c r="A133">
        <v>19</v>
      </c>
      <c r="B133">
        <f>'Req. Diario'!D132</f>
        <v>3.609788361361882</v>
      </c>
      <c r="C133">
        <f>(B133-((E133*(Main!$E$31/100))+(G133*(Main!$E$36/100))+(I133*(Main!$E$46/100))+(K133*(Main!$E$51/100))))/$C$6</f>
        <v>6.774375454756455</v>
      </c>
      <c r="D133">
        <f>'Req. Diario'!E132</f>
        <v>1.26136</v>
      </c>
      <c r="E133">
        <f>(D133-((C133*(Main!$F$41/100))+(G133*(Main!$F$36/100))+(I133*(Main!$F$46/100))+(K133*(Main!$F$51/100))))/$E$6</f>
        <v>2.742086956521739</v>
      </c>
      <c r="F133">
        <f>'Req. Diario'!F132</f>
        <v>4.046</v>
      </c>
      <c r="G133">
        <f>(F133-((C133*(Main!$G$41/100))+(E133*(Main!$G$31/100))+(I133*(Main!$G$46/100))+(K133*(Main!$G$51/100))))/$G$6</f>
        <v>6.743333333333334</v>
      </c>
      <c r="H133">
        <f>'Req. Diario'!G132</f>
        <v>0.6924765276889353</v>
      </c>
      <c r="I133">
        <f>H133/$I$6</f>
        <v>4.327978298055846</v>
      </c>
      <c r="J133">
        <f>'Req. Diario'!H132</f>
        <v>2.4086930420000003</v>
      </c>
      <c r="K133">
        <f>J133/$K$6</f>
        <v>0.00024086930420000004</v>
      </c>
      <c r="L133">
        <f>'Req. Diario'!I132</f>
        <v>35.6483</v>
      </c>
      <c r="M133">
        <f>L133/$M$6</f>
        <v>0.0356483</v>
      </c>
    </row>
    <row r="134">
      <c r="B134">
        <f>'Req. Diario'!D133</f>
        <v>3.609788361361882</v>
      </c>
      <c r="C134">
        <f>(B134-((E134*(Main!$E$31/100))+(G134*(Main!$E$36/100))+(I134*(Main!$E$46/100))+(K134*(Main!$E$51/100))))/$C$6</f>
        <v>6.774375454756455</v>
      </c>
      <c r="D134">
        <f>'Req. Diario'!E133</f>
        <v>1.26136</v>
      </c>
      <c r="E134">
        <f>(D134-((C134*(Main!$F$41/100))+(G134*(Main!$F$36/100))+(I134*(Main!$F$46/100))+(K134*(Main!$F$51/100))))/$E$6</f>
        <v>2.742086956521739</v>
      </c>
      <c r="F134">
        <f>'Req. Diario'!F133</f>
        <v>4.046</v>
      </c>
      <c r="G134">
        <f>(F134-((C134*(Main!$G$41/100))+(E134*(Main!$G$31/100))+(I134*(Main!$G$46/100))+(K134*(Main!$G$51/100))))/$G$6</f>
        <v>6.743333333333334</v>
      </c>
      <c r="H134">
        <f>'Req. Diario'!G133</f>
        <v>0.6924765276889353</v>
      </c>
      <c r="I134">
        <f>H134/$I$6</f>
        <v>4.327978298055846</v>
      </c>
      <c r="J134">
        <f>'Req. Diario'!H133</f>
        <v>2.4086930420000003</v>
      </c>
      <c r="K134">
        <f>J134/$K$6</f>
        <v>0.00024086930420000004</v>
      </c>
      <c r="L134">
        <f>'Req. Diario'!I133</f>
        <v>35.6483</v>
      </c>
      <c r="M134">
        <f>L134/$M$6</f>
        <v>0.0356483</v>
      </c>
    </row>
    <row r="135">
      <c r="B135">
        <f>'Req. Diario'!D134</f>
        <v>3.609788361361882</v>
      </c>
      <c r="C135">
        <f>(B135-((E135*(Main!$E$31/100))+(G135*(Main!$E$36/100))+(I135*(Main!$E$46/100))+(K135*(Main!$E$51/100))))/$C$6</f>
        <v>6.774375454756455</v>
      </c>
      <c r="D135">
        <f>'Req. Diario'!E134</f>
        <v>1.26136</v>
      </c>
      <c r="E135">
        <f>(D135-((C135*(Main!$F$41/100))+(G135*(Main!$F$36/100))+(I135*(Main!$F$46/100))+(K135*(Main!$F$51/100))))/$E$6</f>
        <v>2.742086956521739</v>
      </c>
      <c r="F135">
        <f>'Req. Diario'!F134</f>
        <v>4.046</v>
      </c>
      <c r="G135">
        <f>(F135-((C135*(Main!$G$41/100))+(E135*(Main!$G$31/100))+(I135*(Main!$G$46/100))+(K135*(Main!$G$51/100))))/$G$6</f>
        <v>6.743333333333334</v>
      </c>
      <c r="H135">
        <f>'Req. Diario'!G134</f>
        <v>0.6924765276889353</v>
      </c>
      <c r="I135">
        <f>H135/$I$6</f>
        <v>4.327978298055846</v>
      </c>
      <c r="J135">
        <f>'Req. Diario'!H134</f>
        <v>2.4086930420000003</v>
      </c>
      <c r="K135">
        <f>J135/$K$6</f>
        <v>0.00024086930420000004</v>
      </c>
      <c r="L135">
        <f>'Req. Diario'!I134</f>
        <v>35.6483</v>
      </c>
      <c r="M135">
        <f>L135/$M$6</f>
        <v>0.0356483</v>
      </c>
    </row>
    <row r="136">
      <c r="B136">
        <f>'Req. Diario'!D135</f>
        <v>3.609788361361882</v>
      </c>
      <c r="C136">
        <f>(B136-((E136*(Main!$E$31/100))+(G136*(Main!$E$36/100))+(I136*(Main!$E$46/100))+(K136*(Main!$E$51/100))))/$C$6</f>
        <v>6.774375454756455</v>
      </c>
      <c r="D136">
        <f>'Req. Diario'!E135</f>
        <v>1.26136</v>
      </c>
      <c r="E136">
        <f>(D136-((C136*(Main!$F$41/100))+(G136*(Main!$F$36/100))+(I136*(Main!$F$46/100))+(K136*(Main!$F$51/100))))/$E$6</f>
        <v>2.742086956521739</v>
      </c>
      <c r="F136">
        <f>'Req. Diario'!F135</f>
        <v>4.046</v>
      </c>
      <c r="G136">
        <f>(F136-((C136*(Main!$G$41/100))+(E136*(Main!$G$31/100))+(I136*(Main!$G$46/100))+(K136*(Main!$G$51/100))))/$G$6</f>
        <v>6.743333333333334</v>
      </c>
      <c r="H136">
        <f>'Req. Diario'!G135</f>
        <v>0.6924765276889353</v>
      </c>
      <c r="I136">
        <f>H136/$I$6</f>
        <v>4.327978298055846</v>
      </c>
      <c r="J136">
        <f>'Req. Diario'!H135</f>
        <v>2.4086930420000003</v>
      </c>
      <c r="K136">
        <f>J136/$K$6</f>
        <v>0.00024086930420000004</v>
      </c>
      <c r="L136">
        <f>'Req. Diario'!I135</f>
        <v>35.6483</v>
      </c>
      <c r="M136">
        <f>L136/$M$6</f>
        <v>0.0356483</v>
      </c>
    </row>
    <row r="137">
      <c r="B137">
        <f>'Req. Diario'!D136</f>
        <v>3.609788361361882</v>
      </c>
      <c r="C137">
        <f>(B137-((E137*(Main!$E$31/100))+(G137*(Main!$E$36/100))+(I137*(Main!$E$46/100))+(K137*(Main!$E$51/100))))/$C$6</f>
        <v>6.774375454756455</v>
      </c>
      <c r="D137">
        <f>'Req. Diario'!E136</f>
        <v>1.26136</v>
      </c>
      <c r="E137">
        <f>(D137-((C137*(Main!$F$41/100))+(G137*(Main!$F$36/100))+(I137*(Main!$F$46/100))+(K137*(Main!$F$51/100))))/$E$6</f>
        <v>2.742086956521739</v>
      </c>
      <c r="F137">
        <f>'Req. Diario'!F136</f>
        <v>4.046</v>
      </c>
      <c r="G137">
        <f>(F137-((C137*(Main!$G$41/100))+(E137*(Main!$G$31/100))+(I137*(Main!$G$46/100))+(K137*(Main!$G$51/100))))/$G$6</f>
        <v>6.743333333333334</v>
      </c>
      <c r="H137">
        <f>'Req. Diario'!G136</f>
        <v>0.6924765276889353</v>
      </c>
      <c r="I137">
        <f>H137/$I$6</f>
        <v>4.327978298055846</v>
      </c>
      <c r="J137">
        <f>'Req. Diario'!H136</f>
        <v>2.4086930420000003</v>
      </c>
      <c r="K137">
        <f>J137/$K$6</f>
        <v>0.00024086930420000004</v>
      </c>
      <c r="L137">
        <f>'Req. Diario'!I136</f>
        <v>35.6483</v>
      </c>
      <c r="M137">
        <f>L137/$M$6</f>
        <v>0.0356483</v>
      </c>
    </row>
    <row r="138">
      <c r="B138">
        <f>'Req. Diario'!D137</f>
        <v>3.609788361361882</v>
      </c>
      <c r="C138">
        <f>(B138-((E138*(Main!$E$31/100))+(G138*(Main!$E$36/100))+(I138*(Main!$E$46/100))+(K138*(Main!$E$51/100))))/$C$6</f>
        <v>6.774375454756455</v>
      </c>
      <c r="D138">
        <f>'Req. Diario'!E137</f>
        <v>1.26136</v>
      </c>
      <c r="E138">
        <f>(D138-((C138*(Main!$F$41/100))+(G138*(Main!$F$36/100))+(I138*(Main!$F$46/100))+(K138*(Main!$F$51/100))))/$E$6</f>
        <v>2.742086956521739</v>
      </c>
      <c r="F138">
        <f>'Req. Diario'!F137</f>
        <v>4.046</v>
      </c>
      <c r="G138">
        <f>(F138-((C138*(Main!$G$41/100))+(E138*(Main!$G$31/100))+(I138*(Main!$G$46/100))+(K138*(Main!$G$51/100))))/$G$6</f>
        <v>6.743333333333334</v>
      </c>
      <c r="H138">
        <f>'Req. Diario'!G137</f>
        <v>0.6924765276889353</v>
      </c>
      <c r="I138">
        <f>H138/$I$6</f>
        <v>4.327978298055846</v>
      </c>
      <c r="J138">
        <f>'Req. Diario'!H137</f>
        <v>2.4086930420000003</v>
      </c>
      <c r="K138">
        <f>J138/$K$6</f>
        <v>0.00024086930420000004</v>
      </c>
      <c r="L138">
        <f>'Req. Diario'!I137</f>
        <v>35.6483</v>
      </c>
      <c r="M138">
        <f>L138/$M$6</f>
        <v>0.0356483</v>
      </c>
    </row>
    <row r="139">
      <c r="B139">
        <f>'Req. Diario'!D138</f>
        <v>3.609788361361882</v>
      </c>
      <c r="C139">
        <f>(B139-((E139*(Main!$E$31/100))+(G139*(Main!$E$36/100))+(I139*(Main!$E$46/100))+(K139*(Main!$E$51/100))))/$C$6</f>
        <v>6.774375454756455</v>
      </c>
      <c r="D139">
        <f>'Req. Diario'!E138</f>
        <v>1.26136</v>
      </c>
      <c r="E139">
        <f>(D139-((C139*(Main!$F$41/100))+(G139*(Main!$F$36/100))+(I139*(Main!$F$46/100))+(K139*(Main!$F$51/100))))/$E$6</f>
        <v>2.742086956521739</v>
      </c>
      <c r="F139">
        <f>'Req. Diario'!F138</f>
        <v>4.046</v>
      </c>
      <c r="G139">
        <f>(F139-((C139*(Main!$G$41/100))+(E139*(Main!$G$31/100))+(I139*(Main!$G$46/100))+(K139*(Main!$G$51/100))))/$G$6</f>
        <v>6.743333333333334</v>
      </c>
      <c r="H139">
        <f>'Req. Diario'!G138</f>
        <v>0.6924765276889353</v>
      </c>
      <c r="I139">
        <f>H139/$I$6</f>
        <v>4.327978298055846</v>
      </c>
      <c r="J139">
        <f>'Req. Diario'!H138</f>
        <v>2.4086930420000003</v>
      </c>
      <c r="K139">
        <f>J139/$K$6</f>
        <v>0.00024086930420000004</v>
      </c>
      <c r="L139">
        <f>'Req. Diario'!I138</f>
        <v>35.6483</v>
      </c>
      <c r="M139">
        <f>L139/$M$6</f>
        <v>0.0356483</v>
      </c>
    </row>
    <row r="140">
      <c r="A140">
        <v>20</v>
      </c>
      <c r="B140">
        <f>'Req. Diario'!D139</f>
        <v>3.609788361361882</v>
      </c>
      <c r="C140">
        <f>(B140-((E140*(Main!$E$31/100))+(G140*(Main!$E$36/100))+(I140*(Main!$E$46/100))+(K140*(Main!$E$51/100))))/$C$6</f>
        <v>6.774375454756455</v>
      </c>
      <c r="D140">
        <f>'Req. Diario'!E139</f>
        <v>1.26136</v>
      </c>
      <c r="E140">
        <f>(D140-((C140*(Main!$F$41/100))+(G140*(Main!$F$36/100))+(I140*(Main!$F$46/100))+(K140*(Main!$F$51/100))))/$E$6</f>
        <v>2.742086956521739</v>
      </c>
      <c r="F140">
        <f>'Req. Diario'!F139</f>
        <v>4.046</v>
      </c>
      <c r="G140">
        <f>(F140-((C140*(Main!$G$41/100))+(E140*(Main!$G$31/100))+(I140*(Main!$G$46/100))+(K140*(Main!$G$51/100))))/$G$6</f>
        <v>6.743333333333334</v>
      </c>
      <c r="H140">
        <f>'Req. Diario'!G139</f>
        <v>0.6924765276889353</v>
      </c>
      <c r="I140">
        <f>H140/$I$6</f>
        <v>4.327978298055846</v>
      </c>
      <c r="J140">
        <f>'Req. Diario'!H139</f>
        <v>2.4086930420000003</v>
      </c>
      <c r="K140">
        <f>J140/$K$6</f>
        <v>0.00024086930420000004</v>
      </c>
      <c r="L140">
        <f>'Req. Diario'!I139</f>
        <v>35.6483</v>
      </c>
      <c r="M140">
        <f>L140/$M$6</f>
        <v>0.0356483</v>
      </c>
    </row>
    <row r="141">
      <c r="B141">
        <f>'Req. Diario'!D140</f>
        <v>3.609788361361882</v>
      </c>
      <c r="C141">
        <f>(B141-((E141*(Main!$E$31/100))+(G141*(Main!$E$36/100))+(I141*(Main!$E$46/100))+(K141*(Main!$E$51/100))))/$C$6</f>
        <v>6.774375454756455</v>
      </c>
      <c r="D141">
        <f>'Req. Diario'!E140</f>
        <v>1.26136</v>
      </c>
      <c r="E141">
        <f>(D141-((C141*(Main!$F$41/100))+(G141*(Main!$F$36/100))+(I141*(Main!$F$46/100))+(K141*(Main!$F$51/100))))/$E$6</f>
        <v>2.742086956521739</v>
      </c>
      <c r="F141">
        <f>'Req. Diario'!F140</f>
        <v>4.046</v>
      </c>
      <c r="G141">
        <f>(F141-((C141*(Main!$G$41/100))+(E141*(Main!$G$31/100))+(I141*(Main!$G$46/100))+(K141*(Main!$G$51/100))))/$G$6</f>
        <v>6.743333333333334</v>
      </c>
      <c r="H141">
        <f>'Req. Diario'!G140</f>
        <v>0.6924765276889353</v>
      </c>
      <c r="I141">
        <f>H141/$I$6</f>
        <v>4.327978298055846</v>
      </c>
      <c r="J141">
        <f>'Req. Diario'!H140</f>
        <v>2.4086930420000003</v>
      </c>
      <c r="K141">
        <f>J141/$K$6</f>
        <v>0.00024086930420000004</v>
      </c>
      <c r="L141">
        <f>'Req. Diario'!I140</f>
        <v>35.6483</v>
      </c>
      <c r="M141">
        <f>L141/$M$6</f>
        <v>0.0356483</v>
      </c>
    </row>
    <row r="142">
      <c r="B142">
        <f>'Req. Diario'!D141</f>
        <v>3.609788361361882</v>
      </c>
      <c r="C142">
        <f>(B142-((E142*(Main!$E$31/100))+(G142*(Main!$E$36/100))+(I142*(Main!$E$46/100))+(K142*(Main!$E$51/100))))/$C$6</f>
        <v>6.774375454756455</v>
      </c>
      <c r="D142">
        <f>'Req. Diario'!E141</f>
        <v>1.26136</v>
      </c>
      <c r="E142">
        <f>(D142-((C142*(Main!$F$41/100))+(G142*(Main!$F$36/100))+(I142*(Main!$F$46/100))+(K142*(Main!$F$51/100))))/$E$6</f>
        <v>2.742086956521739</v>
      </c>
      <c r="F142">
        <f>'Req. Diario'!F141</f>
        <v>4.046</v>
      </c>
      <c r="G142">
        <f>(F142-((C142*(Main!$G$41/100))+(E142*(Main!$G$31/100))+(I142*(Main!$G$46/100))+(K142*(Main!$G$51/100))))/$G$6</f>
        <v>6.743333333333334</v>
      </c>
      <c r="H142">
        <f>'Req. Diario'!G141</f>
        <v>0.6924765276889353</v>
      </c>
      <c r="I142">
        <f>H142/$I$6</f>
        <v>4.327978298055846</v>
      </c>
      <c r="J142">
        <f>'Req. Diario'!H141</f>
        <v>2.4086930420000003</v>
      </c>
      <c r="K142">
        <f>J142/$K$6</f>
        <v>0.00024086930420000004</v>
      </c>
      <c r="L142">
        <f>'Req. Diario'!I141</f>
        <v>35.6483</v>
      </c>
      <c r="M142">
        <f>L142/$M$6</f>
        <v>0.0356483</v>
      </c>
    </row>
    <row r="143">
      <c r="B143">
        <f>'Req. Diario'!D142</f>
        <v>3.609788361361882</v>
      </c>
      <c r="C143">
        <f>(B143-((E143*(Main!$E$31/100))+(G143*(Main!$E$36/100))+(I143*(Main!$E$46/100))+(K143*(Main!$E$51/100))))/$C$6</f>
        <v>6.774375454756455</v>
      </c>
      <c r="D143">
        <f>'Req. Diario'!E142</f>
        <v>1.26136</v>
      </c>
      <c r="E143">
        <f>(D143-((C143*(Main!$F$41/100))+(G143*(Main!$F$36/100))+(I143*(Main!$F$46/100))+(K143*(Main!$F$51/100))))/$E$6</f>
        <v>2.742086956521739</v>
      </c>
      <c r="F143">
        <f>'Req. Diario'!F142</f>
        <v>4.046</v>
      </c>
      <c r="G143">
        <f>(F143-((C143*(Main!$G$41/100))+(E143*(Main!$G$31/100))+(I143*(Main!$G$46/100))+(K143*(Main!$G$51/100))))/$G$6</f>
        <v>6.743333333333334</v>
      </c>
      <c r="H143">
        <f>'Req. Diario'!G142</f>
        <v>0.6924765276889353</v>
      </c>
      <c r="I143">
        <f>H143/$I$6</f>
        <v>4.327978298055846</v>
      </c>
      <c r="J143">
        <f>'Req. Diario'!H142</f>
        <v>2.4086930420000003</v>
      </c>
      <c r="K143">
        <f>J143/$K$6</f>
        <v>0.00024086930420000004</v>
      </c>
      <c r="L143">
        <f>'Req. Diario'!I142</f>
        <v>35.6483</v>
      </c>
      <c r="M143">
        <f>L143/$M$6</f>
        <v>0.0356483</v>
      </c>
    </row>
    <row r="144">
      <c r="B144">
        <f>'Req. Diario'!D143</f>
        <v>3.609788361361882</v>
      </c>
      <c r="C144">
        <f>(B144-((E144*(Main!$E$31/100))+(G144*(Main!$E$36/100))+(I144*(Main!$E$46/100))+(K144*(Main!$E$51/100))))/$C$6</f>
        <v>6.774375454756455</v>
      </c>
      <c r="D144">
        <f>'Req. Diario'!E143</f>
        <v>1.26136</v>
      </c>
      <c r="E144">
        <f>(D144-((C144*(Main!$F$41/100))+(G144*(Main!$F$36/100))+(I144*(Main!$F$46/100))+(K144*(Main!$F$51/100))))/$E$6</f>
        <v>2.742086956521739</v>
      </c>
      <c r="F144">
        <f>'Req. Diario'!F143</f>
        <v>4.046</v>
      </c>
      <c r="G144">
        <f>(F144-((C144*(Main!$G$41/100))+(E144*(Main!$G$31/100))+(I144*(Main!$G$46/100))+(K144*(Main!$G$51/100))))/$G$6</f>
        <v>6.743333333333334</v>
      </c>
      <c r="H144">
        <f>'Req. Diario'!G143</f>
        <v>0.6924765276889353</v>
      </c>
      <c r="I144">
        <f>H144/$I$6</f>
        <v>4.327978298055846</v>
      </c>
      <c r="J144">
        <f>'Req. Diario'!H143</f>
        <v>2.4086930420000003</v>
      </c>
      <c r="K144">
        <f>J144/$K$6</f>
        <v>0.00024086930420000004</v>
      </c>
      <c r="L144">
        <f>'Req. Diario'!I143</f>
        <v>35.6483</v>
      </c>
      <c r="M144">
        <f>L144/$M$6</f>
        <v>0.0356483</v>
      </c>
    </row>
    <row r="145">
      <c r="B145">
        <f>'Req. Diario'!D144</f>
        <v>3.609788361361882</v>
      </c>
      <c r="C145">
        <f>(B145-((E145*(Main!$E$31/100))+(G145*(Main!$E$36/100))+(I145*(Main!$E$46/100))+(K145*(Main!$E$51/100))))/$C$6</f>
        <v>6.774375454756455</v>
      </c>
      <c r="D145">
        <f>'Req. Diario'!E144</f>
        <v>1.26136</v>
      </c>
      <c r="E145">
        <f>(D145-((C145*(Main!$F$41/100))+(G145*(Main!$F$36/100))+(I145*(Main!$F$46/100))+(K145*(Main!$F$51/100))))/$E$6</f>
        <v>2.742086956521739</v>
      </c>
      <c r="F145">
        <f>'Req. Diario'!F144</f>
        <v>4.046</v>
      </c>
      <c r="G145">
        <f>(F145-((C145*(Main!$G$41/100))+(E145*(Main!$G$31/100))+(I145*(Main!$G$46/100))+(K145*(Main!$G$51/100))))/$G$6</f>
        <v>6.743333333333334</v>
      </c>
      <c r="H145">
        <f>'Req. Diario'!G144</f>
        <v>0.6924765276889353</v>
      </c>
      <c r="I145">
        <f>H145/$I$6</f>
        <v>4.327978298055846</v>
      </c>
      <c r="J145">
        <f>'Req. Diario'!H144</f>
        <v>2.4086930420000003</v>
      </c>
      <c r="K145">
        <f>J145/$K$6</f>
        <v>0.00024086930420000004</v>
      </c>
      <c r="L145">
        <f>'Req. Diario'!I144</f>
        <v>35.6483</v>
      </c>
      <c r="M145">
        <f>L145/$M$6</f>
        <v>0.0356483</v>
      </c>
    </row>
    <row r="146">
      <c r="B146">
        <f>'Req. Diario'!D145</f>
        <v>3.609788361361882</v>
      </c>
      <c r="C146">
        <f>(B146-((E146*(Main!$E$31/100))+(G146*(Main!$E$36/100))+(I146*(Main!$E$46/100))+(K146*(Main!$E$51/100))))/$C$6</f>
        <v>6.774375454756455</v>
      </c>
      <c r="D146">
        <f>'Req. Diario'!E145</f>
        <v>1.26136</v>
      </c>
      <c r="E146">
        <f>(D146-((C146*(Main!$F$41/100))+(G146*(Main!$F$36/100))+(I146*(Main!$F$46/100))+(K146*(Main!$F$51/100))))/$E$6</f>
        <v>2.742086956521739</v>
      </c>
      <c r="F146">
        <f>'Req. Diario'!F145</f>
        <v>4.046</v>
      </c>
      <c r="G146">
        <f>(F146-((C146*(Main!$G$41/100))+(E146*(Main!$G$31/100))+(I146*(Main!$G$46/100))+(K146*(Main!$G$51/100))))/$G$6</f>
        <v>6.743333333333334</v>
      </c>
      <c r="H146">
        <f>'Req. Diario'!G145</f>
        <v>0.6924765276889353</v>
      </c>
      <c r="I146">
        <f>H146/$I$6</f>
        <v>4.327978298055846</v>
      </c>
      <c r="J146">
        <f>'Req. Diario'!H145</f>
        <v>2.4086930420000003</v>
      </c>
      <c r="K146">
        <f>J146/$K$6</f>
        <v>0.00024086930420000004</v>
      </c>
      <c r="L146">
        <f>'Req. Diario'!I145</f>
        <v>35.6483</v>
      </c>
      <c r="M146">
        <f>L146/$M$6</f>
        <v>0.0356483</v>
      </c>
    </row>
    <row r="147">
      <c r="A147">
        <v>21</v>
      </c>
      <c r="B147">
        <f>'Req. Diario'!D146</f>
        <v>3.609788361361882</v>
      </c>
      <c r="C147">
        <f>(B147-((E147*(Main!$E$31/100))+(G147*(Main!$E$36/100))+(I147*(Main!$E$46/100))+(K147*(Main!$E$51/100))))/$C$6</f>
        <v>6.774375454756455</v>
      </c>
      <c r="D147">
        <f>'Req. Diario'!E146</f>
        <v>1.26136</v>
      </c>
      <c r="E147">
        <f>(D147-((C147*(Main!$F$41/100))+(G147*(Main!$F$36/100))+(I147*(Main!$F$46/100))+(K147*(Main!$F$51/100))))/$E$6</f>
        <v>2.742086956521739</v>
      </c>
      <c r="F147">
        <f>'Req. Diario'!F146</f>
        <v>4.046</v>
      </c>
      <c r="G147">
        <f>(F147-((C147*(Main!$G$41/100))+(E147*(Main!$G$31/100))+(I147*(Main!$G$46/100))+(K147*(Main!$G$51/100))))/$G$6</f>
        <v>6.743333333333334</v>
      </c>
      <c r="H147">
        <f>'Req. Diario'!G146</f>
        <v>0.6924765276889353</v>
      </c>
      <c r="I147">
        <f>H147/$I$6</f>
        <v>4.327978298055846</v>
      </c>
      <c r="J147">
        <f>'Req. Diario'!H146</f>
        <v>2.4086930420000003</v>
      </c>
      <c r="K147">
        <f>J147/$K$6</f>
        <v>0.00024086930420000004</v>
      </c>
      <c r="L147">
        <f>'Req. Diario'!I146</f>
        <v>35.6483</v>
      </c>
      <c r="M147">
        <f>L147/$M$6</f>
        <v>0.0356483</v>
      </c>
    </row>
    <row r="148">
      <c r="B148">
        <f>'Req. Diario'!D147</f>
        <v>3.609788361361882</v>
      </c>
      <c r="C148">
        <f>(B148-((E148*(Main!$E$31/100))+(G148*(Main!$E$36/100))+(I148*(Main!$E$46/100))+(K148*(Main!$E$51/100))))/$C$6</f>
        <v>6.774375454756455</v>
      </c>
      <c r="D148">
        <f>'Req. Diario'!E147</f>
        <v>1.26136</v>
      </c>
      <c r="E148">
        <f>(D148-((C148*(Main!$F$41/100))+(G148*(Main!$F$36/100))+(I148*(Main!$F$46/100))+(K148*(Main!$F$51/100))))/$E$6</f>
        <v>2.742086956521739</v>
      </c>
      <c r="F148">
        <f>'Req. Diario'!F147</f>
        <v>4.046</v>
      </c>
      <c r="G148">
        <f>(F148-((C148*(Main!$G$41/100))+(E148*(Main!$G$31/100))+(I148*(Main!$G$46/100))+(K148*(Main!$G$51/100))))/$G$6</f>
        <v>6.743333333333334</v>
      </c>
      <c r="H148">
        <f>'Req. Diario'!G147</f>
        <v>0.6924765276889353</v>
      </c>
      <c r="I148">
        <f>H148/$I$6</f>
        <v>4.327978298055846</v>
      </c>
      <c r="J148">
        <f>'Req. Diario'!H147</f>
        <v>2.4086930420000003</v>
      </c>
      <c r="K148">
        <f>J148/$K$6</f>
        <v>0.00024086930420000004</v>
      </c>
      <c r="L148">
        <f>'Req. Diario'!I147</f>
        <v>35.6483</v>
      </c>
      <c r="M148">
        <f>L148/$M$6</f>
        <v>0.0356483</v>
      </c>
    </row>
    <row r="149">
      <c r="B149">
        <f>'Req. Diario'!D148</f>
        <v>3.609788361361882</v>
      </c>
      <c r="C149">
        <f>(B149-((E149*(Main!$E$31/100))+(G149*(Main!$E$36/100))+(I149*(Main!$E$46/100))+(K149*(Main!$E$51/100))))/$C$6</f>
        <v>6.774375454756455</v>
      </c>
      <c r="D149">
        <f>'Req. Diario'!E148</f>
        <v>1.26136</v>
      </c>
      <c r="E149">
        <f>(D149-((C149*(Main!$F$41/100))+(G149*(Main!$F$36/100))+(I149*(Main!$F$46/100))+(K149*(Main!$F$51/100))))/$E$6</f>
        <v>2.742086956521739</v>
      </c>
      <c r="F149">
        <f>'Req. Diario'!F148</f>
        <v>4.046</v>
      </c>
      <c r="G149">
        <f>(F149-((C149*(Main!$G$41/100))+(E149*(Main!$G$31/100))+(I149*(Main!$G$46/100))+(K149*(Main!$G$51/100))))/$G$6</f>
        <v>6.743333333333334</v>
      </c>
      <c r="H149">
        <f>'Req. Diario'!G148</f>
        <v>0.6924765276889353</v>
      </c>
      <c r="I149">
        <f>H149/$I$6</f>
        <v>4.327978298055846</v>
      </c>
      <c r="J149">
        <f>'Req. Diario'!H148</f>
        <v>2.4086930420000003</v>
      </c>
      <c r="K149">
        <f>J149/$K$6</f>
        <v>0.00024086930420000004</v>
      </c>
      <c r="L149">
        <f>'Req. Diario'!I148</f>
        <v>35.6483</v>
      </c>
      <c r="M149">
        <f>L149/$M$6</f>
        <v>0.0356483</v>
      </c>
    </row>
    <row r="150">
      <c r="B150">
        <f>'Req. Diario'!D149</f>
        <v>3.609788361361882</v>
      </c>
      <c r="C150">
        <f>(B150-((E150*(Main!$E$31/100))+(G150*(Main!$E$36/100))+(I150*(Main!$E$46/100))+(K150*(Main!$E$51/100))))/$C$6</f>
        <v>6.774375454756455</v>
      </c>
      <c r="D150">
        <f>'Req. Diario'!E149</f>
        <v>1.26136</v>
      </c>
      <c r="E150">
        <f>(D150-((C150*(Main!$F$41/100))+(G150*(Main!$F$36/100))+(I150*(Main!$F$46/100))+(K150*(Main!$F$51/100))))/$E$6</f>
        <v>2.742086956521739</v>
      </c>
      <c r="F150">
        <f>'Req. Diario'!F149</f>
        <v>4.046</v>
      </c>
      <c r="G150">
        <f>(F150-((C150*(Main!$G$41/100))+(E150*(Main!$G$31/100))+(I150*(Main!$G$46/100))+(K150*(Main!$G$51/100))))/$G$6</f>
        <v>6.743333333333334</v>
      </c>
      <c r="H150">
        <f>'Req. Diario'!G149</f>
        <v>0.6924765276889353</v>
      </c>
      <c r="I150">
        <f>H150/$I$6</f>
        <v>4.327978298055846</v>
      </c>
      <c r="J150">
        <f>'Req. Diario'!H149</f>
        <v>2.4086930420000003</v>
      </c>
      <c r="K150">
        <f>J150/$K$6</f>
        <v>0.00024086930420000004</v>
      </c>
      <c r="L150">
        <f>'Req. Diario'!I149</f>
        <v>35.6483</v>
      </c>
      <c r="M150">
        <f>L150/$M$6</f>
        <v>0.0356483</v>
      </c>
    </row>
    <row r="151">
      <c r="B151">
        <f>'Req. Diario'!D150</f>
        <v>3.609788361361882</v>
      </c>
      <c r="C151">
        <f>(B151-((E151*(Main!$E$31/100))+(G151*(Main!$E$36/100))+(I151*(Main!$E$46/100))+(K151*(Main!$E$51/100))))/$C$6</f>
        <v>6.774375454756455</v>
      </c>
      <c r="D151">
        <f>'Req. Diario'!E150</f>
        <v>1.26136</v>
      </c>
      <c r="E151">
        <f>(D151-((C151*(Main!$F$41/100))+(G151*(Main!$F$36/100))+(I151*(Main!$F$46/100))+(K151*(Main!$F$51/100))))/$E$6</f>
        <v>2.742086956521739</v>
      </c>
      <c r="F151">
        <f>'Req. Diario'!F150</f>
        <v>4.046</v>
      </c>
      <c r="G151">
        <f>(F151-((C151*(Main!$G$41/100))+(E151*(Main!$G$31/100))+(I151*(Main!$G$46/100))+(K151*(Main!$G$51/100))))/$G$6</f>
        <v>6.743333333333334</v>
      </c>
      <c r="H151">
        <f>'Req. Diario'!G150</f>
        <v>0.6924765276889353</v>
      </c>
      <c r="I151">
        <f>H151/$I$6</f>
        <v>4.327978298055846</v>
      </c>
      <c r="J151">
        <f>'Req. Diario'!H150</f>
        <v>2.4086930420000003</v>
      </c>
      <c r="K151">
        <f>J151/$K$6</f>
        <v>0.00024086930420000004</v>
      </c>
      <c r="L151">
        <f>'Req. Diario'!I150</f>
        <v>35.6483</v>
      </c>
      <c r="M151">
        <f>L151/$M$6</f>
        <v>0.0356483</v>
      </c>
    </row>
    <row r="152">
      <c r="B152">
        <f>'Req. Diario'!D151</f>
        <v>3.609788361361882</v>
      </c>
      <c r="C152">
        <f>(B152-((E152*(Main!$E$31/100))+(G152*(Main!$E$36/100))+(I152*(Main!$E$46/100))+(K152*(Main!$E$51/100))))/$C$6</f>
        <v>6.774375454756455</v>
      </c>
      <c r="D152">
        <f>'Req. Diario'!E151</f>
        <v>1.26136</v>
      </c>
      <c r="E152">
        <f>(D152-((C152*(Main!$F$41/100))+(G152*(Main!$F$36/100))+(I152*(Main!$F$46/100))+(K152*(Main!$F$51/100))))/$E$6</f>
        <v>2.742086956521739</v>
      </c>
      <c r="F152">
        <f>'Req. Diario'!F151</f>
        <v>4.046</v>
      </c>
      <c r="G152">
        <f>(F152-((C152*(Main!$G$41/100))+(E152*(Main!$G$31/100))+(I152*(Main!$G$46/100))+(K152*(Main!$G$51/100))))/$G$6</f>
        <v>6.743333333333334</v>
      </c>
      <c r="H152">
        <f>'Req. Diario'!G151</f>
        <v>0.6924765276889353</v>
      </c>
      <c r="I152">
        <f>H152/$I$6</f>
        <v>4.327978298055846</v>
      </c>
      <c r="J152">
        <f>'Req. Diario'!H151</f>
        <v>2.4086930420000003</v>
      </c>
      <c r="K152">
        <f>J152/$K$6</f>
        <v>0.00024086930420000004</v>
      </c>
      <c r="L152">
        <f>'Req. Diario'!I151</f>
        <v>35.6483</v>
      </c>
      <c r="M152">
        <f>L152/$M$6</f>
        <v>0.0356483</v>
      </c>
    </row>
    <row r="153">
      <c r="B153">
        <f>'Req. Diario'!D152</f>
        <v>3.609788361361882</v>
      </c>
      <c r="C153">
        <f>(B153-((E153*(Main!$E$31/100))+(G153*(Main!$E$36/100))+(I153*(Main!$E$46/100))+(K153*(Main!$E$51/100))))/$C$6</f>
        <v>6.774375454756455</v>
      </c>
      <c r="D153">
        <f>'Req. Diario'!E152</f>
        <v>1.26136</v>
      </c>
      <c r="E153">
        <f>(D153-((C153*(Main!$F$41/100))+(G153*(Main!$F$36/100))+(I153*(Main!$F$46/100))+(K153*(Main!$F$51/100))))/$E$6</f>
        <v>2.742086956521739</v>
      </c>
      <c r="F153">
        <f>'Req. Diario'!F152</f>
        <v>4.046</v>
      </c>
      <c r="G153">
        <f>(F153-((C153*(Main!$G$41/100))+(E153*(Main!$G$31/100))+(I153*(Main!$G$46/100))+(K153*(Main!$G$51/100))))/$G$6</f>
        <v>6.743333333333334</v>
      </c>
      <c r="H153">
        <f>'Req. Diario'!G152</f>
        <v>0.6924765276889353</v>
      </c>
      <c r="I153">
        <f>H153/$I$6</f>
        <v>4.327978298055846</v>
      </c>
      <c r="J153">
        <f>'Req. Diario'!H152</f>
        <v>2.4086930420000003</v>
      </c>
      <c r="K153">
        <f>J153/$K$6</f>
        <v>0.00024086930420000004</v>
      </c>
      <c r="L153">
        <f>'Req. Diario'!I152</f>
        <v>35.6483</v>
      </c>
      <c r="M153">
        <f>L153/$M$6</f>
        <v>0.0356483</v>
      </c>
    </row>
    <row r="154">
      <c r="A154">
        <v>22</v>
      </c>
      <c r="B154">
        <f>'Req. Diario'!D153</f>
        <v>3.609788361361882</v>
      </c>
      <c r="C154">
        <f>(B154-((E154*(Main!$E$31/100))+(G154*(Main!$E$36/100))+(I154*(Main!$E$46/100))+(K154*(Main!$E$51/100))))/$C$6</f>
        <v>6.774375454756455</v>
      </c>
      <c r="D154">
        <f>'Req. Diario'!E153</f>
        <v>1.26136</v>
      </c>
      <c r="E154">
        <f>(D154-((C154*(Main!$F$41/100))+(G154*(Main!$F$36/100))+(I154*(Main!$F$46/100))+(K154*(Main!$F$51/100))))/$E$6</f>
        <v>2.742086956521739</v>
      </c>
      <c r="F154">
        <f>'Req. Diario'!F153</f>
        <v>4.046</v>
      </c>
      <c r="G154">
        <f>(F154-((C154*(Main!$G$41/100))+(E154*(Main!$G$31/100))+(I154*(Main!$G$46/100))+(K154*(Main!$G$51/100))))/$G$6</f>
        <v>6.743333333333334</v>
      </c>
      <c r="H154">
        <f>'Req. Diario'!G153</f>
        <v>0.6924765276889353</v>
      </c>
      <c r="I154">
        <f>H154/$I$6</f>
        <v>4.327978298055846</v>
      </c>
      <c r="J154">
        <f>'Req. Diario'!H153</f>
        <v>2.4086930420000003</v>
      </c>
      <c r="K154">
        <f>J154/$K$6</f>
        <v>0.00024086930420000004</v>
      </c>
      <c r="L154">
        <f>'Req. Diario'!I153</f>
        <v>35.6483</v>
      </c>
      <c r="M154">
        <f>L154/$M$6</f>
        <v>0.0356483</v>
      </c>
    </row>
    <row r="155">
      <c r="B155">
        <f>'Req. Diario'!D154</f>
        <v>3.609788361361882</v>
      </c>
      <c r="C155">
        <f>(B155-((E155*(Main!$E$31/100))+(G155*(Main!$E$36/100))+(I155*(Main!$E$46/100))+(K155*(Main!$E$51/100))))/$C$6</f>
        <v>6.774375454756455</v>
      </c>
      <c r="D155">
        <f>'Req. Diario'!E154</f>
        <v>1.26136</v>
      </c>
      <c r="E155">
        <f>(D155-((C155*(Main!$F$41/100))+(G155*(Main!$F$36/100))+(I155*(Main!$F$46/100))+(K155*(Main!$F$51/100))))/$E$6</f>
        <v>2.742086956521739</v>
      </c>
      <c r="F155">
        <f>'Req. Diario'!F154</f>
        <v>4.046</v>
      </c>
      <c r="G155">
        <f>(F155-((C155*(Main!$G$41/100))+(E155*(Main!$G$31/100))+(I155*(Main!$G$46/100))+(K155*(Main!$G$51/100))))/$G$6</f>
        <v>6.743333333333334</v>
      </c>
      <c r="H155">
        <f>'Req. Diario'!G154</f>
        <v>0.6924765276889353</v>
      </c>
      <c r="I155">
        <f>H155/$I$6</f>
        <v>4.327978298055846</v>
      </c>
      <c r="J155">
        <f>'Req. Diario'!H154</f>
        <v>2.4086930420000003</v>
      </c>
      <c r="K155">
        <f>J155/$K$6</f>
        <v>0.00024086930420000004</v>
      </c>
      <c r="L155">
        <f>'Req. Diario'!I154</f>
        <v>35.6483</v>
      </c>
      <c r="M155">
        <f>L155/$M$6</f>
        <v>0.0356483</v>
      </c>
    </row>
    <row r="156">
      <c r="B156">
        <f>'Req. Diario'!D155</f>
        <v>3.609788361361882</v>
      </c>
      <c r="C156">
        <f>(B156-((E156*(Main!$E$31/100))+(G156*(Main!$E$36/100))+(I156*(Main!$E$46/100))+(K156*(Main!$E$51/100))))/$C$6</f>
        <v>6.774375454756455</v>
      </c>
      <c r="D156">
        <f>'Req. Diario'!E155</f>
        <v>1.26136</v>
      </c>
      <c r="E156">
        <f>(D156-((C156*(Main!$F$41/100))+(G156*(Main!$F$36/100))+(I156*(Main!$F$46/100))+(K156*(Main!$F$51/100))))/$E$6</f>
        <v>2.742086956521739</v>
      </c>
      <c r="F156">
        <f>'Req. Diario'!F155</f>
        <v>4.046</v>
      </c>
      <c r="G156">
        <f>(F156-((C156*(Main!$G$41/100))+(E156*(Main!$G$31/100))+(I156*(Main!$G$46/100))+(K156*(Main!$G$51/100))))/$G$6</f>
        <v>6.743333333333334</v>
      </c>
      <c r="H156">
        <f>'Req. Diario'!G155</f>
        <v>0.6924765276889353</v>
      </c>
      <c r="I156">
        <f>H156/$I$6</f>
        <v>4.327978298055846</v>
      </c>
      <c r="J156">
        <f>'Req. Diario'!H155</f>
        <v>2.4086930420000003</v>
      </c>
      <c r="K156">
        <f>J156/$K$6</f>
        <v>0.00024086930420000004</v>
      </c>
      <c r="L156">
        <f>'Req. Diario'!I155</f>
        <v>35.6483</v>
      </c>
      <c r="M156">
        <f>L156/$M$6</f>
        <v>0.0356483</v>
      </c>
    </row>
    <row r="157">
      <c r="B157">
        <f>'Req. Diario'!D156</f>
        <v>3.609788361361882</v>
      </c>
      <c r="C157">
        <f>(B157-((E157*(Main!$E$31/100))+(G157*(Main!$E$36/100))+(I157*(Main!$E$46/100))+(K157*(Main!$E$51/100))))/$C$6</f>
        <v>6.774375454756455</v>
      </c>
      <c r="D157">
        <f>'Req. Diario'!E156</f>
        <v>1.26136</v>
      </c>
      <c r="E157">
        <f>(D157-((C157*(Main!$F$41/100))+(G157*(Main!$F$36/100))+(I157*(Main!$F$46/100))+(K157*(Main!$F$51/100))))/$E$6</f>
        <v>2.742086956521739</v>
      </c>
      <c r="F157">
        <f>'Req. Diario'!F156</f>
        <v>4.046</v>
      </c>
      <c r="G157">
        <f>(F157-((C157*(Main!$G$41/100))+(E157*(Main!$G$31/100))+(I157*(Main!$G$46/100))+(K157*(Main!$G$51/100))))/$G$6</f>
        <v>6.743333333333334</v>
      </c>
      <c r="H157">
        <f>'Req. Diario'!G156</f>
        <v>0.6924765276889353</v>
      </c>
      <c r="I157">
        <f>H157/$I$6</f>
        <v>4.327978298055846</v>
      </c>
      <c r="J157">
        <f>'Req. Diario'!H156</f>
        <v>2.4086930420000003</v>
      </c>
      <c r="K157">
        <f>J157/$K$6</f>
        <v>0.00024086930420000004</v>
      </c>
      <c r="L157">
        <f>'Req. Diario'!I156</f>
        <v>35.6483</v>
      </c>
      <c r="M157">
        <f>L157/$M$6</f>
        <v>0.0356483</v>
      </c>
    </row>
    <row r="158">
      <c r="B158">
        <f>'Req. Diario'!D157</f>
        <v>3.609788361361882</v>
      </c>
      <c r="C158">
        <f>(B158-((E158*(Main!$E$31/100))+(G158*(Main!$E$36/100))+(I158*(Main!$E$46/100))+(K158*(Main!$E$51/100))))/$C$6</f>
        <v>6.774375454756455</v>
      </c>
      <c r="D158">
        <f>'Req. Diario'!E157</f>
        <v>1.26136</v>
      </c>
      <c r="E158">
        <f>(D158-((C158*(Main!$F$41/100))+(G158*(Main!$F$36/100))+(I158*(Main!$F$46/100))+(K158*(Main!$F$51/100))))/$E$6</f>
        <v>2.742086956521739</v>
      </c>
      <c r="F158">
        <f>'Req. Diario'!F157</f>
        <v>4.046</v>
      </c>
      <c r="G158">
        <f>(F158-((C158*(Main!$G$41/100))+(E158*(Main!$G$31/100))+(I158*(Main!$G$46/100))+(K158*(Main!$G$51/100))))/$G$6</f>
        <v>6.743333333333334</v>
      </c>
      <c r="H158">
        <f>'Req. Diario'!G157</f>
        <v>0.6924765276889353</v>
      </c>
      <c r="I158">
        <f>H158/$I$6</f>
        <v>4.327978298055846</v>
      </c>
      <c r="J158">
        <f>'Req. Diario'!H157</f>
        <v>2.4086930420000003</v>
      </c>
      <c r="K158">
        <f>J158/$K$6</f>
        <v>0.00024086930420000004</v>
      </c>
      <c r="L158">
        <f>'Req. Diario'!I157</f>
        <v>35.6483</v>
      </c>
      <c r="M158">
        <f>L158/$M$6</f>
        <v>0.0356483</v>
      </c>
    </row>
    <row r="159">
      <c r="B159">
        <f>'Req. Diario'!D158</f>
        <v>3.609788361361882</v>
      </c>
      <c r="C159">
        <f>(B159-((E159*(Main!$E$31/100))+(G159*(Main!$E$36/100))+(I159*(Main!$E$46/100))+(K159*(Main!$E$51/100))))/$C$6</f>
        <v>6.774375454756455</v>
      </c>
      <c r="D159">
        <f>'Req. Diario'!E158</f>
        <v>1.26136</v>
      </c>
      <c r="E159">
        <f>(D159-((C159*(Main!$F$41/100))+(G159*(Main!$F$36/100))+(I159*(Main!$F$46/100))+(K159*(Main!$F$51/100))))/$E$6</f>
        <v>2.742086956521739</v>
      </c>
      <c r="F159">
        <f>'Req. Diario'!F158</f>
        <v>4.046</v>
      </c>
      <c r="G159">
        <f>(F159-((C159*(Main!$G$41/100))+(E159*(Main!$G$31/100))+(I159*(Main!$G$46/100))+(K159*(Main!$G$51/100))))/$G$6</f>
        <v>6.743333333333334</v>
      </c>
      <c r="H159">
        <f>'Req. Diario'!G158</f>
        <v>0.6924765276889353</v>
      </c>
      <c r="I159">
        <f>H159/$I$6</f>
        <v>4.327978298055846</v>
      </c>
      <c r="J159">
        <f>'Req. Diario'!H158</f>
        <v>2.4086930420000003</v>
      </c>
      <c r="K159">
        <f>J159/$K$6</f>
        <v>0.00024086930420000004</v>
      </c>
      <c r="L159">
        <f>'Req. Diario'!I158</f>
        <v>35.6483</v>
      </c>
      <c r="M159">
        <f>L159/$M$6</f>
        <v>0.0356483</v>
      </c>
    </row>
    <row r="160">
      <c r="B160">
        <f>'Req. Diario'!D159</f>
        <v>3.609788361361882</v>
      </c>
      <c r="C160">
        <f>(B160-((E160*(Main!$E$31/100))+(G160*(Main!$E$36/100))+(I160*(Main!$E$46/100))+(K160*(Main!$E$51/100))))/$C$6</f>
        <v>6.774375454756455</v>
      </c>
      <c r="D160">
        <f>'Req. Diario'!E159</f>
        <v>1.26136</v>
      </c>
      <c r="E160">
        <f>(D160-((C160*(Main!$F$41/100))+(G160*(Main!$F$36/100))+(I160*(Main!$F$46/100))+(K160*(Main!$F$51/100))))/$E$6</f>
        <v>2.742086956521739</v>
      </c>
      <c r="F160">
        <f>'Req. Diario'!F159</f>
        <v>4.046</v>
      </c>
      <c r="G160">
        <f>(F160-((C160*(Main!$G$41/100))+(E160*(Main!$G$31/100))+(I160*(Main!$G$46/100))+(K160*(Main!$G$51/100))))/$G$6</f>
        <v>6.743333333333334</v>
      </c>
      <c r="H160">
        <f>'Req. Diario'!G159</f>
        <v>0.6924765276889353</v>
      </c>
      <c r="I160">
        <f>H160/$I$6</f>
        <v>4.327978298055846</v>
      </c>
      <c r="J160">
        <f>'Req. Diario'!H159</f>
        <v>2.4086930420000003</v>
      </c>
      <c r="K160">
        <f>J160/$K$6</f>
        <v>0.00024086930420000004</v>
      </c>
      <c r="L160">
        <f>'Req. Diario'!I159</f>
        <v>35.6483</v>
      </c>
      <c r="M160">
        <f>L160/$M$6</f>
        <v>0.0356483</v>
      </c>
    </row>
    <row r="161">
      <c r="A161">
        <v>23</v>
      </c>
      <c r="B161">
        <f>'Req. Diario'!D160</f>
        <v>3.609788361361882</v>
      </c>
      <c r="C161">
        <f>(B161-((E161*(Main!$E$31/100))+(G161*(Main!$E$36/100))+(I161*(Main!$E$46/100))+(K161*(Main!$E$51/100))))/$C$6</f>
        <v>6.774375454756455</v>
      </c>
      <c r="D161">
        <f>'Req. Diario'!E160</f>
        <v>1.26136</v>
      </c>
      <c r="E161">
        <f>(D161-((C161*(Main!$F$41/100))+(G161*(Main!$F$36/100))+(I161*(Main!$F$46/100))+(K161*(Main!$F$51/100))))/$E$6</f>
        <v>2.742086956521739</v>
      </c>
      <c r="F161">
        <f>'Req. Diario'!F160</f>
        <v>4.046</v>
      </c>
      <c r="G161">
        <f>(F161-((C161*(Main!$G$41/100))+(E161*(Main!$G$31/100))+(I161*(Main!$G$46/100))+(K161*(Main!$G$51/100))))/$G$6</f>
        <v>6.743333333333334</v>
      </c>
      <c r="H161">
        <f>'Req. Diario'!G160</f>
        <v>0.6924765276889353</v>
      </c>
      <c r="I161">
        <f>H161/$I$6</f>
        <v>4.327978298055846</v>
      </c>
      <c r="J161">
        <f>'Req. Diario'!H160</f>
        <v>2.4086930420000003</v>
      </c>
      <c r="K161">
        <f>J161/$K$6</f>
        <v>0.00024086930420000004</v>
      </c>
      <c r="L161">
        <f>'Req. Diario'!I160</f>
        <v>35.6483</v>
      </c>
      <c r="M161">
        <f>L161/$M$6</f>
        <v>0.0356483</v>
      </c>
    </row>
    <row r="162">
      <c r="B162">
        <f>'Req. Diario'!D161</f>
        <v>3.609788361361882</v>
      </c>
      <c r="C162">
        <f>(B162-((E162*(Main!$E$31/100))+(G162*(Main!$E$36/100))+(I162*(Main!$E$46/100))+(K162*(Main!$E$51/100))))/$C$6</f>
        <v>6.774375454756455</v>
      </c>
      <c r="D162">
        <f>'Req. Diario'!E161</f>
        <v>1.26136</v>
      </c>
      <c r="E162">
        <f>(D162-((C162*(Main!$F$41/100))+(G162*(Main!$F$36/100))+(I162*(Main!$F$46/100))+(K162*(Main!$F$51/100))))/$E$6</f>
        <v>2.742086956521739</v>
      </c>
      <c r="F162">
        <f>'Req. Diario'!F161</f>
        <v>4.046</v>
      </c>
      <c r="G162">
        <f>(F162-((C162*(Main!$G$41/100))+(E162*(Main!$G$31/100))+(I162*(Main!$G$46/100))+(K162*(Main!$G$51/100))))/$G$6</f>
        <v>6.743333333333334</v>
      </c>
      <c r="H162">
        <f>'Req. Diario'!G161</f>
        <v>0.6924765276889353</v>
      </c>
      <c r="I162">
        <f>H162/$I$6</f>
        <v>4.327978298055846</v>
      </c>
      <c r="J162">
        <f>'Req. Diario'!H161</f>
        <v>2.4086930420000003</v>
      </c>
      <c r="K162">
        <f>J162/$K$6</f>
        <v>0.00024086930420000004</v>
      </c>
      <c r="L162">
        <f>'Req. Diario'!I161</f>
        <v>35.6483</v>
      </c>
      <c r="M162">
        <f>L162/$M$6</f>
        <v>0.0356483</v>
      </c>
    </row>
    <row r="163">
      <c r="B163">
        <f>'Req. Diario'!D162</f>
        <v>3.609788361361882</v>
      </c>
      <c r="C163">
        <f>(B163-((E163*(Main!$E$31/100))+(G163*(Main!$E$36/100))+(I163*(Main!$E$46/100))+(K163*(Main!$E$51/100))))/$C$6</f>
        <v>6.774375454756455</v>
      </c>
      <c r="D163">
        <f>'Req. Diario'!E162</f>
        <v>1.26136</v>
      </c>
      <c r="E163">
        <f>(D163-((C163*(Main!$F$41/100))+(G163*(Main!$F$36/100))+(I163*(Main!$F$46/100))+(K163*(Main!$F$51/100))))/$E$6</f>
        <v>2.742086956521739</v>
      </c>
      <c r="F163">
        <f>'Req. Diario'!F162</f>
        <v>4.046</v>
      </c>
      <c r="G163">
        <f>(F163-((C163*(Main!$G$41/100))+(E163*(Main!$G$31/100))+(I163*(Main!$G$46/100))+(K163*(Main!$G$51/100))))/$G$6</f>
        <v>6.743333333333334</v>
      </c>
      <c r="H163">
        <f>'Req. Diario'!G162</f>
        <v>0.6924765276889353</v>
      </c>
      <c r="I163">
        <f>H163/$I$6</f>
        <v>4.327978298055846</v>
      </c>
      <c r="J163">
        <f>'Req. Diario'!H162</f>
        <v>2.4086930420000003</v>
      </c>
      <c r="K163">
        <f>J163/$K$6</f>
        <v>0.00024086930420000004</v>
      </c>
      <c r="L163">
        <f>'Req. Diario'!I162</f>
        <v>35.6483</v>
      </c>
      <c r="M163">
        <f>L163/$M$6</f>
        <v>0.0356483</v>
      </c>
    </row>
    <row r="164">
      <c r="B164">
        <f>'Req. Diario'!D163</f>
        <v>3.609788361361882</v>
      </c>
      <c r="C164">
        <f>(B164-((E164*(Main!$E$31/100))+(G164*(Main!$E$36/100))+(I164*(Main!$E$46/100))+(K164*(Main!$E$51/100))))/$C$6</f>
        <v>6.774375454756455</v>
      </c>
      <c r="D164">
        <f>'Req. Diario'!E163</f>
        <v>1.26136</v>
      </c>
      <c r="E164">
        <f>(D164-((C164*(Main!$F$41/100))+(G164*(Main!$F$36/100))+(I164*(Main!$F$46/100))+(K164*(Main!$F$51/100))))/$E$6</f>
        <v>2.742086956521739</v>
      </c>
      <c r="F164">
        <f>'Req. Diario'!F163</f>
        <v>4.046</v>
      </c>
      <c r="G164">
        <f>(F164-((C164*(Main!$G$41/100))+(E164*(Main!$G$31/100))+(I164*(Main!$G$46/100))+(K164*(Main!$G$51/100))))/$G$6</f>
        <v>6.743333333333334</v>
      </c>
      <c r="H164">
        <f>'Req. Diario'!G163</f>
        <v>0.6924765276889353</v>
      </c>
      <c r="I164">
        <f>H164/$I$6</f>
        <v>4.327978298055846</v>
      </c>
      <c r="J164">
        <f>'Req. Diario'!H163</f>
        <v>2.4086930420000003</v>
      </c>
      <c r="K164">
        <f>J164/$K$6</f>
        <v>0.00024086930420000004</v>
      </c>
      <c r="L164">
        <f>'Req. Diario'!I163</f>
        <v>35.6483</v>
      </c>
      <c r="M164">
        <f>L164/$M$6</f>
        <v>0.0356483</v>
      </c>
    </row>
    <row r="165">
      <c r="B165">
        <f>'Req. Diario'!D164</f>
        <v>3.609788361361882</v>
      </c>
      <c r="C165">
        <f>(B165-((E165*(Main!$E$31/100))+(G165*(Main!$E$36/100))+(I165*(Main!$E$46/100))+(K165*(Main!$E$51/100))))/$C$6</f>
        <v>6.774375454756455</v>
      </c>
      <c r="D165">
        <f>'Req. Diario'!E164</f>
        <v>1.26136</v>
      </c>
      <c r="E165">
        <f>(D165-((C165*(Main!$F$41/100))+(G165*(Main!$F$36/100))+(I165*(Main!$F$46/100))+(K165*(Main!$F$51/100))))/$E$6</f>
        <v>2.742086956521739</v>
      </c>
      <c r="F165">
        <f>'Req. Diario'!F164</f>
        <v>4.046</v>
      </c>
      <c r="G165">
        <f>(F165-((C165*(Main!$G$41/100))+(E165*(Main!$G$31/100))+(I165*(Main!$G$46/100))+(K165*(Main!$G$51/100))))/$G$6</f>
        <v>6.743333333333334</v>
      </c>
      <c r="H165">
        <f>'Req. Diario'!G164</f>
        <v>0.6924765276889353</v>
      </c>
      <c r="I165">
        <f>H165/$I$6</f>
        <v>4.327978298055846</v>
      </c>
      <c r="J165">
        <f>'Req. Diario'!H164</f>
        <v>2.4086930420000003</v>
      </c>
      <c r="K165">
        <f>J165/$K$6</f>
        <v>0.00024086930420000004</v>
      </c>
      <c r="L165">
        <f>'Req. Diario'!I164</f>
        <v>35.6483</v>
      </c>
      <c r="M165">
        <f>L165/$M$6</f>
        <v>0.0356483</v>
      </c>
    </row>
    <row r="166">
      <c r="B166">
        <f>'Req. Diario'!D165</f>
        <v>3.609788361361882</v>
      </c>
      <c r="C166">
        <f>(B166-((E166*(Main!$E$31/100))+(G166*(Main!$E$36/100))+(I166*(Main!$E$46/100))+(K166*(Main!$E$51/100))))/$C$6</f>
        <v>6.774375454756455</v>
      </c>
      <c r="D166">
        <f>'Req. Diario'!E165</f>
        <v>1.26136</v>
      </c>
      <c r="E166">
        <f>(D166-((C166*(Main!$F$41/100))+(G166*(Main!$F$36/100))+(I166*(Main!$F$46/100))+(K166*(Main!$F$51/100))))/$E$6</f>
        <v>2.742086956521739</v>
      </c>
      <c r="F166">
        <f>'Req. Diario'!F165</f>
        <v>4.046</v>
      </c>
      <c r="G166">
        <f>(F166-((C166*(Main!$G$41/100))+(E166*(Main!$G$31/100))+(I166*(Main!$G$46/100))+(K166*(Main!$G$51/100))))/$G$6</f>
        <v>6.743333333333334</v>
      </c>
      <c r="H166">
        <f>'Req. Diario'!G165</f>
        <v>0.6924765276889353</v>
      </c>
      <c r="I166">
        <f>H166/$I$6</f>
        <v>4.327978298055846</v>
      </c>
      <c r="J166">
        <f>'Req. Diario'!H165</f>
        <v>2.4086930420000003</v>
      </c>
      <c r="K166">
        <f>J166/$K$6</f>
        <v>0.00024086930420000004</v>
      </c>
      <c r="L166">
        <f>'Req. Diario'!I165</f>
        <v>35.6483</v>
      </c>
      <c r="M166">
        <f>L166/$M$6</f>
        <v>0.0356483</v>
      </c>
    </row>
    <row r="167">
      <c r="B167">
        <f>'Req. Diario'!D166</f>
        <v>3.609788361361882</v>
      </c>
      <c r="C167">
        <f>(B167-((E167*(Main!$E$31/100))+(G167*(Main!$E$36/100))+(I167*(Main!$E$46/100))+(K167*(Main!$E$51/100))))/$C$6</f>
        <v>6.774375454756455</v>
      </c>
      <c r="D167">
        <f>'Req. Diario'!E166</f>
        <v>1.26136</v>
      </c>
      <c r="E167">
        <f>(D167-((C167*(Main!$F$41/100))+(G167*(Main!$F$36/100))+(I167*(Main!$F$46/100))+(K167*(Main!$F$51/100))))/$E$6</f>
        <v>2.742086956521739</v>
      </c>
      <c r="F167">
        <f>'Req. Diario'!F166</f>
        <v>4.046</v>
      </c>
      <c r="G167">
        <f>(F167-((C167*(Main!$G$41/100))+(E167*(Main!$G$31/100))+(I167*(Main!$G$46/100))+(K167*(Main!$G$51/100))))/$G$6</f>
        <v>6.743333333333334</v>
      </c>
      <c r="H167">
        <f>'Req. Diario'!G166</f>
        <v>0.6924765276889353</v>
      </c>
      <c r="I167">
        <f>H167/$I$6</f>
        <v>4.327978298055846</v>
      </c>
      <c r="J167">
        <f>'Req. Diario'!H166</f>
        <v>2.4086930420000003</v>
      </c>
      <c r="K167">
        <f>J167/$K$6</f>
        <v>0.00024086930420000004</v>
      </c>
      <c r="L167">
        <f>'Req. Diario'!I166</f>
        <v>35.6483</v>
      </c>
      <c r="M167">
        <f>L167/$M$6</f>
        <v>0.0356483</v>
      </c>
    </row>
    <row r="168">
      <c r="A168">
        <v>24</v>
      </c>
      <c r="B168">
        <f>'Req. Diario'!D167</f>
        <v>3.609788361361882</v>
      </c>
      <c r="C168">
        <f>(B168-((E168*(Main!$E$31/100))+(G168*(Main!$E$36/100))+(I168*(Main!$E$46/100))+(K168*(Main!$E$51/100))))/$C$6</f>
        <v>6.774375454756455</v>
      </c>
      <c r="D168">
        <f>'Req. Diario'!E167</f>
        <v>1.26136</v>
      </c>
      <c r="E168">
        <f>(D168-((C168*(Main!$F$41/100))+(G168*(Main!$F$36/100))+(I168*(Main!$F$46/100))+(K168*(Main!$F$51/100))))/$E$6</f>
        <v>2.742086956521739</v>
      </c>
      <c r="F168">
        <f>'Req. Diario'!F167</f>
        <v>4.046</v>
      </c>
      <c r="G168">
        <f>(F168-((C168*(Main!$G$41/100))+(E168*(Main!$G$31/100))+(I168*(Main!$G$46/100))+(K168*(Main!$G$51/100))))/$G$6</f>
        <v>6.743333333333334</v>
      </c>
      <c r="H168">
        <f>'Req. Diario'!G167</f>
        <v>0.6924765276889353</v>
      </c>
      <c r="I168">
        <f>H168/$I$6</f>
        <v>4.327978298055846</v>
      </c>
      <c r="J168">
        <f>'Req. Diario'!H167</f>
        <v>2.4086930420000003</v>
      </c>
      <c r="K168">
        <f>J168/$K$6</f>
        <v>0.00024086930420000004</v>
      </c>
      <c r="L168">
        <f>'Req. Diario'!I167</f>
        <v>35.6483</v>
      </c>
      <c r="M168">
        <f>L168/$M$6</f>
        <v>0.0356483</v>
      </c>
    </row>
    <row r="169">
      <c r="B169">
        <f>'Req. Diario'!D168</f>
        <v>3.609788361361882</v>
      </c>
      <c r="C169">
        <f>(B169-((E169*(Main!$E$31/100))+(G169*(Main!$E$36/100))+(I169*(Main!$E$46/100))+(K169*(Main!$E$51/100))))/$C$6</f>
        <v>6.774375454756455</v>
      </c>
      <c r="D169">
        <f>'Req. Diario'!E168</f>
        <v>1.26136</v>
      </c>
      <c r="E169">
        <f>(D169-((C169*(Main!$F$41/100))+(G169*(Main!$F$36/100))+(I169*(Main!$F$46/100))+(K169*(Main!$F$51/100))))/$E$6</f>
        <v>2.742086956521739</v>
      </c>
      <c r="F169">
        <f>'Req. Diario'!F168</f>
        <v>4.046</v>
      </c>
      <c r="G169">
        <f>(F169-((C169*(Main!$G$41/100))+(E169*(Main!$G$31/100))+(I169*(Main!$G$46/100))+(K169*(Main!$G$51/100))))/$G$6</f>
        <v>6.743333333333334</v>
      </c>
      <c r="H169">
        <f>'Req. Diario'!G168</f>
        <v>0.6924765276889353</v>
      </c>
      <c r="I169">
        <f>H169/$I$6</f>
        <v>4.327978298055846</v>
      </c>
      <c r="J169">
        <f>'Req. Diario'!H168</f>
        <v>2.4086930420000003</v>
      </c>
      <c r="K169">
        <f>J169/$K$6</f>
        <v>0.00024086930420000004</v>
      </c>
      <c r="L169">
        <f>'Req. Diario'!I168</f>
        <v>35.6483</v>
      </c>
      <c r="M169">
        <f>L169/$M$6</f>
        <v>0.0356483</v>
      </c>
    </row>
    <row r="170">
      <c r="B170">
        <f>'Req. Diario'!D169</f>
        <v>3.609788361361882</v>
      </c>
      <c r="C170">
        <f>(B170-((E170*(Main!$E$31/100))+(G170*(Main!$E$36/100))+(I170*(Main!$E$46/100))+(K170*(Main!$E$51/100))))/$C$6</f>
        <v>6.774375454756455</v>
      </c>
      <c r="D170">
        <f>'Req. Diario'!E169</f>
        <v>1.26136</v>
      </c>
      <c r="E170">
        <f>(D170-((C170*(Main!$F$41/100))+(G170*(Main!$F$36/100))+(I170*(Main!$F$46/100))+(K170*(Main!$F$51/100))))/$E$6</f>
        <v>2.742086956521739</v>
      </c>
      <c r="F170">
        <f>'Req. Diario'!F169</f>
        <v>4.046</v>
      </c>
      <c r="G170">
        <f>(F170-((C170*(Main!$G$41/100))+(E170*(Main!$G$31/100))+(I170*(Main!$G$46/100))+(K170*(Main!$G$51/100))))/$G$6</f>
        <v>6.743333333333334</v>
      </c>
      <c r="H170">
        <f>'Req. Diario'!G169</f>
        <v>0.6924765276889353</v>
      </c>
      <c r="I170">
        <f>H170/$I$6</f>
        <v>4.327978298055846</v>
      </c>
      <c r="J170">
        <f>'Req. Diario'!H169</f>
        <v>2.4086930420000003</v>
      </c>
      <c r="K170">
        <f>J170/$K$6</f>
        <v>0.00024086930420000004</v>
      </c>
      <c r="L170">
        <f>'Req. Diario'!I169</f>
        <v>35.6483</v>
      </c>
      <c r="M170">
        <f>L170/$M$6</f>
        <v>0.0356483</v>
      </c>
    </row>
    <row r="171">
      <c r="B171">
        <f>'Req. Diario'!D170</f>
        <v>3.609788361361882</v>
      </c>
      <c r="C171">
        <f>(B171-((E171*(Main!$E$31/100))+(G171*(Main!$E$36/100))+(I171*(Main!$E$46/100))+(K171*(Main!$E$51/100))))/$C$6</f>
        <v>6.774375454756455</v>
      </c>
      <c r="D171">
        <f>'Req. Diario'!E170</f>
        <v>1.26136</v>
      </c>
      <c r="E171">
        <f>(D171-((C171*(Main!$F$41/100))+(G171*(Main!$F$36/100))+(I171*(Main!$F$46/100))+(K171*(Main!$F$51/100))))/$E$6</f>
        <v>2.742086956521739</v>
      </c>
      <c r="F171">
        <f>'Req. Diario'!F170</f>
        <v>4.046</v>
      </c>
      <c r="G171">
        <f>(F171-((C171*(Main!$G$41/100))+(E171*(Main!$G$31/100))+(I171*(Main!$G$46/100))+(K171*(Main!$G$51/100))))/$G$6</f>
        <v>6.743333333333334</v>
      </c>
      <c r="H171">
        <f>'Req. Diario'!G170</f>
        <v>0.6924765276889353</v>
      </c>
      <c r="I171">
        <f>H171/$I$6</f>
        <v>4.327978298055846</v>
      </c>
      <c r="J171">
        <f>'Req. Diario'!H170</f>
        <v>2.4086930420000003</v>
      </c>
      <c r="K171">
        <f>J171/$K$6</f>
        <v>0.00024086930420000004</v>
      </c>
      <c r="L171">
        <f>'Req. Diario'!I170</f>
        <v>35.6483</v>
      </c>
      <c r="M171">
        <f>L171/$M$6</f>
        <v>0.0356483</v>
      </c>
    </row>
    <row r="172">
      <c r="B172">
        <f>'Req. Diario'!D171</f>
        <v>3.609788361361882</v>
      </c>
      <c r="C172">
        <f>(B172-((E172*(Main!$E$31/100))+(G172*(Main!$E$36/100))+(I172*(Main!$E$46/100))+(K172*(Main!$E$51/100))))/$C$6</f>
        <v>6.774375454756455</v>
      </c>
      <c r="D172">
        <f>'Req. Diario'!E171</f>
        <v>1.26136</v>
      </c>
      <c r="E172">
        <f>(D172-((C172*(Main!$F$41/100))+(G172*(Main!$F$36/100))+(I172*(Main!$F$46/100))+(K172*(Main!$F$51/100))))/$E$6</f>
        <v>2.742086956521739</v>
      </c>
      <c r="F172">
        <f>'Req. Diario'!F171</f>
        <v>4.046</v>
      </c>
      <c r="G172">
        <f>(F172-((C172*(Main!$G$41/100))+(E172*(Main!$G$31/100))+(I172*(Main!$G$46/100))+(K172*(Main!$G$51/100))))/$G$6</f>
        <v>6.743333333333334</v>
      </c>
      <c r="H172">
        <f>'Req. Diario'!G171</f>
        <v>0.6924765276889353</v>
      </c>
      <c r="I172">
        <f>H172/$I$6</f>
        <v>4.327978298055846</v>
      </c>
      <c r="J172">
        <f>'Req. Diario'!H171</f>
        <v>2.4086930420000003</v>
      </c>
      <c r="K172">
        <f>J172/$K$6</f>
        <v>0.00024086930420000004</v>
      </c>
      <c r="L172">
        <f>'Req. Diario'!I171</f>
        <v>35.6483</v>
      </c>
      <c r="M172">
        <f>L172/$M$6</f>
        <v>0.0356483</v>
      </c>
    </row>
    <row r="173">
      <c r="B173">
        <f>'Req. Diario'!D172</f>
        <v>3.609788361361882</v>
      </c>
      <c r="C173">
        <f>(B173-((E173*(Main!$E$31/100))+(G173*(Main!$E$36/100))+(I173*(Main!$E$46/100))+(K173*(Main!$E$51/100))))/$C$6</f>
        <v>6.774375454756455</v>
      </c>
      <c r="D173">
        <f>'Req. Diario'!E172</f>
        <v>1.26136</v>
      </c>
      <c r="E173">
        <f>(D173-((C173*(Main!$F$41/100))+(G173*(Main!$F$36/100))+(I173*(Main!$F$46/100))+(K173*(Main!$F$51/100))))/$E$6</f>
        <v>2.742086956521739</v>
      </c>
      <c r="F173">
        <f>'Req. Diario'!F172</f>
        <v>4.046</v>
      </c>
      <c r="G173">
        <f>(F173-((C173*(Main!$G$41/100))+(E173*(Main!$G$31/100))+(I173*(Main!$G$46/100))+(K173*(Main!$G$51/100))))/$G$6</f>
        <v>6.743333333333334</v>
      </c>
      <c r="H173">
        <f>'Req. Diario'!G172</f>
        <v>0.6924765276889353</v>
      </c>
      <c r="I173">
        <f>H173/$I$6</f>
        <v>4.327978298055846</v>
      </c>
      <c r="J173">
        <f>'Req. Diario'!H172</f>
        <v>2.4086930420000003</v>
      </c>
      <c r="K173">
        <f>J173/$K$6</f>
        <v>0.00024086930420000004</v>
      </c>
      <c r="L173">
        <f>'Req. Diario'!I172</f>
        <v>35.6483</v>
      </c>
      <c r="M173">
        <f>L173/$M$6</f>
        <v>0.0356483</v>
      </c>
    </row>
    <row r="174">
      <c r="B174">
        <f>'Req. Diario'!D173</f>
        <v>3.609788361361882</v>
      </c>
      <c r="C174">
        <f>(B174-((E174*(Main!$E$31/100))+(G174*(Main!$E$36/100))+(I174*(Main!$E$46/100))+(K174*(Main!$E$51/100))))/$C$6</f>
        <v>6.774375454756455</v>
      </c>
      <c r="D174">
        <f>'Req. Diario'!E173</f>
        <v>1.26136</v>
      </c>
      <c r="E174">
        <f>(D174-((C174*(Main!$F$41/100))+(G174*(Main!$F$36/100))+(I174*(Main!$F$46/100))+(K174*(Main!$F$51/100))))/$E$6</f>
        <v>2.742086956521739</v>
      </c>
      <c r="F174">
        <f>'Req. Diario'!F173</f>
        <v>4.046</v>
      </c>
      <c r="G174">
        <f>(F174-((C174*(Main!$G$41/100))+(E174*(Main!$G$31/100))+(I174*(Main!$G$46/100))+(K174*(Main!$G$51/100))))/$G$6</f>
        <v>6.743333333333334</v>
      </c>
      <c r="H174">
        <f>'Req. Diario'!G173</f>
        <v>0.6924765276889353</v>
      </c>
      <c r="I174">
        <f>H174/$I$6</f>
        <v>4.327978298055846</v>
      </c>
      <c r="J174">
        <f>'Req. Diario'!H173</f>
        <v>2.4086930420000003</v>
      </c>
      <c r="K174">
        <f>J174/$K$6</f>
        <v>0.00024086930420000004</v>
      </c>
      <c r="L174">
        <f>'Req. Diario'!I173</f>
        <v>35.6483</v>
      </c>
      <c r="M174">
        <f>L174/$M$6</f>
        <v>0.0356483</v>
      </c>
    </row>
    <row r="175">
      <c r="A175">
        <v>25</v>
      </c>
      <c r="B175">
        <f>'Req. Diario'!D174</f>
        <v>3.609788361361882</v>
      </c>
      <c r="C175">
        <f>(B175-((E175*(Main!$E$31/100))+(G175*(Main!$E$36/100))+(I175*(Main!$E$46/100))+(K175*(Main!$E$51/100))))/$C$6</f>
        <v>6.774375454756455</v>
      </c>
      <c r="D175">
        <f>'Req. Diario'!E174</f>
        <v>1.26136</v>
      </c>
      <c r="E175">
        <f>(D175-((C175*(Main!$F$41/100))+(G175*(Main!$F$36/100))+(I175*(Main!$F$46/100))+(K175*(Main!$F$51/100))))/$E$6</f>
        <v>2.742086956521739</v>
      </c>
      <c r="F175">
        <f>'Req. Diario'!F174</f>
        <v>4.046</v>
      </c>
      <c r="G175">
        <f>(F175-((C175*(Main!$G$41/100))+(E175*(Main!$G$31/100))+(I175*(Main!$G$46/100))+(K175*(Main!$G$51/100))))/$G$6</f>
        <v>6.743333333333334</v>
      </c>
      <c r="H175">
        <f>'Req. Diario'!G174</f>
        <v>0.6924765276889353</v>
      </c>
      <c r="I175">
        <f>H175/$I$6</f>
        <v>4.327978298055846</v>
      </c>
      <c r="J175">
        <f>'Req. Diario'!H174</f>
        <v>2.4086930420000003</v>
      </c>
      <c r="K175">
        <f>J175/$K$6</f>
        <v>0.00024086930420000004</v>
      </c>
      <c r="L175">
        <f>'Req. Diario'!I174</f>
        <v>35.6483</v>
      </c>
      <c r="M175">
        <f>L175/$M$6</f>
        <v>0.0356483</v>
      </c>
    </row>
    <row r="176">
      <c r="B176">
        <f>'Req. Diario'!D175</f>
        <v>3.609788361361882</v>
      </c>
      <c r="C176">
        <f>(B176-((E176*(Main!$E$31/100))+(G176*(Main!$E$36/100))+(I176*(Main!$E$46/100))+(K176*(Main!$E$51/100))))/$C$6</f>
        <v>6.774375454756455</v>
      </c>
      <c r="D176">
        <f>'Req. Diario'!E175</f>
        <v>1.26136</v>
      </c>
      <c r="E176">
        <f>(D176-((C176*(Main!$F$41/100))+(G176*(Main!$F$36/100))+(I176*(Main!$F$46/100))+(K176*(Main!$F$51/100))))/$E$6</f>
        <v>2.742086956521739</v>
      </c>
      <c r="F176">
        <f>'Req. Diario'!F175</f>
        <v>4.046</v>
      </c>
      <c r="G176">
        <f>(F176-((C176*(Main!$G$41/100))+(E176*(Main!$G$31/100))+(I176*(Main!$G$46/100))+(K176*(Main!$G$51/100))))/$G$6</f>
        <v>6.743333333333334</v>
      </c>
      <c r="H176">
        <f>'Req. Diario'!G175</f>
        <v>0.6924765276889353</v>
      </c>
      <c r="I176">
        <f>H176/$I$6</f>
        <v>4.327978298055846</v>
      </c>
      <c r="J176">
        <f>'Req. Diario'!H175</f>
        <v>2.4086930420000003</v>
      </c>
      <c r="K176">
        <f>J176/$K$6</f>
        <v>0.00024086930420000004</v>
      </c>
      <c r="L176">
        <f>'Req. Diario'!I175</f>
        <v>35.6483</v>
      </c>
      <c r="M176">
        <f>L176/$M$6</f>
        <v>0.0356483</v>
      </c>
    </row>
    <row r="177">
      <c r="B177">
        <f>'Req. Diario'!D176</f>
        <v>3.609788361361882</v>
      </c>
      <c r="C177">
        <f>(B177-((E177*(Main!$E$31/100))+(G177*(Main!$E$36/100))+(I177*(Main!$E$46/100))+(K177*(Main!$E$51/100))))/$C$6</f>
        <v>6.774375454756455</v>
      </c>
      <c r="D177">
        <f>'Req. Diario'!E176</f>
        <v>1.26136</v>
      </c>
      <c r="E177">
        <f>(D177-((C177*(Main!$F$41/100))+(G177*(Main!$F$36/100))+(I177*(Main!$F$46/100))+(K177*(Main!$F$51/100))))/$E$6</f>
        <v>2.742086956521739</v>
      </c>
      <c r="F177">
        <f>'Req. Diario'!F176</f>
        <v>4.046</v>
      </c>
      <c r="G177">
        <f>(F177-((C177*(Main!$G$41/100))+(E177*(Main!$G$31/100))+(I177*(Main!$G$46/100))+(K177*(Main!$G$51/100))))/$G$6</f>
        <v>6.743333333333334</v>
      </c>
      <c r="H177">
        <f>'Req. Diario'!G176</f>
        <v>0.6924765276889353</v>
      </c>
      <c r="I177">
        <f>H177/$I$6</f>
        <v>4.327978298055846</v>
      </c>
      <c r="J177">
        <f>'Req. Diario'!H176</f>
        <v>2.4086930420000003</v>
      </c>
      <c r="K177">
        <f>J177/$K$6</f>
        <v>0.00024086930420000004</v>
      </c>
      <c r="L177">
        <f>'Req. Diario'!I176</f>
        <v>35.6483</v>
      </c>
      <c r="M177">
        <f>L177/$M$6</f>
        <v>0.0356483</v>
      </c>
    </row>
    <row r="178">
      <c r="B178">
        <f>'Req. Diario'!D177</f>
        <v>3.609788361361882</v>
      </c>
      <c r="C178">
        <f>(B178-((E178*(Main!$E$31/100))+(G178*(Main!$E$36/100))+(I178*(Main!$E$46/100))+(K178*(Main!$E$51/100))))/$C$6</f>
        <v>6.774375454756455</v>
      </c>
      <c r="D178">
        <f>'Req. Diario'!E177</f>
        <v>1.26136</v>
      </c>
      <c r="E178">
        <f>(D178-((C178*(Main!$F$41/100))+(G178*(Main!$F$36/100))+(I178*(Main!$F$46/100))+(K178*(Main!$F$51/100))))/$E$6</f>
        <v>2.742086956521739</v>
      </c>
      <c r="F178">
        <f>'Req. Diario'!F177</f>
        <v>4.046</v>
      </c>
      <c r="G178">
        <f>(F178-((C178*(Main!$G$41/100))+(E178*(Main!$G$31/100))+(I178*(Main!$G$46/100))+(K178*(Main!$G$51/100))))/$G$6</f>
        <v>6.743333333333334</v>
      </c>
      <c r="H178">
        <f>'Req. Diario'!G177</f>
        <v>0.6924765276889353</v>
      </c>
      <c r="I178">
        <f>H178/$I$6</f>
        <v>4.327978298055846</v>
      </c>
      <c r="J178">
        <f>'Req. Diario'!H177</f>
        <v>2.4086930420000003</v>
      </c>
      <c r="K178">
        <f>J178/$K$6</f>
        <v>0.00024086930420000004</v>
      </c>
      <c r="L178">
        <f>'Req. Diario'!I177</f>
        <v>35.6483</v>
      </c>
      <c r="M178">
        <f>L178/$M$6</f>
        <v>0.0356483</v>
      </c>
    </row>
    <row r="179">
      <c r="B179">
        <f>'Req. Diario'!D178</f>
        <v>3.609788361361882</v>
      </c>
      <c r="C179">
        <f>(B179-((E179*(Main!$E$31/100))+(G179*(Main!$E$36/100))+(I179*(Main!$E$46/100))+(K179*(Main!$E$51/100))))/$C$6</f>
        <v>6.774375454756455</v>
      </c>
      <c r="D179">
        <f>'Req. Diario'!E178</f>
        <v>1.26136</v>
      </c>
      <c r="E179">
        <f>(D179-((C179*(Main!$F$41/100))+(G179*(Main!$F$36/100))+(I179*(Main!$F$46/100))+(K179*(Main!$F$51/100))))/$E$6</f>
        <v>2.742086956521739</v>
      </c>
      <c r="F179">
        <f>'Req. Diario'!F178</f>
        <v>4.046</v>
      </c>
      <c r="G179">
        <f>(F179-((C179*(Main!$G$41/100))+(E179*(Main!$G$31/100))+(I179*(Main!$G$46/100))+(K179*(Main!$G$51/100))))/$G$6</f>
        <v>6.743333333333334</v>
      </c>
      <c r="H179">
        <f>'Req. Diario'!G178</f>
        <v>0.6924765276889353</v>
      </c>
      <c r="I179">
        <f>H179/$I$6</f>
        <v>4.327978298055846</v>
      </c>
      <c r="J179">
        <f>'Req. Diario'!H178</f>
        <v>2.4086930420000003</v>
      </c>
      <c r="K179">
        <f>J179/$K$6</f>
        <v>0.00024086930420000004</v>
      </c>
      <c r="L179">
        <f>'Req. Diario'!I178</f>
        <v>35.6483</v>
      </c>
      <c r="M179">
        <f>L179/$M$6</f>
        <v>0.0356483</v>
      </c>
    </row>
    <row r="180">
      <c r="B180">
        <f>'Req. Diario'!D179</f>
        <v>3.609788361361882</v>
      </c>
      <c r="C180">
        <f>(B180-((E180*(Main!$E$31/100))+(G180*(Main!$E$36/100))+(I180*(Main!$E$46/100))+(K180*(Main!$E$51/100))))/$C$6</f>
        <v>6.774375454756455</v>
      </c>
      <c r="D180">
        <f>'Req. Diario'!E179</f>
        <v>1.26136</v>
      </c>
      <c r="E180">
        <f>(D180-((C180*(Main!$F$41/100))+(G180*(Main!$F$36/100))+(I180*(Main!$F$46/100))+(K180*(Main!$F$51/100))))/$E$6</f>
        <v>2.742086956521739</v>
      </c>
      <c r="F180">
        <f>'Req. Diario'!F179</f>
        <v>4.046</v>
      </c>
      <c r="G180">
        <f>(F180-((C180*(Main!$G$41/100))+(E180*(Main!$G$31/100))+(I180*(Main!$G$46/100))+(K180*(Main!$G$51/100))))/$G$6</f>
        <v>6.743333333333334</v>
      </c>
      <c r="H180">
        <f>'Req. Diario'!G179</f>
        <v>0.6924765276889353</v>
      </c>
      <c r="I180">
        <f>H180/$I$6</f>
        <v>4.327978298055846</v>
      </c>
      <c r="J180">
        <f>'Req. Diario'!H179</f>
        <v>2.4086930420000003</v>
      </c>
      <c r="K180">
        <f>J180/$K$6</f>
        <v>0.00024086930420000004</v>
      </c>
      <c r="L180">
        <f>'Req. Diario'!I179</f>
        <v>35.6483</v>
      </c>
      <c r="M180">
        <f>L180/$M$6</f>
        <v>0.0356483</v>
      </c>
    </row>
    <row r="181">
      <c r="B181">
        <f>'Req. Diario'!D180</f>
        <v>3.609788361361882</v>
      </c>
      <c r="C181">
        <f>(B181-((E181*(Main!$E$31/100))+(G181*(Main!$E$36/100))+(I181*(Main!$E$46/100))+(K181*(Main!$E$51/100))))/$C$6</f>
        <v>6.774375454756455</v>
      </c>
      <c r="D181">
        <f>'Req. Diario'!E180</f>
        <v>1.26136</v>
      </c>
      <c r="E181">
        <f>(D181-((C181*(Main!$F$41/100))+(G181*(Main!$F$36/100))+(I181*(Main!$F$46/100))+(K181*(Main!$F$51/100))))/$E$6</f>
        <v>2.742086956521739</v>
      </c>
      <c r="F181">
        <f>'Req. Diario'!F180</f>
        <v>4.046</v>
      </c>
      <c r="G181">
        <f>(F181-((C181*(Main!$G$41/100))+(E181*(Main!$G$31/100))+(I181*(Main!$G$46/100))+(K181*(Main!$G$51/100))))/$G$6</f>
        <v>6.743333333333334</v>
      </c>
      <c r="H181">
        <f>'Req. Diario'!G180</f>
        <v>0.6924765276889353</v>
      </c>
      <c r="I181">
        <f>H181/$I$6</f>
        <v>4.327978298055846</v>
      </c>
      <c r="J181">
        <f>'Req. Diario'!H180</f>
        <v>2.4086930420000003</v>
      </c>
      <c r="K181">
        <f>J181/$K$6</f>
        <v>0.00024086930420000004</v>
      </c>
      <c r="L181">
        <f>'Req. Diario'!I180</f>
        <v>35.6483</v>
      </c>
      <c r="M181">
        <f>L181/$M$6</f>
        <v>0.0356483</v>
      </c>
    </row>
    <row r="182">
      <c r="A182">
        <v>26</v>
      </c>
      <c r="B182">
        <f>'Req. Diario'!D181</f>
        <v>3.609788361361882</v>
      </c>
      <c r="C182">
        <f>(B182-((E182*(Main!$E$31/100))+(G182*(Main!$E$36/100))+(I182*(Main!$E$46/100))+(K182*(Main!$E$51/100))))/$C$6</f>
        <v>6.774375454756455</v>
      </c>
      <c r="D182">
        <f>'Req. Diario'!E181</f>
        <v>1.26136</v>
      </c>
      <c r="E182">
        <f>(D182-((C182*(Main!$F$41/100))+(G182*(Main!$F$36/100))+(I182*(Main!$F$46/100))+(K182*(Main!$F$51/100))))/$E$6</f>
        <v>2.742086956521739</v>
      </c>
      <c r="F182">
        <f>'Req. Diario'!F181</f>
        <v>4.046</v>
      </c>
      <c r="G182">
        <f>(F182-((C182*(Main!$G$41/100))+(E182*(Main!$G$31/100))+(I182*(Main!$G$46/100))+(K182*(Main!$G$51/100))))/$G$6</f>
        <v>6.743333333333334</v>
      </c>
      <c r="H182">
        <f>'Req. Diario'!G181</f>
        <v>0.6924765276889353</v>
      </c>
      <c r="I182">
        <f>H182/$I$6</f>
        <v>4.327978298055846</v>
      </c>
      <c r="J182">
        <f>'Req. Diario'!H181</f>
        <v>2.4086930420000003</v>
      </c>
      <c r="K182">
        <f>J182/$K$6</f>
        <v>0.00024086930420000004</v>
      </c>
      <c r="L182">
        <f>'Req. Diario'!I181</f>
        <v>35.6483</v>
      </c>
      <c r="M182">
        <f>L182/$M$6</f>
        <v>0.0356483</v>
      </c>
    </row>
    <row r="183">
      <c r="B183">
        <f>'Req. Diario'!D182</f>
        <v>3.609788361361882</v>
      </c>
      <c r="C183">
        <f>(B183-((E183*(Main!$E$31/100))+(G183*(Main!$E$36/100))+(I183*(Main!$E$46/100))+(K183*(Main!$E$51/100))))/$C$6</f>
        <v>6.774375454756455</v>
      </c>
      <c r="D183">
        <f>'Req. Diario'!E182</f>
        <v>1.26136</v>
      </c>
      <c r="E183">
        <f>(D183-((C183*(Main!$F$41/100))+(G183*(Main!$F$36/100))+(I183*(Main!$F$46/100))+(K183*(Main!$F$51/100))))/$E$6</f>
        <v>2.742086956521739</v>
      </c>
      <c r="F183">
        <f>'Req. Diario'!F182</f>
        <v>4.046</v>
      </c>
      <c r="G183">
        <f>(F183-((C183*(Main!$G$41/100))+(E183*(Main!$G$31/100))+(I183*(Main!$G$46/100))+(K183*(Main!$G$51/100))))/$G$6</f>
        <v>6.743333333333334</v>
      </c>
      <c r="H183">
        <f>'Req. Diario'!G182</f>
        <v>0.6924765276889353</v>
      </c>
      <c r="I183">
        <f>H183/$I$6</f>
        <v>4.327978298055846</v>
      </c>
      <c r="J183">
        <f>'Req. Diario'!H182</f>
        <v>2.4086930420000003</v>
      </c>
      <c r="K183">
        <f>J183/$K$6</f>
        <v>0.00024086930420000004</v>
      </c>
      <c r="L183">
        <f>'Req. Diario'!I182</f>
        <v>35.6483</v>
      </c>
      <c r="M183">
        <f>L183/$M$6</f>
        <v>0.0356483</v>
      </c>
    </row>
    <row r="184">
      <c r="B184">
        <f>'Req. Diario'!D183</f>
        <v>3.609788361361882</v>
      </c>
      <c r="C184">
        <f>(B184-((E184*(Main!$E$31/100))+(G184*(Main!$E$36/100))+(I184*(Main!$E$46/100))+(K184*(Main!$E$51/100))))/$C$6</f>
        <v>6.774375454756455</v>
      </c>
      <c r="D184">
        <f>'Req. Diario'!E183</f>
        <v>1.26136</v>
      </c>
      <c r="E184">
        <f>(D184-((C184*(Main!$F$41/100))+(G184*(Main!$F$36/100))+(I184*(Main!$F$46/100))+(K184*(Main!$F$51/100))))/$E$6</f>
        <v>2.742086956521739</v>
      </c>
      <c r="F184">
        <f>'Req. Diario'!F183</f>
        <v>4.046</v>
      </c>
      <c r="G184">
        <f>(F184-((C184*(Main!$G$41/100))+(E184*(Main!$G$31/100))+(I184*(Main!$G$46/100))+(K184*(Main!$G$51/100))))/$G$6</f>
        <v>6.743333333333334</v>
      </c>
      <c r="H184">
        <f>'Req. Diario'!G183</f>
        <v>0.6924765276889353</v>
      </c>
      <c r="I184">
        <f>H184/$I$6</f>
        <v>4.327978298055846</v>
      </c>
      <c r="J184">
        <f>'Req. Diario'!H183</f>
        <v>2.4086930420000003</v>
      </c>
      <c r="K184">
        <f>J184/$K$6</f>
        <v>0.00024086930420000004</v>
      </c>
      <c r="L184">
        <f>'Req. Diario'!I183</f>
        <v>35.6483</v>
      </c>
      <c r="M184">
        <f>L184/$M$6</f>
        <v>0.0356483</v>
      </c>
    </row>
    <row r="185">
      <c r="B185">
        <f>'Req. Diario'!D184</f>
        <v>3.609788361361882</v>
      </c>
      <c r="C185">
        <f>(B185-((E185*(Main!$E$31/100))+(G185*(Main!$E$36/100))+(I185*(Main!$E$46/100))+(K185*(Main!$E$51/100))))/$C$6</f>
        <v>6.774375454756455</v>
      </c>
      <c r="D185">
        <f>'Req. Diario'!E184</f>
        <v>1.26136</v>
      </c>
      <c r="E185">
        <f>(D185-((C185*(Main!$F$41/100))+(G185*(Main!$F$36/100))+(I185*(Main!$F$46/100))+(K185*(Main!$F$51/100))))/$E$6</f>
        <v>2.742086956521739</v>
      </c>
      <c r="F185">
        <f>'Req. Diario'!F184</f>
        <v>4.046</v>
      </c>
      <c r="G185">
        <f>(F185-((C185*(Main!$G$41/100))+(E185*(Main!$G$31/100))+(I185*(Main!$G$46/100))+(K185*(Main!$G$51/100))))/$G$6</f>
        <v>6.743333333333334</v>
      </c>
      <c r="H185">
        <f>'Req. Diario'!G184</f>
        <v>0.6924765276889353</v>
      </c>
      <c r="I185">
        <f>H185/$I$6</f>
        <v>4.327978298055846</v>
      </c>
      <c r="J185">
        <f>'Req. Diario'!H184</f>
        <v>2.4086930420000003</v>
      </c>
      <c r="K185">
        <f>J185/$K$6</f>
        <v>0.00024086930420000004</v>
      </c>
      <c r="L185">
        <f>'Req. Diario'!I184</f>
        <v>35.6483</v>
      </c>
      <c r="M185">
        <f>L185/$M$6</f>
        <v>0.0356483</v>
      </c>
    </row>
    <row r="186">
      <c r="B186">
        <f>'Req. Diario'!D185</f>
        <v>3.609788361361882</v>
      </c>
      <c r="C186">
        <f>(B186-((E186*(Main!$E$31/100))+(G186*(Main!$E$36/100))+(I186*(Main!$E$46/100))+(K186*(Main!$E$51/100))))/$C$6</f>
        <v>6.774375454756455</v>
      </c>
      <c r="D186">
        <f>'Req. Diario'!E185</f>
        <v>1.26136</v>
      </c>
      <c r="E186">
        <f>(D186-((C186*(Main!$F$41/100))+(G186*(Main!$F$36/100))+(I186*(Main!$F$46/100))+(K186*(Main!$F$51/100))))/$E$6</f>
        <v>2.742086956521739</v>
      </c>
      <c r="F186">
        <f>'Req. Diario'!F185</f>
        <v>4.046</v>
      </c>
      <c r="G186">
        <f>(F186-((C186*(Main!$G$41/100))+(E186*(Main!$G$31/100))+(I186*(Main!$G$46/100))+(K186*(Main!$G$51/100))))/$G$6</f>
        <v>6.743333333333334</v>
      </c>
      <c r="H186">
        <f>'Req. Diario'!G185</f>
        <v>0.6924765276889353</v>
      </c>
      <c r="I186">
        <f>H186/$I$6</f>
        <v>4.327978298055846</v>
      </c>
      <c r="J186">
        <f>'Req. Diario'!H185</f>
        <v>2.4086930420000003</v>
      </c>
      <c r="K186">
        <f>J186/$K$6</f>
        <v>0.00024086930420000004</v>
      </c>
      <c r="L186">
        <f>'Req. Diario'!I185</f>
        <v>35.6483</v>
      </c>
      <c r="M186">
        <f>L186/$M$6</f>
        <v>0.0356483</v>
      </c>
    </row>
    <row r="187">
      <c r="B187">
        <f>'Req. Diario'!D186</f>
        <v>3.609788361361882</v>
      </c>
      <c r="C187">
        <f>(B187-((E187*(Main!$E$31/100))+(G187*(Main!$E$36/100))+(I187*(Main!$E$46/100))+(K187*(Main!$E$51/100))))/$C$6</f>
        <v>6.774375454756455</v>
      </c>
      <c r="D187">
        <f>'Req. Diario'!E186</f>
        <v>1.26136</v>
      </c>
      <c r="E187">
        <f>(D187-((C187*(Main!$F$41/100))+(G187*(Main!$F$36/100))+(I187*(Main!$F$46/100))+(K187*(Main!$F$51/100))))/$E$6</f>
        <v>2.742086956521739</v>
      </c>
      <c r="F187">
        <f>'Req. Diario'!F186</f>
        <v>4.046</v>
      </c>
      <c r="G187">
        <f>(F187-((C187*(Main!$G$41/100))+(E187*(Main!$G$31/100))+(I187*(Main!$G$46/100))+(K187*(Main!$G$51/100))))/$G$6</f>
        <v>6.743333333333334</v>
      </c>
      <c r="H187">
        <f>'Req. Diario'!G186</f>
        <v>0.6924765276889353</v>
      </c>
      <c r="I187">
        <f>H187/$I$6</f>
        <v>4.327978298055846</v>
      </c>
      <c r="J187">
        <f>'Req. Diario'!H186</f>
        <v>2.4086930420000003</v>
      </c>
      <c r="K187">
        <f>J187/$K$6</f>
        <v>0.00024086930420000004</v>
      </c>
      <c r="L187">
        <f>'Req. Diario'!I186</f>
        <v>35.6483</v>
      </c>
      <c r="M187">
        <f>L187/$M$6</f>
        <v>0.0356483</v>
      </c>
    </row>
    <row r="188">
      <c r="B188">
        <f>'Req. Diario'!D187</f>
        <v>3.609788361361882</v>
      </c>
      <c r="C188">
        <f>(B188-((E188*(Main!$E$31/100))+(G188*(Main!$E$36/100))+(I188*(Main!$E$46/100))+(K188*(Main!$E$51/100))))/$C$6</f>
        <v>6.774375454756455</v>
      </c>
      <c r="D188">
        <f>'Req. Diario'!E187</f>
        <v>1.26136</v>
      </c>
      <c r="E188">
        <f>(D188-((C188*(Main!$F$41/100))+(G188*(Main!$F$36/100))+(I188*(Main!$F$46/100))+(K188*(Main!$F$51/100))))/$E$6</f>
        <v>2.742086956521739</v>
      </c>
      <c r="F188">
        <f>'Req. Diario'!F187</f>
        <v>4.046</v>
      </c>
      <c r="G188">
        <f>(F188-((C188*(Main!$G$41/100))+(E188*(Main!$G$31/100))+(I188*(Main!$G$46/100))+(K188*(Main!$G$51/100))))/$G$6</f>
        <v>6.743333333333334</v>
      </c>
      <c r="H188">
        <f>'Req. Diario'!G187</f>
        <v>0.6924765276889353</v>
      </c>
      <c r="I188">
        <f>H188/$I$6</f>
        <v>4.327978298055846</v>
      </c>
      <c r="J188">
        <f>'Req. Diario'!H187</f>
        <v>2.4086930420000003</v>
      </c>
      <c r="K188">
        <f>J188/$K$6</f>
        <v>0.00024086930420000004</v>
      </c>
      <c r="L188">
        <f>'Req. Diario'!I187</f>
        <v>35.6483</v>
      </c>
      <c r="M188">
        <f>L188/$M$6</f>
        <v>0.0356483</v>
      </c>
    </row>
    <row r="189">
      <c r="A189">
        <v>27</v>
      </c>
      <c r="B189">
        <f>'Req. Diario'!D188</f>
        <v>3.9738006330958524</v>
      </c>
      <c r="C189">
        <f>(B189-((E189*(Main!$E$31/100))+(G189*(Main!$E$36/100))+(I189*(Main!$E$46/100))+(K189*(Main!$E$51/100))))/$C$6</f>
        <v>7.565706480265085</v>
      </c>
      <c r="D189">
        <f>'Req. Diario'!E188</f>
        <v>1.26136</v>
      </c>
      <c r="E189">
        <f>(D189-((C189*(Main!$F$41/100))+(G189*(Main!$F$36/100))+(I189*(Main!$F$46/100))+(K189*(Main!$F$51/100))))/$E$6</f>
        <v>2.742086956521739</v>
      </c>
      <c r="F189">
        <f>'Req. Diario'!F188</f>
        <v>4.454</v>
      </c>
      <c r="G189">
        <f>(F189-((C189*(Main!$G$41/100))+(E189*(Main!$G$31/100))+(I189*(Main!$G$46/100))+(K189*(Main!$G$51/100))))/$G$6</f>
        <v>7.423333333333333</v>
      </c>
      <c r="H189">
        <f>'Req. Diario'!G188</f>
        <v>0.7623060935063068</v>
      </c>
      <c r="I189">
        <f>H189/$I$6</f>
        <v>4.764413084414418</v>
      </c>
      <c r="J189">
        <f>'Req. Diario'!H188</f>
        <v>2.651586458</v>
      </c>
      <c r="K189">
        <f>J189/$K$6</f>
        <v>0.0002651586458</v>
      </c>
      <c r="L189">
        <f>'Req. Diario'!I188</f>
        <v>35.6483</v>
      </c>
      <c r="M189">
        <f>L189/$M$6</f>
        <v>0.0356483</v>
      </c>
    </row>
    <row r="190">
      <c r="B190">
        <f>'Req. Diario'!D189</f>
        <v>3.9738006330958524</v>
      </c>
      <c r="C190">
        <f>(B190-((E190*(Main!$E$31/100))+(G190*(Main!$E$36/100))+(I190*(Main!$E$46/100))+(K190*(Main!$E$51/100))))/$C$6</f>
        <v>7.565706480265085</v>
      </c>
      <c r="D190">
        <f>'Req. Diario'!E189</f>
        <v>1.26136</v>
      </c>
      <c r="E190">
        <f>(D190-((C190*(Main!$F$41/100))+(G190*(Main!$F$36/100))+(I190*(Main!$F$46/100))+(K190*(Main!$F$51/100))))/$E$6</f>
        <v>2.742086956521739</v>
      </c>
      <c r="F190">
        <f>'Req. Diario'!F189</f>
        <v>4.454</v>
      </c>
      <c r="G190">
        <f>(F190-((C190*(Main!$G$41/100))+(E190*(Main!$G$31/100))+(I190*(Main!$G$46/100))+(K190*(Main!$G$51/100))))/$G$6</f>
        <v>7.423333333333333</v>
      </c>
      <c r="H190">
        <f>'Req. Diario'!G189</f>
        <v>0.7623060935063068</v>
      </c>
      <c r="I190">
        <f>H190/$I$6</f>
        <v>4.764413084414418</v>
      </c>
      <c r="J190">
        <f>'Req. Diario'!H189</f>
        <v>2.651586458</v>
      </c>
      <c r="K190">
        <f>J190/$K$6</f>
        <v>0.0002651586458</v>
      </c>
      <c r="L190">
        <f>'Req. Diario'!I189</f>
        <v>35.6483</v>
      </c>
      <c r="M190">
        <f>L190/$M$6</f>
        <v>0.0356483</v>
      </c>
    </row>
    <row r="191">
      <c r="B191">
        <f>'Req. Diario'!D190</f>
        <v>3.9738006330958524</v>
      </c>
      <c r="C191">
        <f>(B191-((E191*(Main!$E$31/100))+(G191*(Main!$E$36/100))+(I191*(Main!$E$46/100))+(K191*(Main!$E$51/100))))/$C$6</f>
        <v>7.565706480265085</v>
      </c>
      <c r="D191">
        <f>'Req. Diario'!E190</f>
        <v>1.26136</v>
      </c>
      <c r="E191">
        <f>(D191-((C191*(Main!$F$41/100))+(G191*(Main!$F$36/100))+(I191*(Main!$F$46/100))+(K191*(Main!$F$51/100))))/$E$6</f>
        <v>2.742086956521739</v>
      </c>
      <c r="F191">
        <f>'Req. Diario'!F190</f>
        <v>4.454</v>
      </c>
      <c r="G191">
        <f>(F191-((C191*(Main!$G$41/100))+(E191*(Main!$G$31/100))+(I191*(Main!$G$46/100))+(K191*(Main!$G$51/100))))/$G$6</f>
        <v>7.423333333333333</v>
      </c>
      <c r="H191">
        <f>'Req. Diario'!G190</f>
        <v>0.7623060935063068</v>
      </c>
      <c r="I191">
        <f>H191/$I$6</f>
        <v>4.764413084414418</v>
      </c>
      <c r="J191">
        <f>'Req. Diario'!H190</f>
        <v>2.651586458</v>
      </c>
      <c r="K191">
        <f>J191/$K$6</f>
        <v>0.0002651586458</v>
      </c>
      <c r="L191">
        <f>'Req. Diario'!I190</f>
        <v>35.6483</v>
      </c>
      <c r="M191">
        <f>L191/$M$6</f>
        <v>0.0356483</v>
      </c>
    </row>
    <row r="192">
      <c r="B192">
        <f>'Req. Diario'!D191</f>
        <v>3.9738006330958524</v>
      </c>
      <c r="C192">
        <f>(B192-((E192*(Main!$E$31/100))+(G192*(Main!$E$36/100))+(I192*(Main!$E$46/100))+(K192*(Main!$E$51/100))))/$C$6</f>
        <v>7.565706480265085</v>
      </c>
      <c r="D192">
        <f>'Req. Diario'!E191</f>
        <v>1.26136</v>
      </c>
      <c r="E192">
        <f>(D192-((C192*(Main!$F$41/100))+(G192*(Main!$F$36/100))+(I192*(Main!$F$46/100))+(K192*(Main!$F$51/100))))/$E$6</f>
        <v>2.742086956521739</v>
      </c>
      <c r="F192">
        <f>'Req. Diario'!F191</f>
        <v>4.454</v>
      </c>
      <c r="G192">
        <f>(F192-((C192*(Main!$G$41/100))+(E192*(Main!$G$31/100))+(I192*(Main!$G$46/100))+(K192*(Main!$G$51/100))))/$G$6</f>
        <v>7.423333333333333</v>
      </c>
      <c r="H192">
        <f>'Req. Diario'!G191</f>
        <v>0.7623060935063068</v>
      </c>
      <c r="I192">
        <f>H192/$I$6</f>
        <v>4.764413084414418</v>
      </c>
      <c r="J192">
        <f>'Req. Diario'!H191</f>
        <v>2.651586458</v>
      </c>
      <c r="K192">
        <f>J192/$K$6</f>
        <v>0.0002651586458</v>
      </c>
      <c r="L192">
        <f>'Req. Diario'!I191</f>
        <v>35.6483</v>
      </c>
      <c r="M192">
        <f>L192/$M$6</f>
        <v>0.0356483</v>
      </c>
    </row>
    <row r="193">
      <c r="B193">
        <f>'Req. Diario'!D192</f>
        <v>3.9738006330958524</v>
      </c>
      <c r="C193">
        <f>(B193-((E193*(Main!$E$31/100))+(G193*(Main!$E$36/100))+(I193*(Main!$E$46/100))+(K193*(Main!$E$51/100))))/$C$6</f>
        <v>7.565706480265085</v>
      </c>
      <c r="D193">
        <f>'Req. Diario'!E192</f>
        <v>1.26136</v>
      </c>
      <c r="E193">
        <f>(D193-((C193*(Main!$F$41/100))+(G193*(Main!$F$36/100))+(I193*(Main!$F$46/100))+(K193*(Main!$F$51/100))))/$E$6</f>
        <v>2.742086956521739</v>
      </c>
      <c r="F193">
        <f>'Req. Diario'!F192</f>
        <v>4.454</v>
      </c>
      <c r="G193">
        <f>(F193-((C193*(Main!$G$41/100))+(E193*(Main!$G$31/100))+(I193*(Main!$G$46/100))+(K193*(Main!$G$51/100))))/$G$6</f>
        <v>7.423333333333333</v>
      </c>
      <c r="H193">
        <f>'Req. Diario'!G192</f>
        <v>0.7623060935063068</v>
      </c>
      <c r="I193">
        <f>H193/$I$6</f>
        <v>4.764413084414418</v>
      </c>
      <c r="J193">
        <f>'Req. Diario'!H192</f>
        <v>2.651586458</v>
      </c>
      <c r="K193">
        <f>J193/$K$6</f>
        <v>0.0002651586458</v>
      </c>
      <c r="L193">
        <f>'Req. Diario'!I192</f>
        <v>35.6483</v>
      </c>
      <c r="M193">
        <f>L193/$M$6</f>
        <v>0.0356483</v>
      </c>
    </row>
    <row r="194">
      <c r="B194">
        <f>'Req. Diario'!D193</f>
        <v>3.9738006330958524</v>
      </c>
      <c r="C194">
        <f>(B194-((E194*(Main!$E$31/100))+(G194*(Main!$E$36/100))+(I194*(Main!$E$46/100))+(K194*(Main!$E$51/100))))/$C$6</f>
        <v>7.565706480265085</v>
      </c>
      <c r="D194">
        <f>'Req. Diario'!E193</f>
        <v>1.26136</v>
      </c>
      <c r="E194">
        <f>(D194-((C194*(Main!$F$41/100))+(G194*(Main!$F$36/100))+(I194*(Main!$F$46/100))+(K194*(Main!$F$51/100))))/$E$6</f>
        <v>2.742086956521739</v>
      </c>
      <c r="F194">
        <f>'Req. Diario'!F193</f>
        <v>4.454</v>
      </c>
      <c r="G194">
        <f>(F194-((C194*(Main!$G$41/100))+(E194*(Main!$G$31/100))+(I194*(Main!$G$46/100))+(K194*(Main!$G$51/100))))/$G$6</f>
        <v>7.423333333333333</v>
      </c>
      <c r="H194">
        <f>'Req. Diario'!G193</f>
        <v>0.7623060935063068</v>
      </c>
      <c r="I194">
        <f>H194/$I$6</f>
        <v>4.764413084414418</v>
      </c>
      <c r="J194">
        <f>'Req. Diario'!H193</f>
        <v>2.651586458</v>
      </c>
      <c r="K194">
        <f>J194/$K$6</f>
        <v>0.0002651586458</v>
      </c>
      <c r="L194">
        <f>'Req. Diario'!I193</f>
        <v>35.6483</v>
      </c>
      <c r="M194">
        <f>L194/$M$6</f>
        <v>0.0356483</v>
      </c>
    </row>
    <row r="195">
      <c r="B195">
        <f>'Req. Diario'!D194</f>
        <v>3.9738006330958524</v>
      </c>
      <c r="C195">
        <f>(B195-((E195*(Main!$E$31/100))+(G195*(Main!$E$36/100))+(I195*(Main!$E$46/100))+(K195*(Main!$E$51/100))))/$C$6</f>
        <v>7.565706480265085</v>
      </c>
      <c r="D195">
        <f>'Req. Diario'!E194</f>
        <v>1.26136</v>
      </c>
      <c r="E195">
        <f>(D195-((C195*(Main!$F$41/100))+(G195*(Main!$F$36/100))+(I195*(Main!$F$46/100))+(K195*(Main!$F$51/100))))/$E$6</f>
        <v>2.742086956521739</v>
      </c>
      <c r="F195">
        <f>'Req. Diario'!F194</f>
        <v>4.454</v>
      </c>
      <c r="G195">
        <f>(F195-((C195*(Main!$G$41/100))+(E195*(Main!$G$31/100))+(I195*(Main!$G$46/100))+(K195*(Main!$G$51/100))))/$G$6</f>
        <v>7.423333333333333</v>
      </c>
      <c r="H195">
        <f>'Req. Diario'!G194</f>
        <v>0.7623060935063068</v>
      </c>
      <c r="I195">
        <f>H195/$I$6</f>
        <v>4.764413084414418</v>
      </c>
      <c r="J195">
        <f>'Req. Diario'!H194</f>
        <v>2.651586458</v>
      </c>
      <c r="K195">
        <f>J195/$K$6</f>
        <v>0.0002651586458</v>
      </c>
      <c r="L195">
        <f>'Req. Diario'!I194</f>
        <v>35.6483</v>
      </c>
      <c r="M195">
        <f>L195/$M$6</f>
        <v>0.0356483</v>
      </c>
    </row>
    <row r="196">
      <c r="A196">
        <v>28</v>
      </c>
      <c r="B196">
        <f>'Req. Diario'!D195</f>
        <v>3.9738006330958524</v>
      </c>
      <c r="C196">
        <f>(B196-((E196*(Main!$E$31/100))+(G196*(Main!$E$36/100))+(I196*(Main!$E$46/100))+(K196*(Main!$E$51/100))))/$C$6</f>
        <v>7.565706480265085</v>
      </c>
      <c r="D196">
        <f>'Req. Diario'!E195</f>
        <v>1.26136</v>
      </c>
      <c r="E196">
        <f>(D196-((C196*(Main!$F$41/100))+(G196*(Main!$F$36/100))+(I196*(Main!$F$46/100))+(K196*(Main!$F$51/100))))/$E$6</f>
        <v>2.742086956521739</v>
      </c>
      <c r="F196">
        <f>'Req. Diario'!F195</f>
        <v>4.454</v>
      </c>
      <c r="G196">
        <f>(F196-((C196*(Main!$G$41/100))+(E196*(Main!$G$31/100))+(I196*(Main!$G$46/100))+(K196*(Main!$G$51/100))))/$G$6</f>
        <v>7.423333333333333</v>
      </c>
      <c r="H196">
        <f>'Req. Diario'!G195</f>
        <v>0.7623060935063068</v>
      </c>
      <c r="I196">
        <f>H196/$I$6</f>
        <v>4.764413084414418</v>
      </c>
      <c r="J196">
        <f>'Req. Diario'!H195</f>
        <v>2.651586458</v>
      </c>
      <c r="K196">
        <f>J196/$K$6</f>
        <v>0.0002651586458</v>
      </c>
      <c r="L196">
        <f>'Req. Diario'!I195</f>
        <v>35.6483</v>
      </c>
      <c r="M196">
        <f>L196/$M$6</f>
        <v>0.0356483</v>
      </c>
    </row>
    <row r="197">
      <c r="B197">
        <f>'Req. Diario'!D196</f>
        <v>3.9738006330958524</v>
      </c>
      <c r="C197">
        <f>(B197-((E197*(Main!$E$31/100))+(G197*(Main!$E$36/100))+(I197*(Main!$E$46/100))+(K197*(Main!$E$51/100))))/$C$6</f>
        <v>7.565706480265085</v>
      </c>
      <c r="D197">
        <f>'Req. Diario'!E196</f>
        <v>1.26136</v>
      </c>
      <c r="E197">
        <f>(D197-((C197*(Main!$F$41/100))+(G197*(Main!$F$36/100))+(I197*(Main!$F$46/100))+(K197*(Main!$F$51/100))))/$E$6</f>
        <v>2.742086956521739</v>
      </c>
      <c r="F197">
        <f>'Req. Diario'!F196</f>
        <v>4.454</v>
      </c>
      <c r="G197">
        <f>(F197-((C197*(Main!$G$41/100))+(E197*(Main!$G$31/100))+(I197*(Main!$G$46/100))+(K197*(Main!$G$51/100))))/$G$6</f>
        <v>7.423333333333333</v>
      </c>
      <c r="H197">
        <f>'Req. Diario'!G196</f>
        <v>0.7623060935063068</v>
      </c>
      <c r="I197">
        <f>H197/$I$6</f>
        <v>4.764413084414418</v>
      </c>
      <c r="J197">
        <f>'Req. Diario'!H196</f>
        <v>2.651586458</v>
      </c>
      <c r="K197">
        <f>J197/$K$6</f>
        <v>0.0002651586458</v>
      </c>
      <c r="L197">
        <f>'Req. Diario'!I196</f>
        <v>35.6483</v>
      </c>
      <c r="M197">
        <f>L197/$M$6</f>
        <v>0.0356483</v>
      </c>
    </row>
    <row r="198">
      <c r="B198">
        <f>'Req. Diario'!D197</f>
        <v>3.9738006330958524</v>
      </c>
      <c r="C198">
        <f>(B198-((E198*(Main!$E$31/100))+(G198*(Main!$E$36/100))+(I198*(Main!$E$46/100))+(K198*(Main!$E$51/100))))/$C$6</f>
        <v>7.565706480265085</v>
      </c>
      <c r="D198">
        <f>'Req. Diario'!E197</f>
        <v>1.26136</v>
      </c>
      <c r="E198">
        <f>(D198-((C198*(Main!$F$41/100))+(G198*(Main!$F$36/100))+(I198*(Main!$F$46/100))+(K198*(Main!$F$51/100))))/$E$6</f>
        <v>2.742086956521739</v>
      </c>
      <c r="F198">
        <f>'Req. Diario'!F197</f>
        <v>4.454</v>
      </c>
      <c r="G198">
        <f>(F198-((C198*(Main!$G$41/100))+(E198*(Main!$G$31/100))+(I198*(Main!$G$46/100))+(K198*(Main!$G$51/100))))/$G$6</f>
        <v>7.423333333333333</v>
      </c>
      <c r="H198">
        <f>'Req. Diario'!G197</f>
        <v>0.7623060935063068</v>
      </c>
      <c r="I198">
        <f>H198/$I$6</f>
        <v>4.764413084414418</v>
      </c>
      <c r="J198">
        <f>'Req. Diario'!H197</f>
        <v>2.651586458</v>
      </c>
      <c r="K198">
        <f>J198/$K$6</f>
        <v>0.0002651586458</v>
      </c>
      <c r="L198">
        <f>'Req. Diario'!I197</f>
        <v>35.6483</v>
      </c>
      <c r="M198">
        <f>L198/$M$6</f>
        <v>0.0356483</v>
      </c>
    </row>
    <row r="199">
      <c r="B199">
        <f>'Req. Diario'!D198</f>
        <v>3.9738006330958524</v>
      </c>
      <c r="C199">
        <f>(B199-((E199*(Main!$E$31/100))+(G199*(Main!$E$36/100))+(I199*(Main!$E$46/100))+(K199*(Main!$E$51/100))))/$C$6</f>
        <v>7.565706480265085</v>
      </c>
      <c r="D199">
        <f>'Req. Diario'!E198</f>
        <v>1.26136</v>
      </c>
      <c r="E199">
        <f>(D199-((C199*(Main!$F$41/100))+(G199*(Main!$F$36/100))+(I199*(Main!$F$46/100))+(K199*(Main!$F$51/100))))/$E$6</f>
        <v>2.742086956521739</v>
      </c>
      <c r="F199">
        <f>'Req. Diario'!F198</f>
        <v>4.454</v>
      </c>
      <c r="G199">
        <f>(F199-((C199*(Main!$G$41/100))+(E199*(Main!$G$31/100))+(I199*(Main!$G$46/100))+(K199*(Main!$G$51/100))))/$G$6</f>
        <v>7.423333333333333</v>
      </c>
      <c r="H199">
        <f>'Req. Diario'!G198</f>
        <v>0.7623060935063068</v>
      </c>
      <c r="I199">
        <f>H199/$I$6</f>
        <v>4.764413084414418</v>
      </c>
      <c r="J199">
        <f>'Req. Diario'!H198</f>
        <v>2.651586458</v>
      </c>
      <c r="K199">
        <f>J199/$K$6</f>
        <v>0.0002651586458</v>
      </c>
      <c r="L199">
        <f>'Req. Diario'!I198</f>
        <v>35.6483</v>
      </c>
      <c r="M199">
        <f>L199/$M$6</f>
        <v>0.0356483</v>
      </c>
    </row>
    <row r="200">
      <c r="B200">
        <f>'Req. Diario'!D199</f>
        <v>3.9738006330958524</v>
      </c>
      <c r="C200">
        <f>(B200-((E200*(Main!$E$31/100))+(G200*(Main!$E$36/100))+(I200*(Main!$E$46/100))+(K200*(Main!$E$51/100))))/$C$6</f>
        <v>7.565706480265085</v>
      </c>
      <c r="D200">
        <f>'Req. Diario'!E199</f>
        <v>1.26136</v>
      </c>
      <c r="E200">
        <f>(D200-((C200*(Main!$F$41/100))+(G200*(Main!$F$36/100))+(I200*(Main!$F$46/100))+(K200*(Main!$F$51/100))))/$E$6</f>
        <v>2.742086956521739</v>
      </c>
      <c r="F200">
        <f>'Req. Diario'!F199</f>
        <v>4.454</v>
      </c>
      <c r="G200">
        <f>(F200-((C200*(Main!$G$41/100))+(E200*(Main!$G$31/100))+(I200*(Main!$G$46/100))+(K200*(Main!$G$51/100))))/$G$6</f>
        <v>7.423333333333333</v>
      </c>
      <c r="H200">
        <f>'Req. Diario'!G199</f>
        <v>0.7623060935063068</v>
      </c>
      <c r="I200">
        <f>H200/$I$6</f>
        <v>4.764413084414418</v>
      </c>
      <c r="J200">
        <f>'Req. Diario'!H199</f>
        <v>2.651586458</v>
      </c>
      <c r="K200">
        <f>J200/$K$6</f>
        <v>0.0002651586458</v>
      </c>
      <c r="L200">
        <f>'Req. Diario'!I199</f>
        <v>35.6483</v>
      </c>
      <c r="M200">
        <f>L200/$M$6</f>
        <v>0.0356483</v>
      </c>
    </row>
    <row r="201">
      <c r="B201">
        <f>'Req. Diario'!D200</f>
        <v>3.9738006330958524</v>
      </c>
      <c r="C201">
        <f>(B201-((E201*(Main!$E$31/100))+(G201*(Main!$E$36/100))+(I201*(Main!$E$46/100))+(K201*(Main!$E$51/100))))/$C$6</f>
        <v>7.565706480265085</v>
      </c>
      <c r="D201">
        <f>'Req. Diario'!E200</f>
        <v>1.26136</v>
      </c>
      <c r="E201">
        <f>(D201-((C201*(Main!$F$41/100))+(G201*(Main!$F$36/100))+(I201*(Main!$F$46/100))+(K201*(Main!$F$51/100))))/$E$6</f>
        <v>2.742086956521739</v>
      </c>
      <c r="F201">
        <f>'Req. Diario'!F200</f>
        <v>4.454</v>
      </c>
      <c r="G201">
        <f>(F201-((C201*(Main!$G$41/100))+(E201*(Main!$G$31/100))+(I201*(Main!$G$46/100))+(K201*(Main!$G$51/100))))/$G$6</f>
        <v>7.423333333333333</v>
      </c>
      <c r="H201">
        <f>'Req. Diario'!G200</f>
        <v>0.7623060935063068</v>
      </c>
      <c r="I201">
        <f>H201/$I$6</f>
        <v>4.764413084414418</v>
      </c>
      <c r="J201">
        <f>'Req. Diario'!H200</f>
        <v>2.651586458</v>
      </c>
      <c r="K201">
        <f>J201/$K$6</f>
        <v>0.0002651586458</v>
      </c>
      <c r="L201">
        <f>'Req. Diario'!I200</f>
        <v>35.6483</v>
      </c>
      <c r="M201">
        <f>L201/$M$6</f>
        <v>0.0356483</v>
      </c>
    </row>
    <row r="202">
      <c r="B202">
        <f>'Req. Diario'!D201</f>
        <v>3.9738006330958524</v>
      </c>
      <c r="C202">
        <f>(B202-((E202*(Main!$E$31/100))+(G202*(Main!$E$36/100))+(I202*(Main!$E$46/100))+(K202*(Main!$E$51/100))))/$C$6</f>
        <v>7.565706480265085</v>
      </c>
      <c r="D202">
        <f>'Req. Diario'!E201</f>
        <v>1.26136</v>
      </c>
      <c r="E202">
        <f>(D202-((C202*(Main!$F$41/100))+(G202*(Main!$F$36/100))+(I202*(Main!$F$46/100))+(K202*(Main!$F$51/100))))/$E$6</f>
        <v>2.742086956521739</v>
      </c>
      <c r="F202">
        <f>'Req. Diario'!F201</f>
        <v>4.454</v>
      </c>
      <c r="G202">
        <f>(F202-((C202*(Main!$G$41/100))+(E202*(Main!$G$31/100))+(I202*(Main!$G$46/100))+(K202*(Main!$G$51/100))))/$G$6</f>
        <v>7.423333333333333</v>
      </c>
      <c r="H202">
        <f>'Req. Diario'!G201</f>
        <v>0.7623060935063068</v>
      </c>
      <c r="I202">
        <f>H202/$I$6</f>
        <v>4.764413084414418</v>
      </c>
      <c r="J202">
        <f>'Req. Diario'!H201</f>
        <v>2.651586458</v>
      </c>
      <c r="K202">
        <f>J202/$K$6</f>
        <v>0.0002651586458</v>
      </c>
      <c r="L202">
        <f>'Req. Diario'!I201</f>
        <v>35.6483</v>
      </c>
      <c r="M202">
        <f>L202/$M$6</f>
        <v>0.0356483</v>
      </c>
    </row>
    <row r="203">
      <c r="A203">
        <v>29</v>
      </c>
      <c r="B203">
        <f>'Req. Diario'!D202</f>
        <v>3.9738006330958524</v>
      </c>
      <c r="C203">
        <f>(B203-((E203*(Main!$E$31/100))+(G203*(Main!$E$36/100))+(I203*(Main!$E$46/100))+(K203*(Main!$E$51/100))))/$C$6</f>
        <v>7.565706480265085</v>
      </c>
      <c r="D203">
        <f>'Req. Diario'!E202</f>
        <v>1.26136</v>
      </c>
      <c r="E203">
        <f>(D203-((C203*(Main!$F$41/100))+(G203*(Main!$F$36/100))+(I203*(Main!$F$46/100))+(K203*(Main!$F$51/100))))/$E$6</f>
        <v>2.742086956521739</v>
      </c>
      <c r="F203">
        <f>'Req. Diario'!F202</f>
        <v>4.454</v>
      </c>
      <c r="G203">
        <f>(F203-((C203*(Main!$G$41/100))+(E203*(Main!$G$31/100))+(I203*(Main!$G$46/100))+(K203*(Main!$G$51/100))))/$G$6</f>
        <v>7.423333333333333</v>
      </c>
      <c r="H203">
        <f>'Req. Diario'!G202</f>
        <v>0.7623060935063068</v>
      </c>
      <c r="I203">
        <f>H203/$I$6</f>
        <v>4.764413084414418</v>
      </c>
      <c r="J203">
        <f>'Req. Diario'!H202</f>
        <v>2.651586458</v>
      </c>
      <c r="K203">
        <f>J203/$K$6</f>
        <v>0.0002651586458</v>
      </c>
      <c r="L203">
        <f>'Req. Diario'!I202</f>
        <v>35.6483</v>
      </c>
      <c r="M203">
        <f>L203/$M$6</f>
        <v>0.0356483</v>
      </c>
    </row>
    <row r="204">
      <c r="B204">
        <f>'Req. Diario'!D203</f>
        <v>3.9738006330958524</v>
      </c>
      <c r="C204">
        <f>(B204-((E204*(Main!$E$31/100))+(G204*(Main!$E$36/100))+(I204*(Main!$E$46/100))+(K204*(Main!$E$51/100))))/$C$6</f>
        <v>7.565706480265085</v>
      </c>
      <c r="D204">
        <f>'Req. Diario'!E203</f>
        <v>1.26136</v>
      </c>
      <c r="E204">
        <f>(D204-((C204*(Main!$F$41/100))+(G204*(Main!$F$36/100))+(I204*(Main!$F$46/100))+(K204*(Main!$F$51/100))))/$E$6</f>
        <v>2.742086956521739</v>
      </c>
      <c r="F204">
        <f>'Req. Diario'!F203</f>
        <v>4.454</v>
      </c>
      <c r="G204">
        <f>(F204-((C204*(Main!$G$41/100))+(E204*(Main!$G$31/100))+(I204*(Main!$G$46/100))+(K204*(Main!$G$51/100))))/$G$6</f>
        <v>7.423333333333333</v>
      </c>
      <c r="H204">
        <f>'Req. Diario'!G203</f>
        <v>0.7623060935063068</v>
      </c>
      <c r="I204">
        <f>H204/$I$6</f>
        <v>4.764413084414418</v>
      </c>
      <c r="J204">
        <f>'Req. Diario'!H203</f>
        <v>2.651586458</v>
      </c>
      <c r="K204">
        <f>J204/$K$6</f>
        <v>0.0002651586458</v>
      </c>
      <c r="L204">
        <f>'Req. Diario'!I203</f>
        <v>35.6483</v>
      </c>
      <c r="M204">
        <f>L204/$M$6</f>
        <v>0.0356483</v>
      </c>
    </row>
    <row r="205">
      <c r="B205">
        <f>'Req. Diario'!D204</f>
        <v>3.9738006330958524</v>
      </c>
      <c r="C205">
        <f>(B205-((E205*(Main!$E$31/100))+(G205*(Main!$E$36/100))+(I205*(Main!$E$46/100))+(K205*(Main!$E$51/100))))/$C$6</f>
        <v>7.565706480265085</v>
      </c>
      <c r="D205">
        <f>'Req. Diario'!E204</f>
        <v>1.26136</v>
      </c>
      <c r="E205">
        <f>(D205-((C205*(Main!$F$41/100))+(G205*(Main!$F$36/100))+(I205*(Main!$F$46/100))+(K205*(Main!$F$51/100))))/$E$6</f>
        <v>2.742086956521739</v>
      </c>
      <c r="F205">
        <f>'Req. Diario'!F204</f>
        <v>4.454</v>
      </c>
      <c r="G205">
        <f>(F205-((C205*(Main!$G$41/100))+(E205*(Main!$G$31/100))+(I205*(Main!$G$46/100))+(K205*(Main!$G$51/100))))/$G$6</f>
        <v>7.423333333333333</v>
      </c>
      <c r="H205">
        <f>'Req. Diario'!G204</f>
        <v>0.7623060935063068</v>
      </c>
      <c r="I205">
        <f>H205/$I$6</f>
        <v>4.764413084414418</v>
      </c>
      <c r="J205">
        <f>'Req. Diario'!H204</f>
        <v>2.651586458</v>
      </c>
      <c r="K205">
        <f>J205/$K$6</f>
        <v>0.0002651586458</v>
      </c>
      <c r="L205">
        <f>'Req. Diario'!I204</f>
        <v>35.6483</v>
      </c>
      <c r="M205">
        <f>L205/$M$6</f>
        <v>0.0356483</v>
      </c>
    </row>
    <row r="206">
      <c r="B206">
        <f>'Req. Diario'!D205</f>
        <v>3.9738006330958524</v>
      </c>
      <c r="C206">
        <f>(B206-((E206*(Main!$E$31/100))+(G206*(Main!$E$36/100))+(I206*(Main!$E$46/100))+(K206*(Main!$E$51/100))))/$C$6</f>
        <v>7.565706480265085</v>
      </c>
      <c r="D206">
        <f>'Req. Diario'!E205</f>
        <v>1.26136</v>
      </c>
      <c r="E206">
        <f>(D206-((C206*(Main!$F$41/100))+(G206*(Main!$F$36/100))+(I206*(Main!$F$46/100))+(K206*(Main!$F$51/100))))/$E$6</f>
        <v>2.742086956521739</v>
      </c>
      <c r="F206">
        <f>'Req. Diario'!F205</f>
        <v>4.454</v>
      </c>
      <c r="G206">
        <f>(F206-((C206*(Main!$G$41/100))+(E206*(Main!$G$31/100))+(I206*(Main!$G$46/100))+(K206*(Main!$G$51/100))))/$G$6</f>
        <v>7.423333333333333</v>
      </c>
      <c r="H206">
        <f>'Req. Diario'!G205</f>
        <v>0.7623060935063068</v>
      </c>
      <c r="I206">
        <f>H206/$I$6</f>
        <v>4.764413084414418</v>
      </c>
      <c r="J206">
        <f>'Req. Diario'!H205</f>
        <v>2.651586458</v>
      </c>
      <c r="K206">
        <f>J206/$K$6</f>
        <v>0.0002651586458</v>
      </c>
      <c r="L206">
        <f>'Req. Diario'!I205</f>
        <v>35.6483</v>
      </c>
      <c r="M206">
        <f>L206/$M$6</f>
        <v>0.0356483</v>
      </c>
    </row>
    <row r="207">
      <c r="B207">
        <f>'Req. Diario'!D206</f>
        <v>3.9738006330958524</v>
      </c>
      <c r="C207">
        <f>(B207-((E207*(Main!$E$31/100))+(G207*(Main!$E$36/100))+(I207*(Main!$E$46/100))+(K207*(Main!$E$51/100))))/$C$6</f>
        <v>7.565706480265085</v>
      </c>
      <c r="D207">
        <f>'Req. Diario'!E206</f>
        <v>1.26136</v>
      </c>
      <c r="E207">
        <f>(D207-((C207*(Main!$F$41/100))+(G207*(Main!$F$36/100))+(I207*(Main!$F$46/100))+(K207*(Main!$F$51/100))))/$E$6</f>
        <v>2.742086956521739</v>
      </c>
      <c r="F207">
        <f>'Req. Diario'!F206</f>
        <v>4.454</v>
      </c>
      <c r="G207">
        <f>(F207-((C207*(Main!$G$41/100))+(E207*(Main!$G$31/100))+(I207*(Main!$G$46/100))+(K207*(Main!$G$51/100))))/$G$6</f>
        <v>7.423333333333333</v>
      </c>
      <c r="H207">
        <f>'Req. Diario'!G206</f>
        <v>0.7623060935063068</v>
      </c>
      <c r="I207">
        <f>H207/$I$6</f>
        <v>4.764413084414418</v>
      </c>
      <c r="J207">
        <f>'Req. Diario'!H206</f>
        <v>2.651586458</v>
      </c>
      <c r="K207">
        <f>J207/$K$6</f>
        <v>0.0002651586458</v>
      </c>
      <c r="L207">
        <f>'Req. Diario'!I206</f>
        <v>35.6483</v>
      </c>
      <c r="M207">
        <f>L207/$M$6</f>
        <v>0.0356483</v>
      </c>
    </row>
    <row r="208">
      <c r="B208">
        <f>'Req. Diario'!D207</f>
        <v>3.9738006330958524</v>
      </c>
      <c r="C208">
        <f>(B208-((E208*(Main!$E$31/100))+(G208*(Main!$E$36/100))+(I208*(Main!$E$46/100))+(K208*(Main!$E$51/100))))/$C$6</f>
        <v>7.565706480265085</v>
      </c>
      <c r="D208">
        <f>'Req. Diario'!E207</f>
        <v>1.26136</v>
      </c>
      <c r="E208">
        <f>(D208-((C208*(Main!$F$41/100))+(G208*(Main!$F$36/100))+(I208*(Main!$F$46/100))+(K208*(Main!$F$51/100))))/$E$6</f>
        <v>2.742086956521739</v>
      </c>
      <c r="F208">
        <f>'Req. Diario'!F207</f>
        <v>4.454</v>
      </c>
      <c r="G208">
        <f>(F208-((C208*(Main!$G$41/100))+(E208*(Main!$G$31/100))+(I208*(Main!$G$46/100))+(K208*(Main!$G$51/100))))/$G$6</f>
        <v>7.423333333333333</v>
      </c>
      <c r="H208">
        <f>'Req. Diario'!G207</f>
        <v>0.7623060935063068</v>
      </c>
      <c r="I208">
        <f>H208/$I$6</f>
        <v>4.764413084414418</v>
      </c>
      <c r="J208">
        <f>'Req. Diario'!H207</f>
        <v>2.651586458</v>
      </c>
      <c r="K208">
        <f>J208/$K$6</f>
        <v>0.0002651586458</v>
      </c>
      <c r="L208">
        <f>'Req. Diario'!I207</f>
        <v>35.6483</v>
      </c>
      <c r="M208">
        <f>L208/$M$6</f>
        <v>0.0356483</v>
      </c>
    </row>
    <row r="209">
      <c r="B209">
        <f>'Req. Diario'!D208</f>
        <v>3.9738006330958524</v>
      </c>
      <c r="C209">
        <f>(B209-((E209*(Main!$E$31/100))+(G209*(Main!$E$36/100))+(I209*(Main!$E$46/100))+(K209*(Main!$E$51/100))))/$C$6</f>
        <v>7.565706480265085</v>
      </c>
      <c r="D209">
        <f>'Req. Diario'!E208</f>
        <v>1.26136</v>
      </c>
      <c r="E209">
        <f>(D209-((C209*(Main!$F$41/100))+(G209*(Main!$F$36/100))+(I209*(Main!$F$46/100))+(K209*(Main!$F$51/100))))/$E$6</f>
        <v>2.742086956521739</v>
      </c>
      <c r="F209">
        <f>'Req. Diario'!F208</f>
        <v>4.454</v>
      </c>
      <c r="G209">
        <f>(F209-((C209*(Main!$G$41/100))+(E209*(Main!$G$31/100))+(I209*(Main!$G$46/100))+(K209*(Main!$G$51/100))))/$G$6</f>
        <v>7.423333333333333</v>
      </c>
      <c r="H209">
        <f>'Req. Diario'!G208</f>
        <v>0.7623060935063068</v>
      </c>
      <c r="I209">
        <f>H209/$I$6</f>
        <v>4.764413084414418</v>
      </c>
      <c r="J209">
        <f>'Req. Diario'!H208</f>
        <v>2.651586458</v>
      </c>
      <c r="K209">
        <f>J209/$K$6</f>
        <v>0.0002651586458</v>
      </c>
      <c r="L209">
        <f>'Req. Diario'!I208</f>
        <v>35.6483</v>
      </c>
      <c r="M209">
        <f>L209/$M$6</f>
        <v>0.0356483</v>
      </c>
    </row>
    <row r="210">
      <c r="A210">
        <v>30</v>
      </c>
      <c r="B210">
        <f>'Req. Diario'!D209</f>
        <v>3.9738006330958524</v>
      </c>
      <c r="C210">
        <f>(B210-((E210*(Main!$E$31/100))+(G210*(Main!$E$36/100))+(I210*(Main!$E$46/100))+(K210*(Main!$E$51/100))))/$C$6</f>
        <v>7.565706480265085</v>
      </c>
      <c r="D210">
        <f>'Req. Diario'!E209</f>
        <v>1.26136</v>
      </c>
      <c r="E210">
        <f>(D210-((C210*(Main!$F$41/100))+(G210*(Main!$F$36/100))+(I210*(Main!$F$46/100))+(K210*(Main!$F$51/100))))/$E$6</f>
        <v>2.742086956521739</v>
      </c>
      <c r="F210">
        <f>'Req. Diario'!F209</f>
        <v>4.454</v>
      </c>
      <c r="G210">
        <f>(F210-((C210*(Main!$G$41/100))+(E210*(Main!$G$31/100))+(I210*(Main!$G$46/100))+(K210*(Main!$G$51/100))))/$G$6</f>
        <v>7.423333333333333</v>
      </c>
      <c r="H210">
        <f>'Req. Diario'!G209</f>
        <v>0.7623060935063068</v>
      </c>
      <c r="I210">
        <f>H210/$I$6</f>
        <v>4.764413084414418</v>
      </c>
      <c r="J210">
        <f>'Req. Diario'!H209</f>
        <v>2.651586458</v>
      </c>
      <c r="K210">
        <f>J210/$K$6</f>
        <v>0.0002651586458</v>
      </c>
      <c r="L210">
        <f>'Req. Diario'!I209</f>
        <v>35.6483</v>
      </c>
      <c r="M210">
        <f>L210/$M$6</f>
        <v>0.0356483</v>
      </c>
    </row>
    <row r="211">
      <c r="B211">
        <f>'Req. Diario'!D210</f>
        <v>3.9738006330958524</v>
      </c>
      <c r="C211">
        <f>(B211-((E211*(Main!$E$31/100))+(G211*(Main!$E$36/100))+(I211*(Main!$E$46/100))+(K211*(Main!$E$51/100))))/$C$6</f>
        <v>7.565706480265085</v>
      </c>
      <c r="D211">
        <f>'Req. Diario'!E210</f>
        <v>1.26136</v>
      </c>
      <c r="E211">
        <f>(D211-((C211*(Main!$F$41/100))+(G211*(Main!$F$36/100))+(I211*(Main!$F$46/100))+(K211*(Main!$F$51/100))))/$E$6</f>
        <v>2.742086956521739</v>
      </c>
      <c r="F211">
        <f>'Req. Diario'!F210</f>
        <v>4.454</v>
      </c>
      <c r="G211">
        <f>(F211-((C211*(Main!$G$41/100))+(E211*(Main!$G$31/100))+(I211*(Main!$G$46/100))+(K211*(Main!$G$51/100))))/$G$6</f>
        <v>7.423333333333333</v>
      </c>
      <c r="H211">
        <f>'Req. Diario'!G210</f>
        <v>0.7623060935063068</v>
      </c>
      <c r="I211">
        <f>H211/$I$6</f>
        <v>4.764413084414418</v>
      </c>
      <c r="J211">
        <f>'Req. Diario'!H210</f>
        <v>2.651586458</v>
      </c>
      <c r="K211">
        <f>J211/$K$6</f>
        <v>0.0002651586458</v>
      </c>
      <c r="L211">
        <f>'Req. Diario'!I210</f>
        <v>35.6483</v>
      </c>
      <c r="M211">
        <f>L211/$M$6</f>
        <v>0.0356483</v>
      </c>
    </row>
    <row r="212">
      <c r="B212">
        <f>'Req. Diario'!D211</f>
        <v>3.9738006330958524</v>
      </c>
      <c r="C212">
        <f>(B212-((E212*(Main!$E$31/100))+(G212*(Main!$E$36/100))+(I212*(Main!$E$46/100))+(K212*(Main!$E$51/100))))/$C$6</f>
        <v>7.565706480265085</v>
      </c>
      <c r="D212">
        <f>'Req. Diario'!E211</f>
        <v>1.26136</v>
      </c>
      <c r="E212">
        <f>(D212-((C212*(Main!$F$41/100))+(G212*(Main!$F$36/100))+(I212*(Main!$F$46/100))+(K212*(Main!$F$51/100))))/$E$6</f>
        <v>2.742086956521739</v>
      </c>
      <c r="F212">
        <f>'Req. Diario'!F211</f>
        <v>4.454</v>
      </c>
      <c r="G212">
        <f>(F212-((C212*(Main!$G$41/100))+(E212*(Main!$G$31/100))+(I212*(Main!$G$46/100))+(K212*(Main!$G$51/100))))/$G$6</f>
        <v>7.423333333333333</v>
      </c>
      <c r="H212">
        <f>'Req. Diario'!G211</f>
        <v>0.7623060935063068</v>
      </c>
      <c r="I212">
        <f>H212/$I$6</f>
        <v>4.764413084414418</v>
      </c>
      <c r="J212">
        <f>'Req. Diario'!H211</f>
        <v>2.651586458</v>
      </c>
      <c r="K212">
        <f>J212/$K$6</f>
        <v>0.0002651586458</v>
      </c>
      <c r="L212">
        <f>'Req. Diario'!I211</f>
        <v>35.6483</v>
      </c>
      <c r="M212">
        <f>L212/$M$6</f>
        <v>0.0356483</v>
      </c>
    </row>
    <row r="213">
      <c r="B213">
        <f>'Req. Diario'!D212</f>
        <v>3.9738006330958524</v>
      </c>
      <c r="C213">
        <f>(B213-((E213*(Main!$E$31/100))+(G213*(Main!$E$36/100))+(I213*(Main!$E$46/100))+(K213*(Main!$E$51/100))))/$C$6</f>
        <v>7.565706480265085</v>
      </c>
      <c r="D213">
        <f>'Req. Diario'!E212</f>
        <v>1.26136</v>
      </c>
      <c r="E213">
        <f>(D213-((C213*(Main!$F$41/100))+(G213*(Main!$F$36/100))+(I213*(Main!$F$46/100))+(K213*(Main!$F$51/100))))/$E$6</f>
        <v>2.742086956521739</v>
      </c>
      <c r="F213">
        <f>'Req. Diario'!F212</f>
        <v>4.454</v>
      </c>
      <c r="G213">
        <f>(F213-((C213*(Main!$G$41/100))+(E213*(Main!$G$31/100))+(I213*(Main!$G$46/100))+(K213*(Main!$G$51/100))))/$G$6</f>
        <v>7.423333333333333</v>
      </c>
      <c r="H213">
        <f>'Req. Diario'!G212</f>
        <v>0.7623060935063068</v>
      </c>
      <c r="I213">
        <f>H213/$I$6</f>
        <v>4.764413084414418</v>
      </c>
      <c r="J213">
        <f>'Req. Diario'!H212</f>
        <v>2.651586458</v>
      </c>
      <c r="K213">
        <f>J213/$K$6</f>
        <v>0.0002651586458</v>
      </c>
      <c r="L213">
        <f>'Req. Diario'!I212</f>
        <v>35.6483</v>
      </c>
      <c r="M213">
        <f>L213/$M$6</f>
        <v>0.0356483</v>
      </c>
    </row>
    <row r="214">
      <c r="B214">
        <f>'Req. Diario'!D213</f>
        <v>3.9738006330958524</v>
      </c>
      <c r="C214">
        <f>(B214-((E214*(Main!$E$31/100))+(G214*(Main!$E$36/100))+(I214*(Main!$E$46/100))+(K214*(Main!$E$51/100))))/$C$6</f>
        <v>7.565706480265085</v>
      </c>
      <c r="D214">
        <f>'Req. Diario'!E213</f>
        <v>1.26136</v>
      </c>
      <c r="E214">
        <f>(D214-((C214*(Main!$F$41/100))+(G214*(Main!$F$36/100))+(I214*(Main!$F$46/100))+(K214*(Main!$F$51/100))))/$E$6</f>
        <v>2.742086956521739</v>
      </c>
      <c r="F214">
        <f>'Req. Diario'!F213</f>
        <v>4.454</v>
      </c>
      <c r="G214">
        <f>(F214-((C214*(Main!$G$41/100))+(E214*(Main!$G$31/100))+(I214*(Main!$G$46/100))+(K214*(Main!$G$51/100))))/$G$6</f>
        <v>7.423333333333333</v>
      </c>
      <c r="H214">
        <f>'Req. Diario'!G213</f>
        <v>0.7623060935063068</v>
      </c>
      <c r="I214">
        <f>H214/$I$6</f>
        <v>4.764413084414418</v>
      </c>
      <c r="J214">
        <f>'Req. Diario'!H213</f>
        <v>2.651586458</v>
      </c>
      <c r="K214">
        <f>J214/$K$6</f>
        <v>0.0002651586458</v>
      </c>
      <c r="L214">
        <f>'Req. Diario'!I213</f>
        <v>35.6483</v>
      </c>
      <c r="M214">
        <f>L214/$M$6</f>
        <v>0.0356483</v>
      </c>
    </row>
    <row r="215">
      <c r="B215">
        <f>'Req. Diario'!D214</f>
        <v>3.9738006330958524</v>
      </c>
      <c r="C215">
        <f>(B215-((E215*(Main!$E$31/100))+(G215*(Main!$E$36/100))+(I215*(Main!$E$46/100))+(K215*(Main!$E$51/100))))/$C$6</f>
        <v>7.565706480265085</v>
      </c>
      <c r="D215">
        <f>'Req. Diario'!E214</f>
        <v>1.26136</v>
      </c>
      <c r="E215">
        <f>(D215-((C215*(Main!$F$41/100))+(G215*(Main!$F$36/100))+(I215*(Main!$F$46/100))+(K215*(Main!$F$51/100))))/$E$6</f>
        <v>2.742086956521739</v>
      </c>
      <c r="F215">
        <f>'Req. Diario'!F214</f>
        <v>4.454</v>
      </c>
      <c r="G215">
        <f>(F215-((C215*(Main!$G$41/100))+(E215*(Main!$G$31/100))+(I215*(Main!$G$46/100))+(K215*(Main!$G$51/100))))/$G$6</f>
        <v>7.423333333333333</v>
      </c>
      <c r="H215">
        <f>'Req. Diario'!G214</f>
        <v>0.7623060935063068</v>
      </c>
      <c r="I215">
        <f>H215/$I$6</f>
        <v>4.764413084414418</v>
      </c>
      <c r="J215">
        <f>'Req. Diario'!H214</f>
        <v>2.651586458</v>
      </c>
      <c r="K215">
        <f>J215/$K$6</f>
        <v>0.0002651586458</v>
      </c>
      <c r="L215">
        <f>'Req. Diario'!I214</f>
        <v>35.6483</v>
      </c>
      <c r="M215">
        <f>L215/$M$6</f>
        <v>0.0356483</v>
      </c>
    </row>
    <row r="216">
      <c r="B216">
        <f>'Req. Diario'!D215</f>
        <v>3.9738006330958524</v>
      </c>
      <c r="C216">
        <f>(B216-((E216*(Main!$E$31/100))+(G216*(Main!$E$36/100))+(I216*(Main!$E$46/100))+(K216*(Main!$E$51/100))))/$C$6</f>
        <v>7.565706480265085</v>
      </c>
      <c r="D216">
        <f>'Req. Diario'!E215</f>
        <v>1.26136</v>
      </c>
      <c r="E216">
        <f>(D216-((C216*(Main!$F$41/100))+(G216*(Main!$F$36/100))+(I216*(Main!$F$46/100))+(K216*(Main!$F$51/100))))/$E$6</f>
        <v>2.742086956521739</v>
      </c>
      <c r="F216">
        <f>'Req. Diario'!F215</f>
        <v>4.454</v>
      </c>
      <c r="G216">
        <f>(F216-((C216*(Main!$G$41/100))+(E216*(Main!$G$31/100))+(I216*(Main!$G$46/100))+(K216*(Main!$G$51/100))))/$G$6</f>
        <v>7.423333333333333</v>
      </c>
      <c r="H216">
        <f>'Req. Diario'!G215</f>
        <v>0.7623060935063068</v>
      </c>
      <c r="I216">
        <f>H216/$I$6</f>
        <v>4.764413084414418</v>
      </c>
      <c r="J216">
        <f>'Req. Diario'!H215</f>
        <v>2.651586458</v>
      </c>
      <c r="K216">
        <f>J216/$K$6</f>
        <v>0.0002651586458</v>
      </c>
      <c r="L216">
        <f>'Req. Diario'!I215</f>
        <v>35.6483</v>
      </c>
      <c r="M216">
        <f>L216/$M$6</f>
        <v>0.0356483</v>
      </c>
    </row>
    <row r="217">
      <c r="A217">
        <v>31</v>
      </c>
      <c r="B217">
        <f>'Req. Diario'!D216</f>
        <v>3.9738006330958524</v>
      </c>
      <c r="C217">
        <f>(B217-((E217*(Main!$E$31/100))+(G217*(Main!$E$36/100))+(I217*(Main!$E$46/100))+(K217*(Main!$E$51/100))))/$C$6</f>
        <v>7.565706480265085</v>
      </c>
      <c r="D217">
        <f>'Req. Diario'!E216</f>
        <v>1.26136</v>
      </c>
      <c r="E217">
        <f>(D217-((C217*(Main!$F$41/100))+(G217*(Main!$F$36/100))+(I217*(Main!$F$46/100))+(K217*(Main!$F$51/100))))/$E$6</f>
        <v>2.742086956521739</v>
      </c>
      <c r="F217">
        <f>'Req. Diario'!F216</f>
        <v>4.454</v>
      </c>
      <c r="G217">
        <f>(F217-((C217*(Main!$G$41/100))+(E217*(Main!$G$31/100))+(I217*(Main!$G$46/100))+(K217*(Main!$G$51/100))))/$G$6</f>
        <v>7.423333333333333</v>
      </c>
      <c r="H217">
        <f>'Req. Diario'!G216</f>
        <v>0.7623060935063068</v>
      </c>
      <c r="I217">
        <f>H217/$I$6</f>
        <v>4.764413084414418</v>
      </c>
      <c r="J217">
        <f>'Req. Diario'!H216</f>
        <v>2.651586458</v>
      </c>
      <c r="K217">
        <f>J217/$K$6</f>
        <v>0.0002651586458</v>
      </c>
      <c r="L217">
        <f>'Req. Diario'!I216</f>
        <v>35.6483</v>
      </c>
      <c r="M217">
        <f>L217/$M$6</f>
        <v>0.0356483</v>
      </c>
    </row>
    <row r="218">
      <c r="B218">
        <f>'Req. Diario'!D217</f>
        <v>3.9738006330958524</v>
      </c>
      <c r="C218">
        <f>(B218-((E218*(Main!$E$31/100))+(G218*(Main!$E$36/100))+(I218*(Main!$E$46/100))+(K218*(Main!$E$51/100))))/$C$6</f>
        <v>7.565706480265085</v>
      </c>
      <c r="D218">
        <f>'Req. Diario'!E217</f>
        <v>1.26136</v>
      </c>
      <c r="E218">
        <f>(D218-((C218*(Main!$F$41/100))+(G218*(Main!$F$36/100))+(I218*(Main!$F$46/100))+(K218*(Main!$F$51/100))))/$E$6</f>
        <v>2.742086956521739</v>
      </c>
      <c r="F218">
        <f>'Req. Diario'!F217</f>
        <v>4.454</v>
      </c>
      <c r="G218">
        <f>(F218-((C218*(Main!$G$41/100))+(E218*(Main!$G$31/100))+(I218*(Main!$G$46/100))+(K218*(Main!$G$51/100))))/$G$6</f>
        <v>7.423333333333333</v>
      </c>
      <c r="H218">
        <f>'Req. Diario'!G217</f>
        <v>0.7623060935063068</v>
      </c>
      <c r="I218">
        <f>H218/$I$6</f>
        <v>4.764413084414418</v>
      </c>
      <c r="J218">
        <f>'Req. Diario'!H217</f>
        <v>2.651586458</v>
      </c>
      <c r="K218">
        <f>J218/$K$6</f>
        <v>0.0002651586458</v>
      </c>
      <c r="L218">
        <f>'Req. Diario'!I217</f>
        <v>35.6483</v>
      </c>
      <c r="M218">
        <f>L218/$M$6</f>
        <v>0.0356483</v>
      </c>
    </row>
    <row r="219">
      <c r="B219">
        <f>'Req. Diario'!D218</f>
        <v>3.9738006330958524</v>
      </c>
      <c r="C219">
        <f>(B219-((E219*(Main!$E$31/100))+(G219*(Main!$E$36/100))+(I219*(Main!$E$46/100))+(K219*(Main!$E$51/100))))/$C$6</f>
        <v>7.565706480265085</v>
      </c>
      <c r="D219">
        <f>'Req. Diario'!E218</f>
        <v>1.26136</v>
      </c>
      <c r="E219">
        <f>(D219-((C219*(Main!$F$41/100))+(G219*(Main!$F$36/100))+(I219*(Main!$F$46/100))+(K219*(Main!$F$51/100))))/$E$6</f>
        <v>2.742086956521739</v>
      </c>
      <c r="F219">
        <f>'Req. Diario'!F218</f>
        <v>4.454</v>
      </c>
      <c r="G219">
        <f>(F219-((C219*(Main!$G$41/100))+(E219*(Main!$G$31/100))+(I219*(Main!$G$46/100))+(K219*(Main!$G$51/100))))/$G$6</f>
        <v>7.423333333333333</v>
      </c>
      <c r="H219">
        <f>'Req. Diario'!G218</f>
        <v>0.7623060935063068</v>
      </c>
      <c r="I219">
        <f>H219/$I$6</f>
        <v>4.764413084414418</v>
      </c>
      <c r="J219">
        <f>'Req. Diario'!H218</f>
        <v>2.651586458</v>
      </c>
      <c r="K219">
        <f>J219/$K$6</f>
        <v>0.0002651586458</v>
      </c>
      <c r="L219">
        <f>'Req. Diario'!I218</f>
        <v>35.6483</v>
      </c>
      <c r="M219">
        <f>L219/$M$6</f>
        <v>0.0356483</v>
      </c>
    </row>
    <row r="220">
      <c r="B220">
        <f>'Req. Diario'!D219</f>
        <v>3.9738006330958524</v>
      </c>
      <c r="C220">
        <f>(B220-((E220*(Main!$E$31/100))+(G220*(Main!$E$36/100))+(I220*(Main!$E$46/100))+(K220*(Main!$E$51/100))))/$C$6</f>
        <v>7.565706480265085</v>
      </c>
      <c r="D220">
        <f>'Req. Diario'!E219</f>
        <v>1.26136</v>
      </c>
      <c r="E220">
        <f>(D220-((C220*(Main!$F$41/100))+(G220*(Main!$F$36/100))+(I220*(Main!$F$46/100))+(K220*(Main!$F$51/100))))/$E$6</f>
        <v>2.742086956521739</v>
      </c>
      <c r="F220">
        <f>'Req. Diario'!F219</f>
        <v>4.454</v>
      </c>
      <c r="G220">
        <f>(F220-((C220*(Main!$G$41/100))+(E220*(Main!$G$31/100))+(I220*(Main!$G$46/100))+(K220*(Main!$G$51/100))))/$G$6</f>
        <v>7.423333333333333</v>
      </c>
      <c r="H220">
        <f>'Req. Diario'!G219</f>
        <v>0.7623060935063068</v>
      </c>
      <c r="I220">
        <f>H220/$I$6</f>
        <v>4.764413084414418</v>
      </c>
      <c r="J220">
        <f>'Req. Diario'!H219</f>
        <v>2.651586458</v>
      </c>
      <c r="K220">
        <f>J220/$K$6</f>
        <v>0.0002651586458</v>
      </c>
      <c r="L220">
        <f>'Req. Diario'!I219</f>
        <v>35.6483</v>
      </c>
      <c r="M220">
        <f>L220/$M$6</f>
        <v>0.0356483</v>
      </c>
    </row>
    <row r="221">
      <c r="B221">
        <f>'Req. Diario'!D220</f>
        <v>3.9738006330958524</v>
      </c>
      <c r="C221">
        <f>(B221-((E221*(Main!$E$31/100))+(G221*(Main!$E$36/100))+(I221*(Main!$E$46/100))+(K221*(Main!$E$51/100))))/$C$6</f>
        <v>7.565706480265085</v>
      </c>
      <c r="D221">
        <f>'Req. Diario'!E220</f>
        <v>1.26136</v>
      </c>
      <c r="E221">
        <f>(D221-((C221*(Main!$F$41/100))+(G221*(Main!$F$36/100))+(I221*(Main!$F$46/100))+(K221*(Main!$F$51/100))))/$E$6</f>
        <v>2.742086956521739</v>
      </c>
      <c r="F221">
        <f>'Req. Diario'!F220</f>
        <v>4.454</v>
      </c>
      <c r="G221">
        <f>(F221-((C221*(Main!$G$41/100))+(E221*(Main!$G$31/100))+(I221*(Main!$G$46/100))+(K221*(Main!$G$51/100))))/$G$6</f>
        <v>7.423333333333333</v>
      </c>
      <c r="H221">
        <f>'Req. Diario'!G220</f>
        <v>0.7623060935063068</v>
      </c>
      <c r="I221">
        <f>H221/$I$6</f>
        <v>4.764413084414418</v>
      </c>
      <c r="J221">
        <f>'Req. Diario'!H220</f>
        <v>2.651586458</v>
      </c>
      <c r="K221">
        <f>J221/$K$6</f>
        <v>0.0002651586458</v>
      </c>
      <c r="L221">
        <f>'Req. Diario'!I220</f>
        <v>35.6483</v>
      </c>
      <c r="M221">
        <f>L221/$M$6</f>
        <v>0.0356483</v>
      </c>
    </row>
    <row r="222">
      <c r="B222">
        <f>'Req. Diario'!D221</f>
        <v>3.9738006330958524</v>
      </c>
      <c r="C222">
        <f>(B222-((E222*(Main!$E$31/100))+(G222*(Main!$E$36/100))+(I222*(Main!$E$46/100))+(K222*(Main!$E$51/100))))/$C$6</f>
        <v>7.565706480265085</v>
      </c>
      <c r="D222">
        <f>'Req. Diario'!E221</f>
        <v>1.26136</v>
      </c>
      <c r="E222">
        <f>(D222-((C222*(Main!$F$41/100))+(G222*(Main!$F$36/100))+(I222*(Main!$F$46/100))+(K222*(Main!$F$51/100))))/$E$6</f>
        <v>2.742086956521739</v>
      </c>
      <c r="F222">
        <f>'Req. Diario'!F221</f>
        <v>4.454</v>
      </c>
      <c r="G222">
        <f>(F222-((C222*(Main!$G$41/100))+(E222*(Main!$G$31/100))+(I222*(Main!$G$46/100))+(K222*(Main!$G$51/100))))/$G$6</f>
        <v>7.423333333333333</v>
      </c>
      <c r="H222">
        <f>'Req. Diario'!G221</f>
        <v>0.7623060935063068</v>
      </c>
      <c r="I222">
        <f>H222/$I$6</f>
        <v>4.764413084414418</v>
      </c>
      <c r="J222">
        <f>'Req. Diario'!H221</f>
        <v>2.651586458</v>
      </c>
      <c r="K222">
        <f>J222/$K$6</f>
        <v>0.0002651586458</v>
      </c>
      <c r="L222">
        <f>'Req. Diario'!I221</f>
        <v>35.6483</v>
      </c>
      <c r="M222">
        <f>L222/$M$6</f>
        <v>0.0356483</v>
      </c>
    </row>
    <row r="223">
      <c r="B223">
        <f>'Req. Diario'!D222</f>
        <v>3.9738006330958524</v>
      </c>
      <c r="C223">
        <f>(B223-((E223*(Main!$E$31/100))+(G223*(Main!$E$36/100))+(I223*(Main!$E$46/100))+(K223*(Main!$E$51/100))))/$C$6</f>
        <v>7.565706480265085</v>
      </c>
      <c r="D223">
        <f>'Req. Diario'!E222</f>
        <v>1.26136</v>
      </c>
      <c r="E223">
        <f>(D223-((C223*(Main!$F$41/100))+(G223*(Main!$F$36/100))+(I223*(Main!$F$46/100))+(K223*(Main!$F$51/100))))/$E$6</f>
        <v>2.742086956521739</v>
      </c>
      <c r="F223">
        <f>'Req. Diario'!F222</f>
        <v>4.454</v>
      </c>
      <c r="G223">
        <f>(F223-((C223*(Main!$G$41/100))+(E223*(Main!$G$31/100))+(I223*(Main!$G$46/100))+(K223*(Main!$G$51/100))))/$G$6</f>
        <v>7.423333333333333</v>
      </c>
      <c r="H223">
        <f>'Req. Diario'!G222</f>
        <v>0.7623060935063068</v>
      </c>
      <c r="I223">
        <f>H223/$I$6</f>
        <v>4.764413084414418</v>
      </c>
      <c r="J223">
        <f>'Req. Diario'!H222</f>
        <v>2.651586458</v>
      </c>
      <c r="K223">
        <f>J223/$K$6</f>
        <v>0.0002651586458</v>
      </c>
      <c r="L223">
        <f>'Req. Diario'!I222</f>
        <v>35.6483</v>
      </c>
      <c r="M223">
        <f>L223/$M$6</f>
        <v>0.0356483</v>
      </c>
    </row>
    <row r="224">
      <c r="A224">
        <v>32</v>
      </c>
      <c r="B224">
        <f>'Req. Diario'!D223</f>
        <v>3.3115005275798772</v>
      </c>
      <c r="C224">
        <f>(B224-((E224*(Main!$E$31/100))+(G224*(Main!$E$36/100))+(I224*(Main!$E$46/100))+(K224*(Main!$E$51/100))))/$C$6</f>
        <v>6.125923642186878</v>
      </c>
      <c r="D224">
        <f>'Req. Diario'!E223</f>
        <v>1.26136</v>
      </c>
      <c r="E224">
        <f>(D224-((C224*(Main!$F$41/100))+(G224*(Main!$F$36/100))+(I224*(Main!$F$46/100))+(K224*(Main!$F$51/100))))/$E$6</f>
        <v>2.742086956521739</v>
      </c>
      <c r="F224">
        <f>'Req. Diario'!F223</f>
        <v>4.454</v>
      </c>
      <c r="G224">
        <f>(F224-((C224*(Main!$G$41/100))+(E224*(Main!$G$31/100))+(I224*(Main!$G$46/100))+(K224*(Main!$G$51/100))))/$G$6</f>
        <v>7.423333333333333</v>
      </c>
      <c r="H224">
        <f>'Req. Diario'!G223</f>
        <v>0.7623060935063068</v>
      </c>
      <c r="I224">
        <f>H224/$I$6</f>
        <v>4.764413084414418</v>
      </c>
      <c r="J224">
        <f>'Req. Diario'!H223</f>
        <v>2.651586458</v>
      </c>
      <c r="K224">
        <f>J224/$K$6</f>
        <v>0.0002651586458</v>
      </c>
      <c r="L224">
        <f>'Req. Diario'!I223</f>
        <v>35.6483</v>
      </c>
      <c r="M224">
        <f>L224/$M$6</f>
        <v>0.0356483</v>
      </c>
    </row>
    <row r="225">
      <c r="B225">
        <f>'Req. Diario'!D224</f>
        <v>3.3115005275798772</v>
      </c>
      <c r="C225">
        <f>(B225-((E225*(Main!$E$31/100))+(G225*(Main!$E$36/100))+(I225*(Main!$E$46/100))+(K225*(Main!$E$51/100))))/$C$6</f>
        <v>6.125923642186878</v>
      </c>
      <c r="D225">
        <f>'Req. Diario'!E224</f>
        <v>1.26136</v>
      </c>
      <c r="E225">
        <f>(D225-((C225*(Main!$F$41/100))+(G225*(Main!$F$36/100))+(I225*(Main!$F$46/100))+(K225*(Main!$F$51/100))))/$E$6</f>
        <v>2.742086956521739</v>
      </c>
      <c r="F225">
        <f>'Req. Diario'!F224</f>
        <v>4.454</v>
      </c>
      <c r="G225">
        <f>(F225-((C225*(Main!$G$41/100))+(E225*(Main!$G$31/100))+(I225*(Main!$G$46/100))+(K225*(Main!$G$51/100))))/$G$6</f>
        <v>7.423333333333333</v>
      </c>
      <c r="H225">
        <f>'Req. Diario'!G224</f>
        <v>0.7623060935063068</v>
      </c>
      <c r="I225">
        <f>H225/$I$6</f>
        <v>4.764413084414418</v>
      </c>
      <c r="J225">
        <f>'Req. Diario'!H224</f>
        <v>2.651586458</v>
      </c>
      <c r="K225">
        <f>J225/$K$6</f>
        <v>0.0002651586458</v>
      </c>
      <c r="L225">
        <f>'Req. Diario'!I224</f>
        <v>35.6483</v>
      </c>
      <c r="M225">
        <f>L225/$M$6</f>
        <v>0.0356483</v>
      </c>
    </row>
    <row r="226">
      <c r="B226">
        <f>'Req. Diario'!D225</f>
        <v>3.3115005275798772</v>
      </c>
      <c r="C226">
        <f>(B226-((E226*(Main!$E$31/100))+(G226*(Main!$E$36/100))+(I226*(Main!$E$46/100))+(K226*(Main!$E$51/100))))/$C$6</f>
        <v>6.125923642186878</v>
      </c>
      <c r="D226">
        <f>'Req. Diario'!E225</f>
        <v>1.26136</v>
      </c>
      <c r="E226">
        <f>(D226-((C226*(Main!$F$41/100))+(G226*(Main!$F$36/100))+(I226*(Main!$F$46/100))+(K226*(Main!$F$51/100))))/$E$6</f>
        <v>2.742086956521739</v>
      </c>
      <c r="F226">
        <f>'Req. Diario'!F225</f>
        <v>4.454</v>
      </c>
      <c r="G226">
        <f>(F226-((C226*(Main!$G$41/100))+(E226*(Main!$G$31/100))+(I226*(Main!$G$46/100))+(K226*(Main!$G$51/100))))/$G$6</f>
        <v>7.423333333333333</v>
      </c>
      <c r="H226">
        <f>'Req. Diario'!G225</f>
        <v>0.7623060935063068</v>
      </c>
      <c r="I226">
        <f>H226/$I$6</f>
        <v>4.764413084414418</v>
      </c>
      <c r="J226">
        <f>'Req. Diario'!H225</f>
        <v>2.651586458</v>
      </c>
      <c r="K226">
        <f>J226/$K$6</f>
        <v>0.0002651586458</v>
      </c>
      <c r="L226">
        <f>'Req. Diario'!I225</f>
        <v>35.6483</v>
      </c>
      <c r="M226">
        <f>L226/$M$6</f>
        <v>0.0356483</v>
      </c>
    </row>
    <row r="227">
      <c r="B227">
        <f>'Req. Diario'!D226</f>
        <v>3.3115005275798772</v>
      </c>
      <c r="C227">
        <f>(B227-((E227*(Main!$E$31/100))+(G227*(Main!$E$36/100))+(I227*(Main!$E$46/100))+(K227*(Main!$E$51/100))))/$C$6</f>
        <v>6.125923642186878</v>
      </c>
      <c r="D227">
        <f>'Req. Diario'!E226</f>
        <v>1.26136</v>
      </c>
      <c r="E227">
        <f>(D227-((C227*(Main!$F$41/100))+(G227*(Main!$F$36/100))+(I227*(Main!$F$46/100))+(K227*(Main!$F$51/100))))/$E$6</f>
        <v>2.742086956521739</v>
      </c>
      <c r="F227">
        <f>'Req. Diario'!F226</f>
        <v>4.454</v>
      </c>
      <c r="G227">
        <f>(F227-((C227*(Main!$G$41/100))+(E227*(Main!$G$31/100))+(I227*(Main!$G$46/100))+(K227*(Main!$G$51/100))))/$G$6</f>
        <v>7.423333333333333</v>
      </c>
      <c r="H227">
        <f>'Req. Diario'!G226</f>
        <v>0.7623060935063068</v>
      </c>
      <c r="I227">
        <f>H227/$I$6</f>
        <v>4.764413084414418</v>
      </c>
      <c r="J227">
        <f>'Req. Diario'!H226</f>
        <v>2.651586458</v>
      </c>
      <c r="K227">
        <f>J227/$K$6</f>
        <v>0.0002651586458</v>
      </c>
      <c r="L227">
        <f>'Req. Diario'!I226</f>
        <v>35.6483</v>
      </c>
      <c r="M227">
        <f>L227/$M$6</f>
        <v>0.0356483</v>
      </c>
    </row>
    <row r="228">
      <c r="B228">
        <f>'Req. Diario'!D227</f>
        <v>3.3115005275798772</v>
      </c>
      <c r="C228">
        <f>(B228-((E228*(Main!$E$31/100))+(G228*(Main!$E$36/100))+(I228*(Main!$E$46/100))+(K228*(Main!$E$51/100))))/$C$6</f>
        <v>6.125923642186878</v>
      </c>
      <c r="D228">
        <f>'Req. Diario'!E227</f>
        <v>1.26136</v>
      </c>
      <c r="E228">
        <f>(D228-((C228*(Main!$F$41/100))+(G228*(Main!$F$36/100))+(I228*(Main!$F$46/100))+(K228*(Main!$F$51/100))))/$E$6</f>
        <v>2.742086956521739</v>
      </c>
      <c r="F228">
        <f>'Req. Diario'!F227</f>
        <v>4.454</v>
      </c>
      <c r="G228">
        <f>(F228-((C228*(Main!$G$41/100))+(E228*(Main!$G$31/100))+(I228*(Main!$G$46/100))+(K228*(Main!$G$51/100))))/$G$6</f>
        <v>7.423333333333333</v>
      </c>
      <c r="H228">
        <f>'Req. Diario'!G227</f>
        <v>0.7623060935063068</v>
      </c>
      <c r="I228">
        <f>H228/$I$6</f>
        <v>4.764413084414418</v>
      </c>
      <c r="J228">
        <f>'Req. Diario'!H227</f>
        <v>2.651586458</v>
      </c>
      <c r="K228">
        <f>J228/$K$6</f>
        <v>0.0002651586458</v>
      </c>
      <c r="L228">
        <f>'Req. Diario'!I227</f>
        <v>35.6483</v>
      </c>
      <c r="M228">
        <f>L228/$M$6</f>
        <v>0.0356483</v>
      </c>
    </row>
    <row r="229">
      <c r="B229">
        <f>'Req. Diario'!D228</f>
        <v>3.3115005275798772</v>
      </c>
      <c r="C229">
        <f>(B229-((E229*(Main!$E$31/100))+(G229*(Main!$E$36/100))+(I229*(Main!$E$46/100))+(K229*(Main!$E$51/100))))/$C$6</f>
        <v>6.125923642186878</v>
      </c>
      <c r="D229">
        <f>'Req. Diario'!E228</f>
        <v>1.26136</v>
      </c>
      <c r="E229">
        <f>(D229-((C229*(Main!$F$41/100))+(G229*(Main!$F$36/100))+(I229*(Main!$F$46/100))+(K229*(Main!$F$51/100))))/$E$6</f>
        <v>2.742086956521739</v>
      </c>
      <c r="F229">
        <f>'Req. Diario'!F228</f>
        <v>4.454</v>
      </c>
      <c r="G229">
        <f>(F229-((C229*(Main!$G$41/100))+(E229*(Main!$G$31/100))+(I229*(Main!$G$46/100))+(K229*(Main!$G$51/100))))/$G$6</f>
        <v>7.423333333333333</v>
      </c>
      <c r="H229">
        <f>'Req. Diario'!G228</f>
        <v>0.7623060935063068</v>
      </c>
      <c r="I229">
        <f>H229/$I$6</f>
        <v>4.764413084414418</v>
      </c>
      <c r="J229">
        <f>'Req. Diario'!H228</f>
        <v>2.651586458</v>
      </c>
      <c r="K229">
        <f>J229/$K$6</f>
        <v>0.0002651586458</v>
      </c>
      <c r="L229">
        <f>'Req. Diario'!I228</f>
        <v>35.6483</v>
      </c>
      <c r="M229">
        <f>L229/$M$6</f>
        <v>0.0356483</v>
      </c>
    </row>
    <row r="230">
      <c r="B230">
        <f>'Req. Diario'!D229</f>
        <v>3.3115005275798772</v>
      </c>
      <c r="C230">
        <f>(B230-((E230*(Main!$E$31/100))+(G230*(Main!$E$36/100))+(I230*(Main!$E$46/100))+(K230*(Main!$E$51/100))))/$C$6</f>
        <v>6.125923642186878</v>
      </c>
      <c r="D230">
        <f>'Req. Diario'!E229</f>
        <v>1.26136</v>
      </c>
      <c r="E230">
        <f>(D230-((C230*(Main!$F$41/100))+(G230*(Main!$F$36/100))+(I230*(Main!$F$46/100))+(K230*(Main!$F$51/100))))/$E$6</f>
        <v>2.742086956521739</v>
      </c>
      <c r="F230">
        <f>'Req. Diario'!F229</f>
        <v>4.454</v>
      </c>
      <c r="G230">
        <f>(F230-((C230*(Main!$G$41/100))+(E230*(Main!$G$31/100))+(I230*(Main!$G$46/100))+(K230*(Main!$G$51/100))))/$G$6</f>
        <v>7.423333333333333</v>
      </c>
      <c r="H230">
        <f>'Req. Diario'!G229</f>
        <v>0.7623060935063068</v>
      </c>
      <c r="I230">
        <f>H230/$I$6</f>
        <v>4.764413084414418</v>
      </c>
      <c r="J230">
        <f>'Req. Diario'!H229</f>
        <v>2.651586458</v>
      </c>
      <c r="K230">
        <f>J230/$K$6</f>
        <v>0.0002651586458</v>
      </c>
      <c r="L230">
        <f>'Req. Diario'!I229</f>
        <v>35.6483</v>
      </c>
      <c r="M230">
        <f>L230/$M$6</f>
        <v>0.0356483</v>
      </c>
    </row>
    <row r="231">
      <c r="A231">
        <v>33</v>
      </c>
      <c r="B231">
        <f>'Req. Diario'!D230</f>
        <v>3.3115005275798772</v>
      </c>
      <c r="C231">
        <f>(B231-((E231*(Main!$E$31/100))+(G231*(Main!$E$36/100))+(I231*(Main!$E$46/100))+(K231*(Main!$E$51/100))))/$C$6</f>
        <v>6.125923642186878</v>
      </c>
      <c r="D231">
        <f>'Req. Diario'!E230</f>
        <v>1.26136</v>
      </c>
      <c r="E231">
        <f>(D231-((C231*(Main!$F$41/100))+(G231*(Main!$F$36/100))+(I231*(Main!$F$46/100))+(K231*(Main!$F$51/100))))/$E$6</f>
        <v>2.742086956521739</v>
      </c>
      <c r="F231">
        <f>'Req. Diario'!F230</f>
        <v>4.454</v>
      </c>
      <c r="G231">
        <f>(F231-((C231*(Main!$G$41/100))+(E231*(Main!$G$31/100))+(I231*(Main!$G$46/100))+(K231*(Main!$G$51/100))))/$G$6</f>
        <v>7.423333333333333</v>
      </c>
      <c r="H231">
        <f>'Req. Diario'!G230</f>
        <v>0.7623060935063068</v>
      </c>
      <c r="I231">
        <f>H231/$I$6</f>
        <v>4.764413084414418</v>
      </c>
      <c r="J231">
        <f>'Req. Diario'!H230</f>
        <v>2.651586458</v>
      </c>
      <c r="K231">
        <f>J231/$K$6</f>
        <v>0.0002651586458</v>
      </c>
      <c r="L231">
        <f>'Req. Diario'!I230</f>
        <v>35.6483</v>
      </c>
      <c r="M231">
        <f>L231/$M$6</f>
        <v>0.0356483</v>
      </c>
    </row>
    <row r="232">
      <c r="B232">
        <f>'Req. Diario'!D231</f>
        <v>3.3115005275798772</v>
      </c>
      <c r="C232">
        <f>(B232-((E232*(Main!$E$31/100))+(G232*(Main!$E$36/100))+(I232*(Main!$E$46/100))+(K232*(Main!$E$51/100))))/$C$6</f>
        <v>6.125923642186878</v>
      </c>
      <c r="D232">
        <f>'Req. Diario'!E231</f>
        <v>1.26136</v>
      </c>
      <c r="E232">
        <f>(D232-((C232*(Main!$F$41/100))+(G232*(Main!$F$36/100))+(I232*(Main!$F$46/100))+(K232*(Main!$F$51/100))))/$E$6</f>
        <v>2.742086956521739</v>
      </c>
      <c r="F232">
        <f>'Req. Diario'!F231</f>
        <v>4.454</v>
      </c>
      <c r="G232">
        <f>(F232-((C232*(Main!$G$41/100))+(E232*(Main!$G$31/100))+(I232*(Main!$G$46/100))+(K232*(Main!$G$51/100))))/$G$6</f>
        <v>7.423333333333333</v>
      </c>
      <c r="H232">
        <f>'Req. Diario'!G231</f>
        <v>0.7623060935063068</v>
      </c>
      <c r="I232">
        <f>H232/$I$6</f>
        <v>4.764413084414418</v>
      </c>
      <c r="J232">
        <f>'Req. Diario'!H231</f>
        <v>2.651586458</v>
      </c>
      <c r="K232">
        <f>J232/$K$6</f>
        <v>0.0002651586458</v>
      </c>
      <c r="L232">
        <f>'Req. Diario'!I231</f>
        <v>35.6483</v>
      </c>
      <c r="M232">
        <f>L232/$M$6</f>
        <v>0.0356483</v>
      </c>
    </row>
    <row r="233">
      <c r="B233">
        <f>'Req. Diario'!D232</f>
        <v>3.3115005275798772</v>
      </c>
      <c r="C233">
        <f>(B233-((E233*(Main!$E$31/100))+(G233*(Main!$E$36/100))+(I233*(Main!$E$46/100))+(K233*(Main!$E$51/100))))/$C$6</f>
        <v>6.125923642186878</v>
      </c>
      <c r="D233">
        <f>'Req. Diario'!E232</f>
        <v>1.26136</v>
      </c>
      <c r="E233">
        <f>(D233-((C233*(Main!$F$41/100))+(G233*(Main!$F$36/100))+(I233*(Main!$F$46/100))+(K233*(Main!$F$51/100))))/$E$6</f>
        <v>2.742086956521739</v>
      </c>
      <c r="F233">
        <f>'Req. Diario'!F232</f>
        <v>4.454</v>
      </c>
      <c r="G233">
        <f>(F233-((C233*(Main!$G$41/100))+(E233*(Main!$G$31/100))+(I233*(Main!$G$46/100))+(K233*(Main!$G$51/100))))/$G$6</f>
        <v>7.423333333333333</v>
      </c>
      <c r="H233">
        <f>'Req. Diario'!G232</f>
        <v>0.7623060935063068</v>
      </c>
      <c r="I233">
        <f>H233/$I$6</f>
        <v>4.764413084414418</v>
      </c>
      <c r="J233">
        <f>'Req. Diario'!H232</f>
        <v>2.651586458</v>
      </c>
      <c r="K233">
        <f>J233/$K$6</f>
        <v>0.0002651586458</v>
      </c>
      <c r="L233">
        <f>'Req. Diario'!I232</f>
        <v>35.6483</v>
      </c>
      <c r="M233">
        <f>L233/$M$6</f>
        <v>0.0356483</v>
      </c>
    </row>
    <row r="234">
      <c r="B234">
        <f>'Req. Diario'!D233</f>
        <v>3.3115005275798772</v>
      </c>
      <c r="C234">
        <f>(B234-((E234*(Main!$E$31/100))+(G234*(Main!$E$36/100))+(I234*(Main!$E$46/100))+(K234*(Main!$E$51/100))))/$C$6</f>
        <v>6.125923642186878</v>
      </c>
      <c r="D234">
        <f>'Req. Diario'!E233</f>
        <v>1.26136</v>
      </c>
      <c r="E234">
        <f>(D234-((C234*(Main!$F$41/100))+(G234*(Main!$F$36/100))+(I234*(Main!$F$46/100))+(K234*(Main!$F$51/100))))/$E$6</f>
        <v>2.742086956521739</v>
      </c>
      <c r="F234">
        <f>'Req. Diario'!F233</f>
        <v>4.454</v>
      </c>
      <c r="G234">
        <f>(F234-((C234*(Main!$G$41/100))+(E234*(Main!$G$31/100))+(I234*(Main!$G$46/100))+(K234*(Main!$G$51/100))))/$G$6</f>
        <v>7.423333333333333</v>
      </c>
      <c r="H234">
        <f>'Req. Diario'!G233</f>
        <v>0.7623060935063068</v>
      </c>
      <c r="I234">
        <f>H234/$I$6</f>
        <v>4.764413084414418</v>
      </c>
      <c r="J234">
        <f>'Req. Diario'!H233</f>
        <v>2.651586458</v>
      </c>
      <c r="K234">
        <f>J234/$K$6</f>
        <v>0.0002651586458</v>
      </c>
      <c r="L234">
        <f>'Req. Diario'!I233</f>
        <v>35.6483</v>
      </c>
      <c r="M234">
        <f>L234/$M$6</f>
        <v>0.0356483</v>
      </c>
    </row>
    <row r="235">
      <c r="B235">
        <f>'Req. Diario'!D234</f>
        <v>3.3115005275798772</v>
      </c>
      <c r="C235">
        <f>(B235-((E235*(Main!$E$31/100))+(G235*(Main!$E$36/100))+(I235*(Main!$E$46/100))+(K235*(Main!$E$51/100))))/$C$6</f>
        <v>6.125923642186878</v>
      </c>
      <c r="D235">
        <f>'Req. Diario'!E234</f>
        <v>1.26136</v>
      </c>
      <c r="E235">
        <f>(D235-((C235*(Main!$F$41/100))+(G235*(Main!$F$36/100))+(I235*(Main!$F$46/100))+(K235*(Main!$F$51/100))))/$E$6</f>
        <v>2.742086956521739</v>
      </c>
      <c r="F235">
        <f>'Req. Diario'!F234</f>
        <v>4.454</v>
      </c>
      <c r="G235">
        <f>(F235-((C235*(Main!$G$41/100))+(E235*(Main!$G$31/100))+(I235*(Main!$G$46/100))+(K235*(Main!$G$51/100))))/$G$6</f>
        <v>7.423333333333333</v>
      </c>
      <c r="H235">
        <f>'Req. Diario'!G234</f>
        <v>0.7623060935063068</v>
      </c>
      <c r="I235">
        <f>H235/$I$6</f>
        <v>4.764413084414418</v>
      </c>
      <c r="J235">
        <f>'Req. Diario'!H234</f>
        <v>2.651586458</v>
      </c>
      <c r="K235">
        <f>J235/$K$6</f>
        <v>0.0002651586458</v>
      </c>
      <c r="L235">
        <f>'Req. Diario'!I234</f>
        <v>35.6483</v>
      </c>
      <c r="M235">
        <f>L235/$M$6</f>
        <v>0.0356483</v>
      </c>
    </row>
    <row r="236">
      <c r="B236">
        <f>'Req. Diario'!D235</f>
        <v>3.3115005275798772</v>
      </c>
      <c r="C236">
        <f>(B236-((E236*(Main!$E$31/100))+(G236*(Main!$E$36/100))+(I236*(Main!$E$46/100))+(K236*(Main!$E$51/100))))/$C$6</f>
        <v>6.125923642186878</v>
      </c>
      <c r="D236">
        <f>'Req. Diario'!E235</f>
        <v>1.26136</v>
      </c>
      <c r="E236">
        <f>(D236-((C236*(Main!$F$41/100))+(G236*(Main!$F$36/100))+(I236*(Main!$F$46/100))+(K236*(Main!$F$51/100))))/$E$6</f>
        <v>2.742086956521739</v>
      </c>
      <c r="F236">
        <f>'Req. Diario'!F235</f>
        <v>4.454</v>
      </c>
      <c r="G236">
        <f>(F236-((C236*(Main!$G$41/100))+(E236*(Main!$G$31/100))+(I236*(Main!$G$46/100))+(K236*(Main!$G$51/100))))/$G$6</f>
        <v>7.423333333333333</v>
      </c>
      <c r="H236">
        <f>'Req. Diario'!G235</f>
        <v>0.7623060935063068</v>
      </c>
      <c r="I236">
        <f>H236/$I$6</f>
        <v>4.764413084414418</v>
      </c>
      <c r="J236">
        <f>'Req. Diario'!H235</f>
        <v>2.651586458</v>
      </c>
      <c r="K236">
        <f>J236/$K$6</f>
        <v>0.0002651586458</v>
      </c>
      <c r="L236">
        <f>'Req. Diario'!I235</f>
        <v>35.6483</v>
      </c>
      <c r="M236">
        <f>L236/$M$6</f>
        <v>0.0356483</v>
      </c>
    </row>
    <row r="237">
      <c r="B237">
        <f>'Req. Diario'!D236</f>
        <v>3.3115005275798772</v>
      </c>
      <c r="C237">
        <f>(B237-((E237*(Main!$E$31/100))+(G237*(Main!$E$36/100))+(I237*(Main!$E$46/100))+(K237*(Main!$E$51/100))))/$C$6</f>
        <v>6.125923642186878</v>
      </c>
      <c r="D237">
        <f>'Req. Diario'!E236</f>
        <v>1.26136</v>
      </c>
      <c r="E237">
        <f>(D237-((C237*(Main!$F$41/100))+(G237*(Main!$F$36/100))+(I237*(Main!$F$46/100))+(K237*(Main!$F$51/100))))/$E$6</f>
        <v>2.742086956521739</v>
      </c>
      <c r="F237">
        <f>'Req. Diario'!F236</f>
        <v>4.454</v>
      </c>
      <c r="G237">
        <f>(F237-((C237*(Main!$G$41/100))+(E237*(Main!$G$31/100))+(I237*(Main!$G$46/100))+(K237*(Main!$G$51/100))))/$G$6</f>
        <v>7.423333333333333</v>
      </c>
      <c r="H237">
        <f>'Req. Diario'!G236</f>
        <v>0.7623060935063068</v>
      </c>
      <c r="I237">
        <f>H237/$I$6</f>
        <v>4.764413084414418</v>
      </c>
      <c r="J237">
        <f>'Req. Diario'!H236</f>
        <v>2.651586458</v>
      </c>
      <c r="K237">
        <f>J237/$K$6</f>
        <v>0.0002651586458</v>
      </c>
      <c r="L237">
        <f>'Req. Diario'!I236</f>
        <v>35.6483</v>
      </c>
      <c r="M237">
        <f>L237/$M$6</f>
        <v>0.0356483</v>
      </c>
    </row>
    <row r="238">
      <c r="A238">
        <v>34</v>
      </c>
      <c r="B238">
        <f>'Req. Diario'!D237</f>
        <v>3.3115005275798772</v>
      </c>
      <c r="C238">
        <f>(B238-((E238*(Main!$E$31/100))+(G238*(Main!$E$36/100))+(I238*(Main!$E$46/100))+(K238*(Main!$E$51/100))))/$C$6</f>
        <v>6.125923642186878</v>
      </c>
      <c r="D238">
        <f>'Req. Diario'!E237</f>
        <v>1.26136</v>
      </c>
      <c r="E238">
        <f>(D238-((C238*(Main!$F$41/100))+(G238*(Main!$F$36/100))+(I238*(Main!$F$46/100))+(K238*(Main!$F$51/100))))/$E$6</f>
        <v>2.742086956521739</v>
      </c>
      <c r="F238">
        <f>'Req. Diario'!F237</f>
        <v>4.454</v>
      </c>
      <c r="G238">
        <f>(F238-((C238*(Main!$G$41/100))+(E238*(Main!$G$31/100))+(I238*(Main!$G$46/100))+(K238*(Main!$G$51/100))))/$G$6</f>
        <v>7.423333333333333</v>
      </c>
      <c r="H238">
        <f>'Req. Diario'!G237</f>
        <v>0.7623060935063068</v>
      </c>
      <c r="I238">
        <f>H238/$I$6</f>
        <v>4.764413084414418</v>
      </c>
      <c r="J238">
        <f>'Req. Diario'!H237</f>
        <v>2.651586458</v>
      </c>
      <c r="K238">
        <f>J238/$K$6</f>
        <v>0.0002651586458</v>
      </c>
      <c r="L238">
        <f>'Req. Diario'!I237</f>
        <v>35.6483</v>
      </c>
      <c r="M238">
        <f>L238/$M$6</f>
        <v>0.0356483</v>
      </c>
    </row>
    <row r="239">
      <c r="B239">
        <f>'Req. Diario'!D238</f>
        <v>3.3115005275798772</v>
      </c>
      <c r="C239">
        <f>(B239-((E239*(Main!$E$31/100))+(G239*(Main!$E$36/100))+(I239*(Main!$E$46/100))+(K239*(Main!$E$51/100))))/$C$6</f>
        <v>6.125923642186878</v>
      </c>
      <c r="D239">
        <f>'Req. Diario'!E238</f>
        <v>1.26136</v>
      </c>
      <c r="E239">
        <f>(D239-((C239*(Main!$F$41/100))+(G239*(Main!$F$36/100))+(I239*(Main!$F$46/100))+(K239*(Main!$F$51/100))))/$E$6</f>
        <v>2.742086956521739</v>
      </c>
      <c r="F239">
        <f>'Req. Diario'!F238</f>
        <v>4.454</v>
      </c>
      <c r="G239">
        <f>(F239-((C239*(Main!$G$41/100))+(E239*(Main!$G$31/100))+(I239*(Main!$G$46/100))+(K239*(Main!$G$51/100))))/$G$6</f>
        <v>7.423333333333333</v>
      </c>
      <c r="H239">
        <f>'Req. Diario'!G238</f>
        <v>0.7623060935063068</v>
      </c>
      <c r="I239">
        <f>H239/$I$6</f>
        <v>4.764413084414418</v>
      </c>
      <c r="J239">
        <f>'Req. Diario'!H238</f>
        <v>2.651586458</v>
      </c>
      <c r="K239">
        <f>J239/$K$6</f>
        <v>0.0002651586458</v>
      </c>
      <c r="L239">
        <f>'Req. Diario'!I238</f>
        <v>35.6483</v>
      </c>
      <c r="M239">
        <f>L239/$M$6</f>
        <v>0.0356483</v>
      </c>
    </row>
    <row r="240">
      <c r="B240">
        <f>'Req. Diario'!D239</f>
        <v>3.3115005275798772</v>
      </c>
      <c r="C240">
        <f>(B240-((E240*(Main!$E$31/100))+(G240*(Main!$E$36/100))+(I240*(Main!$E$46/100))+(K240*(Main!$E$51/100))))/$C$6</f>
        <v>6.125923642186878</v>
      </c>
      <c r="D240">
        <f>'Req. Diario'!E239</f>
        <v>1.26136</v>
      </c>
      <c r="E240">
        <f>(D240-((C240*(Main!$F$41/100))+(G240*(Main!$F$36/100))+(I240*(Main!$F$46/100))+(K240*(Main!$F$51/100))))/$E$6</f>
        <v>2.742086956521739</v>
      </c>
      <c r="F240">
        <f>'Req. Diario'!F239</f>
        <v>4.454</v>
      </c>
      <c r="G240">
        <f>(F240-((C240*(Main!$G$41/100))+(E240*(Main!$G$31/100))+(I240*(Main!$G$46/100))+(K240*(Main!$G$51/100))))/$G$6</f>
        <v>7.423333333333333</v>
      </c>
      <c r="H240">
        <f>'Req. Diario'!G239</f>
        <v>0.7623060935063068</v>
      </c>
      <c r="I240">
        <f>H240/$I$6</f>
        <v>4.764413084414418</v>
      </c>
      <c r="J240">
        <f>'Req. Diario'!H239</f>
        <v>2.651586458</v>
      </c>
      <c r="K240">
        <f>J240/$K$6</f>
        <v>0.0002651586458</v>
      </c>
      <c r="L240">
        <f>'Req. Diario'!I239</f>
        <v>35.6483</v>
      </c>
      <c r="M240">
        <f>L240/$M$6</f>
        <v>0.0356483</v>
      </c>
    </row>
    <row r="241">
      <c r="B241">
        <f>'Req. Diario'!D240</f>
        <v>3.3115005275798772</v>
      </c>
      <c r="C241">
        <f>(B241-((E241*(Main!$E$31/100))+(G241*(Main!$E$36/100))+(I241*(Main!$E$46/100))+(K241*(Main!$E$51/100))))/$C$6</f>
        <v>6.125923642186878</v>
      </c>
      <c r="D241">
        <f>'Req. Diario'!E240</f>
        <v>1.26136</v>
      </c>
      <c r="E241">
        <f>(D241-((C241*(Main!$F$41/100))+(G241*(Main!$F$36/100))+(I241*(Main!$F$46/100))+(K241*(Main!$F$51/100))))/$E$6</f>
        <v>2.742086956521739</v>
      </c>
      <c r="F241">
        <f>'Req. Diario'!F240</f>
        <v>4.454</v>
      </c>
      <c r="G241">
        <f>(F241-((C241*(Main!$G$41/100))+(E241*(Main!$G$31/100))+(I241*(Main!$G$46/100))+(K241*(Main!$G$51/100))))/$G$6</f>
        <v>7.423333333333333</v>
      </c>
      <c r="H241">
        <f>'Req. Diario'!G240</f>
        <v>0.7623060935063068</v>
      </c>
      <c r="I241">
        <f>H241/$I$6</f>
        <v>4.764413084414418</v>
      </c>
      <c r="J241">
        <f>'Req. Diario'!H240</f>
        <v>2.651586458</v>
      </c>
      <c r="K241">
        <f>J241/$K$6</f>
        <v>0.0002651586458</v>
      </c>
      <c r="L241">
        <f>'Req. Diario'!I240</f>
        <v>35.6483</v>
      </c>
      <c r="M241">
        <f>L241/$M$6</f>
        <v>0.0356483</v>
      </c>
    </row>
    <row r="242">
      <c r="B242">
        <f>'Req. Diario'!D241</f>
        <v>3.3115005275798772</v>
      </c>
      <c r="C242">
        <f>(B242-((E242*(Main!$E$31/100))+(G242*(Main!$E$36/100))+(I242*(Main!$E$46/100))+(K242*(Main!$E$51/100))))/$C$6</f>
        <v>6.125923642186878</v>
      </c>
      <c r="D242">
        <f>'Req. Diario'!E241</f>
        <v>1.26136</v>
      </c>
      <c r="E242">
        <f>(D242-((C242*(Main!$F$41/100))+(G242*(Main!$F$36/100))+(I242*(Main!$F$46/100))+(K242*(Main!$F$51/100))))/$E$6</f>
        <v>2.742086956521739</v>
      </c>
      <c r="F242">
        <f>'Req. Diario'!F241</f>
        <v>4.454</v>
      </c>
      <c r="G242">
        <f>(F242-((C242*(Main!$G$41/100))+(E242*(Main!$G$31/100))+(I242*(Main!$G$46/100))+(K242*(Main!$G$51/100))))/$G$6</f>
        <v>7.423333333333333</v>
      </c>
      <c r="H242">
        <f>'Req. Diario'!G241</f>
        <v>0.7623060935063068</v>
      </c>
      <c r="I242">
        <f>H242/$I$6</f>
        <v>4.764413084414418</v>
      </c>
      <c r="J242">
        <f>'Req. Diario'!H241</f>
        <v>2.651586458</v>
      </c>
      <c r="K242">
        <f>J242/$K$6</f>
        <v>0.0002651586458</v>
      </c>
      <c r="L242">
        <f>'Req. Diario'!I241</f>
        <v>35.6483</v>
      </c>
      <c r="M242">
        <f>L242/$M$6</f>
        <v>0.0356483</v>
      </c>
    </row>
    <row r="243">
      <c r="B243">
        <f>'Req. Diario'!D242</f>
        <v>3.3115005275798772</v>
      </c>
      <c r="C243">
        <f>(B243-((E243*(Main!$E$31/100))+(G243*(Main!$E$36/100))+(I243*(Main!$E$46/100))+(K243*(Main!$E$51/100))))/$C$6</f>
        <v>6.125923642186878</v>
      </c>
      <c r="D243">
        <f>'Req. Diario'!E242</f>
        <v>1.26136</v>
      </c>
      <c r="E243">
        <f>(D243-((C243*(Main!$F$41/100))+(G243*(Main!$F$36/100))+(I243*(Main!$F$46/100))+(K243*(Main!$F$51/100))))/$E$6</f>
        <v>2.742086956521739</v>
      </c>
      <c r="F243">
        <f>'Req. Diario'!F242</f>
        <v>4.454</v>
      </c>
      <c r="G243">
        <f>(F243-((C243*(Main!$G$41/100))+(E243*(Main!$G$31/100))+(I243*(Main!$G$46/100))+(K243*(Main!$G$51/100))))/$G$6</f>
        <v>7.423333333333333</v>
      </c>
      <c r="H243">
        <f>'Req. Diario'!G242</f>
        <v>0.7623060935063068</v>
      </c>
      <c r="I243">
        <f>H243/$I$6</f>
        <v>4.764413084414418</v>
      </c>
      <c r="J243">
        <f>'Req. Diario'!H242</f>
        <v>2.651586458</v>
      </c>
      <c r="K243">
        <f>J243/$K$6</f>
        <v>0.0002651586458</v>
      </c>
      <c r="L243">
        <f>'Req. Diario'!I242</f>
        <v>35.6483</v>
      </c>
      <c r="M243">
        <f>L243/$M$6</f>
        <v>0.0356483</v>
      </c>
    </row>
    <row r="244">
      <c r="B244">
        <f>'Req. Diario'!D243</f>
        <v>3.3115005275798772</v>
      </c>
      <c r="C244">
        <f>(B244-((E244*(Main!$E$31/100))+(G244*(Main!$E$36/100))+(I244*(Main!$E$46/100))+(K244*(Main!$E$51/100))))/$C$6</f>
        <v>6.125923642186878</v>
      </c>
      <c r="D244">
        <f>'Req. Diario'!E243</f>
        <v>1.26136</v>
      </c>
      <c r="E244">
        <f>(D244-((C244*(Main!$F$41/100))+(G244*(Main!$F$36/100))+(I244*(Main!$F$46/100))+(K244*(Main!$F$51/100))))/$E$6</f>
        <v>2.742086956521739</v>
      </c>
      <c r="F244">
        <f>'Req. Diario'!F243</f>
        <v>4.454</v>
      </c>
      <c r="G244">
        <f>(F244-((C244*(Main!$G$41/100))+(E244*(Main!$G$31/100))+(I244*(Main!$G$46/100))+(K244*(Main!$G$51/100))))/$G$6</f>
        <v>7.423333333333333</v>
      </c>
      <c r="H244">
        <f>'Req. Diario'!G243</f>
        <v>0.7623060935063068</v>
      </c>
      <c r="I244">
        <f>H244/$I$6</f>
        <v>4.764413084414418</v>
      </c>
      <c r="J244">
        <f>'Req. Diario'!H243</f>
        <v>2.651586458</v>
      </c>
      <c r="K244">
        <f>J244/$K$6</f>
        <v>0.0002651586458</v>
      </c>
      <c r="L244">
        <f>'Req. Diario'!I243</f>
        <v>35.6483</v>
      </c>
      <c r="M244">
        <f>L244/$M$6</f>
        <v>0.0356483</v>
      </c>
    </row>
    <row r="245">
      <c r="A245">
        <v>35</v>
      </c>
      <c r="B245">
        <f>'Req. Diario'!D244</f>
        <v>3.3115005275798772</v>
      </c>
      <c r="C245">
        <f>(B245-((E245*(Main!$E$31/100))+(G245*(Main!$E$36/100))+(I245*(Main!$E$46/100))+(K245*(Main!$E$51/100))))/$C$6</f>
        <v>6.125923642186878</v>
      </c>
      <c r="D245">
        <f>'Req. Diario'!E244</f>
        <v>1.26136</v>
      </c>
      <c r="E245">
        <f>(D245-((C245*(Main!$F$41/100))+(G245*(Main!$F$36/100))+(I245*(Main!$F$46/100))+(K245*(Main!$F$51/100))))/$E$6</f>
        <v>2.742086956521739</v>
      </c>
      <c r="F245">
        <f>'Req. Diario'!F244</f>
        <v>4.454</v>
      </c>
      <c r="G245">
        <f>(F245-((C245*(Main!$G$41/100))+(E245*(Main!$G$31/100))+(I245*(Main!$G$46/100))+(K245*(Main!$G$51/100))))/$G$6</f>
        <v>7.423333333333333</v>
      </c>
      <c r="H245">
        <f>'Req. Diario'!G244</f>
        <v>0.7623060935063068</v>
      </c>
      <c r="I245">
        <f>H245/$I$6</f>
        <v>4.764413084414418</v>
      </c>
      <c r="J245">
        <f>'Req. Diario'!H244</f>
        <v>2.651586458</v>
      </c>
      <c r="K245">
        <f>J245/$K$6</f>
        <v>0.0002651586458</v>
      </c>
      <c r="L245">
        <f>'Req. Diario'!I244</f>
        <v>35.6483</v>
      </c>
      <c r="M245">
        <f>L245/$M$6</f>
        <v>0.0356483</v>
      </c>
    </row>
    <row r="246">
      <c r="B246">
        <f>'Req. Diario'!D245</f>
        <v>3.3115005275798772</v>
      </c>
      <c r="C246">
        <f>(B246-((E246*(Main!$E$31/100))+(G246*(Main!$E$36/100))+(I246*(Main!$E$46/100))+(K246*(Main!$E$51/100))))/$C$6</f>
        <v>6.125923642186878</v>
      </c>
      <c r="D246">
        <f>'Req. Diario'!E245</f>
        <v>1.26136</v>
      </c>
      <c r="E246">
        <f>(D246-((C246*(Main!$F$41/100))+(G246*(Main!$F$36/100))+(I246*(Main!$F$46/100))+(K246*(Main!$F$51/100))))/$E$6</f>
        <v>2.742086956521739</v>
      </c>
      <c r="F246">
        <f>'Req. Diario'!F245</f>
        <v>4.454</v>
      </c>
      <c r="G246">
        <f>(F246-((C246*(Main!$G$41/100))+(E246*(Main!$G$31/100))+(I246*(Main!$G$46/100))+(K246*(Main!$G$51/100))))/$G$6</f>
        <v>7.423333333333333</v>
      </c>
      <c r="H246">
        <f>'Req. Diario'!G245</f>
        <v>0.7623060935063068</v>
      </c>
      <c r="I246">
        <f>H246/$I$6</f>
        <v>4.764413084414418</v>
      </c>
      <c r="J246">
        <f>'Req. Diario'!H245</f>
        <v>2.651586458</v>
      </c>
      <c r="K246">
        <f>J246/$K$6</f>
        <v>0.0002651586458</v>
      </c>
      <c r="L246">
        <f>'Req. Diario'!I245</f>
        <v>35.6483</v>
      </c>
      <c r="M246">
        <f>L246/$M$6</f>
        <v>0.0356483</v>
      </c>
    </row>
    <row r="247">
      <c r="B247">
        <f>'Req. Diario'!D246</f>
        <v>3.3115005275798772</v>
      </c>
      <c r="C247">
        <f>(B247-((E247*(Main!$E$31/100))+(G247*(Main!$E$36/100))+(I247*(Main!$E$46/100))+(K247*(Main!$E$51/100))))/$C$6</f>
        <v>6.125923642186878</v>
      </c>
      <c r="D247">
        <f>'Req. Diario'!E246</f>
        <v>1.26136</v>
      </c>
      <c r="E247">
        <f>(D247-((C247*(Main!$F$41/100))+(G247*(Main!$F$36/100))+(I247*(Main!$F$46/100))+(K247*(Main!$F$51/100))))/$E$6</f>
        <v>2.742086956521739</v>
      </c>
      <c r="F247">
        <f>'Req. Diario'!F246</f>
        <v>4.454</v>
      </c>
      <c r="G247">
        <f>(F247-((C247*(Main!$G$41/100))+(E247*(Main!$G$31/100))+(I247*(Main!$G$46/100))+(K247*(Main!$G$51/100))))/$G$6</f>
        <v>7.423333333333333</v>
      </c>
      <c r="H247">
        <f>'Req. Diario'!G246</f>
        <v>0.7623060935063068</v>
      </c>
      <c r="I247">
        <f>H247/$I$6</f>
        <v>4.764413084414418</v>
      </c>
      <c r="J247">
        <f>'Req. Diario'!H246</f>
        <v>2.651586458</v>
      </c>
      <c r="K247">
        <f>J247/$K$6</f>
        <v>0.0002651586458</v>
      </c>
      <c r="L247">
        <f>'Req. Diario'!I246</f>
        <v>35.6483</v>
      </c>
      <c r="M247">
        <f>L247/$M$6</f>
        <v>0.0356483</v>
      </c>
    </row>
    <row r="248">
      <c r="B248">
        <f>'Req. Diario'!D247</f>
        <v>3.3115005275798772</v>
      </c>
      <c r="C248">
        <f>(B248-((E248*(Main!$E$31/100))+(G248*(Main!$E$36/100))+(I248*(Main!$E$46/100))+(K248*(Main!$E$51/100))))/$C$6</f>
        <v>6.125923642186878</v>
      </c>
      <c r="D248">
        <f>'Req. Diario'!E247</f>
        <v>1.26136</v>
      </c>
      <c r="E248">
        <f>(D248-((C248*(Main!$F$41/100))+(G248*(Main!$F$36/100))+(I248*(Main!$F$46/100))+(K248*(Main!$F$51/100))))/$E$6</f>
        <v>2.742086956521739</v>
      </c>
      <c r="F248">
        <f>'Req. Diario'!F247</f>
        <v>4.454</v>
      </c>
      <c r="G248">
        <f>(F248-((C248*(Main!$G$41/100))+(E248*(Main!$G$31/100))+(I248*(Main!$G$46/100))+(K248*(Main!$G$51/100))))/$G$6</f>
        <v>7.423333333333333</v>
      </c>
      <c r="H248">
        <f>'Req. Diario'!G247</f>
        <v>0.7623060935063068</v>
      </c>
      <c r="I248">
        <f>H248/$I$6</f>
        <v>4.764413084414418</v>
      </c>
      <c r="J248">
        <f>'Req. Diario'!H247</f>
        <v>2.651586458</v>
      </c>
      <c r="K248">
        <f>J248/$K$6</f>
        <v>0.0002651586458</v>
      </c>
      <c r="L248">
        <f>'Req. Diario'!I247</f>
        <v>35.6483</v>
      </c>
      <c r="M248">
        <f>L248/$M$6</f>
        <v>0.0356483</v>
      </c>
    </row>
    <row r="249">
      <c r="B249">
        <f>'Req. Diario'!D248</f>
        <v>3.3115005275798772</v>
      </c>
      <c r="C249">
        <f>(B249-((E249*(Main!$E$31/100))+(G249*(Main!$E$36/100))+(I249*(Main!$E$46/100))+(K249*(Main!$E$51/100))))/$C$6</f>
        <v>6.125923642186878</v>
      </c>
      <c r="D249">
        <f>'Req. Diario'!E248</f>
        <v>1.26136</v>
      </c>
      <c r="E249">
        <f>(D249-((C249*(Main!$F$41/100))+(G249*(Main!$F$36/100))+(I249*(Main!$F$46/100))+(K249*(Main!$F$51/100))))/$E$6</f>
        <v>2.742086956521739</v>
      </c>
      <c r="F249">
        <f>'Req. Diario'!F248</f>
        <v>4.454</v>
      </c>
      <c r="G249">
        <f>(F249-((C249*(Main!$G$41/100))+(E249*(Main!$G$31/100))+(I249*(Main!$G$46/100))+(K249*(Main!$G$51/100))))/$G$6</f>
        <v>7.423333333333333</v>
      </c>
      <c r="H249">
        <f>'Req. Diario'!G248</f>
        <v>0.7623060935063068</v>
      </c>
      <c r="I249">
        <f>H249/$I$6</f>
        <v>4.764413084414418</v>
      </c>
      <c r="J249">
        <f>'Req. Diario'!H248</f>
        <v>2.651586458</v>
      </c>
      <c r="K249">
        <f>J249/$K$6</f>
        <v>0.0002651586458</v>
      </c>
      <c r="L249">
        <f>'Req. Diario'!I248</f>
        <v>35.6483</v>
      </c>
      <c r="M249">
        <f>L249/$M$6</f>
        <v>0.0356483</v>
      </c>
    </row>
    <row r="250">
      <c r="B250">
        <f>'Req. Diario'!D249</f>
        <v>3.3115005275798772</v>
      </c>
      <c r="C250">
        <f>(B250-((E250*(Main!$E$31/100))+(G250*(Main!$E$36/100))+(I250*(Main!$E$46/100))+(K250*(Main!$E$51/100))))/$C$6</f>
        <v>6.125923642186878</v>
      </c>
      <c r="D250">
        <f>'Req. Diario'!E249</f>
        <v>1.26136</v>
      </c>
      <c r="E250">
        <f>(D250-((C250*(Main!$F$41/100))+(G250*(Main!$F$36/100))+(I250*(Main!$F$46/100))+(K250*(Main!$F$51/100))))/$E$6</f>
        <v>2.742086956521739</v>
      </c>
      <c r="F250">
        <f>'Req. Diario'!F249</f>
        <v>4.454</v>
      </c>
      <c r="G250">
        <f>(F250-((C250*(Main!$G$41/100))+(E250*(Main!$G$31/100))+(I250*(Main!$G$46/100))+(K250*(Main!$G$51/100))))/$G$6</f>
        <v>7.423333333333333</v>
      </c>
      <c r="H250">
        <f>'Req. Diario'!G249</f>
        <v>0.7623060935063068</v>
      </c>
      <c r="I250">
        <f>H250/$I$6</f>
        <v>4.764413084414418</v>
      </c>
      <c r="J250">
        <f>'Req. Diario'!H249</f>
        <v>2.651586458</v>
      </c>
      <c r="K250">
        <f>J250/$K$6</f>
        <v>0.0002651586458</v>
      </c>
      <c r="L250">
        <f>'Req. Diario'!I249</f>
        <v>35.6483</v>
      </c>
      <c r="M250">
        <f>L250/$M$6</f>
        <v>0.0356483</v>
      </c>
    </row>
    <row r="251">
      <c r="B251">
        <f>'Req. Diario'!D250</f>
        <v>3.3115005275798772</v>
      </c>
      <c r="C251">
        <f>(B251-((E251*(Main!$E$31/100))+(G251*(Main!$E$36/100))+(I251*(Main!$E$46/100))+(K251*(Main!$E$51/100))))/$C$6</f>
        <v>6.125923642186878</v>
      </c>
      <c r="D251">
        <f>'Req. Diario'!E250</f>
        <v>1.26136</v>
      </c>
      <c r="E251">
        <f>(D251-((C251*(Main!$F$41/100))+(G251*(Main!$F$36/100))+(I251*(Main!$F$46/100))+(K251*(Main!$F$51/100))))/$E$6</f>
        <v>2.742086956521739</v>
      </c>
      <c r="F251">
        <f>'Req. Diario'!F250</f>
        <v>4.454</v>
      </c>
      <c r="G251">
        <f>(F251-((C251*(Main!$G$41/100))+(E251*(Main!$G$31/100))+(I251*(Main!$G$46/100))+(K251*(Main!$G$51/100))))/$G$6</f>
        <v>7.423333333333333</v>
      </c>
      <c r="H251">
        <f>'Req. Diario'!G250</f>
        <v>0.7623060935063068</v>
      </c>
      <c r="I251">
        <f>H251/$I$6</f>
        <v>4.764413084414418</v>
      </c>
      <c r="J251">
        <f>'Req. Diario'!H250</f>
        <v>2.651586458</v>
      </c>
      <c r="K251">
        <f>J251/$K$6</f>
        <v>0.0002651586458</v>
      </c>
      <c r="L251">
        <f>'Req. Diario'!I250</f>
        <v>35.6483</v>
      </c>
      <c r="M251">
        <f>L251/$M$6</f>
        <v>0.0356483</v>
      </c>
    </row>
    <row r="252">
      <c r="A252">
        <v>36</v>
      </c>
      <c r="B252">
        <f>'Req. Diario'!D251</f>
        <v>3.3115005275798772</v>
      </c>
      <c r="C252">
        <f>(B252-((E252*(Main!$E$31/100))+(G252*(Main!$E$36/100))+(I252*(Main!$E$46/100))+(K252*(Main!$E$51/100))))/$C$6</f>
        <v>6.125923642186878</v>
      </c>
      <c r="D252">
        <f>'Req. Diario'!E251</f>
        <v>1.26136</v>
      </c>
      <c r="E252">
        <f>(D252-((C252*(Main!$F$41/100))+(G252*(Main!$F$36/100))+(I252*(Main!$F$46/100))+(K252*(Main!$F$51/100))))/$E$6</f>
        <v>2.742086956521739</v>
      </c>
      <c r="F252">
        <f>'Req. Diario'!F251</f>
        <v>4.454</v>
      </c>
      <c r="G252">
        <f>(F252-((C252*(Main!$G$41/100))+(E252*(Main!$G$31/100))+(I252*(Main!$G$46/100))+(K252*(Main!$G$51/100))))/$G$6</f>
        <v>7.423333333333333</v>
      </c>
      <c r="H252">
        <f>'Req. Diario'!G251</f>
        <v>0.7623060935063068</v>
      </c>
      <c r="I252">
        <f>H252/$I$6</f>
        <v>4.764413084414418</v>
      </c>
      <c r="J252">
        <f>'Req. Diario'!H251</f>
        <v>2.651586458</v>
      </c>
      <c r="K252">
        <f>J252/$K$6</f>
        <v>0.0002651586458</v>
      </c>
      <c r="L252">
        <f>'Req. Diario'!I251</f>
        <v>35.6483</v>
      </c>
      <c r="M252">
        <f>L252/$M$6</f>
        <v>0.0356483</v>
      </c>
    </row>
    <row r="253">
      <c r="B253">
        <f>'Req. Diario'!D252</f>
        <v>3.3115005275798772</v>
      </c>
      <c r="C253">
        <f>(B253-((E253*(Main!$E$31/100))+(G253*(Main!$E$36/100))+(I253*(Main!$E$46/100))+(K253*(Main!$E$51/100))))/$C$6</f>
        <v>6.125923642186878</v>
      </c>
      <c r="D253">
        <f>'Req. Diario'!E252</f>
        <v>1.26136</v>
      </c>
      <c r="E253">
        <f>(D253-((C253*(Main!$F$41/100))+(G253*(Main!$F$36/100))+(I253*(Main!$F$46/100))+(K253*(Main!$F$51/100))))/$E$6</f>
        <v>2.742086956521739</v>
      </c>
      <c r="F253">
        <f>'Req. Diario'!F252</f>
        <v>4.454</v>
      </c>
      <c r="G253">
        <f>(F253-((C253*(Main!$G$41/100))+(E253*(Main!$G$31/100))+(I253*(Main!$G$46/100))+(K253*(Main!$G$51/100))))/$G$6</f>
        <v>7.423333333333333</v>
      </c>
      <c r="H253">
        <f>'Req. Diario'!G252</f>
        <v>0.7623060935063068</v>
      </c>
      <c r="I253">
        <f>H253/$I$6</f>
        <v>4.764413084414418</v>
      </c>
      <c r="J253">
        <f>'Req. Diario'!H252</f>
        <v>2.651586458</v>
      </c>
      <c r="K253">
        <f>J253/$K$6</f>
        <v>0.0002651586458</v>
      </c>
      <c r="L253">
        <f>'Req. Diario'!I252</f>
        <v>35.6483</v>
      </c>
      <c r="M253">
        <f>L253/$M$6</f>
        <v>0.0356483</v>
      </c>
    </row>
    <row r="254">
      <c r="B254">
        <f>'Req. Diario'!D253</f>
        <v>3.3115005275798772</v>
      </c>
      <c r="C254">
        <f>(B254-((E254*(Main!$E$31/100))+(G254*(Main!$E$36/100))+(I254*(Main!$E$46/100))+(K254*(Main!$E$51/100))))/$C$6</f>
        <v>6.125923642186878</v>
      </c>
      <c r="D254">
        <f>'Req. Diario'!E253</f>
        <v>1.26136</v>
      </c>
      <c r="E254">
        <f>(D254-((C254*(Main!$F$41/100))+(G254*(Main!$F$36/100))+(I254*(Main!$F$46/100))+(K254*(Main!$F$51/100))))/$E$6</f>
        <v>2.742086956521739</v>
      </c>
      <c r="F254">
        <f>'Req. Diario'!F253</f>
        <v>4.454</v>
      </c>
      <c r="G254">
        <f>(F254-((C254*(Main!$G$41/100))+(E254*(Main!$G$31/100))+(I254*(Main!$G$46/100))+(K254*(Main!$G$51/100))))/$G$6</f>
        <v>7.423333333333333</v>
      </c>
      <c r="H254">
        <f>'Req. Diario'!G253</f>
        <v>0.7623060935063068</v>
      </c>
      <c r="I254">
        <f>H254/$I$6</f>
        <v>4.764413084414418</v>
      </c>
      <c r="J254">
        <f>'Req. Diario'!H253</f>
        <v>2.651586458</v>
      </c>
      <c r="K254">
        <f>J254/$K$6</f>
        <v>0.0002651586458</v>
      </c>
      <c r="L254">
        <f>'Req. Diario'!I253</f>
        <v>35.6483</v>
      </c>
      <c r="M254">
        <f>L254/$M$6</f>
        <v>0.0356483</v>
      </c>
    </row>
    <row r="255">
      <c r="B255">
        <f>'Req. Diario'!D254</f>
        <v>3.3115005275798772</v>
      </c>
      <c r="C255">
        <f>(B255-((E255*(Main!$E$31/100))+(G255*(Main!$E$36/100))+(I255*(Main!$E$46/100))+(K255*(Main!$E$51/100))))/$C$6</f>
        <v>6.125923642186878</v>
      </c>
      <c r="D255">
        <f>'Req. Diario'!E254</f>
        <v>1.26136</v>
      </c>
      <c r="E255">
        <f>(D255-((C255*(Main!$F$41/100))+(G255*(Main!$F$36/100))+(I255*(Main!$F$46/100))+(K255*(Main!$F$51/100))))/$E$6</f>
        <v>2.742086956521739</v>
      </c>
      <c r="F255">
        <f>'Req. Diario'!F254</f>
        <v>4.454</v>
      </c>
      <c r="G255">
        <f>(F255-((C255*(Main!$G$41/100))+(E255*(Main!$G$31/100))+(I255*(Main!$G$46/100))+(K255*(Main!$G$51/100))))/$G$6</f>
        <v>7.423333333333333</v>
      </c>
      <c r="H255">
        <f>'Req. Diario'!G254</f>
        <v>0.7623060935063068</v>
      </c>
      <c r="I255">
        <f>H255/$I$6</f>
        <v>4.764413084414418</v>
      </c>
      <c r="J255">
        <f>'Req. Diario'!H254</f>
        <v>2.651586458</v>
      </c>
      <c r="K255">
        <f>J255/$K$6</f>
        <v>0.0002651586458</v>
      </c>
      <c r="L255">
        <f>'Req. Diario'!I254</f>
        <v>35.6483</v>
      </c>
      <c r="M255">
        <f>L255/$M$6</f>
        <v>0.0356483</v>
      </c>
    </row>
    <row r="256">
      <c r="B256">
        <f>'Req. Diario'!D255</f>
        <v>3.3115005275798772</v>
      </c>
      <c r="C256">
        <f>(B256-((E256*(Main!$E$31/100))+(G256*(Main!$E$36/100))+(I256*(Main!$E$46/100))+(K256*(Main!$E$51/100))))/$C$6</f>
        <v>6.125923642186878</v>
      </c>
      <c r="D256">
        <f>'Req. Diario'!E255</f>
        <v>1.26136</v>
      </c>
      <c r="E256">
        <f>(D256-((C256*(Main!$F$41/100))+(G256*(Main!$F$36/100))+(I256*(Main!$F$46/100))+(K256*(Main!$F$51/100))))/$E$6</f>
        <v>2.742086956521739</v>
      </c>
      <c r="F256">
        <f>'Req. Diario'!F255</f>
        <v>4.454</v>
      </c>
      <c r="G256">
        <f>(F256-((C256*(Main!$G$41/100))+(E256*(Main!$G$31/100))+(I256*(Main!$G$46/100))+(K256*(Main!$G$51/100))))/$G$6</f>
        <v>7.423333333333333</v>
      </c>
      <c r="H256">
        <f>'Req. Diario'!G255</f>
        <v>0.7623060935063068</v>
      </c>
      <c r="I256">
        <f>H256/$I$6</f>
        <v>4.764413084414418</v>
      </c>
      <c r="J256">
        <f>'Req. Diario'!H255</f>
        <v>2.651586458</v>
      </c>
      <c r="K256">
        <f>J256/$K$6</f>
        <v>0.0002651586458</v>
      </c>
      <c r="L256">
        <f>'Req. Diario'!I255</f>
        <v>35.6483</v>
      </c>
      <c r="M256">
        <f>L256/$M$6</f>
        <v>0.0356483</v>
      </c>
    </row>
    <row r="257">
      <c r="B257">
        <f>'Req. Diario'!D256</f>
        <v>3.3115005275798772</v>
      </c>
      <c r="C257">
        <f>(B257-((E257*(Main!$E$31/100))+(G257*(Main!$E$36/100))+(I257*(Main!$E$46/100))+(K257*(Main!$E$51/100))))/$C$6</f>
        <v>6.125923642186878</v>
      </c>
      <c r="D257">
        <f>'Req. Diario'!E256</f>
        <v>1.26136</v>
      </c>
      <c r="E257">
        <f>(D257-((C257*(Main!$F$41/100))+(G257*(Main!$F$36/100))+(I257*(Main!$F$46/100))+(K257*(Main!$F$51/100))))/$E$6</f>
        <v>2.742086956521739</v>
      </c>
      <c r="F257">
        <f>'Req. Diario'!F256</f>
        <v>4.454</v>
      </c>
      <c r="G257">
        <f>(F257-((C257*(Main!$G$41/100))+(E257*(Main!$G$31/100))+(I257*(Main!$G$46/100))+(K257*(Main!$G$51/100))))/$G$6</f>
        <v>7.423333333333333</v>
      </c>
      <c r="H257">
        <f>'Req. Diario'!G256</f>
        <v>0.7623060935063068</v>
      </c>
      <c r="I257">
        <f>H257/$I$6</f>
        <v>4.764413084414418</v>
      </c>
      <c r="J257">
        <f>'Req. Diario'!H256</f>
        <v>2.651586458</v>
      </c>
      <c r="K257">
        <f>J257/$K$6</f>
        <v>0.0002651586458</v>
      </c>
      <c r="L257">
        <f>'Req. Diario'!I256</f>
        <v>35.6483</v>
      </c>
      <c r="M257">
        <f>L257/$M$6</f>
        <v>0.0356483</v>
      </c>
    </row>
    <row r="258">
      <c r="B258">
        <f>'Req. Diario'!D257</f>
        <v>3.3115005275798772</v>
      </c>
      <c r="C258">
        <f>(B258-((E258*(Main!$E$31/100))+(G258*(Main!$E$36/100))+(I258*(Main!$E$46/100))+(K258*(Main!$E$51/100))))/$C$6</f>
        <v>6.125923642186878</v>
      </c>
      <c r="D258">
        <f>'Req. Diario'!E257</f>
        <v>1.26136</v>
      </c>
      <c r="E258">
        <f>(D258-((C258*(Main!$F$41/100))+(G258*(Main!$F$36/100))+(I258*(Main!$F$46/100))+(K258*(Main!$F$51/100))))/$E$6</f>
        <v>2.742086956521739</v>
      </c>
      <c r="F258">
        <f>'Req. Diario'!F257</f>
        <v>4.454</v>
      </c>
      <c r="G258">
        <f>(F258-((C258*(Main!$G$41/100))+(E258*(Main!$G$31/100))+(I258*(Main!$G$46/100))+(K258*(Main!$G$51/100))))/$G$6</f>
        <v>7.423333333333333</v>
      </c>
      <c r="H258">
        <f>'Req. Diario'!G257</f>
        <v>0.7623060935063068</v>
      </c>
      <c r="I258">
        <f>H258/$I$6</f>
        <v>4.764413084414418</v>
      </c>
      <c r="J258">
        <f>'Req. Diario'!H257</f>
        <v>2.651586458</v>
      </c>
      <c r="K258">
        <f>J258/$K$6</f>
        <v>0.0002651586458</v>
      </c>
      <c r="L258">
        <f>'Req. Diario'!I257</f>
        <v>35.6483</v>
      </c>
      <c r="M258">
        <f>L258/$M$6</f>
        <v>0.0356483</v>
      </c>
    </row>
    <row r="259">
      <c r="A259">
        <v>37</v>
      </c>
      <c r="B259">
        <f>'Req. Diario'!D258</f>
        <v>3.3115005275798772</v>
      </c>
      <c r="C259">
        <f>(B259-((E259*(Main!$E$31/100))+(G259*(Main!$E$36/100))+(I259*(Main!$E$46/100))+(K259*(Main!$E$51/100))))/$C$6</f>
        <v>6.125923642186878</v>
      </c>
      <c r="D259">
        <f>'Req. Diario'!E258</f>
        <v>1.26136</v>
      </c>
      <c r="E259">
        <f>(D259-((C259*(Main!$F$41/100))+(G259*(Main!$F$36/100))+(I259*(Main!$F$46/100))+(K259*(Main!$F$51/100))))/$E$6</f>
        <v>2.742086956521739</v>
      </c>
      <c r="F259">
        <f>'Req. Diario'!F258</f>
        <v>4.454</v>
      </c>
      <c r="G259">
        <f>(F259-((C259*(Main!$G$41/100))+(E259*(Main!$G$31/100))+(I259*(Main!$G$46/100))+(K259*(Main!$G$51/100))))/$G$6</f>
        <v>7.423333333333333</v>
      </c>
      <c r="H259">
        <f>'Req. Diario'!G258</f>
        <v>0.7623060935063068</v>
      </c>
      <c r="I259">
        <f>H259/$I$6</f>
        <v>4.764413084414418</v>
      </c>
      <c r="J259">
        <f>'Req. Diario'!H258</f>
        <v>2.651586458</v>
      </c>
      <c r="K259">
        <f>J259/$K$6</f>
        <v>0.0002651586458</v>
      </c>
      <c r="L259">
        <f>'Req. Diario'!I258</f>
        <v>35.6483</v>
      </c>
      <c r="M259">
        <f>L259/$M$6</f>
        <v>0.0356483</v>
      </c>
    </row>
    <row r="260">
      <c r="B260">
        <f>'Req. Diario'!D259</f>
        <v>3.3115005275798772</v>
      </c>
      <c r="C260">
        <f>(B260-((E260*(Main!$E$31/100))+(G260*(Main!$E$36/100))+(I260*(Main!$E$46/100))+(K260*(Main!$E$51/100))))/$C$6</f>
        <v>6.125923642186878</v>
      </c>
      <c r="D260">
        <f>'Req. Diario'!E259</f>
        <v>1.26136</v>
      </c>
      <c r="E260">
        <f>(D260-((C260*(Main!$F$41/100))+(G260*(Main!$F$36/100))+(I260*(Main!$F$46/100))+(K260*(Main!$F$51/100))))/$E$6</f>
        <v>2.742086956521739</v>
      </c>
      <c r="F260">
        <f>'Req. Diario'!F259</f>
        <v>4.454</v>
      </c>
      <c r="G260">
        <f>(F260-((C260*(Main!$G$41/100))+(E260*(Main!$G$31/100))+(I260*(Main!$G$46/100))+(K260*(Main!$G$51/100))))/$G$6</f>
        <v>7.423333333333333</v>
      </c>
      <c r="H260">
        <f>'Req. Diario'!G259</f>
        <v>0.7623060935063068</v>
      </c>
      <c r="I260">
        <f>H260/$I$6</f>
        <v>4.764413084414418</v>
      </c>
      <c r="J260">
        <f>'Req. Diario'!H259</f>
        <v>2.651586458</v>
      </c>
      <c r="K260">
        <f>J260/$K$6</f>
        <v>0.0002651586458</v>
      </c>
      <c r="L260">
        <f>'Req. Diario'!I259</f>
        <v>35.6483</v>
      </c>
      <c r="M260">
        <f>L260/$M$6</f>
        <v>0.0356483</v>
      </c>
    </row>
    <row r="261">
      <c r="B261">
        <f>'Req. Diario'!D260</f>
        <v>3.3115005275798772</v>
      </c>
      <c r="C261">
        <f>(B261-((E261*(Main!$E$31/100))+(G261*(Main!$E$36/100))+(I261*(Main!$E$46/100))+(K261*(Main!$E$51/100))))/$C$6</f>
        <v>6.125923642186878</v>
      </c>
      <c r="D261">
        <f>'Req. Diario'!E260</f>
        <v>1.26136</v>
      </c>
      <c r="E261">
        <f>(D261-((C261*(Main!$F$41/100))+(G261*(Main!$F$36/100))+(I261*(Main!$F$46/100))+(K261*(Main!$F$51/100))))/$E$6</f>
        <v>2.742086956521739</v>
      </c>
      <c r="F261">
        <f>'Req. Diario'!F260</f>
        <v>4.454</v>
      </c>
      <c r="G261">
        <f>(F261-((C261*(Main!$G$41/100))+(E261*(Main!$G$31/100))+(I261*(Main!$G$46/100))+(K261*(Main!$G$51/100))))/$G$6</f>
        <v>7.423333333333333</v>
      </c>
      <c r="H261">
        <f>'Req. Diario'!G260</f>
        <v>0.7623060935063068</v>
      </c>
      <c r="I261">
        <f>H261/$I$6</f>
        <v>4.764413084414418</v>
      </c>
      <c r="J261">
        <f>'Req. Diario'!H260</f>
        <v>2.651586458</v>
      </c>
      <c r="K261">
        <f>J261/$K$6</f>
        <v>0.0002651586458</v>
      </c>
      <c r="L261">
        <f>'Req. Diario'!I260</f>
        <v>35.6483</v>
      </c>
      <c r="M261">
        <f>L261/$M$6</f>
        <v>0.0356483</v>
      </c>
    </row>
    <row r="262">
      <c r="B262">
        <f>'Req. Diario'!D261</f>
        <v>3.3115005275798772</v>
      </c>
      <c r="C262">
        <f>(B262-((E262*(Main!$E$31/100))+(G262*(Main!$E$36/100))+(I262*(Main!$E$46/100))+(K262*(Main!$E$51/100))))/$C$6</f>
        <v>6.125923642186878</v>
      </c>
      <c r="D262">
        <f>'Req. Diario'!E261</f>
        <v>1.26136</v>
      </c>
      <c r="E262">
        <f>(D262-((C262*(Main!$F$41/100))+(G262*(Main!$F$36/100))+(I262*(Main!$F$46/100))+(K262*(Main!$F$51/100))))/$E$6</f>
        <v>2.742086956521739</v>
      </c>
      <c r="F262">
        <f>'Req. Diario'!F261</f>
        <v>4.454</v>
      </c>
      <c r="G262">
        <f>(F262-((C262*(Main!$G$41/100))+(E262*(Main!$G$31/100))+(I262*(Main!$G$46/100))+(K262*(Main!$G$51/100))))/$G$6</f>
        <v>7.423333333333333</v>
      </c>
      <c r="H262">
        <f>'Req. Diario'!G261</f>
        <v>0.7623060935063068</v>
      </c>
      <c r="I262">
        <f>H262/$I$6</f>
        <v>4.764413084414418</v>
      </c>
      <c r="J262">
        <f>'Req. Diario'!H261</f>
        <v>2.651586458</v>
      </c>
      <c r="K262">
        <f>J262/$K$6</f>
        <v>0.0002651586458</v>
      </c>
      <c r="L262">
        <f>'Req. Diario'!I261</f>
        <v>35.6483</v>
      </c>
      <c r="M262">
        <f>L262/$M$6</f>
        <v>0.0356483</v>
      </c>
    </row>
    <row r="263">
      <c r="B263">
        <f>'Req. Diario'!D262</f>
        <v>3.3115005275798772</v>
      </c>
      <c r="C263">
        <f>(B263-((E263*(Main!$E$31/100))+(G263*(Main!$E$36/100))+(I263*(Main!$E$46/100))+(K263*(Main!$E$51/100))))/$C$6</f>
        <v>6.125923642186878</v>
      </c>
      <c r="D263">
        <f>'Req. Diario'!E262</f>
        <v>1.26136</v>
      </c>
      <c r="E263">
        <f>(D263-((C263*(Main!$F$41/100))+(G263*(Main!$F$36/100))+(I263*(Main!$F$46/100))+(K263*(Main!$F$51/100))))/$E$6</f>
        <v>2.742086956521739</v>
      </c>
      <c r="F263">
        <f>'Req. Diario'!F262</f>
        <v>4.454</v>
      </c>
      <c r="G263">
        <f>(F263-((C263*(Main!$G$41/100))+(E263*(Main!$G$31/100))+(I263*(Main!$G$46/100))+(K263*(Main!$G$51/100))))/$G$6</f>
        <v>7.423333333333333</v>
      </c>
      <c r="H263">
        <f>'Req. Diario'!G262</f>
        <v>0.7623060935063068</v>
      </c>
      <c r="I263">
        <f>H263/$I$6</f>
        <v>4.764413084414418</v>
      </c>
      <c r="J263">
        <f>'Req. Diario'!H262</f>
        <v>2.651586458</v>
      </c>
      <c r="K263">
        <f>J263/$K$6</f>
        <v>0.0002651586458</v>
      </c>
      <c r="L263">
        <f>'Req. Diario'!I262</f>
        <v>35.6483</v>
      </c>
      <c r="M263">
        <f>L263/$M$6</f>
        <v>0.0356483</v>
      </c>
    </row>
    <row r="264">
      <c r="B264">
        <f>'Req. Diario'!D263</f>
        <v>3.3115005275798772</v>
      </c>
      <c r="C264">
        <f>(B264-((E264*(Main!$E$31/100))+(G264*(Main!$E$36/100))+(I264*(Main!$E$46/100))+(K264*(Main!$E$51/100))))/$C$6</f>
        <v>6.125923642186878</v>
      </c>
      <c r="D264">
        <f>'Req. Diario'!E263</f>
        <v>1.26136</v>
      </c>
      <c r="E264">
        <f>(D264-((C264*(Main!$F$41/100))+(G264*(Main!$F$36/100))+(I264*(Main!$F$46/100))+(K264*(Main!$F$51/100))))/$E$6</f>
        <v>2.742086956521739</v>
      </c>
      <c r="F264">
        <f>'Req. Diario'!F263</f>
        <v>4.454</v>
      </c>
      <c r="G264">
        <f>(F264-((C264*(Main!$G$41/100))+(E264*(Main!$G$31/100))+(I264*(Main!$G$46/100))+(K264*(Main!$G$51/100))))/$G$6</f>
        <v>7.423333333333333</v>
      </c>
      <c r="H264">
        <f>'Req. Diario'!G263</f>
        <v>0.7623060935063068</v>
      </c>
      <c r="I264">
        <f>H264/$I$6</f>
        <v>4.764413084414418</v>
      </c>
      <c r="J264">
        <f>'Req. Diario'!H263</f>
        <v>2.651586458</v>
      </c>
      <c r="K264">
        <f>J264/$K$6</f>
        <v>0.0002651586458</v>
      </c>
      <c r="L264">
        <f>'Req. Diario'!I263</f>
        <v>35.6483</v>
      </c>
      <c r="M264">
        <f>L264/$M$6</f>
        <v>0.0356483</v>
      </c>
    </row>
    <row r="265">
      <c r="B265">
        <f>'Req. Diario'!D264</f>
        <v>3.3115005275798772</v>
      </c>
      <c r="C265">
        <f>(B265-((E265*(Main!$E$31/100))+(G265*(Main!$E$36/100))+(I265*(Main!$E$46/100))+(K265*(Main!$E$51/100))))/$C$6</f>
        <v>6.125923642186878</v>
      </c>
      <c r="D265">
        <f>'Req. Diario'!E264</f>
        <v>1.26136</v>
      </c>
      <c r="E265">
        <f>(D265-((C265*(Main!$F$41/100))+(G265*(Main!$F$36/100))+(I265*(Main!$F$46/100))+(K265*(Main!$F$51/100))))/$E$6</f>
        <v>2.742086956521739</v>
      </c>
      <c r="F265">
        <f>'Req. Diario'!F264</f>
        <v>4.454</v>
      </c>
      <c r="G265">
        <f>(F265-((C265*(Main!$G$41/100))+(E265*(Main!$G$31/100))+(I265*(Main!$G$46/100))+(K265*(Main!$G$51/100))))/$G$6</f>
        <v>7.423333333333333</v>
      </c>
      <c r="H265">
        <f>'Req. Diario'!G264</f>
        <v>0.7623060935063068</v>
      </c>
      <c r="I265">
        <f>H265/$I$6</f>
        <v>4.764413084414418</v>
      </c>
      <c r="J265">
        <f>'Req. Diario'!H264</f>
        <v>2.651586458</v>
      </c>
      <c r="K265">
        <f>J265/$K$6</f>
        <v>0.0002651586458</v>
      </c>
      <c r="L265">
        <f>'Req. Diario'!I264</f>
        <v>35.6483</v>
      </c>
      <c r="M265">
        <f>L265/$M$6</f>
        <v>0.0356483</v>
      </c>
    </row>
    <row r="266">
      <c r="A266">
        <v>38</v>
      </c>
      <c r="B266">
        <f>'Req. Diario'!D265</f>
        <v>3.3115005275798772</v>
      </c>
      <c r="C266">
        <f>(B266-((E266*(Main!$E$31/100))+(G266*(Main!$E$36/100))+(I266*(Main!$E$46/100))+(K266*(Main!$E$51/100))))/$C$6</f>
        <v>6.125923642186878</v>
      </c>
      <c r="D266">
        <f>'Req. Diario'!E265</f>
        <v>1.26136</v>
      </c>
      <c r="E266">
        <f>(D266-((C266*(Main!$F$41/100))+(G266*(Main!$F$36/100))+(I266*(Main!$F$46/100))+(K266*(Main!$F$51/100))))/$E$6</f>
        <v>2.742086956521739</v>
      </c>
      <c r="F266">
        <f>'Req. Diario'!F265</f>
        <v>4.454</v>
      </c>
      <c r="G266">
        <f>(F266-((C266*(Main!$G$41/100))+(E266*(Main!$G$31/100))+(I266*(Main!$G$46/100))+(K266*(Main!$G$51/100))))/$G$6</f>
        <v>7.423333333333333</v>
      </c>
      <c r="H266">
        <f>'Req. Diario'!G265</f>
        <v>0.7623060935063068</v>
      </c>
      <c r="I266">
        <f>H266/$I$6</f>
        <v>4.764413084414418</v>
      </c>
      <c r="J266">
        <f>'Req. Diario'!H265</f>
        <v>2.651586458</v>
      </c>
      <c r="K266">
        <f>J266/$K$6</f>
        <v>0.0002651586458</v>
      </c>
      <c r="L266">
        <f>'Req. Diario'!I265</f>
        <v>35.6483</v>
      </c>
      <c r="M266">
        <f>L266/$M$6</f>
        <v>0.0356483</v>
      </c>
    </row>
    <row r="267">
      <c r="B267">
        <f>'Req. Diario'!D266</f>
        <v>3.3115005275798772</v>
      </c>
      <c r="C267">
        <f>(B267-((E267*(Main!$E$31/100))+(G267*(Main!$E$36/100))+(I267*(Main!$E$46/100))+(K267*(Main!$E$51/100))))/$C$6</f>
        <v>6.125923642186878</v>
      </c>
      <c r="D267">
        <f>'Req. Diario'!E266</f>
        <v>1.26136</v>
      </c>
      <c r="E267">
        <f>(D267-((C267*(Main!$F$41/100))+(G267*(Main!$F$36/100))+(I267*(Main!$F$46/100))+(K267*(Main!$F$51/100))))/$E$6</f>
        <v>2.742086956521739</v>
      </c>
      <c r="F267">
        <f>'Req. Diario'!F266</f>
        <v>4.454</v>
      </c>
      <c r="G267">
        <f>(F267-((C267*(Main!$G$41/100))+(E267*(Main!$G$31/100))+(I267*(Main!$G$46/100))+(K267*(Main!$G$51/100))))/$G$6</f>
        <v>7.423333333333333</v>
      </c>
      <c r="H267">
        <f>'Req. Diario'!G266</f>
        <v>0.7623060935063068</v>
      </c>
      <c r="I267">
        <f>H267/$I$6</f>
        <v>4.764413084414418</v>
      </c>
      <c r="J267">
        <f>'Req. Diario'!H266</f>
        <v>2.651586458</v>
      </c>
      <c r="K267">
        <f>J267/$K$6</f>
        <v>0.0002651586458</v>
      </c>
      <c r="L267">
        <f>'Req. Diario'!I266</f>
        <v>35.6483</v>
      </c>
      <c r="M267">
        <f>L267/$M$6</f>
        <v>0.0356483</v>
      </c>
    </row>
    <row r="268">
      <c r="B268">
        <f>'Req. Diario'!D267</f>
        <v>3.3115005275798772</v>
      </c>
      <c r="C268">
        <f>(B268-((E268*(Main!$E$31/100))+(G268*(Main!$E$36/100))+(I268*(Main!$E$46/100))+(K268*(Main!$E$51/100))))/$C$6</f>
        <v>6.125923642186878</v>
      </c>
      <c r="D268">
        <f>'Req. Diario'!E267</f>
        <v>1.26136</v>
      </c>
      <c r="E268">
        <f>(D268-((C268*(Main!$F$41/100))+(G268*(Main!$F$36/100))+(I268*(Main!$F$46/100))+(K268*(Main!$F$51/100))))/$E$6</f>
        <v>2.742086956521739</v>
      </c>
      <c r="F268">
        <f>'Req. Diario'!F267</f>
        <v>4.454</v>
      </c>
      <c r="G268">
        <f>(F268-((C268*(Main!$G$41/100))+(E268*(Main!$G$31/100))+(I268*(Main!$G$46/100))+(K268*(Main!$G$51/100))))/$G$6</f>
        <v>7.423333333333333</v>
      </c>
      <c r="H268">
        <f>'Req. Diario'!G267</f>
        <v>0.7623060935063068</v>
      </c>
      <c r="I268">
        <f>H268/$I$6</f>
        <v>4.764413084414418</v>
      </c>
      <c r="J268">
        <f>'Req. Diario'!H267</f>
        <v>2.651586458</v>
      </c>
      <c r="K268">
        <f>J268/$K$6</f>
        <v>0.0002651586458</v>
      </c>
      <c r="L268">
        <f>'Req. Diario'!I267</f>
        <v>35.6483</v>
      </c>
      <c r="M268">
        <f>L268/$M$6</f>
        <v>0.0356483</v>
      </c>
    </row>
    <row r="269">
      <c r="B269">
        <f>'Req. Diario'!D268</f>
        <v>3.3115005275798772</v>
      </c>
      <c r="C269">
        <f>(B269-((E269*(Main!$E$31/100))+(G269*(Main!$E$36/100))+(I269*(Main!$E$46/100))+(K269*(Main!$E$51/100))))/$C$6</f>
        <v>6.125923642186878</v>
      </c>
      <c r="D269">
        <f>'Req. Diario'!E268</f>
        <v>1.26136</v>
      </c>
      <c r="E269">
        <f>(D269-((C269*(Main!$F$41/100))+(G269*(Main!$F$36/100))+(I269*(Main!$F$46/100))+(K269*(Main!$F$51/100))))/$E$6</f>
        <v>2.742086956521739</v>
      </c>
      <c r="F269">
        <f>'Req. Diario'!F268</f>
        <v>4.454</v>
      </c>
      <c r="G269">
        <f>(F269-((C269*(Main!$G$41/100))+(E269*(Main!$G$31/100))+(I269*(Main!$G$46/100))+(K269*(Main!$G$51/100))))/$G$6</f>
        <v>7.423333333333333</v>
      </c>
      <c r="H269">
        <f>'Req. Diario'!G268</f>
        <v>0.7623060935063068</v>
      </c>
      <c r="I269">
        <f>H269/$I$6</f>
        <v>4.764413084414418</v>
      </c>
      <c r="J269">
        <f>'Req. Diario'!H268</f>
        <v>2.651586458</v>
      </c>
      <c r="K269">
        <f>J269/$K$6</f>
        <v>0.0002651586458</v>
      </c>
      <c r="L269">
        <f>'Req. Diario'!I268</f>
        <v>35.6483</v>
      </c>
      <c r="M269">
        <f>L269/$M$6</f>
        <v>0.0356483</v>
      </c>
    </row>
    <row r="270">
      <c r="B270">
        <f>'Req. Diario'!D269</f>
        <v>3.3115005275798772</v>
      </c>
      <c r="C270">
        <f>(B270-((E270*(Main!$E$31/100))+(G270*(Main!$E$36/100))+(I270*(Main!$E$46/100))+(K270*(Main!$E$51/100))))/$C$6</f>
        <v>6.125923642186878</v>
      </c>
      <c r="D270">
        <f>'Req. Diario'!E269</f>
        <v>1.26136</v>
      </c>
      <c r="E270">
        <f>(D270-((C270*(Main!$F$41/100))+(G270*(Main!$F$36/100))+(I270*(Main!$F$46/100))+(K270*(Main!$F$51/100))))/$E$6</f>
        <v>2.742086956521739</v>
      </c>
      <c r="F270">
        <f>'Req. Diario'!F269</f>
        <v>4.454</v>
      </c>
      <c r="G270">
        <f>(F270-((C270*(Main!$G$41/100))+(E270*(Main!$G$31/100))+(I270*(Main!$G$46/100))+(K270*(Main!$G$51/100))))/$G$6</f>
        <v>7.423333333333333</v>
      </c>
      <c r="H270">
        <f>'Req. Diario'!G269</f>
        <v>0.7623060935063068</v>
      </c>
      <c r="I270">
        <f>H270/$I$6</f>
        <v>4.764413084414418</v>
      </c>
      <c r="J270">
        <f>'Req. Diario'!H269</f>
        <v>2.651586458</v>
      </c>
      <c r="K270">
        <f>J270/$K$6</f>
        <v>0.0002651586458</v>
      </c>
      <c r="L270">
        <f>'Req. Diario'!I269</f>
        <v>35.6483</v>
      </c>
      <c r="M270">
        <f>L270/$M$6</f>
        <v>0.0356483</v>
      </c>
    </row>
    <row r="271">
      <c r="B271">
        <f>'Req. Diario'!D270</f>
        <v>3.3115005275798772</v>
      </c>
      <c r="C271">
        <f>(B271-((E271*(Main!$E$31/100))+(G271*(Main!$E$36/100))+(I271*(Main!$E$46/100))+(K271*(Main!$E$51/100))))/$C$6</f>
        <v>6.125923642186878</v>
      </c>
      <c r="D271">
        <f>'Req. Diario'!E270</f>
        <v>1.26136</v>
      </c>
      <c r="E271">
        <f>(D271-((C271*(Main!$F$41/100))+(G271*(Main!$F$36/100))+(I271*(Main!$F$46/100))+(K271*(Main!$F$51/100))))/$E$6</f>
        <v>2.742086956521739</v>
      </c>
      <c r="F271">
        <f>'Req. Diario'!F270</f>
        <v>4.454</v>
      </c>
      <c r="G271">
        <f>(F271-((C271*(Main!$G$41/100))+(E271*(Main!$G$31/100))+(I271*(Main!$G$46/100))+(K271*(Main!$G$51/100))))/$G$6</f>
        <v>7.423333333333333</v>
      </c>
      <c r="H271">
        <f>'Req. Diario'!G270</f>
        <v>0.7623060935063068</v>
      </c>
      <c r="I271">
        <f>H271/$I$6</f>
        <v>4.764413084414418</v>
      </c>
      <c r="J271">
        <f>'Req. Diario'!H270</f>
        <v>2.651586458</v>
      </c>
      <c r="K271">
        <f>J271/$K$6</f>
        <v>0.0002651586458</v>
      </c>
      <c r="L271">
        <f>'Req. Diario'!I270</f>
        <v>35.6483</v>
      </c>
      <c r="M271">
        <f>L271/$M$6</f>
        <v>0.0356483</v>
      </c>
    </row>
    <row r="272">
      <c r="B272">
        <f>'Req. Diario'!D271</f>
        <v>3.3115005275798772</v>
      </c>
      <c r="C272">
        <f>(B272-((E272*(Main!$E$31/100))+(G272*(Main!$E$36/100))+(I272*(Main!$E$46/100))+(K272*(Main!$E$51/100))))/$C$6</f>
        <v>6.125923642186878</v>
      </c>
      <c r="D272">
        <f>'Req. Diario'!E271</f>
        <v>1.26136</v>
      </c>
      <c r="E272">
        <f>(D272-((C272*(Main!$F$41/100))+(G272*(Main!$F$36/100))+(I272*(Main!$F$46/100))+(K272*(Main!$F$51/100))))/$E$6</f>
        <v>2.742086956521739</v>
      </c>
      <c r="F272">
        <f>'Req. Diario'!F271</f>
        <v>4.454</v>
      </c>
      <c r="G272">
        <f>(F272-((C272*(Main!$G$41/100))+(E272*(Main!$G$31/100))+(I272*(Main!$G$46/100))+(K272*(Main!$G$51/100))))/$G$6</f>
        <v>7.423333333333333</v>
      </c>
      <c r="H272">
        <f>'Req. Diario'!G271</f>
        <v>0.7623060935063068</v>
      </c>
      <c r="I272">
        <f>H272/$I$6</f>
        <v>4.764413084414418</v>
      </c>
      <c r="J272">
        <f>'Req. Diario'!H271</f>
        <v>2.651586458</v>
      </c>
      <c r="K272">
        <f>J272/$K$6</f>
        <v>0.0002651586458</v>
      </c>
      <c r="L272">
        <f>'Req. Diario'!I271</f>
        <v>35.6483</v>
      </c>
      <c r="M272">
        <f>L272/$M$6</f>
        <v>0.0356483</v>
      </c>
    </row>
    <row r="273">
      <c r="A273">
        <v>39</v>
      </c>
      <c r="B273">
        <f>'Req. Diario'!D272</f>
        <v>3.3115005275798772</v>
      </c>
      <c r="C273">
        <f>(B273-((E273*(Main!$E$31/100))+(G273*(Main!$E$36/100))+(I273*(Main!$E$46/100))+(K273*(Main!$E$51/100))))/$C$6</f>
        <v>6.125923642186878</v>
      </c>
      <c r="D273">
        <f>'Req. Diario'!E272</f>
        <v>1.26136</v>
      </c>
      <c r="E273">
        <f>(D273-((C273*(Main!$F$41/100))+(G273*(Main!$F$36/100))+(I273*(Main!$F$46/100))+(K273*(Main!$F$51/100))))/$E$6</f>
        <v>2.742086956521739</v>
      </c>
      <c r="F273">
        <f>'Req. Diario'!F272</f>
        <v>4.454</v>
      </c>
      <c r="G273">
        <f>(F273-((C273*(Main!$G$41/100))+(E273*(Main!$G$31/100))+(I273*(Main!$G$46/100))+(K273*(Main!$G$51/100))))/$G$6</f>
        <v>7.423333333333333</v>
      </c>
      <c r="H273">
        <f>'Req. Diario'!G272</f>
        <v>0.7623060935063068</v>
      </c>
      <c r="I273">
        <f>H273/$I$6</f>
        <v>4.764413084414418</v>
      </c>
      <c r="J273">
        <f>'Req. Diario'!H272</f>
        <v>2.651586458</v>
      </c>
      <c r="K273">
        <f>J273/$K$6</f>
        <v>0.0002651586458</v>
      </c>
      <c r="L273">
        <f>'Req. Diario'!I272</f>
        <v>35.6483</v>
      </c>
      <c r="M273">
        <f>L273/$M$6</f>
        <v>0.0356483</v>
      </c>
    </row>
    <row r="274">
      <c r="B274">
        <f>'Req. Diario'!D273</f>
        <v>3.3115005275798772</v>
      </c>
      <c r="C274">
        <f>(B274-((E274*(Main!$E$31/100))+(G274*(Main!$E$36/100))+(I274*(Main!$E$46/100))+(K274*(Main!$E$51/100))))/$C$6</f>
        <v>6.125923642186878</v>
      </c>
      <c r="D274">
        <f>'Req. Diario'!E273</f>
        <v>1.26136</v>
      </c>
      <c r="E274">
        <f>(D274-((C274*(Main!$F$41/100))+(G274*(Main!$F$36/100))+(I274*(Main!$F$46/100))+(K274*(Main!$F$51/100))))/$E$6</f>
        <v>2.742086956521739</v>
      </c>
      <c r="F274">
        <f>'Req. Diario'!F273</f>
        <v>4.454</v>
      </c>
      <c r="G274">
        <f>(F274-((C274*(Main!$G$41/100))+(E274*(Main!$G$31/100))+(I274*(Main!$G$46/100))+(K274*(Main!$G$51/100))))/$G$6</f>
        <v>7.423333333333333</v>
      </c>
      <c r="H274">
        <f>'Req. Diario'!G273</f>
        <v>0.7623060935063068</v>
      </c>
      <c r="I274">
        <f>H274/$I$6</f>
        <v>4.764413084414418</v>
      </c>
      <c r="J274">
        <f>'Req. Diario'!H273</f>
        <v>2.651586458</v>
      </c>
      <c r="K274">
        <f>J274/$K$6</f>
        <v>0.0002651586458</v>
      </c>
      <c r="L274">
        <f>'Req. Diario'!I273</f>
        <v>35.6483</v>
      </c>
      <c r="M274">
        <f>L274/$M$6</f>
        <v>0.0356483</v>
      </c>
    </row>
    <row r="275">
      <c r="B275">
        <f>'Req. Diario'!D274</f>
        <v>3.3115005275798772</v>
      </c>
      <c r="C275">
        <f>(B275-((E275*(Main!$E$31/100))+(G275*(Main!$E$36/100))+(I275*(Main!$E$46/100))+(K275*(Main!$E$51/100))))/$C$6</f>
        <v>6.125923642186878</v>
      </c>
      <c r="D275">
        <f>'Req. Diario'!E274</f>
        <v>1.26136</v>
      </c>
      <c r="E275">
        <f>(D275-((C275*(Main!$F$41/100))+(G275*(Main!$F$36/100))+(I275*(Main!$F$46/100))+(K275*(Main!$F$51/100))))/$E$6</f>
        <v>2.742086956521739</v>
      </c>
      <c r="F275">
        <f>'Req. Diario'!F274</f>
        <v>4.454</v>
      </c>
      <c r="G275">
        <f>(F275-((C275*(Main!$G$41/100))+(E275*(Main!$G$31/100))+(I275*(Main!$G$46/100))+(K275*(Main!$G$51/100))))/$G$6</f>
        <v>7.423333333333333</v>
      </c>
      <c r="H275">
        <f>'Req. Diario'!G274</f>
        <v>0.7623060935063068</v>
      </c>
      <c r="I275">
        <f>H275/$I$6</f>
        <v>4.764413084414418</v>
      </c>
      <c r="J275">
        <f>'Req. Diario'!H274</f>
        <v>2.651586458</v>
      </c>
      <c r="K275">
        <f>J275/$K$6</f>
        <v>0.0002651586458</v>
      </c>
      <c r="L275">
        <f>'Req. Diario'!I274</f>
        <v>35.6483</v>
      </c>
      <c r="M275">
        <f>L275/$M$6</f>
        <v>0.0356483</v>
      </c>
    </row>
    <row r="276">
      <c r="B276">
        <f>'Req. Diario'!D275</f>
        <v>3.3115005275798772</v>
      </c>
      <c r="C276">
        <f>(B276-((E276*(Main!$E$31/100))+(G276*(Main!$E$36/100))+(I276*(Main!$E$46/100))+(K276*(Main!$E$51/100))))/$C$6</f>
        <v>6.125923642186878</v>
      </c>
      <c r="D276">
        <f>'Req. Diario'!E275</f>
        <v>1.26136</v>
      </c>
      <c r="E276">
        <f>(D276-((C276*(Main!$F$41/100))+(G276*(Main!$F$36/100))+(I276*(Main!$F$46/100))+(K276*(Main!$F$51/100))))/$E$6</f>
        <v>2.742086956521739</v>
      </c>
      <c r="F276">
        <f>'Req. Diario'!F275</f>
        <v>4.454</v>
      </c>
      <c r="G276">
        <f>(F276-((C276*(Main!$G$41/100))+(E276*(Main!$G$31/100))+(I276*(Main!$G$46/100))+(K276*(Main!$G$51/100))))/$G$6</f>
        <v>7.423333333333333</v>
      </c>
      <c r="H276">
        <f>'Req. Diario'!G275</f>
        <v>0.7623060935063068</v>
      </c>
      <c r="I276">
        <f>H276/$I$6</f>
        <v>4.764413084414418</v>
      </c>
      <c r="J276">
        <f>'Req. Diario'!H275</f>
        <v>2.651586458</v>
      </c>
      <c r="K276">
        <f>J276/$K$6</f>
        <v>0.0002651586458</v>
      </c>
      <c r="L276">
        <f>'Req. Diario'!I275</f>
        <v>35.6483</v>
      </c>
      <c r="M276">
        <f>L276/$M$6</f>
        <v>0.0356483</v>
      </c>
    </row>
    <row r="277">
      <c r="B277">
        <f>'Req. Diario'!D276</f>
        <v>3.3115005275798772</v>
      </c>
      <c r="C277">
        <f>(B277-((E277*(Main!$E$31/100))+(G277*(Main!$E$36/100))+(I277*(Main!$E$46/100))+(K277*(Main!$E$51/100))))/$C$6</f>
        <v>6.125923642186878</v>
      </c>
      <c r="D277">
        <f>'Req. Diario'!E276</f>
        <v>1.26136</v>
      </c>
      <c r="E277">
        <f>(D277-((C277*(Main!$F$41/100))+(G277*(Main!$F$36/100))+(I277*(Main!$F$46/100))+(K277*(Main!$F$51/100))))/$E$6</f>
        <v>2.742086956521739</v>
      </c>
      <c r="F277">
        <f>'Req. Diario'!F276</f>
        <v>4.454</v>
      </c>
      <c r="G277">
        <f>(F277-((C277*(Main!$G$41/100))+(E277*(Main!$G$31/100))+(I277*(Main!$G$46/100))+(K277*(Main!$G$51/100))))/$G$6</f>
        <v>7.423333333333333</v>
      </c>
      <c r="H277">
        <f>'Req. Diario'!G276</f>
        <v>0.7623060935063068</v>
      </c>
      <c r="I277">
        <f>H277/$I$6</f>
        <v>4.764413084414418</v>
      </c>
      <c r="J277">
        <f>'Req. Diario'!H276</f>
        <v>2.651586458</v>
      </c>
      <c r="K277">
        <f>J277/$K$6</f>
        <v>0.0002651586458</v>
      </c>
      <c r="L277">
        <f>'Req. Diario'!I276</f>
        <v>35.6483</v>
      </c>
      <c r="M277">
        <f>L277/$M$6</f>
        <v>0.0356483</v>
      </c>
    </row>
    <row r="278">
      <c r="B278">
        <f>'Req. Diario'!D277</f>
        <v>3.3115005275798772</v>
      </c>
      <c r="C278">
        <f>(B278-((E278*(Main!$E$31/100))+(G278*(Main!$E$36/100))+(I278*(Main!$E$46/100))+(K278*(Main!$E$51/100))))/$C$6</f>
        <v>6.125923642186878</v>
      </c>
      <c r="D278">
        <f>'Req. Diario'!E277</f>
        <v>1.26136</v>
      </c>
      <c r="E278">
        <f>(D278-((C278*(Main!$F$41/100))+(G278*(Main!$F$36/100))+(I278*(Main!$F$46/100))+(K278*(Main!$F$51/100))))/$E$6</f>
        <v>2.742086956521739</v>
      </c>
      <c r="F278">
        <f>'Req. Diario'!F277</f>
        <v>4.454</v>
      </c>
      <c r="G278">
        <f>(F278-((C278*(Main!$G$41/100))+(E278*(Main!$G$31/100))+(I278*(Main!$G$46/100))+(K278*(Main!$G$51/100))))/$G$6</f>
        <v>7.423333333333333</v>
      </c>
      <c r="H278">
        <f>'Req. Diario'!G277</f>
        <v>0.7623060935063068</v>
      </c>
      <c r="I278">
        <f>H278/$I$6</f>
        <v>4.764413084414418</v>
      </c>
      <c r="J278">
        <f>'Req. Diario'!H277</f>
        <v>2.651586458</v>
      </c>
      <c r="K278">
        <f>J278/$K$6</f>
        <v>0.0002651586458</v>
      </c>
      <c r="L278">
        <f>'Req. Diario'!I277</f>
        <v>35.6483</v>
      </c>
      <c r="M278">
        <f>L278/$M$6</f>
        <v>0.0356483</v>
      </c>
    </row>
    <row r="279">
      <c r="B279">
        <f>'Req. Diario'!D278</f>
        <v>3.3115005275798772</v>
      </c>
      <c r="C279">
        <f>(B279-((E279*(Main!$E$31/100))+(G279*(Main!$E$36/100))+(I279*(Main!$E$46/100))+(K279*(Main!$E$51/100))))/$C$6</f>
        <v>6.125923642186878</v>
      </c>
      <c r="D279">
        <f>'Req. Diario'!E278</f>
        <v>1.26136</v>
      </c>
      <c r="E279">
        <f>(D279-((C279*(Main!$F$41/100))+(G279*(Main!$F$36/100))+(I279*(Main!$F$46/100))+(K279*(Main!$F$51/100))))/$E$6</f>
        <v>2.742086956521739</v>
      </c>
      <c r="F279">
        <f>'Req. Diario'!F278</f>
        <v>4.454</v>
      </c>
      <c r="G279">
        <f>(F279-((C279*(Main!$G$41/100))+(E279*(Main!$G$31/100))+(I279*(Main!$G$46/100))+(K279*(Main!$G$51/100))))/$G$6</f>
        <v>7.423333333333333</v>
      </c>
      <c r="H279">
        <f>'Req. Diario'!G278</f>
        <v>0.7623060935063068</v>
      </c>
      <c r="I279">
        <f>H279/$I$6</f>
        <v>4.764413084414418</v>
      </c>
      <c r="J279">
        <f>'Req. Diario'!H278</f>
        <v>2.651586458</v>
      </c>
      <c r="K279">
        <f>J279/$K$6</f>
        <v>0.0002651586458</v>
      </c>
      <c r="L279">
        <f>'Req. Diario'!I278</f>
        <v>35.6483</v>
      </c>
      <c r="M279">
        <f>L279/$M$6</f>
        <v>0.0356483</v>
      </c>
    </row>
    <row r="280">
      <c r="A280">
        <v>40</v>
      </c>
      <c r="B280">
        <f>'Req. Diario'!D279</f>
        <v>3.4847632314297234</v>
      </c>
      <c r="C280">
        <f>(B280-((E280*(Main!$E$31/100))+(G280*(Main!$E$36/100))+(I280*(Main!$E$46/100))+(K280*(Main!$E$51/100))))/$C$6</f>
        <v>6.502581694034371</v>
      </c>
      <c r="D280">
        <f>'Req. Diario'!E279</f>
        <v>1.26136</v>
      </c>
      <c r="E280">
        <f>(D280-((C280*(Main!$F$41/100))+(G280*(Main!$F$36/100))+(I280*(Main!$F$46/100))+(K280*(Main!$F$51/100))))/$E$6</f>
        <v>2.742086956521739</v>
      </c>
      <c r="F280">
        <f>'Req. Diario'!F279</f>
        <v>4.68704</v>
      </c>
      <c r="G280">
        <f>(F280-((C280*(Main!$G$41/100))+(E280*(Main!$G$31/100))+(I280*(Main!$G$46/100))+(K280*(Main!$G$51/100))))/$G$6</f>
        <v>7.811733333333333</v>
      </c>
      <c r="H280">
        <f>'Req. Diario'!G279</f>
        <v>0.802191098452582</v>
      </c>
      <c r="I280">
        <f>H280/$I$6</f>
        <v>5.013694365328637</v>
      </c>
      <c r="J280">
        <f>'Req. Diario'!H279</f>
        <v>2.79032146208</v>
      </c>
      <c r="K280">
        <f>J280/$K$6</f>
        <v>0.000279032146208</v>
      </c>
      <c r="L280">
        <f>'Req. Diario'!I279</f>
        <v>35.6483</v>
      </c>
      <c r="M280">
        <f>L280/$M$6</f>
        <v>0.0356483</v>
      </c>
    </row>
    <row r="281">
      <c r="B281">
        <f>'Req. Diario'!D280</f>
        <v>3.4847632314297234</v>
      </c>
      <c r="C281">
        <f>(B281-((E281*(Main!$E$31/100))+(G281*(Main!$E$36/100))+(I281*(Main!$E$46/100))+(K281*(Main!$E$51/100))))/$C$6</f>
        <v>6.502581694034371</v>
      </c>
      <c r="D281">
        <f>'Req. Diario'!E280</f>
        <v>1.26136</v>
      </c>
      <c r="E281">
        <f>(D281-((C281*(Main!$F$41/100))+(G281*(Main!$F$36/100))+(I281*(Main!$F$46/100))+(K281*(Main!$F$51/100))))/$E$6</f>
        <v>2.742086956521739</v>
      </c>
      <c r="F281">
        <f>'Req. Diario'!F280</f>
        <v>4.68704</v>
      </c>
      <c r="G281">
        <f>(F281-((C281*(Main!$G$41/100))+(E281*(Main!$G$31/100))+(I281*(Main!$G$46/100))+(K281*(Main!$G$51/100))))/$G$6</f>
        <v>7.811733333333333</v>
      </c>
      <c r="H281">
        <f>'Req. Diario'!G280</f>
        <v>0.802191098452582</v>
      </c>
      <c r="I281">
        <f>H281/$I$6</f>
        <v>5.013694365328637</v>
      </c>
      <c r="J281">
        <f>'Req. Diario'!H280</f>
        <v>2.79032146208</v>
      </c>
      <c r="K281">
        <f>J281/$K$6</f>
        <v>0.000279032146208</v>
      </c>
      <c r="L281">
        <f>'Req. Diario'!I280</f>
        <v>35.6483</v>
      </c>
      <c r="M281">
        <f>L281/$M$6</f>
        <v>0.0356483</v>
      </c>
    </row>
    <row r="282">
      <c r="B282">
        <f>'Req. Diario'!D281</f>
        <v>3.4847632314297234</v>
      </c>
      <c r="C282">
        <f>(B282-((E282*(Main!$E$31/100))+(G282*(Main!$E$36/100))+(I282*(Main!$E$46/100))+(K282*(Main!$E$51/100))))/$C$6</f>
        <v>6.502581694034371</v>
      </c>
      <c r="D282">
        <f>'Req. Diario'!E281</f>
        <v>1.26136</v>
      </c>
      <c r="E282">
        <f>(D282-((C282*(Main!$F$41/100))+(G282*(Main!$F$36/100))+(I282*(Main!$F$46/100))+(K282*(Main!$F$51/100))))/$E$6</f>
        <v>2.742086956521739</v>
      </c>
      <c r="F282">
        <f>'Req. Diario'!F281</f>
        <v>4.68704</v>
      </c>
      <c r="G282">
        <f>(F282-((C282*(Main!$G$41/100))+(E282*(Main!$G$31/100))+(I282*(Main!$G$46/100))+(K282*(Main!$G$51/100))))/$G$6</f>
        <v>7.811733333333333</v>
      </c>
      <c r="H282">
        <f>'Req. Diario'!G281</f>
        <v>0.802191098452582</v>
      </c>
      <c r="I282">
        <f>H282/$I$6</f>
        <v>5.013694365328637</v>
      </c>
      <c r="J282">
        <f>'Req. Diario'!H281</f>
        <v>2.79032146208</v>
      </c>
      <c r="K282">
        <f>J282/$K$6</f>
        <v>0.000279032146208</v>
      </c>
      <c r="L282">
        <f>'Req. Diario'!I281</f>
        <v>35.6483</v>
      </c>
      <c r="M282">
        <f>L282/$M$6</f>
        <v>0.0356483</v>
      </c>
    </row>
    <row r="283">
      <c r="B283">
        <f>'Req. Diario'!D282</f>
        <v>3.4847632314297234</v>
      </c>
      <c r="C283">
        <f>(B283-((E283*(Main!$E$31/100))+(G283*(Main!$E$36/100))+(I283*(Main!$E$46/100))+(K283*(Main!$E$51/100))))/$C$6</f>
        <v>6.502581694034371</v>
      </c>
      <c r="D283">
        <f>'Req. Diario'!E282</f>
        <v>1.26136</v>
      </c>
      <c r="E283">
        <f>(D283-((C283*(Main!$F$41/100))+(G283*(Main!$F$36/100))+(I283*(Main!$F$46/100))+(K283*(Main!$F$51/100))))/$E$6</f>
        <v>2.742086956521739</v>
      </c>
      <c r="F283">
        <f>'Req. Diario'!F282</f>
        <v>4.68704</v>
      </c>
      <c r="G283">
        <f>(F283-((C283*(Main!$G$41/100))+(E283*(Main!$G$31/100))+(I283*(Main!$G$46/100))+(K283*(Main!$G$51/100))))/$G$6</f>
        <v>7.811733333333333</v>
      </c>
      <c r="H283">
        <f>'Req. Diario'!G282</f>
        <v>0.802191098452582</v>
      </c>
      <c r="I283">
        <f>H283/$I$6</f>
        <v>5.013694365328637</v>
      </c>
      <c r="J283">
        <f>'Req. Diario'!H282</f>
        <v>2.79032146208</v>
      </c>
      <c r="K283">
        <f>J283/$K$6</f>
        <v>0.000279032146208</v>
      </c>
      <c r="L283">
        <f>'Req. Diario'!I282</f>
        <v>35.6483</v>
      </c>
      <c r="M283">
        <f>L283/$M$6</f>
        <v>0.0356483</v>
      </c>
    </row>
    <row r="284">
      <c r="B284">
        <f>'Req. Diario'!D283</f>
        <v>3.4847632314297234</v>
      </c>
      <c r="C284">
        <f>(B284-((E284*(Main!$E$31/100))+(G284*(Main!$E$36/100))+(I284*(Main!$E$46/100))+(K284*(Main!$E$51/100))))/$C$6</f>
        <v>6.502581694034371</v>
      </c>
      <c r="D284">
        <f>'Req. Diario'!E283</f>
        <v>1.26136</v>
      </c>
      <c r="E284">
        <f>(D284-((C284*(Main!$F$41/100))+(G284*(Main!$F$36/100))+(I284*(Main!$F$46/100))+(K284*(Main!$F$51/100))))/$E$6</f>
        <v>2.742086956521739</v>
      </c>
      <c r="F284">
        <f>'Req. Diario'!F283</f>
        <v>4.68704</v>
      </c>
      <c r="G284">
        <f>(F284-((C284*(Main!$G$41/100))+(E284*(Main!$G$31/100))+(I284*(Main!$G$46/100))+(K284*(Main!$G$51/100))))/$G$6</f>
        <v>7.811733333333333</v>
      </c>
      <c r="H284">
        <f>'Req. Diario'!G283</f>
        <v>0.802191098452582</v>
      </c>
      <c r="I284">
        <f>H284/$I$6</f>
        <v>5.013694365328637</v>
      </c>
      <c r="J284">
        <f>'Req. Diario'!H283</f>
        <v>2.79032146208</v>
      </c>
      <c r="K284">
        <f>J284/$K$6</f>
        <v>0.000279032146208</v>
      </c>
      <c r="L284">
        <f>'Req. Diario'!I283</f>
        <v>35.6483</v>
      </c>
      <c r="M284">
        <f>L284/$M$6</f>
        <v>0.0356483</v>
      </c>
    </row>
    <row r="285">
      <c r="B285">
        <f>'Req. Diario'!D284</f>
        <v>3.4847632314297234</v>
      </c>
      <c r="C285">
        <f>(B285-((E285*(Main!$E$31/100))+(G285*(Main!$E$36/100))+(I285*(Main!$E$46/100))+(K285*(Main!$E$51/100))))/$C$6</f>
        <v>6.502581694034371</v>
      </c>
      <c r="D285">
        <f>'Req. Diario'!E284</f>
        <v>1.26136</v>
      </c>
      <c r="E285">
        <f>(D285-((C285*(Main!$F$41/100))+(G285*(Main!$F$36/100))+(I285*(Main!$F$46/100))+(K285*(Main!$F$51/100))))/$E$6</f>
        <v>2.742086956521739</v>
      </c>
      <c r="F285">
        <f>'Req. Diario'!F284</f>
        <v>4.68704</v>
      </c>
      <c r="G285">
        <f>(F285-((C285*(Main!$G$41/100))+(E285*(Main!$G$31/100))+(I285*(Main!$G$46/100))+(K285*(Main!$G$51/100))))/$G$6</f>
        <v>7.811733333333333</v>
      </c>
      <c r="H285">
        <f>'Req. Diario'!G284</f>
        <v>0.802191098452582</v>
      </c>
      <c r="I285">
        <f>H285/$I$6</f>
        <v>5.013694365328637</v>
      </c>
      <c r="J285">
        <f>'Req. Diario'!H284</f>
        <v>2.79032146208</v>
      </c>
      <c r="K285">
        <f>J285/$K$6</f>
        <v>0.000279032146208</v>
      </c>
      <c r="L285">
        <f>'Req. Diario'!I284</f>
        <v>35.6483</v>
      </c>
      <c r="M285">
        <f>L285/$M$6</f>
        <v>0.0356483</v>
      </c>
    </row>
    <row r="286">
      <c r="B286">
        <f>'Req. Diario'!D285</f>
        <v>3.4847632314297234</v>
      </c>
      <c r="C286">
        <f>(B286-((E286*(Main!$E$31/100))+(G286*(Main!$E$36/100))+(I286*(Main!$E$46/100))+(K286*(Main!$E$51/100))))/$C$6</f>
        <v>6.502581694034371</v>
      </c>
      <c r="D286">
        <f>'Req. Diario'!E285</f>
        <v>1.26136</v>
      </c>
      <c r="E286">
        <f>(D286-((C286*(Main!$F$41/100))+(G286*(Main!$F$36/100))+(I286*(Main!$F$46/100))+(K286*(Main!$F$51/100))))/$E$6</f>
        <v>2.742086956521739</v>
      </c>
      <c r="F286">
        <f>'Req. Diario'!F285</f>
        <v>4.68704</v>
      </c>
      <c r="G286">
        <f>(F286-((C286*(Main!$G$41/100))+(E286*(Main!$G$31/100))+(I286*(Main!$G$46/100))+(K286*(Main!$G$51/100))))/$G$6</f>
        <v>7.811733333333333</v>
      </c>
      <c r="H286">
        <f>'Req. Diario'!G285</f>
        <v>0.802191098452582</v>
      </c>
      <c r="I286">
        <f>H286/$I$6</f>
        <v>5.013694365328637</v>
      </c>
      <c r="J286">
        <f>'Req. Diario'!H285</f>
        <v>2.79032146208</v>
      </c>
      <c r="K286">
        <f>J286/$K$6</f>
        <v>0.000279032146208</v>
      </c>
      <c r="L286">
        <f>'Req. Diario'!I285</f>
        <v>35.6483</v>
      </c>
      <c r="M286">
        <f>L286/$M$6</f>
        <v>0.0356483</v>
      </c>
    </row>
    <row r="287">
      <c r="A287">
        <v>41</v>
      </c>
      <c r="B287">
        <f>'Req. Diario'!D286</f>
        <v>3.4847632314297234</v>
      </c>
      <c r="C287">
        <f>(B287-((E287*(Main!$E$31/100))+(G287*(Main!$E$36/100))+(I287*(Main!$E$46/100))+(K287*(Main!$E$51/100))))/$C$6</f>
        <v>6.502581694034371</v>
      </c>
      <c r="D287">
        <f>'Req. Diario'!E286</f>
        <v>1.26136</v>
      </c>
      <c r="E287">
        <f>(D287-((C287*(Main!$F$41/100))+(G287*(Main!$F$36/100))+(I287*(Main!$F$46/100))+(K287*(Main!$F$51/100))))/$E$6</f>
        <v>2.742086956521739</v>
      </c>
      <c r="F287">
        <f>'Req. Diario'!F286</f>
        <v>4.68704</v>
      </c>
      <c r="G287">
        <f>(F287-((C287*(Main!$G$41/100))+(E287*(Main!$G$31/100))+(I287*(Main!$G$46/100))+(K287*(Main!$G$51/100))))/$G$6</f>
        <v>7.811733333333333</v>
      </c>
      <c r="H287">
        <f>'Req. Diario'!G286</f>
        <v>0.802191098452582</v>
      </c>
      <c r="I287">
        <f>H287/$I$6</f>
        <v>5.013694365328637</v>
      </c>
      <c r="J287">
        <f>'Req. Diario'!H286</f>
        <v>2.79032146208</v>
      </c>
      <c r="K287">
        <f>J287/$K$6</f>
        <v>0.000279032146208</v>
      </c>
      <c r="L287">
        <f>'Req. Diario'!I286</f>
        <v>35.6483</v>
      </c>
      <c r="M287">
        <f>L287/$M$6</f>
        <v>0.0356483</v>
      </c>
    </row>
    <row r="288">
      <c r="B288">
        <f>'Req. Diario'!D287</f>
        <v>3.4847632314297234</v>
      </c>
      <c r="C288">
        <f>(B288-((E288*(Main!$E$31/100))+(G288*(Main!$E$36/100))+(I288*(Main!$E$46/100))+(K288*(Main!$E$51/100))))/$C$6</f>
        <v>6.502581694034371</v>
      </c>
      <c r="D288">
        <f>'Req. Diario'!E287</f>
        <v>1.26136</v>
      </c>
      <c r="E288">
        <f>(D288-((C288*(Main!$F$41/100))+(G288*(Main!$F$36/100))+(I288*(Main!$F$46/100))+(K288*(Main!$F$51/100))))/$E$6</f>
        <v>2.742086956521739</v>
      </c>
      <c r="F288">
        <f>'Req. Diario'!F287</f>
        <v>4.68704</v>
      </c>
      <c r="G288">
        <f>(F288-((C288*(Main!$G$41/100))+(E288*(Main!$G$31/100))+(I288*(Main!$G$46/100))+(K288*(Main!$G$51/100))))/$G$6</f>
        <v>7.811733333333333</v>
      </c>
      <c r="H288">
        <f>'Req. Diario'!G287</f>
        <v>0.802191098452582</v>
      </c>
      <c r="I288">
        <f>H288/$I$6</f>
        <v>5.013694365328637</v>
      </c>
      <c r="J288">
        <f>'Req. Diario'!H287</f>
        <v>2.79032146208</v>
      </c>
      <c r="K288">
        <f>J288/$K$6</f>
        <v>0.000279032146208</v>
      </c>
      <c r="L288">
        <f>'Req. Diario'!I287</f>
        <v>35.6483</v>
      </c>
      <c r="M288">
        <f>L288/$M$6</f>
        <v>0.0356483</v>
      </c>
    </row>
    <row r="289">
      <c r="B289">
        <f>'Req. Diario'!D288</f>
        <v>3.4847632314297234</v>
      </c>
      <c r="C289">
        <f>(B289-((E289*(Main!$E$31/100))+(G289*(Main!$E$36/100))+(I289*(Main!$E$46/100))+(K289*(Main!$E$51/100))))/$C$6</f>
        <v>6.502581694034371</v>
      </c>
      <c r="D289">
        <f>'Req. Diario'!E288</f>
        <v>1.26136</v>
      </c>
      <c r="E289">
        <f>(D289-((C289*(Main!$F$41/100))+(G289*(Main!$F$36/100))+(I289*(Main!$F$46/100))+(K289*(Main!$F$51/100))))/$E$6</f>
        <v>2.742086956521739</v>
      </c>
      <c r="F289">
        <f>'Req. Diario'!F288</f>
        <v>4.68704</v>
      </c>
      <c r="G289">
        <f>(F289-((C289*(Main!$G$41/100))+(E289*(Main!$G$31/100))+(I289*(Main!$G$46/100))+(K289*(Main!$G$51/100))))/$G$6</f>
        <v>7.811733333333333</v>
      </c>
      <c r="H289">
        <f>'Req. Diario'!G288</f>
        <v>0.802191098452582</v>
      </c>
      <c r="I289">
        <f>H289/$I$6</f>
        <v>5.013694365328637</v>
      </c>
      <c r="J289">
        <f>'Req. Diario'!H288</f>
        <v>2.79032146208</v>
      </c>
      <c r="K289">
        <f>J289/$K$6</f>
        <v>0.000279032146208</v>
      </c>
      <c r="L289">
        <f>'Req. Diario'!I288</f>
        <v>35.6483</v>
      </c>
      <c r="M289">
        <f>L289/$M$6</f>
        <v>0.0356483</v>
      </c>
    </row>
    <row r="290">
      <c r="B290">
        <f>'Req. Diario'!D289</f>
        <v>3.4847632314297234</v>
      </c>
      <c r="C290">
        <f>(B290-((E290*(Main!$E$31/100))+(G290*(Main!$E$36/100))+(I290*(Main!$E$46/100))+(K290*(Main!$E$51/100))))/$C$6</f>
        <v>6.502581694034371</v>
      </c>
      <c r="D290">
        <f>'Req. Diario'!E289</f>
        <v>1.26136</v>
      </c>
      <c r="E290">
        <f>(D290-((C290*(Main!$F$41/100))+(G290*(Main!$F$36/100))+(I290*(Main!$F$46/100))+(K290*(Main!$F$51/100))))/$E$6</f>
        <v>2.742086956521739</v>
      </c>
      <c r="F290">
        <f>'Req. Diario'!F289</f>
        <v>4.68704</v>
      </c>
      <c r="G290">
        <f>(F290-((C290*(Main!$G$41/100))+(E290*(Main!$G$31/100))+(I290*(Main!$G$46/100))+(K290*(Main!$G$51/100))))/$G$6</f>
        <v>7.811733333333333</v>
      </c>
      <c r="H290">
        <f>'Req. Diario'!G289</f>
        <v>0.802191098452582</v>
      </c>
      <c r="I290">
        <f>H290/$I$6</f>
        <v>5.013694365328637</v>
      </c>
      <c r="J290">
        <f>'Req. Diario'!H289</f>
        <v>2.79032146208</v>
      </c>
      <c r="K290">
        <f>J290/$K$6</f>
        <v>0.000279032146208</v>
      </c>
      <c r="L290">
        <f>'Req. Diario'!I289</f>
        <v>35.6483</v>
      </c>
      <c r="M290">
        <f>L290/$M$6</f>
        <v>0.0356483</v>
      </c>
    </row>
    <row r="291">
      <c r="B291">
        <f>'Req. Diario'!D290</f>
        <v>3.4847632314297234</v>
      </c>
      <c r="C291">
        <f>(B291-((E291*(Main!$E$31/100))+(G291*(Main!$E$36/100))+(I291*(Main!$E$46/100))+(K291*(Main!$E$51/100))))/$C$6</f>
        <v>6.502581694034371</v>
      </c>
      <c r="D291">
        <f>'Req. Diario'!E290</f>
        <v>1.26136</v>
      </c>
      <c r="E291">
        <f>(D291-((C291*(Main!$F$41/100))+(G291*(Main!$F$36/100))+(I291*(Main!$F$46/100))+(K291*(Main!$F$51/100))))/$E$6</f>
        <v>2.742086956521739</v>
      </c>
      <c r="F291">
        <f>'Req. Diario'!F290</f>
        <v>4.68704</v>
      </c>
      <c r="G291">
        <f>(F291-((C291*(Main!$G$41/100))+(E291*(Main!$G$31/100))+(I291*(Main!$G$46/100))+(K291*(Main!$G$51/100))))/$G$6</f>
        <v>7.811733333333333</v>
      </c>
      <c r="H291">
        <f>'Req. Diario'!G290</f>
        <v>0.802191098452582</v>
      </c>
      <c r="I291">
        <f>H291/$I$6</f>
        <v>5.013694365328637</v>
      </c>
      <c r="J291">
        <f>'Req. Diario'!H290</f>
        <v>2.79032146208</v>
      </c>
      <c r="K291">
        <f>J291/$K$6</f>
        <v>0.000279032146208</v>
      </c>
      <c r="L291">
        <f>'Req. Diario'!I290</f>
        <v>35.6483</v>
      </c>
      <c r="M291">
        <f>L291/$M$6</f>
        <v>0.0356483</v>
      </c>
    </row>
    <row r="292">
      <c r="B292">
        <f>'Req. Diario'!D291</f>
        <v>3.4847632314297234</v>
      </c>
      <c r="C292">
        <f>(B292-((E292*(Main!$E$31/100))+(G292*(Main!$E$36/100))+(I292*(Main!$E$46/100))+(K292*(Main!$E$51/100))))/$C$6</f>
        <v>6.502581694034371</v>
      </c>
      <c r="D292">
        <f>'Req. Diario'!E291</f>
        <v>1.26136</v>
      </c>
      <c r="E292">
        <f>(D292-((C292*(Main!$F$41/100))+(G292*(Main!$F$36/100))+(I292*(Main!$F$46/100))+(K292*(Main!$F$51/100))))/$E$6</f>
        <v>2.742086956521739</v>
      </c>
      <c r="F292">
        <f>'Req. Diario'!F291</f>
        <v>4.68704</v>
      </c>
      <c r="G292">
        <f>(F292-((C292*(Main!$G$41/100))+(E292*(Main!$G$31/100))+(I292*(Main!$G$46/100))+(K292*(Main!$G$51/100))))/$G$6</f>
        <v>7.811733333333333</v>
      </c>
      <c r="H292">
        <f>'Req. Diario'!G291</f>
        <v>0.802191098452582</v>
      </c>
      <c r="I292">
        <f>H292/$I$6</f>
        <v>5.013694365328637</v>
      </c>
      <c r="J292">
        <f>'Req. Diario'!H291</f>
        <v>2.79032146208</v>
      </c>
      <c r="K292">
        <f>J292/$K$6</f>
        <v>0.000279032146208</v>
      </c>
      <c r="L292">
        <f>'Req. Diario'!I291</f>
        <v>35.6483</v>
      </c>
      <c r="M292">
        <f>L292/$M$6</f>
        <v>0.0356483</v>
      </c>
    </row>
    <row r="293">
      <c r="B293">
        <f>'Req. Diario'!D292</f>
        <v>3.4847632314297234</v>
      </c>
      <c r="C293">
        <f>(B293-((E293*(Main!$E$31/100))+(G293*(Main!$E$36/100))+(I293*(Main!$E$46/100))+(K293*(Main!$E$51/100))))/$C$6</f>
        <v>6.502581694034371</v>
      </c>
      <c r="D293">
        <f>'Req. Diario'!E292</f>
        <v>1.26136</v>
      </c>
      <c r="E293">
        <f>(D293-((C293*(Main!$F$41/100))+(G293*(Main!$F$36/100))+(I293*(Main!$F$46/100))+(K293*(Main!$F$51/100))))/$E$6</f>
        <v>2.742086956521739</v>
      </c>
      <c r="F293">
        <f>'Req. Diario'!F292</f>
        <v>4.68704</v>
      </c>
      <c r="G293">
        <f>(F293-((C293*(Main!$G$41/100))+(E293*(Main!$G$31/100))+(I293*(Main!$G$46/100))+(K293*(Main!$G$51/100))))/$G$6</f>
        <v>7.811733333333333</v>
      </c>
      <c r="H293">
        <f>'Req. Diario'!G292</f>
        <v>0.802191098452582</v>
      </c>
      <c r="I293">
        <f>H293/$I$6</f>
        <v>5.013694365328637</v>
      </c>
      <c r="J293">
        <f>'Req. Diario'!H292</f>
        <v>2.79032146208</v>
      </c>
      <c r="K293">
        <f>J293/$K$6</f>
        <v>0.000279032146208</v>
      </c>
      <c r="L293">
        <f>'Req. Diario'!I292</f>
        <v>35.6483</v>
      </c>
      <c r="M293">
        <f>L293/$M$6</f>
        <v>0.0356483</v>
      </c>
    </row>
    <row r="294">
      <c r="A294">
        <v>42</v>
      </c>
      <c r="B294">
        <f>'Req. Diario'!D293</f>
        <v>3.4847632314297234</v>
      </c>
      <c r="C294">
        <f>(B294-((E294*(Main!$E$31/100))+(G294*(Main!$E$36/100))+(I294*(Main!$E$46/100))+(K294*(Main!$E$51/100))))/$C$6</f>
        <v>6.502581694034371</v>
      </c>
      <c r="D294">
        <f>'Req. Diario'!E293</f>
        <v>1.26136</v>
      </c>
      <c r="E294">
        <f>(D294-((C294*(Main!$F$41/100))+(G294*(Main!$F$36/100))+(I294*(Main!$F$46/100))+(K294*(Main!$F$51/100))))/$E$6</f>
        <v>2.742086956521739</v>
      </c>
      <c r="F294">
        <f>'Req. Diario'!F293</f>
        <v>4.68704</v>
      </c>
      <c r="G294">
        <f>(F294-((C294*(Main!$G$41/100))+(E294*(Main!$G$31/100))+(I294*(Main!$G$46/100))+(K294*(Main!$G$51/100))))/$G$6</f>
        <v>7.811733333333333</v>
      </c>
      <c r="H294">
        <f>'Req. Diario'!G293</f>
        <v>0.802191098452582</v>
      </c>
      <c r="I294">
        <f>H294/$I$6</f>
        <v>5.013694365328637</v>
      </c>
      <c r="J294">
        <f>'Req. Diario'!H293</f>
        <v>2.79032146208</v>
      </c>
      <c r="K294">
        <f>J294/$K$6</f>
        <v>0.000279032146208</v>
      </c>
      <c r="L294">
        <f>'Req. Diario'!I293</f>
        <v>35.6483</v>
      </c>
      <c r="M294">
        <f>L294/$M$6</f>
        <v>0.0356483</v>
      </c>
    </row>
    <row r="295">
      <c r="B295">
        <f>'Req. Diario'!D294</f>
        <v>3.4847632314297234</v>
      </c>
      <c r="C295">
        <f>(B295-((E295*(Main!$E$31/100))+(G295*(Main!$E$36/100))+(I295*(Main!$E$46/100))+(K295*(Main!$E$51/100))))/$C$6</f>
        <v>6.502581694034371</v>
      </c>
      <c r="D295">
        <f>'Req. Diario'!E294</f>
        <v>1.26136</v>
      </c>
      <c r="E295">
        <f>(D295-((C295*(Main!$F$41/100))+(G295*(Main!$F$36/100))+(I295*(Main!$F$46/100))+(K295*(Main!$F$51/100))))/$E$6</f>
        <v>2.742086956521739</v>
      </c>
      <c r="F295">
        <f>'Req. Diario'!F294</f>
        <v>4.68704</v>
      </c>
      <c r="G295">
        <f>(F295-((C295*(Main!$G$41/100))+(E295*(Main!$G$31/100))+(I295*(Main!$G$46/100))+(K295*(Main!$G$51/100))))/$G$6</f>
        <v>7.811733333333333</v>
      </c>
      <c r="H295">
        <f>'Req. Diario'!G294</f>
        <v>0.802191098452582</v>
      </c>
      <c r="I295">
        <f>H295/$I$6</f>
        <v>5.013694365328637</v>
      </c>
      <c r="J295">
        <f>'Req. Diario'!H294</f>
        <v>2.79032146208</v>
      </c>
      <c r="K295">
        <f>J295/$K$6</f>
        <v>0.000279032146208</v>
      </c>
      <c r="L295">
        <f>'Req. Diario'!I294</f>
        <v>35.6483</v>
      </c>
      <c r="M295">
        <f>L295/$M$6</f>
        <v>0.0356483</v>
      </c>
    </row>
    <row r="296">
      <c r="B296">
        <f>'Req. Diario'!D295</f>
        <v>3.4847632314297234</v>
      </c>
      <c r="C296">
        <f>(B296-((E296*(Main!$E$31/100))+(G296*(Main!$E$36/100))+(I296*(Main!$E$46/100))+(K296*(Main!$E$51/100))))/$C$6</f>
        <v>6.502581694034371</v>
      </c>
      <c r="D296">
        <f>'Req. Diario'!E295</f>
        <v>1.26136</v>
      </c>
      <c r="E296">
        <f>(D296-((C296*(Main!$F$41/100))+(G296*(Main!$F$36/100))+(I296*(Main!$F$46/100))+(K296*(Main!$F$51/100))))/$E$6</f>
        <v>2.742086956521739</v>
      </c>
      <c r="F296">
        <f>'Req. Diario'!F295</f>
        <v>4.68704</v>
      </c>
      <c r="G296">
        <f>(F296-((C296*(Main!$G$41/100))+(E296*(Main!$G$31/100))+(I296*(Main!$G$46/100))+(K296*(Main!$G$51/100))))/$G$6</f>
        <v>7.811733333333333</v>
      </c>
      <c r="H296">
        <f>'Req. Diario'!G295</f>
        <v>0.802191098452582</v>
      </c>
      <c r="I296">
        <f>H296/$I$6</f>
        <v>5.013694365328637</v>
      </c>
      <c r="J296">
        <f>'Req. Diario'!H295</f>
        <v>2.79032146208</v>
      </c>
      <c r="K296">
        <f>J296/$K$6</f>
        <v>0.000279032146208</v>
      </c>
      <c r="L296">
        <f>'Req. Diario'!I295</f>
        <v>35.6483</v>
      </c>
      <c r="M296">
        <f>L296/$M$6</f>
        <v>0.0356483</v>
      </c>
    </row>
    <row r="297">
      <c r="B297">
        <f>'Req. Diario'!D296</f>
        <v>3.4847632314297234</v>
      </c>
      <c r="C297">
        <f>(B297-((E297*(Main!$E$31/100))+(G297*(Main!$E$36/100))+(I297*(Main!$E$46/100))+(K297*(Main!$E$51/100))))/$C$6</f>
        <v>6.502581694034371</v>
      </c>
      <c r="D297">
        <f>'Req. Diario'!E296</f>
        <v>1.26136</v>
      </c>
      <c r="E297">
        <f>(D297-((C297*(Main!$F$41/100))+(G297*(Main!$F$36/100))+(I297*(Main!$F$46/100))+(K297*(Main!$F$51/100))))/$E$6</f>
        <v>2.742086956521739</v>
      </c>
      <c r="F297">
        <f>'Req. Diario'!F296</f>
        <v>4.68704</v>
      </c>
      <c r="G297">
        <f>(F297-((C297*(Main!$G$41/100))+(E297*(Main!$G$31/100))+(I297*(Main!$G$46/100))+(K297*(Main!$G$51/100))))/$G$6</f>
        <v>7.811733333333333</v>
      </c>
      <c r="H297">
        <f>'Req. Diario'!G296</f>
        <v>0.802191098452582</v>
      </c>
      <c r="I297">
        <f>H297/$I$6</f>
        <v>5.013694365328637</v>
      </c>
      <c r="J297">
        <f>'Req. Diario'!H296</f>
        <v>2.79032146208</v>
      </c>
      <c r="K297">
        <f>J297/$K$6</f>
        <v>0.000279032146208</v>
      </c>
      <c r="L297">
        <f>'Req. Diario'!I296</f>
        <v>35.6483</v>
      </c>
      <c r="M297">
        <f>L297/$M$6</f>
        <v>0.0356483</v>
      </c>
    </row>
    <row r="298">
      <c r="B298">
        <f>'Req. Diario'!D297</f>
        <v>3.4847632314297234</v>
      </c>
      <c r="C298">
        <f>(B298-((E298*(Main!$E$31/100))+(G298*(Main!$E$36/100))+(I298*(Main!$E$46/100))+(K298*(Main!$E$51/100))))/$C$6</f>
        <v>6.502581694034371</v>
      </c>
      <c r="D298">
        <f>'Req. Diario'!E297</f>
        <v>1.26136</v>
      </c>
      <c r="E298">
        <f>(D298-((C298*(Main!$F$41/100))+(G298*(Main!$F$36/100))+(I298*(Main!$F$46/100))+(K298*(Main!$F$51/100))))/$E$6</f>
        <v>2.742086956521739</v>
      </c>
      <c r="F298">
        <f>'Req. Diario'!F297</f>
        <v>4.68704</v>
      </c>
      <c r="G298">
        <f>(F298-((C298*(Main!$G$41/100))+(E298*(Main!$G$31/100))+(I298*(Main!$G$46/100))+(K298*(Main!$G$51/100))))/$G$6</f>
        <v>7.811733333333333</v>
      </c>
      <c r="H298">
        <f>'Req. Diario'!G297</f>
        <v>0.802191098452582</v>
      </c>
      <c r="I298">
        <f>H298/$I$6</f>
        <v>5.013694365328637</v>
      </c>
      <c r="J298">
        <f>'Req. Diario'!H297</f>
        <v>2.79032146208</v>
      </c>
      <c r="K298">
        <f>J298/$K$6</f>
        <v>0.000279032146208</v>
      </c>
      <c r="L298">
        <f>'Req. Diario'!I297</f>
        <v>35.6483</v>
      </c>
      <c r="M298">
        <f>L298/$M$6</f>
        <v>0.0356483</v>
      </c>
    </row>
    <row r="299">
      <c r="B299">
        <f>'Req. Diario'!D298</f>
        <v>3.4847632314297234</v>
      </c>
      <c r="C299">
        <f>(B299-((E299*(Main!$E$31/100))+(G299*(Main!$E$36/100))+(I299*(Main!$E$46/100))+(K299*(Main!$E$51/100))))/$C$6</f>
        <v>6.502581694034371</v>
      </c>
      <c r="D299">
        <f>'Req. Diario'!E298</f>
        <v>1.26136</v>
      </c>
      <c r="E299">
        <f>(D299-((C299*(Main!$F$41/100))+(G299*(Main!$F$36/100))+(I299*(Main!$F$46/100))+(K299*(Main!$F$51/100))))/$E$6</f>
        <v>2.742086956521739</v>
      </c>
      <c r="F299">
        <f>'Req. Diario'!F298</f>
        <v>4.68704</v>
      </c>
      <c r="G299">
        <f>(F299-((C299*(Main!$G$41/100))+(E299*(Main!$G$31/100))+(I299*(Main!$G$46/100))+(K299*(Main!$G$51/100))))/$G$6</f>
        <v>7.811733333333333</v>
      </c>
      <c r="H299">
        <f>'Req. Diario'!G298</f>
        <v>0.802191098452582</v>
      </c>
      <c r="I299">
        <f>H299/$I$6</f>
        <v>5.013694365328637</v>
      </c>
      <c r="J299">
        <f>'Req. Diario'!H298</f>
        <v>2.79032146208</v>
      </c>
      <c r="K299">
        <f>J299/$K$6</f>
        <v>0.000279032146208</v>
      </c>
      <c r="L299">
        <f>'Req. Diario'!I298</f>
        <v>35.6483</v>
      </c>
      <c r="M299">
        <f>L299/$M$6</f>
        <v>0.0356483</v>
      </c>
    </row>
    <row r="300">
      <c r="B300">
        <f>'Req. Diario'!D299</f>
        <v>3.4847632314297234</v>
      </c>
      <c r="C300">
        <f>(B300-((E300*(Main!$E$31/100))+(G300*(Main!$E$36/100))+(I300*(Main!$E$46/100))+(K300*(Main!$E$51/100))))/$C$6</f>
        <v>6.502581694034371</v>
      </c>
      <c r="D300">
        <f>'Req. Diario'!E299</f>
        <v>1.26136</v>
      </c>
      <c r="E300">
        <f>(D300-((C300*(Main!$F$41/100))+(G300*(Main!$F$36/100))+(I300*(Main!$F$46/100))+(K300*(Main!$F$51/100))))/$E$6</f>
        <v>2.742086956521739</v>
      </c>
      <c r="F300">
        <f>'Req. Diario'!F299</f>
        <v>4.68704</v>
      </c>
      <c r="G300">
        <f>(F300-((C300*(Main!$G$41/100))+(E300*(Main!$G$31/100))+(I300*(Main!$G$46/100))+(K300*(Main!$G$51/100))))/$G$6</f>
        <v>7.811733333333333</v>
      </c>
      <c r="H300">
        <f>'Req. Diario'!G299</f>
        <v>0.802191098452582</v>
      </c>
      <c r="I300">
        <f>H300/$I$6</f>
        <v>5.013694365328637</v>
      </c>
      <c r="J300">
        <f>'Req. Diario'!H299</f>
        <v>2.79032146208</v>
      </c>
      <c r="K300">
        <f>J300/$K$6</f>
        <v>0.000279032146208</v>
      </c>
      <c r="L300">
        <f>'Req. Diario'!I299</f>
        <v>35.6483</v>
      </c>
      <c r="M300">
        <f>L300/$M$6</f>
        <v>0.0356483</v>
      </c>
    </row>
    <row r="301">
      <c r="A301">
        <v>43</v>
      </c>
      <c r="B301">
        <f>'Req. Diario'!D300</f>
        <v>3.4847632314297234</v>
      </c>
      <c r="C301">
        <f>(B301-((E301*(Main!$E$31/100))+(G301*(Main!$E$36/100))+(I301*(Main!$E$46/100))+(K301*(Main!$E$51/100))))/$C$6</f>
        <v>6.502581694034371</v>
      </c>
      <c r="D301">
        <f>'Req. Diario'!E300</f>
        <v>1.26136</v>
      </c>
      <c r="E301">
        <f>(D301-((C301*(Main!$F$41/100))+(G301*(Main!$F$36/100))+(I301*(Main!$F$46/100))+(K301*(Main!$F$51/100))))/$E$6</f>
        <v>2.742086956521739</v>
      </c>
      <c r="F301">
        <f>'Req. Diario'!F300</f>
        <v>4.68704</v>
      </c>
      <c r="G301">
        <f>(F301-((C301*(Main!$G$41/100))+(E301*(Main!$G$31/100))+(I301*(Main!$G$46/100))+(K301*(Main!$G$51/100))))/$G$6</f>
        <v>7.811733333333333</v>
      </c>
      <c r="H301">
        <f>'Req. Diario'!G300</f>
        <v>0.802191098452582</v>
      </c>
      <c r="I301">
        <f>H301/$I$6</f>
        <v>5.013694365328637</v>
      </c>
      <c r="J301">
        <f>'Req. Diario'!H300</f>
        <v>2.79032146208</v>
      </c>
      <c r="K301">
        <f>J301/$K$6</f>
        <v>0.000279032146208</v>
      </c>
      <c r="L301">
        <f>'Req. Diario'!I300</f>
        <v>35.6483</v>
      </c>
      <c r="M301">
        <f>L301/$M$6</f>
        <v>0.0356483</v>
      </c>
    </row>
    <row r="302">
      <c r="B302">
        <f>'Req. Diario'!D301</f>
        <v>3.4847632314297234</v>
      </c>
      <c r="C302">
        <f>(B302-((E302*(Main!$E$31/100))+(G302*(Main!$E$36/100))+(I302*(Main!$E$46/100))+(K302*(Main!$E$51/100))))/$C$6</f>
        <v>6.502581694034371</v>
      </c>
      <c r="D302">
        <f>'Req. Diario'!E301</f>
        <v>1.26136</v>
      </c>
      <c r="E302">
        <f>(D302-((C302*(Main!$F$41/100))+(G302*(Main!$F$36/100))+(I302*(Main!$F$46/100))+(K302*(Main!$F$51/100))))/$E$6</f>
        <v>2.742086956521739</v>
      </c>
      <c r="F302">
        <f>'Req. Diario'!F301</f>
        <v>4.68704</v>
      </c>
      <c r="G302">
        <f>(F302-((C302*(Main!$G$41/100))+(E302*(Main!$G$31/100))+(I302*(Main!$G$46/100))+(K302*(Main!$G$51/100))))/$G$6</f>
        <v>7.811733333333333</v>
      </c>
      <c r="H302">
        <f>'Req. Diario'!G301</f>
        <v>0.802191098452582</v>
      </c>
      <c r="I302">
        <f>H302/$I$6</f>
        <v>5.013694365328637</v>
      </c>
      <c r="J302">
        <f>'Req. Diario'!H301</f>
        <v>2.79032146208</v>
      </c>
      <c r="K302">
        <f>J302/$K$6</f>
        <v>0.000279032146208</v>
      </c>
      <c r="L302">
        <f>'Req. Diario'!I301</f>
        <v>35.6483</v>
      </c>
      <c r="M302">
        <f>L302/$M$6</f>
        <v>0.0356483</v>
      </c>
    </row>
    <row r="303">
      <c r="B303">
        <f>'Req. Diario'!D302</f>
        <v>3.4847632314297234</v>
      </c>
      <c r="C303">
        <f>(B303-((E303*(Main!$E$31/100))+(G303*(Main!$E$36/100))+(I303*(Main!$E$46/100))+(K303*(Main!$E$51/100))))/$C$6</f>
        <v>6.502581694034371</v>
      </c>
      <c r="D303">
        <f>'Req. Diario'!E302</f>
        <v>1.26136</v>
      </c>
      <c r="E303">
        <f>(D303-((C303*(Main!$F$41/100))+(G303*(Main!$F$36/100))+(I303*(Main!$F$46/100))+(K303*(Main!$F$51/100))))/$E$6</f>
        <v>2.742086956521739</v>
      </c>
      <c r="F303">
        <f>'Req. Diario'!F302</f>
        <v>4.68704</v>
      </c>
      <c r="G303">
        <f>(F303-((C303*(Main!$G$41/100))+(E303*(Main!$G$31/100))+(I303*(Main!$G$46/100))+(K303*(Main!$G$51/100))))/$G$6</f>
        <v>7.811733333333333</v>
      </c>
      <c r="H303">
        <f>'Req. Diario'!G302</f>
        <v>0.802191098452582</v>
      </c>
      <c r="I303">
        <f>H303/$I$6</f>
        <v>5.013694365328637</v>
      </c>
      <c r="J303">
        <f>'Req. Diario'!H302</f>
        <v>2.79032146208</v>
      </c>
      <c r="K303">
        <f>J303/$K$6</f>
        <v>0.000279032146208</v>
      </c>
      <c r="L303">
        <f>'Req. Diario'!I302</f>
        <v>35.6483</v>
      </c>
      <c r="M303">
        <f>L303/$M$6</f>
        <v>0.0356483</v>
      </c>
    </row>
    <row r="304">
      <c r="B304">
        <f>'Req. Diario'!D303</f>
        <v>3.4847632314297234</v>
      </c>
      <c r="C304">
        <f>(B304-((E304*(Main!$E$31/100))+(G304*(Main!$E$36/100))+(I304*(Main!$E$46/100))+(K304*(Main!$E$51/100))))/$C$6</f>
        <v>6.502581694034371</v>
      </c>
      <c r="D304">
        <f>'Req. Diario'!E303</f>
        <v>1.26136</v>
      </c>
      <c r="E304">
        <f>(D304-((C304*(Main!$F$41/100))+(G304*(Main!$F$36/100))+(I304*(Main!$F$46/100))+(K304*(Main!$F$51/100))))/$E$6</f>
        <v>2.742086956521739</v>
      </c>
      <c r="F304">
        <f>'Req. Diario'!F303</f>
        <v>4.68704</v>
      </c>
      <c r="G304">
        <f>(F304-((C304*(Main!$G$41/100))+(E304*(Main!$G$31/100))+(I304*(Main!$G$46/100))+(K304*(Main!$G$51/100))))/$G$6</f>
        <v>7.811733333333333</v>
      </c>
      <c r="H304">
        <f>'Req. Diario'!G303</f>
        <v>0.802191098452582</v>
      </c>
      <c r="I304">
        <f>H304/$I$6</f>
        <v>5.013694365328637</v>
      </c>
      <c r="J304">
        <f>'Req. Diario'!H303</f>
        <v>2.79032146208</v>
      </c>
      <c r="K304">
        <f>J304/$K$6</f>
        <v>0.000279032146208</v>
      </c>
      <c r="L304">
        <f>'Req. Diario'!I303</f>
        <v>35.6483</v>
      </c>
      <c r="M304">
        <f>L304/$M$6</f>
        <v>0.0356483</v>
      </c>
    </row>
    <row r="305">
      <c r="B305">
        <f>'Req. Diario'!D304</f>
        <v>3.4847632314297234</v>
      </c>
      <c r="C305">
        <f>(B305-((E305*(Main!$E$31/100))+(G305*(Main!$E$36/100))+(I305*(Main!$E$46/100))+(K305*(Main!$E$51/100))))/$C$6</f>
        <v>6.502581694034371</v>
      </c>
      <c r="D305">
        <f>'Req. Diario'!E304</f>
        <v>1.26136</v>
      </c>
      <c r="E305">
        <f>(D305-((C305*(Main!$F$41/100))+(G305*(Main!$F$36/100))+(I305*(Main!$F$46/100))+(K305*(Main!$F$51/100))))/$E$6</f>
        <v>2.742086956521739</v>
      </c>
      <c r="F305">
        <f>'Req. Diario'!F304</f>
        <v>4.68704</v>
      </c>
      <c r="G305">
        <f>(F305-((C305*(Main!$G$41/100))+(E305*(Main!$G$31/100))+(I305*(Main!$G$46/100))+(K305*(Main!$G$51/100))))/$G$6</f>
        <v>7.811733333333333</v>
      </c>
      <c r="H305">
        <f>'Req. Diario'!G304</f>
        <v>0.802191098452582</v>
      </c>
      <c r="I305">
        <f>H305/$I$6</f>
        <v>5.013694365328637</v>
      </c>
      <c r="J305">
        <f>'Req. Diario'!H304</f>
        <v>2.79032146208</v>
      </c>
      <c r="K305">
        <f>J305/$K$6</f>
        <v>0.000279032146208</v>
      </c>
      <c r="L305">
        <f>'Req. Diario'!I304</f>
        <v>35.6483</v>
      </c>
      <c r="M305">
        <f>L305/$M$6</f>
        <v>0.0356483</v>
      </c>
    </row>
    <row r="306">
      <c r="B306">
        <f>'Req. Diario'!D305</f>
        <v>3.4847632314297234</v>
      </c>
      <c r="C306">
        <f>(B306-((E306*(Main!$E$31/100))+(G306*(Main!$E$36/100))+(I306*(Main!$E$46/100))+(K306*(Main!$E$51/100))))/$C$6</f>
        <v>6.502581694034371</v>
      </c>
      <c r="D306">
        <f>'Req. Diario'!E305</f>
        <v>1.26136</v>
      </c>
      <c r="E306">
        <f>(D306-((C306*(Main!$F$41/100))+(G306*(Main!$F$36/100))+(I306*(Main!$F$46/100))+(K306*(Main!$F$51/100))))/$E$6</f>
        <v>2.742086956521739</v>
      </c>
      <c r="F306">
        <f>'Req. Diario'!F305</f>
        <v>4.68704</v>
      </c>
      <c r="G306">
        <f>(F306-((C306*(Main!$G$41/100))+(E306*(Main!$G$31/100))+(I306*(Main!$G$46/100))+(K306*(Main!$G$51/100))))/$G$6</f>
        <v>7.811733333333333</v>
      </c>
      <c r="H306">
        <f>'Req. Diario'!G305</f>
        <v>0.802191098452582</v>
      </c>
      <c r="I306">
        <f>H306/$I$6</f>
        <v>5.013694365328637</v>
      </c>
      <c r="J306">
        <f>'Req. Diario'!H305</f>
        <v>2.79032146208</v>
      </c>
      <c r="K306">
        <f>J306/$K$6</f>
        <v>0.000279032146208</v>
      </c>
      <c r="L306">
        <f>'Req. Diario'!I305</f>
        <v>35.6483</v>
      </c>
      <c r="M306">
        <f>L306/$M$6</f>
        <v>0.0356483</v>
      </c>
    </row>
    <row r="307">
      <c r="B307">
        <f>'Req. Diario'!D306</f>
        <v>3.4847632314297234</v>
      </c>
      <c r="C307">
        <f>(B307-((E307*(Main!$E$31/100))+(G307*(Main!$E$36/100))+(I307*(Main!$E$46/100))+(K307*(Main!$E$51/100))))/$C$6</f>
        <v>6.502581694034371</v>
      </c>
      <c r="D307">
        <f>'Req. Diario'!E306</f>
        <v>1.26136</v>
      </c>
      <c r="E307">
        <f>(D307-((C307*(Main!$F$41/100))+(G307*(Main!$F$36/100))+(I307*(Main!$F$46/100))+(K307*(Main!$F$51/100))))/$E$6</f>
        <v>2.742086956521739</v>
      </c>
      <c r="F307">
        <f>'Req. Diario'!F306</f>
        <v>4.68704</v>
      </c>
      <c r="G307">
        <f>(F307-((C307*(Main!$G$41/100))+(E307*(Main!$G$31/100))+(I307*(Main!$G$46/100))+(K307*(Main!$G$51/100))))/$G$6</f>
        <v>7.811733333333333</v>
      </c>
      <c r="H307">
        <f>'Req. Diario'!G306</f>
        <v>0.802191098452582</v>
      </c>
      <c r="I307">
        <f>H307/$I$6</f>
        <v>5.013694365328637</v>
      </c>
      <c r="J307">
        <f>'Req. Diario'!H306</f>
        <v>2.79032146208</v>
      </c>
      <c r="K307">
        <f>J307/$K$6</f>
        <v>0.000279032146208</v>
      </c>
      <c r="L307">
        <f>'Req. Diario'!I306</f>
        <v>35.6483</v>
      </c>
      <c r="M307">
        <f>L307/$M$6</f>
        <v>0.0356483</v>
      </c>
    </row>
    <row r="308">
      <c r="A308">
        <v>44</v>
      </c>
      <c r="B308">
        <f>'Req. Diario'!D307</f>
        <v>3.4847632314297234</v>
      </c>
      <c r="C308">
        <f>(B308-((E308*(Main!$E$31/100))+(G308*(Main!$E$36/100))+(I308*(Main!$E$46/100))+(K308*(Main!$E$51/100))))/$C$6</f>
        <v>6.502581694034371</v>
      </c>
      <c r="D308">
        <f>'Req. Diario'!E307</f>
        <v>1.26136</v>
      </c>
      <c r="E308">
        <f>(D308-((C308*(Main!$F$41/100))+(G308*(Main!$F$36/100))+(I308*(Main!$F$46/100))+(K308*(Main!$F$51/100))))/$E$6</f>
        <v>2.742086956521739</v>
      </c>
      <c r="F308">
        <f>'Req. Diario'!F307</f>
        <v>4.68704</v>
      </c>
      <c r="G308">
        <f>(F308-((C308*(Main!$G$41/100))+(E308*(Main!$G$31/100))+(I308*(Main!$G$46/100))+(K308*(Main!$G$51/100))))/$G$6</f>
        <v>7.811733333333333</v>
      </c>
      <c r="H308">
        <f>'Req. Diario'!G307</f>
        <v>0.802191098452582</v>
      </c>
      <c r="I308">
        <f>H308/$I$6</f>
        <v>5.013694365328637</v>
      </c>
      <c r="J308">
        <f>'Req. Diario'!H307</f>
        <v>2.79032146208</v>
      </c>
      <c r="K308">
        <f>J308/$K$6</f>
        <v>0.000279032146208</v>
      </c>
      <c r="L308">
        <f>'Req. Diario'!I307</f>
        <v>35.6483</v>
      </c>
      <c r="M308">
        <f>L308/$M$6</f>
        <v>0.0356483</v>
      </c>
    </row>
    <row r="309">
      <c r="B309">
        <f>'Req. Diario'!D308</f>
        <v>3.4847632314297234</v>
      </c>
      <c r="C309">
        <f>(B309-((E309*(Main!$E$31/100))+(G309*(Main!$E$36/100))+(I309*(Main!$E$46/100))+(K309*(Main!$E$51/100))))/$C$6</f>
        <v>6.502581694034371</v>
      </c>
      <c r="D309">
        <f>'Req. Diario'!E308</f>
        <v>1.26136</v>
      </c>
      <c r="E309">
        <f>(D309-((C309*(Main!$F$41/100))+(G309*(Main!$F$36/100))+(I309*(Main!$F$46/100))+(K309*(Main!$F$51/100))))/$E$6</f>
        <v>2.742086956521739</v>
      </c>
      <c r="F309">
        <f>'Req. Diario'!F308</f>
        <v>4.68704</v>
      </c>
      <c r="G309">
        <f>(F309-((C309*(Main!$G$41/100))+(E309*(Main!$G$31/100))+(I309*(Main!$G$46/100))+(K309*(Main!$G$51/100))))/$G$6</f>
        <v>7.811733333333333</v>
      </c>
      <c r="H309">
        <f>'Req. Diario'!G308</f>
        <v>0.802191098452582</v>
      </c>
      <c r="I309">
        <f>H309/$I$6</f>
        <v>5.013694365328637</v>
      </c>
      <c r="J309">
        <f>'Req. Diario'!H308</f>
        <v>2.79032146208</v>
      </c>
      <c r="K309">
        <f>J309/$K$6</f>
        <v>0.000279032146208</v>
      </c>
      <c r="L309">
        <f>'Req. Diario'!I308</f>
        <v>35.6483</v>
      </c>
      <c r="M309">
        <f>L309/$M$6</f>
        <v>0.0356483</v>
      </c>
    </row>
    <row r="310">
      <c r="B310">
        <f>'Req. Diario'!D309</f>
        <v>3.4847632314297234</v>
      </c>
      <c r="C310">
        <f>(B310-((E310*(Main!$E$31/100))+(G310*(Main!$E$36/100))+(I310*(Main!$E$46/100))+(K310*(Main!$E$51/100))))/$C$6</f>
        <v>6.502581694034371</v>
      </c>
      <c r="D310">
        <f>'Req. Diario'!E309</f>
        <v>1.26136</v>
      </c>
      <c r="E310">
        <f>(D310-((C310*(Main!$F$41/100))+(G310*(Main!$F$36/100))+(I310*(Main!$F$46/100))+(K310*(Main!$F$51/100))))/$E$6</f>
        <v>2.742086956521739</v>
      </c>
      <c r="F310">
        <f>'Req. Diario'!F309</f>
        <v>4.68704</v>
      </c>
      <c r="G310">
        <f>(F310-((C310*(Main!$G$41/100))+(E310*(Main!$G$31/100))+(I310*(Main!$G$46/100))+(K310*(Main!$G$51/100))))/$G$6</f>
        <v>7.811733333333333</v>
      </c>
      <c r="H310">
        <f>'Req. Diario'!G309</f>
        <v>0.802191098452582</v>
      </c>
      <c r="I310">
        <f>H310/$I$6</f>
        <v>5.013694365328637</v>
      </c>
      <c r="J310">
        <f>'Req. Diario'!H309</f>
        <v>2.79032146208</v>
      </c>
      <c r="K310">
        <f>J310/$K$6</f>
        <v>0.000279032146208</v>
      </c>
      <c r="L310">
        <f>'Req. Diario'!I309</f>
        <v>35.6483</v>
      </c>
      <c r="M310">
        <f>L310/$M$6</f>
        <v>0.0356483</v>
      </c>
    </row>
    <row r="311">
      <c r="B311">
        <f>'Req. Diario'!D310</f>
        <v>3.4847632314297234</v>
      </c>
      <c r="C311">
        <f>(B311-((E311*(Main!$E$31/100))+(G311*(Main!$E$36/100))+(I311*(Main!$E$46/100))+(K311*(Main!$E$51/100))))/$C$6</f>
        <v>6.502581694034371</v>
      </c>
      <c r="D311">
        <f>'Req. Diario'!E310</f>
        <v>1.26136</v>
      </c>
      <c r="E311">
        <f>(D311-((C311*(Main!$F$41/100))+(G311*(Main!$F$36/100))+(I311*(Main!$F$46/100))+(K311*(Main!$F$51/100))))/$E$6</f>
        <v>2.742086956521739</v>
      </c>
      <c r="F311">
        <f>'Req. Diario'!F310</f>
        <v>4.68704</v>
      </c>
      <c r="G311">
        <f>(F311-((C311*(Main!$G$41/100))+(E311*(Main!$G$31/100))+(I311*(Main!$G$46/100))+(K311*(Main!$G$51/100))))/$G$6</f>
        <v>7.811733333333333</v>
      </c>
      <c r="H311">
        <f>'Req. Diario'!G310</f>
        <v>0.802191098452582</v>
      </c>
      <c r="I311">
        <f>H311/$I$6</f>
        <v>5.013694365328637</v>
      </c>
      <c r="J311">
        <f>'Req. Diario'!H310</f>
        <v>2.79032146208</v>
      </c>
      <c r="K311">
        <f>J311/$K$6</f>
        <v>0.000279032146208</v>
      </c>
      <c r="L311">
        <f>'Req. Diario'!I310</f>
        <v>35.6483</v>
      </c>
      <c r="M311">
        <f>L311/$M$6</f>
        <v>0.0356483</v>
      </c>
    </row>
    <row r="312">
      <c r="B312">
        <f>'Req. Diario'!D311</f>
        <v>3.4847632314297234</v>
      </c>
      <c r="C312">
        <f>(B312-((E312*(Main!$E$31/100))+(G312*(Main!$E$36/100))+(I312*(Main!$E$46/100))+(K312*(Main!$E$51/100))))/$C$6</f>
        <v>6.502581694034371</v>
      </c>
      <c r="D312">
        <f>'Req. Diario'!E311</f>
        <v>1.26136</v>
      </c>
      <c r="E312">
        <f>(D312-((C312*(Main!$F$41/100))+(G312*(Main!$F$36/100))+(I312*(Main!$F$46/100))+(K312*(Main!$F$51/100))))/$E$6</f>
        <v>2.742086956521739</v>
      </c>
      <c r="F312">
        <f>'Req. Diario'!F311</f>
        <v>4.68704</v>
      </c>
      <c r="G312">
        <f>(F312-((C312*(Main!$G$41/100))+(E312*(Main!$G$31/100))+(I312*(Main!$G$46/100))+(K312*(Main!$G$51/100))))/$G$6</f>
        <v>7.811733333333333</v>
      </c>
      <c r="H312">
        <f>'Req. Diario'!G311</f>
        <v>0.802191098452582</v>
      </c>
      <c r="I312">
        <f>H312/$I$6</f>
        <v>5.013694365328637</v>
      </c>
      <c r="J312">
        <f>'Req. Diario'!H311</f>
        <v>2.79032146208</v>
      </c>
      <c r="K312">
        <f>J312/$K$6</f>
        <v>0.000279032146208</v>
      </c>
      <c r="L312">
        <f>'Req. Diario'!I311</f>
        <v>35.6483</v>
      </c>
      <c r="M312">
        <f>L312/$M$6</f>
        <v>0.0356483</v>
      </c>
    </row>
    <row r="313">
      <c r="B313">
        <f>'Req. Diario'!D312</f>
        <v>3.4847632314297234</v>
      </c>
      <c r="C313">
        <f>(B313-((E313*(Main!$E$31/100))+(G313*(Main!$E$36/100))+(I313*(Main!$E$46/100))+(K313*(Main!$E$51/100))))/$C$6</f>
        <v>6.502581694034371</v>
      </c>
      <c r="D313">
        <f>'Req. Diario'!E312</f>
        <v>1.26136</v>
      </c>
      <c r="E313">
        <f>(D313-((C313*(Main!$F$41/100))+(G313*(Main!$F$36/100))+(I313*(Main!$F$46/100))+(K313*(Main!$F$51/100))))/$E$6</f>
        <v>2.742086956521739</v>
      </c>
      <c r="F313">
        <f>'Req. Diario'!F312</f>
        <v>4.68704</v>
      </c>
      <c r="G313">
        <f>(F313-((C313*(Main!$G$41/100))+(E313*(Main!$G$31/100))+(I313*(Main!$G$46/100))+(K313*(Main!$G$51/100))))/$G$6</f>
        <v>7.811733333333333</v>
      </c>
      <c r="H313">
        <f>'Req. Diario'!G312</f>
        <v>0.802191098452582</v>
      </c>
      <c r="I313">
        <f>H313/$I$6</f>
        <v>5.013694365328637</v>
      </c>
      <c r="J313">
        <f>'Req. Diario'!H312</f>
        <v>2.79032146208</v>
      </c>
      <c r="K313">
        <f>J313/$K$6</f>
        <v>0.000279032146208</v>
      </c>
      <c r="L313">
        <f>'Req. Diario'!I312</f>
        <v>35.6483</v>
      </c>
      <c r="M313">
        <f>L313/$M$6</f>
        <v>0.0356483</v>
      </c>
    </row>
    <row r="314">
      <c r="B314">
        <f>'Req. Diario'!D313</f>
        <v>3.4847632314297234</v>
      </c>
      <c r="C314">
        <f>(B314-((E314*(Main!$E$31/100))+(G314*(Main!$E$36/100))+(I314*(Main!$E$46/100))+(K314*(Main!$E$51/100))))/$C$6</f>
        <v>6.502581694034371</v>
      </c>
      <c r="D314">
        <f>'Req. Diario'!E313</f>
        <v>1.26136</v>
      </c>
      <c r="E314">
        <f>(D314-((C314*(Main!$F$41/100))+(G314*(Main!$F$36/100))+(I314*(Main!$F$46/100))+(K314*(Main!$F$51/100))))/$E$6</f>
        <v>2.742086956521739</v>
      </c>
      <c r="F314">
        <f>'Req. Diario'!F313</f>
        <v>4.68704</v>
      </c>
      <c r="G314">
        <f>(F314-((C314*(Main!$G$41/100))+(E314*(Main!$G$31/100))+(I314*(Main!$G$46/100))+(K314*(Main!$G$51/100))))/$G$6</f>
        <v>7.811733333333333</v>
      </c>
      <c r="H314">
        <f>'Req. Diario'!G313</f>
        <v>0.802191098452582</v>
      </c>
      <c r="I314">
        <f>H314/$I$6</f>
        <v>5.013694365328637</v>
      </c>
      <c r="J314">
        <f>'Req. Diario'!H313</f>
        <v>2.79032146208</v>
      </c>
      <c r="K314">
        <f>J314/$K$6</f>
        <v>0.000279032146208</v>
      </c>
      <c r="L314">
        <f>'Req. Diario'!I313</f>
        <v>35.6483</v>
      </c>
      <c r="M314">
        <f>L314/$M$6</f>
        <v>0.0356483</v>
      </c>
    </row>
    <row r="315">
      <c r="A315">
        <v>45</v>
      </c>
      <c r="B315">
        <f>'Req. Diario'!D314</f>
        <v>3.4847632314297234</v>
      </c>
      <c r="C315">
        <f>(B315-((E315*(Main!$E$31/100))+(G315*(Main!$E$36/100))+(I315*(Main!$E$46/100))+(K315*(Main!$E$51/100))))/$C$6</f>
        <v>6.502581694034371</v>
      </c>
      <c r="D315">
        <f>'Req. Diario'!E314</f>
        <v>1.26136</v>
      </c>
      <c r="E315">
        <f>(D315-((C315*(Main!$F$41/100))+(G315*(Main!$F$36/100))+(I315*(Main!$F$46/100))+(K315*(Main!$F$51/100))))/$E$6</f>
        <v>2.742086956521739</v>
      </c>
      <c r="F315">
        <f>'Req. Diario'!F314</f>
        <v>4.68704</v>
      </c>
      <c r="G315">
        <f>(F315-((C315*(Main!$G$41/100))+(E315*(Main!$G$31/100))+(I315*(Main!$G$46/100))+(K315*(Main!$G$51/100))))/$G$6</f>
        <v>7.811733333333333</v>
      </c>
      <c r="H315">
        <f>'Req. Diario'!G314</f>
        <v>0.802191098452582</v>
      </c>
      <c r="I315">
        <f>H315/$I$6</f>
        <v>5.013694365328637</v>
      </c>
      <c r="J315">
        <f>'Req. Diario'!H314</f>
        <v>2.79032146208</v>
      </c>
      <c r="K315">
        <f>J315/$K$6</f>
        <v>0.000279032146208</v>
      </c>
      <c r="L315">
        <f>'Req. Diario'!I314</f>
        <v>35.6483</v>
      </c>
      <c r="M315">
        <f>L315/$M$6</f>
        <v>0.0356483</v>
      </c>
    </row>
    <row r="316">
      <c r="B316">
        <f>'Req. Diario'!D315</f>
        <v>3.4847632314297234</v>
      </c>
      <c r="C316">
        <f>(B316-((E316*(Main!$E$31/100))+(G316*(Main!$E$36/100))+(I316*(Main!$E$46/100))+(K316*(Main!$E$51/100))))/$C$6</f>
        <v>6.502581694034371</v>
      </c>
      <c r="D316">
        <f>'Req. Diario'!E315</f>
        <v>1.26136</v>
      </c>
      <c r="E316">
        <f>(D316-((C316*(Main!$F$41/100))+(G316*(Main!$F$36/100))+(I316*(Main!$F$46/100))+(K316*(Main!$F$51/100))))/$E$6</f>
        <v>2.742086956521739</v>
      </c>
      <c r="F316">
        <f>'Req. Diario'!F315</f>
        <v>4.68704</v>
      </c>
      <c r="G316">
        <f>(F316-((C316*(Main!$G$41/100))+(E316*(Main!$G$31/100))+(I316*(Main!$G$46/100))+(K316*(Main!$G$51/100))))/$G$6</f>
        <v>7.811733333333333</v>
      </c>
      <c r="H316">
        <f>'Req. Diario'!G315</f>
        <v>0.802191098452582</v>
      </c>
      <c r="I316">
        <f>H316/$I$6</f>
        <v>5.013694365328637</v>
      </c>
      <c r="J316">
        <f>'Req. Diario'!H315</f>
        <v>2.79032146208</v>
      </c>
      <c r="K316">
        <f>J316/$K$6</f>
        <v>0.000279032146208</v>
      </c>
      <c r="L316">
        <f>'Req. Diario'!I315</f>
        <v>35.6483</v>
      </c>
      <c r="M316">
        <f>L316/$M$6</f>
        <v>0.0356483</v>
      </c>
    </row>
    <row r="317">
      <c r="B317">
        <f>'Req. Diario'!D316</f>
        <v>3.4847632314297234</v>
      </c>
      <c r="C317">
        <f>(B317-((E317*(Main!$E$31/100))+(G317*(Main!$E$36/100))+(I317*(Main!$E$46/100))+(K317*(Main!$E$51/100))))/$C$6</f>
        <v>6.502581694034371</v>
      </c>
      <c r="D317">
        <f>'Req. Diario'!E316</f>
        <v>1.26136</v>
      </c>
      <c r="E317">
        <f>(D317-((C317*(Main!$F$41/100))+(G317*(Main!$F$36/100))+(I317*(Main!$F$46/100))+(K317*(Main!$F$51/100))))/$E$6</f>
        <v>2.742086956521739</v>
      </c>
      <c r="F317">
        <f>'Req. Diario'!F316</f>
        <v>4.68704</v>
      </c>
      <c r="G317">
        <f>(F317-((C317*(Main!$G$41/100))+(E317*(Main!$G$31/100))+(I317*(Main!$G$46/100))+(K317*(Main!$G$51/100))))/$G$6</f>
        <v>7.811733333333333</v>
      </c>
      <c r="H317">
        <f>'Req. Diario'!G316</f>
        <v>0.802191098452582</v>
      </c>
      <c r="I317">
        <f>H317/$I$6</f>
        <v>5.013694365328637</v>
      </c>
      <c r="J317">
        <f>'Req. Diario'!H316</f>
        <v>2.79032146208</v>
      </c>
      <c r="K317">
        <f>J317/$K$6</f>
        <v>0.000279032146208</v>
      </c>
      <c r="L317">
        <f>'Req. Diario'!I316</f>
        <v>35.6483</v>
      </c>
      <c r="M317">
        <f>L317/$M$6</f>
        <v>0.0356483</v>
      </c>
    </row>
    <row r="318">
      <c r="B318">
        <f>'Req. Diario'!D317</f>
        <v>3.4847632314297234</v>
      </c>
      <c r="C318">
        <f>(B318-((E318*(Main!$E$31/100))+(G318*(Main!$E$36/100))+(I318*(Main!$E$46/100))+(K318*(Main!$E$51/100))))/$C$6</f>
        <v>6.502581694034371</v>
      </c>
      <c r="D318">
        <f>'Req. Diario'!E317</f>
        <v>1.26136</v>
      </c>
      <c r="E318">
        <f>(D318-((C318*(Main!$F$41/100))+(G318*(Main!$F$36/100))+(I318*(Main!$F$46/100))+(K318*(Main!$F$51/100))))/$E$6</f>
        <v>2.742086956521739</v>
      </c>
      <c r="F318">
        <f>'Req. Diario'!F317</f>
        <v>4.68704</v>
      </c>
      <c r="G318">
        <f>(F318-((C318*(Main!$G$41/100))+(E318*(Main!$G$31/100))+(I318*(Main!$G$46/100))+(K318*(Main!$G$51/100))))/$G$6</f>
        <v>7.811733333333333</v>
      </c>
      <c r="H318">
        <f>'Req. Diario'!G317</f>
        <v>0.802191098452582</v>
      </c>
      <c r="I318">
        <f>H318/$I$6</f>
        <v>5.013694365328637</v>
      </c>
      <c r="J318">
        <f>'Req. Diario'!H317</f>
        <v>2.79032146208</v>
      </c>
      <c r="K318">
        <f>J318/$K$6</f>
        <v>0.000279032146208</v>
      </c>
      <c r="L318">
        <f>'Req. Diario'!I317</f>
        <v>35.6483</v>
      </c>
      <c r="M318">
        <f>L318/$M$6</f>
        <v>0.0356483</v>
      </c>
    </row>
    <row r="319">
      <c r="B319">
        <f>'Req. Diario'!D318</f>
        <v>3.4847632314297234</v>
      </c>
      <c r="C319">
        <f>(B319-((E319*(Main!$E$31/100))+(G319*(Main!$E$36/100))+(I319*(Main!$E$46/100))+(K319*(Main!$E$51/100))))/$C$6</f>
        <v>6.502581694034371</v>
      </c>
      <c r="D319">
        <f>'Req. Diario'!E318</f>
        <v>1.26136</v>
      </c>
      <c r="E319">
        <f>(D319-((C319*(Main!$F$41/100))+(G319*(Main!$F$36/100))+(I319*(Main!$F$46/100))+(K319*(Main!$F$51/100))))/$E$6</f>
        <v>2.742086956521739</v>
      </c>
      <c r="F319">
        <f>'Req. Diario'!F318</f>
        <v>4.68704</v>
      </c>
      <c r="G319">
        <f>(F319-((C319*(Main!$G$41/100))+(E319*(Main!$G$31/100))+(I319*(Main!$G$46/100))+(K319*(Main!$G$51/100))))/$G$6</f>
        <v>7.811733333333333</v>
      </c>
      <c r="H319">
        <f>'Req. Diario'!G318</f>
        <v>0.802191098452582</v>
      </c>
      <c r="I319">
        <f>H319/$I$6</f>
        <v>5.013694365328637</v>
      </c>
      <c r="J319">
        <f>'Req. Diario'!H318</f>
        <v>2.79032146208</v>
      </c>
      <c r="K319">
        <f>J319/$K$6</f>
        <v>0.000279032146208</v>
      </c>
      <c r="L319">
        <f>'Req. Diario'!I318</f>
        <v>35.6483</v>
      </c>
      <c r="M319">
        <f>L319/$M$6</f>
        <v>0.0356483</v>
      </c>
    </row>
    <row r="320">
      <c r="B320">
        <f>'Req. Diario'!D319</f>
        <v>3.4847632314297234</v>
      </c>
      <c r="C320">
        <f>(B320-((E320*(Main!$E$31/100))+(G320*(Main!$E$36/100))+(I320*(Main!$E$46/100))+(K320*(Main!$E$51/100))))/$C$6</f>
        <v>6.502581694034371</v>
      </c>
      <c r="D320">
        <f>'Req. Diario'!E319</f>
        <v>1.26136</v>
      </c>
      <c r="E320">
        <f>(D320-((C320*(Main!$F$41/100))+(G320*(Main!$F$36/100))+(I320*(Main!$F$46/100))+(K320*(Main!$F$51/100))))/$E$6</f>
        <v>2.742086956521739</v>
      </c>
      <c r="F320">
        <f>'Req. Diario'!F319</f>
        <v>4.68704</v>
      </c>
      <c r="G320">
        <f>(F320-((C320*(Main!$G$41/100))+(E320*(Main!$G$31/100))+(I320*(Main!$G$46/100))+(K320*(Main!$G$51/100))))/$G$6</f>
        <v>7.811733333333333</v>
      </c>
      <c r="H320">
        <f>'Req. Diario'!G319</f>
        <v>0.802191098452582</v>
      </c>
      <c r="I320">
        <f>H320/$I$6</f>
        <v>5.013694365328637</v>
      </c>
      <c r="J320">
        <f>'Req. Diario'!H319</f>
        <v>2.79032146208</v>
      </c>
      <c r="K320">
        <f>J320/$K$6</f>
        <v>0.000279032146208</v>
      </c>
      <c r="L320">
        <f>'Req. Diario'!I319</f>
        <v>35.6483</v>
      </c>
      <c r="M320">
        <f>L320/$M$6</f>
        <v>0.0356483</v>
      </c>
    </row>
    <row r="321">
      <c r="B321">
        <f>'Req. Diario'!D320</f>
        <v>3.4847632314297234</v>
      </c>
      <c r="C321">
        <f>(B321-((E321*(Main!$E$31/100))+(G321*(Main!$E$36/100))+(I321*(Main!$E$46/100))+(K321*(Main!$E$51/100))))/$C$6</f>
        <v>6.502581694034371</v>
      </c>
      <c r="D321">
        <f>'Req. Diario'!E320</f>
        <v>1.26136</v>
      </c>
      <c r="E321">
        <f>(D321-((C321*(Main!$F$41/100))+(G321*(Main!$F$36/100))+(I321*(Main!$F$46/100))+(K321*(Main!$F$51/100))))/$E$6</f>
        <v>2.742086956521739</v>
      </c>
      <c r="F321">
        <f>'Req. Diario'!F320</f>
        <v>4.68704</v>
      </c>
      <c r="G321">
        <f>(F321-((C321*(Main!$G$41/100))+(E321*(Main!$G$31/100))+(I321*(Main!$G$46/100))+(K321*(Main!$G$51/100))))/$G$6</f>
        <v>7.811733333333333</v>
      </c>
      <c r="H321">
        <f>'Req. Diario'!G320</f>
        <v>0.802191098452582</v>
      </c>
      <c r="I321">
        <f>H321/$I$6</f>
        <v>5.013694365328637</v>
      </c>
      <c r="J321">
        <f>'Req. Diario'!H320</f>
        <v>2.79032146208</v>
      </c>
      <c r="K321">
        <f>J321/$K$6</f>
        <v>0.000279032146208</v>
      </c>
      <c r="L321">
        <f>'Req. Diario'!I320</f>
        <v>35.6483</v>
      </c>
      <c r="M321">
        <f>L321/$M$6</f>
        <v>0.0356483</v>
      </c>
    </row>
    <row r="322">
      <c r="A322">
        <v>46</v>
      </c>
      <c r="B322">
        <f>'Req. Diario'!D321</f>
        <v>3.4847632314297234</v>
      </c>
      <c r="C322">
        <f>(B322-((E322*(Main!$E$31/100))+(G322*(Main!$E$36/100))+(I322*(Main!$E$46/100))+(K322*(Main!$E$51/100))))/$C$6</f>
        <v>6.502581694034371</v>
      </c>
      <c r="D322">
        <f>'Req. Diario'!E321</f>
        <v>1.26136</v>
      </c>
      <c r="E322">
        <f>(D322-((C322*(Main!$F$41/100))+(G322*(Main!$F$36/100))+(I322*(Main!$F$46/100))+(K322*(Main!$F$51/100))))/$E$6</f>
        <v>2.742086956521739</v>
      </c>
      <c r="F322">
        <f>'Req. Diario'!F321</f>
        <v>4.68704</v>
      </c>
      <c r="G322">
        <f>(F322-((C322*(Main!$G$41/100))+(E322*(Main!$G$31/100))+(I322*(Main!$G$46/100))+(K322*(Main!$G$51/100))))/$G$6</f>
        <v>7.811733333333333</v>
      </c>
      <c r="H322">
        <f>'Req. Diario'!G321</f>
        <v>0.802191098452582</v>
      </c>
      <c r="I322">
        <f>H322/$I$6</f>
        <v>5.013694365328637</v>
      </c>
      <c r="J322">
        <f>'Req. Diario'!H321</f>
        <v>2.79032146208</v>
      </c>
      <c r="K322">
        <f>J322/$K$6</f>
        <v>0.000279032146208</v>
      </c>
      <c r="L322">
        <f>'Req. Diario'!I321</f>
        <v>35.6483</v>
      </c>
      <c r="M322">
        <f>L322/$M$6</f>
        <v>0.0356483</v>
      </c>
    </row>
    <row r="323">
      <c r="B323">
        <f>'Req. Diario'!D322</f>
        <v>3.4847632314297234</v>
      </c>
      <c r="C323">
        <f>(B323-((E323*(Main!$E$31/100))+(G323*(Main!$E$36/100))+(I323*(Main!$E$46/100))+(K323*(Main!$E$51/100))))/$C$6</f>
        <v>6.502581694034371</v>
      </c>
      <c r="D323">
        <f>'Req. Diario'!E322</f>
        <v>1.26136</v>
      </c>
      <c r="E323">
        <f>(D323-((C323*(Main!$F$41/100))+(G323*(Main!$F$36/100))+(I323*(Main!$F$46/100))+(K323*(Main!$F$51/100))))/$E$6</f>
        <v>2.742086956521739</v>
      </c>
      <c r="F323">
        <f>'Req. Diario'!F322</f>
        <v>4.68704</v>
      </c>
      <c r="G323">
        <f>(F323-((C323*(Main!$G$41/100))+(E323*(Main!$G$31/100))+(I323*(Main!$G$46/100))+(K323*(Main!$G$51/100))))/$G$6</f>
        <v>7.811733333333333</v>
      </c>
      <c r="H323">
        <f>'Req. Diario'!G322</f>
        <v>0.802191098452582</v>
      </c>
      <c r="I323">
        <f>H323/$I$6</f>
        <v>5.013694365328637</v>
      </c>
      <c r="J323">
        <f>'Req. Diario'!H322</f>
        <v>2.79032146208</v>
      </c>
      <c r="K323">
        <f>J323/$K$6</f>
        <v>0.000279032146208</v>
      </c>
      <c r="L323">
        <f>'Req. Diario'!I322</f>
        <v>35.6483</v>
      </c>
      <c r="M323">
        <f>L323/$M$6</f>
        <v>0.0356483</v>
      </c>
    </row>
    <row r="324">
      <c r="B324">
        <f>'Req. Diario'!D323</f>
        <v>3.4847632314297234</v>
      </c>
      <c r="C324">
        <f>(B324-((E324*(Main!$E$31/100))+(G324*(Main!$E$36/100))+(I324*(Main!$E$46/100))+(K324*(Main!$E$51/100))))/$C$6</f>
        <v>6.502581694034371</v>
      </c>
      <c r="D324">
        <f>'Req. Diario'!E323</f>
        <v>1.26136</v>
      </c>
      <c r="E324">
        <f>(D324-((C324*(Main!$F$41/100))+(G324*(Main!$F$36/100))+(I324*(Main!$F$46/100))+(K324*(Main!$F$51/100))))/$E$6</f>
        <v>2.742086956521739</v>
      </c>
      <c r="F324">
        <f>'Req. Diario'!F323</f>
        <v>4.68704</v>
      </c>
      <c r="G324">
        <f>(F324-((C324*(Main!$G$41/100))+(E324*(Main!$G$31/100))+(I324*(Main!$G$46/100))+(K324*(Main!$G$51/100))))/$G$6</f>
        <v>7.811733333333333</v>
      </c>
      <c r="H324">
        <f>'Req. Diario'!G323</f>
        <v>0.802191098452582</v>
      </c>
      <c r="I324">
        <f>H324/$I$6</f>
        <v>5.013694365328637</v>
      </c>
      <c r="J324">
        <f>'Req. Diario'!H323</f>
        <v>2.79032146208</v>
      </c>
      <c r="K324">
        <f>J324/$K$6</f>
        <v>0.000279032146208</v>
      </c>
      <c r="L324">
        <f>'Req. Diario'!I323</f>
        <v>35.6483</v>
      </c>
      <c r="M324">
        <f>L324/$M$6</f>
        <v>0.0356483</v>
      </c>
    </row>
    <row r="325">
      <c r="B325">
        <f>'Req. Diario'!D324</f>
        <v>3.4847632314297234</v>
      </c>
      <c r="C325">
        <f>(B325-((E325*(Main!$E$31/100))+(G325*(Main!$E$36/100))+(I325*(Main!$E$46/100))+(K325*(Main!$E$51/100))))/$C$6</f>
        <v>6.502581694034371</v>
      </c>
      <c r="D325">
        <f>'Req. Diario'!E324</f>
        <v>1.26136</v>
      </c>
      <c r="E325">
        <f>(D325-((C325*(Main!$F$41/100))+(G325*(Main!$F$36/100))+(I325*(Main!$F$46/100))+(K325*(Main!$F$51/100))))/$E$6</f>
        <v>2.742086956521739</v>
      </c>
      <c r="F325">
        <f>'Req. Diario'!F324</f>
        <v>4.68704</v>
      </c>
      <c r="G325">
        <f>(F325-((C325*(Main!$G$41/100))+(E325*(Main!$G$31/100))+(I325*(Main!$G$46/100))+(K325*(Main!$G$51/100))))/$G$6</f>
        <v>7.811733333333333</v>
      </c>
      <c r="H325">
        <f>'Req. Diario'!G324</f>
        <v>0.802191098452582</v>
      </c>
      <c r="I325">
        <f>H325/$I$6</f>
        <v>5.013694365328637</v>
      </c>
      <c r="J325">
        <f>'Req. Diario'!H324</f>
        <v>2.79032146208</v>
      </c>
      <c r="K325">
        <f>J325/$K$6</f>
        <v>0.000279032146208</v>
      </c>
      <c r="L325">
        <f>'Req. Diario'!I324</f>
        <v>35.6483</v>
      </c>
      <c r="M325">
        <f>L325/$M$6</f>
        <v>0.0356483</v>
      </c>
    </row>
    <row r="326">
      <c r="B326">
        <f>'Req. Diario'!D325</f>
        <v>3.4847632314297234</v>
      </c>
      <c r="C326">
        <f>(B326-((E326*(Main!$E$31/100))+(G326*(Main!$E$36/100))+(I326*(Main!$E$46/100))+(K326*(Main!$E$51/100))))/$C$6</f>
        <v>6.502581694034371</v>
      </c>
      <c r="D326">
        <f>'Req. Diario'!E325</f>
        <v>1.26136</v>
      </c>
      <c r="E326">
        <f>(D326-((C326*(Main!$F$41/100))+(G326*(Main!$F$36/100))+(I326*(Main!$F$46/100))+(K326*(Main!$F$51/100))))/$E$6</f>
        <v>2.742086956521739</v>
      </c>
      <c r="F326">
        <f>'Req. Diario'!F325</f>
        <v>4.68704</v>
      </c>
      <c r="G326">
        <f>(F326-((C326*(Main!$G$41/100))+(E326*(Main!$G$31/100))+(I326*(Main!$G$46/100))+(K326*(Main!$G$51/100))))/$G$6</f>
        <v>7.811733333333333</v>
      </c>
      <c r="H326">
        <f>'Req. Diario'!G325</f>
        <v>0.802191098452582</v>
      </c>
      <c r="I326">
        <f>H326/$I$6</f>
        <v>5.013694365328637</v>
      </c>
      <c r="J326">
        <f>'Req. Diario'!H325</f>
        <v>2.79032146208</v>
      </c>
      <c r="K326">
        <f>J326/$K$6</f>
        <v>0.000279032146208</v>
      </c>
      <c r="L326">
        <f>'Req. Diario'!I325</f>
        <v>35.6483</v>
      </c>
      <c r="M326">
        <f>L326/$M$6</f>
        <v>0.0356483</v>
      </c>
    </row>
    <row r="327">
      <c r="B327">
        <f>'Req. Diario'!D326</f>
        <v>3.4847632314297234</v>
      </c>
      <c r="C327">
        <f>(B327-((E327*(Main!$E$31/100))+(G327*(Main!$E$36/100))+(I327*(Main!$E$46/100))+(K327*(Main!$E$51/100))))/$C$6</f>
        <v>6.502581694034371</v>
      </c>
      <c r="D327">
        <f>'Req. Diario'!E326</f>
        <v>1.26136</v>
      </c>
      <c r="E327">
        <f>(D327-((C327*(Main!$F$41/100))+(G327*(Main!$F$36/100))+(I327*(Main!$F$46/100))+(K327*(Main!$F$51/100))))/$E$6</f>
        <v>2.742086956521739</v>
      </c>
      <c r="F327">
        <f>'Req. Diario'!F326</f>
        <v>4.68704</v>
      </c>
      <c r="G327">
        <f>(F327-((C327*(Main!$G$41/100))+(E327*(Main!$G$31/100))+(I327*(Main!$G$46/100))+(K327*(Main!$G$51/100))))/$G$6</f>
        <v>7.811733333333333</v>
      </c>
      <c r="H327">
        <f>'Req. Diario'!G326</f>
        <v>0.802191098452582</v>
      </c>
      <c r="I327">
        <f>H327/$I$6</f>
        <v>5.013694365328637</v>
      </c>
      <c r="J327">
        <f>'Req. Diario'!H326</f>
        <v>2.79032146208</v>
      </c>
      <c r="K327">
        <f>J327/$K$6</f>
        <v>0.000279032146208</v>
      </c>
      <c r="L327">
        <f>'Req. Diario'!I326</f>
        <v>35.6483</v>
      </c>
      <c r="M327">
        <f>L327/$M$6</f>
        <v>0.0356483</v>
      </c>
    </row>
    <row r="328">
      <c r="B328">
        <f>'Req. Diario'!D327</f>
        <v>3.4847632314297234</v>
      </c>
      <c r="C328">
        <f>(B328-((E328*(Main!$E$31/100))+(G328*(Main!$E$36/100))+(I328*(Main!$E$46/100))+(K328*(Main!$E$51/100))))/$C$6</f>
        <v>6.502581694034371</v>
      </c>
      <c r="D328">
        <f>'Req. Diario'!E327</f>
        <v>1.26136</v>
      </c>
      <c r="E328">
        <f>(D328-((C328*(Main!$F$41/100))+(G328*(Main!$F$36/100))+(I328*(Main!$F$46/100))+(K328*(Main!$F$51/100))))/$E$6</f>
        <v>2.742086956521739</v>
      </c>
      <c r="F328">
        <f>'Req. Diario'!F327</f>
        <v>4.68704</v>
      </c>
      <c r="G328">
        <f>(F328-((C328*(Main!$G$41/100))+(E328*(Main!$G$31/100))+(I328*(Main!$G$46/100))+(K328*(Main!$G$51/100))))/$G$6</f>
        <v>7.811733333333333</v>
      </c>
      <c r="H328">
        <f>'Req. Diario'!G327</f>
        <v>0.802191098452582</v>
      </c>
      <c r="I328">
        <f>H328/$I$6</f>
        <v>5.013694365328637</v>
      </c>
      <c r="J328">
        <f>'Req. Diario'!H327</f>
        <v>2.79032146208</v>
      </c>
      <c r="K328">
        <f>J328/$K$6</f>
        <v>0.000279032146208</v>
      </c>
      <c r="L328">
        <f>'Req. Diario'!I327</f>
        <v>35.6483</v>
      </c>
      <c r="M328">
        <f>L328/$M$6</f>
        <v>0.0356483</v>
      </c>
    </row>
    <row r="329">
      <c r="A329">
        <v>47</v>
      </c>
      <c r="B329">
        <f>'Req. Diario'!D328</f>
        <v>2.090857938857834</v>
      </c>
      <c r="C329">
        <f>(B329-((E329*(Main!$E$31/100))+(G329*(Main!$E$36/100))+(I329*(Main!$E$46/100))+(K329*(Main!$E$51/100))))/$C$6</f>
        <v>3.4723527971389583</v>
      </c>
      <c r="D329">
        <f>'Req. Diario'!E328</f>
        <v>1.26136</v>
      </c>
      <c r="E329">
        <f>(D329-((C329*(Main!$F$41/100))+(G329*(Main!$F$36/100))+(I329*(Main!$F$46/100))+(K329*(Main!$F$51/100))))/$E$6</f>
        <v>2.742086956521739</v>
      </c>
      <c r="F329">
        <f>'Req. Diario'!F328</f>
        <v>4.68704</v>
      </c>
      <c r="G329">
        <f>(F329-((C329*(Main!$G$41/100))+(E329*(Main!$G$31/100))+(I329*(Main!$G$46/100))+(K329*(Main!$G$51/100))))/$G$6</f>
        <v>7.811733333333333</v>
      </c>
      <c r="H329">
        <f>'Req. Diario'!G328</f>
        <v>0.802191098452582</v>
      </c>
      <c r="I329">
        <f>H329/$I$6</f>
        <v>5.013694365328637</v>
      </c>
      <c r="J329">
        <f>'Req. Diario'!H328</f>
        <v>2.79032146208</v>
      </c>
      <c r="K329">
        <f>J329/$K$6</f>
        <v>0.000279032146208</v>
      </c>
      <c r="L329">
        <f>'Req. Diario'!I328</f>
        <v>35.6483</v>
      </c>
      <c r="M329">
        <f>L329/$M$6</f>
        <v>0.0356483</v>
      </c>
    </row>
    <row r="330">
      <c r="B330">
        <f>'Req. Diario'!D329</f>
        <v>2.090857938857834</v>
      </c>
      <c r="C330">
        <f>(B330-((E330*(Main!$E$31/100))+(G330*(Main!$E$36/100))+(I330*(Main!$E$46/100))+(K330*(Main!$E$51/100))))/$C$6</f>
        <v>3.4723527971389583</v>
      </c>
      <c r="D330">
        <f>'Req. Diario'!E329</f>
        <v>1.26136</v>
      </c>
      <c r="E330">
        <f>(D330-((C330*(Main!$F$41/100))+(G330*(Main!$F$36/100))+(I330*(Main!$F$46/100))+(K330*(Main!$F$51/100))))/$E$6</f>
        <v>2.742086956521739</v>
      </c>
      <c r="F330">
        <f>'Req. Diario'!F329</f>
        <v>4.68704</v>
      </c>
      <c r="G330">
        <f>(F330-((C330*(Main!$G$41/100))+(E330*(Main!$G$31/100))+(I330*(Main!$G$46/100))+(K330*(Main!$G$51/100))))/$G$6</f>
        <v>7.811733333333333</v>
      </c>
      <c r="H330">
        <f>'Req. Diario'!G329</f>
        <v>0.802191098452582</v>
      </c>
      <c r="I330">
        <f>H330/$I$6</f>
        <v>5.013694365328637</v>
      </c>
      <c r="J330">
        <f>'Req. Diario'!H329</f>
        <v>2.79032146208</v>
      </c>
      <c r="K330">
        <f>J330/$K$6</f>
        <v>0.000279032146208</v>
      </c>
      <c r="L330">
        <f>'Req. Diario'!I329</f>
        <v>35.6483</v>
      </c>
      <c r="M330">
        <f>L330/$M$6</f>
        <v>0.0356483</v>
      </c>
    </row>
    <row r="331">
      <c r="B331">
        <f>'Req. Diario'!D330</f>
        <v>2.090857938857834</v>
      </c>
      <c r="C331">
        <f>(B331-((E331*(Main!$E$31/100))+(G331*(Main!$E$36/100))+(I331*(Main!$E$46/100))+(K331*(Main!$E$51/100))))/$C$6</f>
        <v>3.4723527971389583</v>
      </c>
      <c r="D331">
        <f>'Req. Diario'!E330</f>
        <v>1.26136</v>
      </c>
      <c r="E331">
        <f>(D331-((C331*(Main!$F$41/100))+(G331*(Main!$F$36/100))+(I331*(Main!$F$46/100))+(K331*(Main!$F$51/100))))/$E$6</f>
        <v>2.742086956521739</v>
      </c>
      <c r="F331">
        <f>'Req. Diario'!F330</f>
        <v>4.68704</v>
      </c>
      <c r="G331">
        <f>(F331-((C331*(Main!$G$41/100))+(E331*(Main!$G$31/100))+(I331*(Main!$G$46/100))+(K331*(Main!$G$51/100))))/$G$6</f>
        <v>7.811733333333333</v>
      </c>
      <c r="H331">
        <f>'Req. Diario'!G330</f>
        <v>0.802191098452582</v>
      </c>
      <c r="I331">
        <f>H331/$I$6</f>
        <v>5.013694365328637</v>
      </c>
      <c r="J331">
        <f>'Req. Diario'!H330</f>
        <v>2.79032146208</v>
      </c>
      <c r="K331">
        <f>J331/$K$6</f>
        <v>0.000279032146208</v>
      </c>
      <c r="L331">
        <f>'Req. Diario'!I330</f>
        <v>35.6483</v>
      </c>
      <c r="M331">
        <f>L331/$M$6</f>
        <v>0.0356483</v>
      </c>
    </row>
    <row r="332">
      <c r="B332">
        <f>'Req. Diario'!D331</f>
        <v>2.090857938857834</v>
      </c>
      <c r="C332">
        <f>(B332-((E332*(Main!$E$31/100))+(G332*(Main!$E$36/100))+(I332*(Main!$E$46/100))+(K332*(Main!$E$51/100))))/$C$6</f>
        <v>3.4723527971389583</v>
      </c>
      <c r="D332">
        <f>'Req. Diario'!E331</f>
        <v>1.26136</v>
      </c>
      <c r="E332">
        <f>(D332-((C332*(Main!$F$41/100))+(G332*(Main!$F$36/100))+(I332*(Main!$F$46/100))+(K332*(Main!$F$51/100))))/$E$6</f>
        <v>2.742086956521739</v>
      </c>
      <c r="F332">
        <f>'Req. Diario'!F331</f>
        <v>4.68704</v>
      </c>
      <c r="G332">
        <f>(F332-((C332*(Main!$G$41/100))+(E332*(Main!$G$31/100))+(I332*(Main!$G$46/100))+(K332*(Main!$G$51/100))))/$G$6</f>
        <v>7.811733333333333</v>
      </c>
      <c r="H332">
        <f>'Req. Diario'!G331</f>
        <v>0.802191098452582</v>
      </c>
      <c r="I332">
        <f>H332/$I$6</f>
        <v>5.013694365328637</v>
      </c>
      <c r="J332">
        <f>'Req. Diario'!H331</f>
        <v>2.79032146208</v>
      </c>
      <c r="K332">
        <f>J332/$K$6</f>
        <v>0.000279032146208</v>
      </c>
      <c r="L332">
        <f>'Req. Diario'!I331</f>
        <v>35.6483</v>
      </c>
      <c r="M332">
        <f>L332/$M$6</f>
        <v>0.0356483</v>
      </c>
    </row>
    <row r="333">
      <c r="B333">
        <f>'Req. Diario'!D332</f>
        <v>2.090857938857834</v>
      </c>
      <c r="C333">
        <f>(B333-((E333*(Main!$E$31/100))+(G333*(Main!$E$36/100))+(I333*(Main!$E$46/100))+(K333*(Main!$E$51/100))))/$C$6</f>
        <v>3.4723527971389583</v>
      </c>
      <c r="D333">
        <f>'Req. Diario'!E332</f>
        <v>1.26136</v>
      </c>
      <c r="E333">
        <f>(D333-((C333*(Main!$F$41/100))+(G333*(Main!$F$36/100))+(I333*(Main!$F$46/100))+(K333*(Main!$F$51/100))))/$E$6</f>
        <v>2.742086956521739</v>
      </c>
      <c r="F333">
        <f>'Req. Diario'!F332</f>
        <v>4.68704</v>
      </c>
      <c r="G333">
        <f>(F333-((C333*(Main!$G$41/100))+(E333*(Main!$G$31/100))+(I333*(Main!$G$46/100))+(K333*(Main!$G$51/100))))/$G$6</f>
        <v>7.811733333333333</v>
      </c>
      <c r="H333">
        <f>'Req. Diario'!G332</f>
        <v>0.802191098452582</v>
      </c>
      <c r="I333">
        <f>H333/$I$6</f>
        <v>5.013694365328637</v>
      </c>
      <c r="J333">
        <f>'Req. Diario'!H332</f>
        <v>2.79032146208</v>
      </c>
      <c r="K333">
        <f>J333/$K$6</f>
        <v>0.000279032146208</v>
      </c>
      <c r="L333">
        <f>'Req. Diario'!I332</f>
        <v>35.6483</v>
      </c>
      <c r="M333">
        <f>L333/$M$6</f>
        <v>0.0356483</v>
      </c>
    </row>
    <row r="334">
      <c r="B334">
        <f>'Req. Diario'!D333</f>
        <v>2.090857938857834</v>
      </c>
      <c r="C334">
        <f>(B334-((E334*(Main!$E$31/100))+(G334*(Main!$E$36/100))+(I334*(Main!$E$46/100))+(K334*(Main!$E$51/100))))/$C$6</f>
        <v>3.4723527971389583</v>
      </c>
      <c r="D334">
        <f>'Req. Diario'!E333</f>
        <v>1.26136</v>
      </c>
      <c r="E334">
        <f>(D334-((C334*(Main!$F$41/100))+(G334*(Main!$F$36/100))+(I334*(Main!$F$46/100))+(K334*(Main!$F$51/100))))/$E$6</f>
        <v>2.742086956521739</v>
      </c>
      <c r="F334">
        <f>'Req. Diario'!F333</f>
        <v>4.68704</v>
      </c>
      <c r="G334">
        <f>(F334-((C334*(Main!$G$41/100))+(E334*(Main!$G$31/100))+(I334*(Main!$G$46/100))+(K334*(Main!$G$51/100))))/$G$6</f>
        <v>7.811733333333333</v>
      </c>
      <c r="H334">
        <f>'Req. Diario'!G333</f>
        <v>0.802191098452582</v>
      </c>
      <c r="I334">
        <f>H334/$I$6</f>
        <v>5.013694365328637</v>
      </c>
      <c r="J334">
        <f>'Req. Diario'!H333</f>
        <v>2.79032146208</v>
      </c>
      <c r="K334">
        <f>J334/$K$6</f>
        <v>0.000279032146208</v>
      </c>
      <c r="L334">
        <f>'Req. Diario'!I333</f>
        <v>35.6483</v>
      </c>
      <c r="M334">
        <f>L334/$M$6</f>
        <v>0.0356483</v>
      </c>
    </row>
    <row r="335">
      <c r="B335">
        <f>'Req. Diario'!D334</f>
        <v>2.090857938857834</v>
      </c>
      <c r="C335">
        <f>(B335-((E335*(Main!$E$31/100))+(G335*(Main!$E$36/100))+(I335*(Main!$E$46/100))+(K335*(Main!$E$51/100))))/$C$6</f>
        <v>3.4723527971389583</v>
      </c>
      <c r="D335">
        <f>'Req. Diario'!E334</f>
        <v>1.26136</v>
      </c>
      <c r="E335">
        <f>(D335-((C335*(Main!$F$41/100))+(G335*(Main!$F$36/100))+(I335*(Main!$F$46/100))+(K335*(Main!$F$51/100))))/$E$6</f>
        <v>2.742086956521739</v>
      </c>
      <c r="F335">
        <f>'Req. Diario'!F334</f>
        <v>4.68704</v>
      </c>
      <c r="G335">
        <f>(F335-((C335*(Main!$G$41/100))+(E335*(Main!$G$31/100))+(I335*(Main!$G$46/100))+(K335*(Main!$G$51/100))))/$G$6</f>
        <v>7.811733333333333</v>
      </c>
      <c r="H335">
        <f>'Req. Diario'!G334</f>
        <v>0.802191098452582</v>
      </c>
      <c r="I335">
        <f>H335/$I$6</f>
        <v>5.013694365328637</v>
      </c>
      <c r="J335">
        <f>'Req. Diario'!H334</f>
        <v>2.79032146208</v>
      </c>
      <c r="K335">
        <f>J335/$K$6</f>
        <v>0.000279032146208</v>
      </c>
      <c r="L335">
        <f>'Req. Diario'!I334</f>
        <v>35.6483</v>
      </c>
      <c r="M335">
        <f>L335/$M$6</f>
        <v>0.0356483</v>
      </c>
    </row>
    <row r="336">
      <c r="A336">
        <v>48</v>
      </c>
      <c r="B336">
        <f>'Req. Diario'!D335</f>
        <v>2.090857938857834</v>
      </c>
      <c r="C336">
        <f>(B336-((E336*(Main!$E$31/100))+(G336*(Main!$E$36/100))+(I336*(Main!$E$46/100))+(K336*(Main!$E$51/100))))/$C$6</f>
        <v>3.4723527971389583</v>
      </c>
      <c r="D336">
        <f>'Req. Diario'!E335</f>
        <v>1.26136</v>
      </c>
      <c r="E336">
        <f>(D336-((C336*(Main!$F$41/100))+(G336*(Main!$F$36/100))+(I336*(Main!$F$46/100))+(K336*(Main!$F$51/100))))/$E$6</f>
        <v>2.742086956521739</v>
      </c>
      <c r="F336">
        <f>'Req. Diario'!F335</f>
        <v>4.68704</v>
      </c>
      <c r="G336">
        <f>(F336-((C336*(Main!$G$41/100))+(E336*(Main!$G$31/100))+(I336*(Main!$G$46/100))+(K336*(Main!$G$51/100))))/$G$6</f>
        <v>7.811733333333333</v>
      </c>
      <c r="H336">
        <f>'Req. Diario'!G335</f>
        <v>0.802191098452582</v>
      </c>
      <c r="I336">
        <f>H336/$I$6</f>
        <v>5.013694365328637</v>
      </c>
      <c r="J336">
        <f>'Req. Diario'!H335</f>
        <v>2.79032146208</v>
      </c>
      <c r="K336">
        <f>J336/$K$6</f>
        <v>0.000279032146208</v>
      </c>
      <c r="L336">
        <f>'Req. Diario'!I335</f>
        <v>35.6483</v>
      </c>
      <c r="M336">
        <f>L336/$M$6</f>
        <v>0.0356483</v>
      </c>
    </row>
    <row r="337">
      <c r="B337">
        <f>'Req. Diario'!D336</f>
        <v>2.090857938857834</v>
      </c>
      <c r="C337">
        <f>(B337-((E337*(Main!$E$31/100))+(G337*(Main!$E$36/100))+(I337*(Main!$E$46/100))+(K337*(Main!$E$51/100))))/$C$6</f>
        <v>4.152882097706066</v>
      </c>
      <c r="D337">
        <f>'Req. Diario'!E336</f>
        <v>0.46136</v>
      </c>
      <c r="E337">
        <f>(D337-((C337*(Main!$F$41/100))+(G337*(Main!$F$36/100))+(I337*(Main!$F$46/100))+(K337*(Main!$F$51/100))))/$E$6</f>
        <v>1.0029565217391303</v>
      </c>
      <c r="F337">
        <f>'Req. Diario'!F336</f>
        <v>4.68704</v>
      </c>
      <c r="G337">
        <f>(F337-((C337*(Main!$G$41/100))+(E337*(Main!$G$31/100))+(I337*(Main!$G$46/100))+(K337*(Main!$G$51/100))))/$G$6</f>
        <v>7.811733333333333</v>
      </c>
      <c r="H337">
        <f>'Req. Diario'!G336</f>
        <v>0.802191098452582</v>
      </c>
      <c r="I337">
        <f>H337/$I$6</f>
        <v>5.013694365328637</v>
      </c>
      <c r="J337">
        <f>'Req. Diario'!H336</f>
        <v>2.79032146208</v>
      </c>
      <c r="K337">
        <f>J337/$K$6</f>
        <v>0.000279032146208</v>
      </c>
      <c r="L337">
        <f>'Req. Diario'!I336</f>
        <v>35.6483</v>
      </c>
      <c r="M337">
        <f>L337/$M$6</f>
        <v>0.0356483</v>
      </c>
    </row>
    <row r="338">
      <c r="B338">
        <f>'Req. Diario'!D337</f>
        <v>2.090857938857834</v>
      </c>
      <c r="C338">
        <f>(B338-((E338*(Main!$E$31/100))+(G338*(Main!$E$36/100))+(I338*(Main!$E$46/100))+(K338*(Main!$E$51/100))))/$C$6</f>
        <v>4.152882097706066</v>
      </c>
      <c r="D338">
        <f>'Req. Diario'!E337</f>
        <v>0.46136</v>
      </c>
      <c r="E338">
        <f>(D338-((C338*(Main!$F$41/100))+(G338*(Main!$F$36/100))+(I338*(Main!$F$46/100))+(K338*(Main!$F$51/100))))/$E$6</f>
        <v>1.0029565217391303</v>
      </c>
      <c r="F338">
        <f>'Req. Diario'!F337</f>
        <v>4.68704</v>
      </c>
      <c r="G338">
        <f>(F338-((C338*(Main!$G$41/100))+(E338*(Main!$G$31/100))+(I338*(Main!$G$46/100))+(K338*(Main!$G$51/100))))/$G$6</f>
        <v>7.811733333333333</v>
      </c>
      <c r="H338">
        <f>'Req. Diario'!G337</f>
        <v>0.802191098452582</v>
      </c>
      <c r="I338">
        <f>H338/$I$6</f>
        <v>5.013694365328637</v>
      </c>
      <c r="J338">
        <f>'Req. Diario'!H337</f>
        <v>2.79032146208</v>
      </c>
      <c r="K338">
        <f>J338/$K$6</f>
        <v>0.000279032146208</v>
      </c>
      <c r="L338">
        <f>'Req. Diario'!I337</f>
        <v>35.6483</v>
      </c>
      <c r="M338">
        <f>L338/$M$6</f>
        <v>0.0356483</v>
      </c>
    </row>
    <row r="339">
      <c r="B339">
        <f>'Req. Diario'!D338</f>
        <v>2.090857938857834</v>
      </c>
      <c r="C339">
        <f>(B339-((E339*(Main!$E$31/100))+(G339*(Main!$E$36/100))+(I339*(Main!$E$46/100))+(K339*(Main!$E$51/100))))/$C$6</f>
        <v>4.152882097706066</v>
      </c>
      <c r="D339">
        <f>'Req. Diario'!E338</f>
        <v>0.46136</v>
      </c>
      <c r="E339">
        <f>(D339-((C339*(Main!$F$41/100))+(G339*(Main!$F$36/100))+(I339*(Main!$F$46/100))+(K339*(Main!$F$51/100))))/$E$6</f>
        <v>1.0029565217391303</v>
      </c>
      <c r="F339">
        <f>'Req. Diario'!F338</f>
        <v>4.68704</v>
      </c>
      <c r="G339">
        <f>(F339-((C339*(Main!$G$41/100))+(E339*(Main!$G$31/100))+(I339*(Main!$G$46/100))+(K339*(Main!$G$51/100))))/$G$6</f>
        <v>7.811733333333333</v>
      </c>
      <c r="H339">
        <f>'Req. Diario'!G338</f>
        <v>0.802191098452582</v>
      </c>
      <c r="I339">
        <f>H339/$I$6</f>
        <v>5.013694365328637</v>
      </c>
      <c r="J339">
        <f>'Req. Diario'!H338</f>
        <v>2.79032146208</v>
      </c>
      <c r="K339">
        <f>J339/$K$6</f>
        <v>0.000279032146208</v>
      </c>
      <c r="L339">
        <f>'Req. Diario'!I338</f>
        <v>35.6483</v>
      </c>
      <c r="M339">
        <f>L339/$M$6</f>
        <v>0.0356483</v>
      </c>
    </row>
    <row r="340">
      <c r="B340">
        <f>'Req. Diario'!D339</f>
        <v>2.090857938857834</v>
      </c>
      <c r="C340">
        <f>(B340-((E340*(Main!$E$31/100))+(G340*(Main!$E$36/100))+(I340*(Main!$E$46/100))+(K340*(Main!$E$51/100))))/$C$6</f>
        <v>4.152882097706066</v>
      </c>
      <c r="D340">
        <f>'Req. Diario'!E339</f>
        <v>0.46136</v>
      </c>
      <c r="E340">
        <f>(D340-((C340*(Main!$F$41/100))+(G340*(Main!$F$36/100))+(I340*(Main!$F$46/100))+(K340*(Main!$F$51/100))))/$E$6</f>
        <v>1.0029565217391303</v>
      </c>
      <c r="F340">
        <f>'Req. Diario'!F339</f>
        <v>4.68704</v>
      </c>
      <c r="G340">
        <f>(F340-((C340*(Main!$G$41/100))+(E340*(Main!$G$31/100))+(I340*(Main!$G$46/100))+(K340*(Main!$G$51/100))))/$G$6</f>
        <v>7.811733333333333</v>
      </c>
      <c r="H340">
        <f>'Req. Diario'!G339</f>
        <v>0.802191098452582</v>
      </c>
      <c r="I340">
        <f>H340/$I$6</f>
        <v>5.013694365328637</v>
      </c>
      <c r="J340">
        <f>'Req. Diario'!H339</f>
        <v>2.79032146208</v>
      </c>
      <c r="K340">
        <f>J340/$K$6</f>
        <v>0.000279032146208</v>
      </c>
      <c r="L340">
        <f>'Req. Diario'!I339</f>
        <v>35.6483</v>
      </c>
      <c r="M340">
        <f>L340/$M$6</f>
        <v>0.0356483</v>
      </c>
    </row>
    <row r="341">
      <c r="B341">
        <f>'Req. Diario'!D340</f>
        <v>2.090857938857834</v>
      </c>
      <c r="C341">
        <f>(B341-((E341*(Main!$E$31/100))+(G341*(Main!$E$36/100))+(I341*(Main!$E$46/100))+(K341*(Main!$E$51/100))))/$C$6</f>
        <v>4.152882097706066</v>
      </c>
      <c r="D341">
        <f>'Req. Diario'!E340</f>
        <v>0.46136</v>
      </c>
      <c r="E341">
        <f>(D341-((C341*(Main!$F$41/100))+(G341*(Main!$F$36/100))+(I341*(Main!$F$46/100))+(K341*(Main!$F$51/100))))/$E$6</f>
        <v>1.0029565217391303</v>
      </c>
      <c r="F341">
        <f>'Req. Diario'!F340</f>
        <v>4.68704</v>
      </c>
      <c r="G341">
        <f>(F341-((C341*(Main!$G$41/100))+(E341*(Main!$G$31/100))+(I341*(Main!$G$46/100))+(K341*(Main!$G$51/100))))/$G$6</f>
        <v>7.811733333333333</v>
      </c>
      <c r="H341">
        <f>'Req. Diario'!G340</f>
        <v>0.802191098452582</v>
      </c>
      <c r="I341">
        <f>H341/$I$6</f>
        <v>5.013694365328637</v>
      </c>
      <c r="J341">
        <f>'Req. Diario'!H340</f>
        <v>2.79032146208</v>
      </c>
      <c r="K341">
        <f>J341/$K$6</f>
        <v>0.000279032146208</v>
      </c>
      <c r="L341">
        <f>'Req. Diario'!I340</f>
        <v>35.6483</v>
      </c>
      <c r="M341">
        <f>L341/$M$6</f>
        <v>0.0356483</v>
      </c>
    </row>
    <row r="342">
      <c r="B342">
        <f>'Req. Diario'!D341</f>
        <v>2.090857938857834</v>
      </c>
      <c r="C342">
        <f>(B342-((E342*(Main!$E$31/100))+(G342*(Main!$E$36/100))+(I342*(Main!$E$46/100))+(K342*(Main!$E$51/100))))/$C$6</f>
        <v>4.152882097706066</v>
      </c>
      <c r="D342">
        <f>'Req. Diario'!E341</f>
        <v>0.46136</v>
      </c>
      <c r="E342">
        <f>(D342-((C342*(Main!$F$41/100))+(G342*(Main!$F$36/100))+(I342*(Main!$F$46/100))+(K342*(Main!$F$51/100))))/$E$6</f>
        <v>1.0029565217391303</v>
      </c>
      <c r="F342">
        <f>'Req. Diario'!F341</f>
        <v>4.68704</v>
      </c>
      <c r="G342">
        <f>(F342-((C342*(Main!$G$41/100))+(E342*(Main!$G$31/100))+(I342*(Main!$G$46/100))+(K342*(Main!$G$51/100))))/$G$6</f>
        <v>7.811733333333333</v>
      </c>
      <c r="H342">
        <f>'Req. Diario'!G341</f>
        <v>0.802191098452582</v>
      </c>
      <c r="I342">
        <f>H342/$I$6</f>
        <v>5.013694365328637</v>
      </c>
      <c r="J342">
        <f>'Req. Diario'!H341</f>
        <v>2.79032146208</v>
      </c>
      <c r="K342">
        <f>J342/$K$6</f>
        <v>0.000279032146208</v>
      </c>
      <c r="L342">
        <f>'Req. Diario'!I341</f>
        <v>35.6483</v>
      </c>
      <c r="M342">
        <f>L342/$M$6</f>
        <v>0.0356483</v>
      </c>
    </row>
    <row r="343">
      <c r="A343">
        <v>49</v>
      </c>
      <c r="B343">
        <f>'Req. Diario'!D342</f>
        <v>2.090857938857834</v>
      </c>
      <c r="C343">
        <f>(B343-((E343*(Main!$E$31/100))+(G343*(Main!$E$36/100))+(I343*(Main!$E$46/100))+(K343*(Main!$E$51/100))))/$C$6</f>
        <v>4.152882097706066</v>
      </c>
      <c r="D343">
        <f>'Req. Diario'!E342</f>
        <v>0.46136</v>
      </c>
      <c r="E343">
        <f>(D343-((C343*(Main!$F$41/100))+(G343*(Main!$F$36/100))+(I343*(Main!$F$46/100))+(K343*(Main!$F$51/100))))/$E$6</f>
        <v>1.0029565217391303</v>
      </c>
      <c r="F343">
        <f>'Req. Diario'!F342</f>
        <v>4.68704</v>
      </c>
      <c r="G343">
        <f>(F343-((C343*(Main!$G$41/100))+(E343*(Main!$G$31/100))+(I343*(Main!$G$46/100))+(K343*(Main!$G$51/100))))/$G$6</f>
        <v>7.811733333333333</v>
      </c>
      <c r="H343">
        <f>'Req. Diario'!G342</f>
        <v>0.802191098452582</v>
      </c>
      <c r="I343">
        <f>H343/$I$6</f>
        <v>5.013694365328637</v>
      </c>
      <c r="J343">
        <f>'Req. Diario'!H342</f>
        <v>2.79032146208</v>
      </c>
      <c r="K343">
        <f>J343/$K$6</f>
        <v>0.000279032146208</v>
      </c>
      <c r="L343">
        <f>'Req. Diario'!I342</f>
        <v>35.6483</v>
      </c>
      <c r="M343">
        <f>L343/$M$6</f>
        <v>0.0356483</v>
      </c>
    </row>
    <row r="344">
      <c r="B344">
        <f>'Req. Diario'!D343</f>
        <v>2.090857938857834</v>
      </c>
      <c r="C344">
        <f>(B344-((E344*(Main!$E$31/100))+(G344*(Main!$E$36/100))+(I344*(Main!$E$46/100))+(K344*(Main!$E$51/100))))/$C$6</f>
        <v>4.152882097706066</v>
      </c>
      <c r="D344">
        <f>'Req. Diario'!E343</f>
        <v>0.46136</v>
      </c>
      <c r="E344">
        <f>(D344-((C344*(Main!$F$41/100))+(G344*(Main!$F$36/100))+(I344*(Main!$F$46/100))+(K344*(Main!$F$51/100))))/$E$6</f>
        <v>1.0029565217391303</v>
      </c>
      <c r="F344">
        <f>'Req. Diario'!F343</f>
        <v>4.68704</v>
      </c>
      <c r="G344">
        <f>(F344-((C344*(Main!$G$41/100))+(E344*(Main!$G$31/100))+(I344*(Main!$G$46/100))+(K344*(Main!$G$51/100))))/$G$6</f>
        <v>7.811733333333333</v>
      </c>
      <c r="H344">
        <f>'Req. Diario'!G343</f>
        <v>0.802191098452582</v>
      </c>
      <c r="I344">
        <f>H344/$I$6</f>
        <v>5.013694365328637</v>
      </c>
      <c r="J344">
        <f>'Req. Diario'!H343</f>
        <v>2.79032146208</v>
      </c>
      <c r="K344">
        <f>J344/$K$6</f>
        <v>0.000279032146208</v>
      </c>
      <c r="L344">
        <f>'Req. Diario'!I343</f>
        <v>35.6483</v>
      </c>
      <c r="M344">
        <f>L344/$M$6</f>
        <v>0.0356483</v>
      </c>
    </row>
    <row r="345">
      <c r="B345">
        <f>'Req. Diario'!D344</f>
        <v>2.090857938857834</v>
      </c>
      <c r="C345">
        <f>(B345-((E345*(Main!$E$31/100))+(G345*(Main!$E$36/100))+(I345*(Main!$E$46/100))+(K345*(Main!$E$51/100))))/$C$6</f>
        <v>4.152882097706066</v>
      </c>
      <c r="D345">
        <f>'Req. Diario'!E344</f>
        <v>0.46136</v>
      </c>
      <c r="E345">
        <f>(D345-((C345*(Main!$F$41/100))+(G345*(Main!$F$36/100))+(I345*(Main!$F$46/100))+(K345*(Main!$F$51/100))))/$E$6</f>
        <v>1.0029565217391303</v>
      </c>
      <c r="F345">
        <f>'Req. Diario'!F344</f>
        <v>4.68704</v>
      </c>
      <c r="G345">
        <f>(F345-((C345*(Main!$G$41/100))+(E345*(Main!$G$31/100))+(I345*(Main!$G$46/100))+(K345*(Main!$G$51/100))))/$G$6</f>
        <v>7.811733333333333</v>
      </c>
      <c r="H345">
        <f>'Req. Diario'!G344</f>
        <v>0.802191098452582</v>
      </c>
      <c r="I345">
        <f>H345/$I$6</f>
        <v>5.013694365328637</v>
      </c>
      <c r="J345">
        <f>'Req. Diario'!H344</f>
        <v>2.79032146208</v>
      </c>
      <c r="K345">
        <f>J345/$K$6</f>
        <v>0.000279032146208</v>
      </c>
      <c r="L345">
        <f>'Req. Diario'!I344</f>
        <v>35.6483</v>
      </c>
      <c r="M345">
        <f>L345/$M$6</f>
        <v>0.0356483</v>
      </c>
    </row>
    <row r="346">
      <c r="B346">
        <f>'Req. Diario'!D345</f>
        <v>2.090857938857834</v>
      </c>
      <c r="C346">
        <f>(B346-((E346*(Main!$E$31/100))+(G346*(Main!$E$36/100))+(I346*(Main!$E$46/100))+(K346*(Main!$E$51/100))))/$C$6</f>
        <v>4.152882097706066</v>
      </c>
      <c r="D346">
        <f>'Req. Diario'!E345</f>
        <v>0.46136</v>
      </c>
      <c r="E346">
        <f>(D346-((C346*(Main!$F$41/100))+(G346*(Main!$F$36/100))+(I346*(Main!$F$46/100))+(K346*(Main!$F$51/100))))/$E$6</f>
        <v>1.0029565217391303</v>
      </c>
      <c r="F346">
        <f>'Req. Diario'!F345</f>
        <v>4.68704</v>
      </c>
      <c r="G346">
        <f>(F346-((C346*(Main!$G$41/100))+(E346*(Main!$G$31/100))+(I346*(Main!$G$46/100))+(K346*(Main!$G$51/100))))/$G$6</f>
        <v>7.811733333333333</v>
      </c>
      <c r="H346">
        <f>'Req. Diario'!G345</f>
        <v>0.802191098452582</v>
      </c>
      <c r="I346">
        <f>H346/$I$6</f>
        <v>5.013694365328637</v>
      </c>
      <c r="J346">
        <f>'Req. Diario'!H345</f>
        <v>2.79032146208</v>
      </c>
      <c r="K346">
        <f>J346/$K$6</f>
        <v>0.000279032146208</v>
      </c>
      <c r="L346">
        <f>'Req. Diario'!I345</f>
        <v>35.6483</v>
      </c>
      <c r="M346">
        <f>L346/$M$6</f>
        <v>0.0356483</v>
      </c>
    </row>
    <row r="347">
      <c r="B347">
        <f>'Req. Diario'!D346</f>
        <v>2.090857938857834</v>
      </c>
      <c r="C347">
        <f>(B347-((E347*(Main!$E$31/100))+(G347*(Main!$E$36/100))+(I347*(Main!$E$46/100))+(K347*(Main!$E$51/100))))/$C$6</f>
        <v>4.152882097706066</v>
      </c>
      <c r="D347">
        <f>'Req. Diario'!E346</f>
        <v>0.46136</v>
      </c>
      <c r="E347">
        <f>(D347-((C347*(Main!$F$41/100))+(G347*(Main!$F$36/100))+(I347*(Main!$F$46/100))+(K347*(Main!$F$51/100))))/$E$6</f>
        <v>1.0029565217391303</v>
      </c>
      <c r="F347">
        <f>'Req. Diario'!F346</f>
        <v>4.68704</v>
      </c>
      <c r="G347">
        <f>(F347-((C347*(Main!$G$41/100))+(E347*(Main!$G$31/100))+(I347*(Main!$G$46/100))+(K347*(Main!$G$51/100))))/$G$6</f>
        <v>7.811733333333333</v>
      </c>
      <c r="H347">
        <f>'Req. Diario'!G346</f>
        <v>0.802191098452582</v>
      </c>
      <c r="I347">
        <f>H347/$I$6</f>
        <v>5.013694365328637</v>
      </c>
      <c r="J347">
        <f>'Req. Diario'!H346</f>
        <v>2.79032146208</v>
      </c>
      <c r="K347">
        <f>J347/$K$6</f>
        <v>0.000279032146208</v>
      </c>
      <c r="L347">
        <f>'Req. Diario'!I346</f>
        <v>35.6483</v>
      </c>
      <c r="M347">
        <f>L347/$M$6</f>
        <v>0.0356483</v>
      </c>
    </row>
    <row r="348">
      <c r="B348">
        <f>'Req. Diario'!D347</f>
        <v>2.090857938857834</v>
      </c>
      <c r="C348">
        <f>(B348-((E348*(Main!$E$31/100))+(G348*(Main!$E$36/100))+(I348*(Main!$E$46/100))+(K348*(Main!$E$51/100))))/$C$6</f>
        <v>4.152882097706066</v>
      </c>
      <c r="D348">
        <f>'Req. Diario'!E347</f>
        <v>0.46136</v>
      </c>
      <c r="E348">
        <f>(D348-((C348*(Main!$F$41/100))+(G348*(Main!$F$36/100))+(I348*(Main!$F$46/100))+(K348*(Main!$F$51/100))))/$E$6</f>
        <v>1.0029565217391303</v>
      </c>
      <c r="F348">
        <f>'Req. Diario'!F347</f>
        <v>4.68704</v>
      </c>
      <c r="G348">
        <f>(F348-((C348*(Main!$G$41/100))+(E348*(Main!$G$31/100))+(I348*(Main!$G$46/100))+(K348*(Main!$G$51/100))))/$G$6</f>
        <v>7.811733333333333</v>
      </c>
      <c r="H348">
        <f>'Req. Diario'!G347</f>
        <v>0.802191098452582</v>
      </c>
      <c r="I348">
        <f>H348/$I$6</f>
        <v>5.013694365328637</v>
      </c>
      <c r="J348">
        <f>'Req. Diario'!H347</f>
        <v>2.79032146208</v>
      </c>
      <c r="K348">
        <f>J348/$K$6</f>
        <v>0.000279032146208</v>
      </c>
      <c r="L348">
        <f>'Req. Diario'!I347</f>
        <v>35.6483</v>
      </c>
      <c r="M348">
        <f>L348/$M$6</f>
        <v>0.0356483</v>
      </c>
    </row>
    <row r="349">
      <c r="B349">
        <f>'Req. Diario'!D348</f>
        <v>2.090857938857834</v>
      </c>
      <c r="C349">
        <f>(B349-((E349*(Main!$E$31/100))+(G349*(Main!$E$36/100))+(I349*(Main!$E$46/100))+(K349*(Main!$E$51/100))))/$C$6</f>
        <v>4.152882097706066</v>
      </c>
      <c r="D349">
        <f>'Req. Diario'!E348</f>
        <v>0.46136</v>
      </c>
      <c r="E349">
        <f>(D349-((C349*(Main!$F$41/100))+(G349*(Main!$F$36/100))+(I349*(Main!$F$46/100))+(K349*(Main!$F$51/100))))/$E$6</f>
        <v>1.0029565217391303</v>
      </c>
      <c r="F349">
        <f>'Req. Diario'!F348</f>
        <v>4.68704</v>
      </c>
      <c r="G349">
        <f>(F349-((C349*(Main!$G$41/100))+(E349*(Main!$G$31/100))+(I349*(Main!$G$46/100))+(K349*(Main!$G$51/100))))/$G$6</f>
        <v>7.811733333333333</v>
      </c>
      <c r="H349">
        <f>'Req. Diario'!G348</f>
        <v>0.802191098452582</v>
      </c>
      <c r="I349">
        <f>H349/$I$6</f>
        <v>5.013694365328637</v>
      </c>
      <c r="J349">
        <f>'Req. Diario'!H348</f>
        <v>2.79032146208</v>
      </c>
      <c r="K349">
        <f>J349/$K$6</f>
        <v>0.000279032146208</v>
      </c>
      <c r="L349">
        <f>'Req. Diario'!I348</f>
        <v>35.6483</v>
      </c>
      <c r="M349">
        <f>L349/$M$6</f>
        <v>0.0356483</v>
      </c>
    </row>
    <row r="350">
      <c r="A350">
        <v>50</v>
      </c>
      <c r="B350">
        <f>'Req. Diario'!D349</f>
        <v>2.090857938857834</v>
      </c>
      <c r="C350">
        <f>(B350-((E350*(Main!$E$31/100))+(G350*(Main!$E$36/100))+(I350*(Main!$E$46/100))+(K350*(Main!$E$51/100))))/$C$6</f>
        <v>4.152882097706066</v>
      </c>
      <c r="D350">
        <f>'Req. Diario'!E349</f>
        <v>0.46136</v>
      </c>
      <c r="E350">
        <f>(D350-((C350*(Main!$F$41/100))+(G350*(Main!$F$36/100))+(I350*(Main!$F$46/100))+(K350*(Main!$F$51/100))))/$E$6</f>
        <v>1.0029565217391303</v>
      </c>
      <c r="F350">
        <f>'Req. Diario'!F349</f>
        <v>4.68704</v>
      </c>
      <c r="G350">
        <f>(F350-((C350*(Main!$G$41/100))+(E350*(Main!$G$31/100))+(I350*(Main!$G$46/100))+(K350*(Main!$G$51/100))))/$G$6</f>
        <v>7.811733333333333</v>
      </c>
      <c r="H350">
        <f>'Req. Diario'!G349</f>
        <v>0.802191098452582</v>
      </c>
      <c r="I350">
        <f>H350/$I$6</f>
        <v>5.013694365328637</v>
      </c>
      <c r="J350">
        <f>'Req. Diario'!H349</f>
        <v>2.79032146208</v>
      </c>
      <c r="K350">
        <f>J350/$K$6</f>
        <v>0.000279032146208</v>
      </c>
      <c r="L350">
        <f>'Req. Diario'!I349</f>
        <v>35.6483</v>
      </c>
      <c r="M350">
        <f>L350/$M$6</f>
        <v>0.0356483</v>
      </c>
    </row>
    <row r="351">
      <c r="B351">
        <f>'Req. Diario'!D350</f>
        <v>2.090857938857834</v>
      </c>
      <c r="C351">
        <f>(B351-((E351*(Main!$E$31/100))+(G351*(Main!$E$36/100))+(I351*(Main!$E$46/100))+(K351*(Main!$E$51/100))))/$C$6</f>
        <v>4.152882097706066</v>
      </c>
      <c r="D351">
        <f>'Req. Diario'!E350</f>
        <v>0.46136</v>
      </c>
      <c r="E351">
        <f>(D351-((C351*(Main!$F$41/100))+(G351*(Main!$F$36/100))+(I351*(Main!$F$46/100))+(K351*(Main!$F$51/100))))/$E$6</f>
        <v>1.0029565217391303</v>
      </c>
      <c r="F351">
        <f>'Req. Diario'!F350</f>
        <v>4.68704</v>
      </c>
      <c r="G351">
        <f>(F351-((C351*(Main!$G$41/100))+(E351*(Main!$G$31/100))+(I351*(Main!$G$46/100))+(K351*(Main!$G$51/100))))/$G$6</f>
        <v>7.811733333333333</v>
      </c>
      <c r="H351">
        <f>'Req. Diario'!G350</f>
        <v>0.802191098452582</v>
      </c>
      <c r="I351">
        <f>H351/$I$6</f>
        <v>5.013694365328637</v>
      </c>
      <c r="J351">
        <f>'Req. Diario'!H350</f>
        <v>2.79032146208</v>
      </c>
      <c r="K351">
        <f>J351/$K$6</f>
        <v>0.000279032146208</v>
      </c>
      <c r="L351">
        <f>'Req. Diario'!I350</f>
        <v>35.6483</v>
      </c>
      <c r="M351">
        <f>L351/$M$6</f>
        <v>0.0356483</v>
      </c>
    </row>
    <row r="352">
      <c r="B352">
        <f>'Req. Diario'!D351</f>
        <v>2.090857938857834</v>
      </c>
      <c r="C352">
        <f>(B352-((E352*(Main!$E$31/100))+(G352*(Main!$E$36/100))+(I352*(Main!$E$46/100))+(K352*(Main!$E$51/100))))/$C$6</f>
        <v>4.152882097706066</v>
      </c>
      <c r="D352">
        <f>'Req. Diario'!E351</f>
        <v>0.46136</v>
      </c>
      <c r="E352">
        <f>(D352-((C352*(Main!$F$41/100))+(G352*(Main!$F$36/100))+(I352*(Main!$F$46/100))+(K352*(Main!$F$51/100))))/$E$6</f>
        <v>1.0029565217391303</v>
      </c>
      <c r="F352">
        <f>'Req. Diario'!F351</f>
        <v>4.68704</v>
      </c>
      <c r="G352">
        <f>(F352-((C352*(Main!$G$41/100))+(E352*(Main!$G$31/100))+(I352*(Main!$G$46/100))+(K352*(Main!$G$51/100))))/$G$6</f>
        <v>7.811733333333333</v>
      </c>
      <c r="H352">
        <f>'Req. Diario'!G351</f>
        <v>0.802191098452582</v>
      </c>
      <c r="I352">
        <f>H352/$I$6</f>
        <v>5.013694365328637</v>
      </c>
      <c r="J352">
        <f>'Req. Diario'!H351</f>
        <v>2.79032146208</v>
      </c>
      <c r="K352">
        <f>J352/$K$6</f>
        <v>0.000279032146208</v>
      </c>
      <c r="L352">
        <f>'Req. Diario'!I351</f>
        <v>35.6483</v>
      </c>
      <c r="M352">
        <f>L352/$M$6</f>
        <v>0.0356483</v>
      </c>
    </row>
    <row r="353">
      <c r="B353">
        <f>'Req. Diario'!D352</f>
        <v>2.090857938857834</v>
      </c>
      <c r="C353">
        <f>(B353-((E353*(Main!$E$31/100))+(G353*(Main!$E$36/100))+(I353*(Main!$E$46/100))+(K353*(Main!$E$51/100))))/$C$6</f>
        <v>4.152882097706066</v>
      </c>
      <c r="D353">
        <f>'Req. Diario'!E352</f>
        <v>0.46136</v>
      </c>
      <c r="E353">
        <f>(D353-((C353*(Main!$F$41/100))+(G353*(Main!$F$36/100))+(I353*(Main!$F$46/100))+(K353*(Main!$F$51/100))))/$E$6</f>
        <v>1.0029565217391303</v>
      </c>
      <c r="F353">
        <f>'Req. Diario'!F352</f>
        <v>4.68704</v>
      </c>
      <c r="G353">
        <f>(F353-((C353*(Main!$G$41/100))+(E353*(Main!$G$31/100))+(I353*(Main!$G$46/100))+(K353*(Main!$G$51/100))))/$G$6</f>
        <v>7.811733333333333</v>
      </c>
      <c r="H353">
        <f>'Req. Diario'!G352</f>
        <v>0.802191098452582</v>
      </c>
      <c r="I353">
        <f>H353/$I$6</f>
        <v>5.013694365328637</v>
      </c>
      <c r="J353">
        <f>'Req. Diario'!H352</f>
        <v>2.79032146208</v>
      </c>
      <c r="K353">
        <f>J353/$K$6</f>
        <v>0.000279032146208</v>
      </c>
      <c r="L353">
        <f>'Req. Diario'!I352</f>
        <v>35.6483</v>
      </c>
      <c r="M353">
        <f>L353/$M$6</f>
        <v>0.0356483</v>
      </c>
    </row>
    <row r="354">
      <c r="B354">
        <f>'Req. Diario'!D353</f>
        <v>2.090857938857834</v>
      </c>
      <c r="C354">
        <f>(B354-((E354*(Main!$E$31/100))+(G354*(Main!$E$36/100))+(I354*(Main!$E$46/100))+(K354*(Main!$E$51/100))))/$C$6</f>
        <v>4.152882097706066</v>
      </c>
      <c r="D354">
        <f>'Req. Diario'!E353</f>
        <v>0.46136</v>
      </c>
      <c r="E354">
        <f>(D354-((C354*(Main!$F$41/100))+(G354*(Main!$F$36/100))+(I354*(Main!$F$46/100))+(K354*(Main!$F$51/100))))/$E$6</f>
        <v>1.0029565217391303</v>
      </c>
      <c r="F354">
        <f>'Req. Diario'!F353</f>
        <v>4.68704</v>
      </c>
      <c r="G354">
        <f>(F354-((C354*(Main!$G$41/100))+(E354*(Main!$G$31/100))+(I354*(Main!$G$46/100))+(K354*(Main!$G$51/100))))/$G$6</f>
        <v>7.811733333333333</v>
      </c>
      <c r="H354">
        <f>'Req. Diario'!G353</f>
        <v>0.802191098452582</v>
      </c>
      <c r="I354">
        <f>H354/$I$6</f>
        <v>5.013694365328637</v>
      </c>
      <c r="J354">
        <f>'Req. Diario'!H353</f>
        <v>2.79032146208</v>
      </c>
      <c r="K354">
        <f>J354/$K$6</f>
        <v>0.000279032146208</v>
      </c>
      <c r="L354">
        <f>'Req. Diario'!I353</f>
        <v>35.6483</v>
      </c>
      <c r="M354">
        <f>L354/$M$6</f>
        <v>0.0356483</v>
      </c>
    </row>
    <row r="355">
      <c r="B355">
        <f>'Req. Diario'!D354</f>
        <v>2.090857938857834</v>
      </c>
      <c r="C355">
        <f>(B355-((E355*(Main!$E$31/100))+(G355*(Main!$E$36/100))+(I355*(Main!$E$46/100))+(K355*(Main!$E$51/100))))/$C$6</f>
        <v>4.152882097706066</v>
      </c>
      <c r="D355">
        <f>'Req. Diario'!E354</f>
        <v>0.46136</v>
      </c>
      <c r="E355">
        <f>(D355-((C355*(Main!$F$41/100))+(G355*(Main!$F$36/100))+(I355*(Main!$F$46/100))+(K355*(Main!$F$51/100))))/$E$6</f>
        <v>1.0029565217391303</v>
      </c>
      <c r="F355">
        <f>'Req. Diario'!F354</f>
        <v>4.68704</v>
      </c>
      <c r="G355">
        <f>(F355-((C355*(Main!$G$41/100))+(E355*(Main!$G$31/100))+(I355*(Main!$G$46/100))+(K355*(Main!$G$51/100))))/$G$6</f>
        <v>7.811733333333333</v>
      </c>
      <c r="H355">
        <f>'Req. Diario'!G354</f>
        <v>0.802191098452582</v>
      </c>
      <c r="I355">
        <f>H355/$I$6</f>
        <v>5.013694365328637</v>
      </c>
      <c r="J355">
        <f>'Req. Diario'!H354</f>
        <v>2.79032146208</v>
      </c>
      <c r="K355">
        <f>J355/$K$6</f>
        <v>0.000279032146208</v>
      </c>
      <c r="L355">
        <f>'Req. Diario'!I354</f>
        <v>35.6483</v>
      </c>
      <c r="M355">
        <f>L355/$M$6</f>
        <v>0.0356483</v>
      </c>
    </row>
    <row r="356">
      <c r="B356">
        <f>'Req. Diario'!D355</f>
        <v>2.090857938857834</v>
      </c>
      <c r="C356">
        <f>(B356-((E356*(Main!$E$31/100))+(G356*(Main!$E$36/100))+(I356*(Main!$E$46/100))+(K356*(Main!$E$51/100))))/$C$6</f>
        <v>4.152882097706066</v>
      </c>
      <c r="D356">
        <f>'Req. Diario'!E355</f>
        <v>0.46136</v>
      </c>
      <c r="E356">
        <f>(D356-((C356*(Main!$F$41/100))+(G356*(Main!$F$36/100))+(I356*(Main!$F$46/100))+(K356*(Main!$F$51/100))))/$E$6</f>
        <v>1.0029565217391303</v>
      </c>
      <c r="F356">
        <f>'Req. Diario'!F355</f>
        <v>4.68704</v>
      </c>
      <c r="G356">
        <f>(F356-((C356*(Main!$G$41/100))+(E356*(Main!$G$31/100))+(I356*(Main!$G$46/100))+(K356*(Main!$G$51/100))))/$G$6</f>
        <v>7.811733333333333</v>
      </c>
      <c r="H356">
        <f>'Req. Diario'!G355</f>
        <v>0.802191098452582</v>
      </c>
      <c r="I356">
        <f>H356/$I$6</f>
        <v>5.013694365328637</v>
      </c>
      <c r="J356">
        <f>'Req. Diario'!H355</f>
        <v>2.79032146208</v>
      </c>
      <c r="K356">
        <f>J356/$K$6</f>
        <v>0.000279032146208</v>
      </c>
      <c r="L356">
        <f>'Req. Diario'!I355</f>
        <v>35.6483</v>
      </c>
      <c r="M356">
        <f>L356/$M$6</f>
        <v>0.0356483</v>
      </c>
    </row>
    <row r="357">
      <c r="A357">
        <v>51</v>
      </c>
      <c r="B357">
        <f>'Req. Diario'!D356</f>
        <v>2.090857938857834</v>
      </c>
      <c r="C357">
        <f>(B357-((E357*(Main!$E$31/100))+(G357*(Main!$E$36/100))+(I357*(Main!$E$46/100))+(K357*(Main!$E$51/100))))/$C$6</f>
        <v>4.152882097706066</v>
      </c>
      <c r="D357">
        <f>'Req. Diario'!E356</f>
        <v>0.46136</v>
      </c>
      <c r="E357">
        <f>(D357-((C357*(Main!$F$41/100))+(G357*(Main!$F$36/100))+(I357*(Main!$F$46/100))+(K357*(Main!$F$51/100))))/$E$6</f>
        <v>1.0029565217391303</v>
      </c>
      <c r="F357">
        <f>'Req. Diario'!F356</f>
        <v>4.68704</v>
      </c>
      <c r="G357">
        <f>(F357-((C357*(Main!$G$41/100))+(E357*(Main!$G$31/100))+(I357*(Main!$G$46/100))+(K357*(Main!$G$51/100))))/$G$6</f>
        <v>7.811733333333333</v>
      </c>
      <c r="H357">
        <f>'Req. Diario'!G356</f>
        <v>0.802191098452582</v>
      </c>
      <c r="I357">
        <f>H357/$I$6</f>
        <v>5.013694365328637</v>
      </c>
      <c r="J357">
        <f>'Req. Diario'!H356</f>
        <v>2.79032146208</v>
      </c>
      <c r="K357">
        <f>J357/$K$6</f>
        <v>0.000279032146208</v>
      </c>
      <c r="L357">
        <f>'Req. Diario'!I356</f>
        <v>35.6483</v>
      </c>
      <c r="M357">
        <f>L357/$M$6</f>
        <v>0.0356483</v>
      </c>
    </row>
    <row r="358">
      <c r="B358">
        <f>'Req. Diario'!D357</f>
        <v>2.090857938857834</v>
      </c>
      <c r="C358">
        <f>(B358-((E358*(Main!$E$31/100))+(G358*(Main!$E$36/100))+(I358*(Main!$E$46/100))+(K358*(Main!$E$51/100))))/$C$6</f>
        <v>4.152882097706066</v>
      </c>
      <c r="D358">
        <f>'Req. Diario'!E357</f>
        <v>0.46136</v>
      </c>
      <c r="E358">
        <f>(D358-((C358*(Main!$F$41/100))+(G358*(Main!$F$36/100))+(I358*(Main!$F$46/100))+(K358*(Main!$F$51/100))))/$E$6</f>
        <v>1.0029565217391303</v>
      </c>
      <c r="F358">
        <f>'Req. Diario'!F357</f>
        <v>4.68704</v>
      </c>
      <c r="G358">
        <f>(F358-((C358*(Main!$G$41/100))+(E358*(Main!$G$31/100))+(I358*(Main!$G$46/100))+(K358*(Main!$G$51/100))))/$G$6</f>
        <v>7.811733333333333</v>
      </c>
      <c r="H358">
        <f>'Req. Diario'!G357</f>
        <v>0.802191098452582</v>
      </c>
      <c r="I358">
        <f>H358/$I$6</f>
        <v>5.013694365328637</v>
      </c>
      <c r="J358">
        <f>'Req. Diario'!H357</f>
        <v>2.79032146208</v>
      </c>
      <c r="K358">
        <f>J358/$K$6</f>
        <v>0.000279032146208</v>
      </c>
      <c r="L358">
        <f>'Req. Diario'!I357</f>
        <v>35.6483</v>
      </c>
      <c r="M358">
        <f>L358/$M$6</f>
        <v>0.0356483</v>
      </c>
    </row>
    <row r="359">
      <c r="B359">
        <f>'Req. Diario'!D358</f>
        <v>2.090857938857834</v>
      </c>
      <c r="C359">
        <f>(B359-((E359*(Main!$E$31/100))+(G359*(Main!$E$36/100))+(I359*(Main!$E$46/100))+(K359*(Main!$E$51/100))))/$C$6</f>
        <v>4.152882097706066</v>
      </c>
      <c r="D359">
        <f>'Req. Diario'!E358</f>
        <v>0.46136</v>
      </c>
      <c r="E359">
        <f>(D359-((C359*(Main!$F$41/100))+(G359*(Main!$F$36/100))+(I359*(Main!$F$46/100))+(K359*(Main!$F$51/100))))/$E$6</f>
        <v>1.0029565217391303</v>
      </c>
      <c r="F359">
        <f>'Req. Diario'!F358</f>
        <v>4.68704</v>
      </c>
      <c r="G359">
        <f>(F359-((C359*(Main!$G$41/100))+(E359*(Main!$G$31/100))+(I359*(Main!$G$46/100))+(K359*(Main!$G$51/100))))/$G$6</f>
        <v>7.811733333333333</v>
      </c>
      <c r="H359">
        <f>'Req. Diario'!G358</f>
        <v>0.802191098452582</v>
      </c>
      <c r="I359">
        <f>H359/$I$6</f>
        <v>5.013694365328637</v>
      </c>
      <c r="J359">
        <f>'Req. Diario'!H358</f>
        <v>2.79032146208</v>
      </c>
      <c r="K359">
        <f>J359/$K$6</f>
        <v>0.000279032146208</v>
      </c>
      <c r="L359">
        <f>'Req. Diario'!I358</f>
        <v>35.6483</v>
      </c>
      <c r="M359">
        <f>L359/$M$6</f>
        <v>0.0356483</v>
      </c>
    </row>
    <row r="360">
      <c r="B360">
        <f>'Req. Diario'!D359</f>
        <v>2.090857938857834</v>
      </c>
      <c r="C360">
        <f>(B360-((E360*(Main!$E$31/100))+(G360*(Main!$E$36/100))+(I360*(Main!$E$46/100))+(K360*(Main!$E$51/100))))/$C$6</f>
        <v>4.152882097706066</v>
      </c>
      <c r="D360">
        <f>'Req. Diario'!E359</f>
        <v>0.46136</v>
      </c>
      <c r="E360">
        <f>(D360-((C360*(Main!$F$41/100))+(G360*(Main!$F$36/100))+(I360*(Main!$F$46/100))+(K360*(Main!$F$51/100))))/$E$6</f>
        <v>1.0029565217391303</v>
      </c>
      <c r="F360">
        <f>'Req. Diario'!F359</f>
        <v>4.68704</v>
      </c>
      <c r="G360">
        <f>(F360-((C360*(Main!$G$41/100))+(E360*(Main!$G$31/100))+(I360*(Main!$G$46/100))+(K360*(Main!$G$51/100))))/$G$6</f>
        <v>7.811733333333333</v>
      </c>
      <c r="H360">
        <f>'Req. Diario'!G359</f>
        <v>0.802191098452582</v>
      </c>
      <c r="I360">
        <f>H360/$I$6</f>
        <v>5.013694365328637</v>
      </c>
      <c r="J360">
        <f>'Req. Diario'!H359</f>
        <v>2.79032146208</v>
      </c>
      <c r="K360">
        <f>J360/$K$6</f>
        <v>0.000279032146208</v>
      </c>
      <c r="L360">
        <f>'Req. Diario'!I359</f>
        <v>35.6483</v>
      </c>
      <c r="M360">
        <f>L360/$M$6</f>
        <v>0.0356483</v>
      </c>
    </row>
    <row r="361">
      <c r="B361">
        <f>'Req. Diario'!D360</f>
        <v>2.090857938857834</v>
      </c>
      <c r="C361">
        <f>(B361-((E361*(Main!$E$31/100))+(G361*(Main!$E$36/100))+(I361*(Main!$E$46/100))+(K361*(Main!$E$51/100))))/$C$6</f>
        <v>4.152882097706066</v>
      </c>
      <c r="D361">
        <f>'Req. Diario'!E360</f>
        <v>0.46136</v>
      </c>
      <c r="E361">
        <f>(D361-((C361*(Main!$F$41/100))+(G361*(Main!$F$36/100))+(I361*(Main!$F$46/100))+(K361*(Main!$F$51/100))))/$E$6</f>
        <v>1.0029565217391303</v>
      </c>
      <c r="F361">
        <f>'Req. Diario'!F360</f>
        <v>4.68704</v>
      </c>
      <c r="G361">
        <f>(F361-((C361*(Main!$G$41/100))+(E361*(Main!$G$31/100))+(I361*(Main!$G$46/100))+(K361*(Main!$G$51/100))))/$G$6</f>
        <v>7.811733333333333</v>
      </c>
      <c r="H361">
        <f>'Req. Diario'!G360</f>
        <v>0.802191098452582</v>
      </c>
      <c r="I361">
        <f>H361/$I$6</f>
        <v>5.013694365328637</v>
      </c>
      <c r="J361">
        <f>'Req. Diario'!H360</f>
        <v>2.79032146208</v>
      </c>
      <c r="K361">
        <f>J361/$K$6</f>
        <v>0.000279032146208</v>
      </c>
      <c r="L361">
        <f>'Req. Diario'!I360</f>
        <v>35.6483</v>
      </c>
      <c r="M361">
        <f>L361/$M$6</f>
        <v>0.0356483</v>
      </c>
    </row>
    <row r="362">
      <c r="B362">
        <f>'Req. Diario'!D361</f>
        <v>2.090857938857834</v>
      </c>
      <c r="C362">
        <f>(B362-((E362*(Main!$E$31/100))+(G362*(Main!$E$36/100))+(I362*(Main!$E$46/100))+(K362*(Main!$E$51/100))))/$C$6</f>
        <v>4.152882097706066</v>
      </c>
      <c r="D362">
        <f>'Req. Diario'!E361</f>
        <v>0.46136</v>
      </c>
      <c r="E362">
        <f>(D362-((C362*(Main!$F$41/100))+(G362*(Main!$F$36/100))+(I362*(Main!$F$46/100))+(K362*(Main!$F$51/100))))/$E$6</f>
        <v>1.0029565217391303</v>
      </c>
      <c r="F362">
        <f>'Req. Diario'!F361</f>
        <v>4.68704</v>
      </c>
      <c r="G362">
        <f>(F362-((C362*(Main!$G$41/100))+(E362*(Main!$G$31/100))+(I362*(Main!$G$46/100))+(K362*(Main!$G$51/100))))/$G$6</f>
        <v>7.811733333333333</v>
      </c>
      <c r="H362">
        <f>'Req. Diario'!G361</f>
        <v>0.802191098452582</v>
      </c>
      <c r="I362">
        <f>H362/$I$6</f>
        <v>5.013694365328637</v>
      </c>
      <c r="J362">
        <f>'Req. Diario'!H361</f>
        <v>2.79032146208</v>
      </c>
      <c r="K362">
        <f>J362/$K$6</f>
        <v>0.000279032146208</v>
      </c>
      <c r="L362">
        <f>'Req. Diario'!I361</f>
        <v>35.6483</v>
      </c>
      <c r="M362">
        <f>L362/$M$6</f>
        <v>0.0356483</v>
      </c>
    </row>
    <row r="363">
      <c r="B363">
        <f>'Req. Diario'!D362</f>
        <v>2.090857938857834</v>
      </c>
      <c r="C363">
        <f>(B363-((E363*(Main!$E$31/100))+(G363*(Main!$E$36/100))+(I363*(Main!$E$46/100))+(K363*(Main!$E$51/100))))/$C$6</f>
        <v>4.152882097706066</v>
      </c>
      <c r="D363">
        <f>'Req. Diario'!E362</f>
        <v>0.46136</v>
      </c>
      <c r="E363">
        <f>(D363-((C363*(Main!$F$41/100))+(G363*(Main!$F$36/100))+(I363*(Main!$F$46/100))+(K363*(Main!$F$51/100))))/$E$6</f>
        <v>1.0029565217391303</v>
      </c>
      <c r="F363">
        <f>'Req. Diario'!F362</f>
        <v>4.68704</v>
      </c>
      <c r="G363">
        <f>(F363-((C363*(Main!$G$41/100))+(E363*(Main!$G$31/100))+(I363*(Main!$G$46/100))+(K363*(Main!$G$51/100))))/$G$6</f>
        <v>7.811733333333333</v>
      </c>
      <c r="H363">
        <f>'Req. Diario'!G362</f>
        <v>0.802191098452582</v>
      </c>
      <c r="I363">
        <f>H363/$I$6</f>
        <v>5.013694365328637</v>
      </c>
      <c r="J363">
        <f>'Req. Diario'!H362</f>
        <v>2.79032146208</v>
      </c>
      <c r="K363">
        <f>J363/$K$6</f>
        <v>0.000279032146208</v>
      </c>
      <c r="L363">
        <f>'Req. Diario'!I362</f>
        <v>35.6483</v>
      </c>
      <c r="M363">
        <f>L363/$M$6</f>
        <v>0.0356483</v>
      </c>
    </row>
    <row r="364">
      <c r="A364">
        <v>52</v>
      </c>
      <c r="B364">
        <f>'Req. Diario'!D363</f>
        <v>2.090857938857834</v>
      </c>
      <c r="C364">
        <f>(B364-((E364*(Main!$E$31/100))+(G364*(Main!$E$36/100))+(I364*(Main!$E$46/100))+(K364*(Main!$E$51/100))))/$C$6</f>
        <v>4.152882097706066</v>
      </c>
      <c r="D364">
        <f>'Req. Diario'!E363</f>
        <v>0.46136</v>
      </c>
      <c r="E364">
        <f>(D364-((C364*(Main!$F$41/100))+(G364*(Main!$F$36/100))+(I364*(Main!$F$46/100))+(K364*(Main!$F$51/100))))/$E$6</f>
        <v>1.0029565217391303</v>
      </c>
      <c r="F364">
        <f>'Req. Diario'!F363</f>
        <v>4.68704</v>
      </c>
      <c r="G364">
        <f>(F364-((C364*(Main!$G$41/100))+(E364*(Main!$G$31/100))+(I364*(Main!$G$46/100))+(K364*(Main!$G$51/100))))/$G$6</f>
        <v>7.811733333333333</v>
      </c>
      <c r="H364">
        <f>'Req. Diario'!G363</f>
        <v>0.802191098452582</v>
      </c>
      <c r="I364">
        <f>H364/$I$6</f>
        <v>5.013694365328637</v>
      </c>
      <c r="J364">
        <f>'Req. Diario'!H363</f>
        <v>2.79032146208</v>
      </c>
      <c r="K364">
        <f>J364/$K$6</f>
        <v>0.000279032146208</v>
      </c>
      <c r="L364">
        <f>'Req. Diario'!I363</f>
        <v>35.6483</v>
      </c>
      <c r="M364">
        <f>L364/$M$6</f>
        <v>0.0356483</v>
      </c>
    </row>
    <row r="365">
      <c r="B365">
        <f>'Req. Diario'!D364</f>
        <v>2.090857938857834</v>
      </c>
      <c r="C365">
        <f>(B365-((E365*(Main!$E$31/100))+(G365*(Main!$E$36/100))+(I365*(Main!$E$46/100))+(K365*(Main!$E$51/100))))/$C$6</f>
        <v>4.152882097706066</v>
      </c>
      <c r="D365">
        <f>'Req. Diario'!E364</f>
        <v>0.46136</v>
      </c>
      <c r="E365">
        <f>(D365-((C365*(Main!$F$41/100))+(G365*(Main!$F$36/100))+(I365*(Main!$F$46/100))+(K365*(Main!$F$51/100))))/$E$6</f>
        <v>1.0029565217391303</v>
      </c>
      <c r="F365">
        <f>'Req. Diario'!F364</f>
        <v>4.68704</v>
      </c>
      <c r="G365">
        <f>(F365-((C365*(Main!$G$41/100))+(E365*(Main!$G$31/100))+(I365*(Main!$G$46/100))+(K365*(Main!$G$51/100))))/$G$6</f>
        <v>7.811733333333333</v>
      </c>
      <c r="H365">
        <f>'Req. Diario'!G364</f>
        <v>0.802191098452582</v>
      </c>
      <c r="I365">
        <f>H365/$I$6</f>
        <v>5.013694365328637</v>
      </c>
      <c r="J365">
        <f>'Req. Diario'!H364</f>
        <v>2.79032146208</v>
      </c>
      <c r="K365">
        <f>J365/$K$6</f>
        <v>0.000279032146208</v>
      </c>
      <c r="L365">
        <f>'Req. Diario'!I364</f>
        <v>35.6483</v>
      </c>
      <c r="M365">
        <f>L365/$M$6</f>
        <v>0.0356483</v>
      </c>
    </row>
    <row r="366">
      <c r="B366">
        <f>'Req. Diario'!D365</f>
        <v>2.090857938857834</v>
      </c>
      <c r="C366">
        <f>(B366-((E366*(Main!$E$31/100))+(G366*(Main!$E$36/100))+(I366*(Main!$E$46/100))+(K366*(Main!$E$51/100))))/$C$6</f>
        <v>4.152882097706066</v>
      </c>
      <c r="D366">
        <f>'Req. Diario'!E365</f>
        <v>0.46136</v>
      </c>
      <c r="E366">
        <f>(D366-((C366*(Main!$F$41/100))+(G366*(Main!$F$36/100))+(I366*(Main!$F$46/100))+(K366*(Main!$F$51/100))))/$E$6</f>
        <v>1.0029565217391303</v>
      </c>
      <c r="F366">
        <f>'Req. Diario'!F365</f>
        <v>4.68704</v>
      </c>
      <c r="G366">
        <f>(F366-((C366*(Main!$G$41/100))+(E366*(Main!$G$31/100))+(I366*(Main!$G$46/100))+(K366*(Main!$G$51/100))))/$G$6</f>
        <v>7.811733333333333</v>
      </c>
      <c r="H366">
        <f>'Req. Diario'!G365</f>
        <v>0.802191098452582</v>
      </c>
      <c r="I366">
        <f>H366/$I$6</f>
        <v>5.013694365328637</v>
      </c>
      <c r="J366">
        <f>'Req. Diario'!H365</f>
        <v>2.79032146208</v>
      </c>
      <c r="K366">
        <f>J366/$K$6</f>
        <v>0.000279032146208</v>
      </c>
      <c r="L366">
        <f>'Req. Diario'!I365</f>
        <v>35.6483</v>
      </c>
      <c r="M366">
        <f>L366/$M$6</f>
        <v>0.0356483</v>
      </c>
    </row>
    <row r="367">
      <c r="B367">
        <f>'Req. Diario'!D366</f>
        <v>2.090857938857834</v>
      </c>
      <c r="C367">
        <f>(B367-((E367*(Main!$E$31/100))+(G367*(Main!$E$36/100))+(I367*(Main!$E$46/100))+(K367*(Main!$E$51/100))))/$C$6</f>
        <v>4.152882097706066</v>
      </c>
      <c r="D367">
        <f>'Req. Diario'!E366</f>
        <v>0.46136</v>
      </c>
      <c r="E367">
        <f>(D367-((C367*(Main!$F$41/100))+(G367*(Main!$F$36/100))+(I367*(Main!$F$46/100))+(K367*(Main!$F$51/100))))/$E$6</f>
        <v>1.0029565217391303</v>
      </c>
      <c r="F367">
        <f>'Req. Diario'!F366</f>
        <v>4.68704</v>
      </c>
      <c r="G367">
        <f>(F367-((C367*(Main!$G$41/100))+(E367*(Main!$G$31/100))+(I367*(Main!$G$46/100))+(K367*(Main!$G$51/100))))/$G$6</f>
        <v>7.811733333333333</v>
      </c>
      <c r="H367">
        <f>'Req. Diario'!G366</f>
        <v>0.802191098452582</v>
      </c>
      <c r="I367">
        <f>H367/$I$6</f>
        <v>5.013694365328637</v>
      </c>
      <c r="J367">
        <f>'Req. Diario'!H366</f>
        <v>2.79032146208</v>
      </c>
      <c r="K367">
        <f>J367/$K$6</f>
        <v>0.000279032146208</v>
      </c>
      <c r="L367">
        <f>'Req. Diario'!I366</f>
        <v>35.6483</v>
      </c>
      <c r="M367">
        <f>L367/$M$6</f>
        <v>0.0356483</v>
      </c>
    </row>
    <row r="368">
      <c r="B368">
        <f>'Req. Diario'!D367</f>
        <v>2.090857938857834</v>
      </c>
      <c r="C368">
        <f>(B368-((E368*(Main!$E$31/100))+(G368*(Main!$E$36/100))+(I368*(Main!$E$46/100))+(K368*(Main!$E$51/100))))/$C$6</f>
        <v>4.152882097706066</v>
      </c>
      <c r="D368">
        <f>'Req. Diario'!E367</f>
        <v>0.46136</v>
      </c>
      <c r="E368">
        <f>(D368-((C368*(Main!$F$41/100))+(G368*(Main!$F$36/100))+(I368*(Main!$F$46/100))+(K368*(Main!$F$51/100))))/$E$6</f>
        <v>1.0029565217391303</v>
      </c>
      <c r="F368">
        <f>'Req. Diario'!F367</f>
        <v>4.68704</v>
      </c>
      <c r="G368">
        <f>(F368-((C368*(Main!$G$41/100))+(E368*(Main!$G$31/100))+(I368*(Main!$G$46/100))+(K368*(Main!$G$51/100))))/$G$6</f>
        <v>7.811733333333333</v>
      </c>
      <c r="H368">
        <f>'Req. Diario'!G367</f>
        <v>0.802191098452582</v>
      </c>
      <c r="I368">
        <f>H368/$I$6</f>
        <v>5.013694365328637</v>
      </c>
      <c r="J368">
        <f>'Req. Diario'!H367</f>
        <v>2.79032146208</v>
      </c>
      <c r="K368">
        <f>J368/$K$6</f>
        <v>0.000279032146208</v>
      </c>
      <c r="L368">
        <f>'Req. Diario'!I367</f>
        <v>35.6483</v>
      </c>
      <c r="M368">
        <f>L368/$M$6</f>
        <v>0.0356483</v>
      </c>
    </row>
    <row r="369">
      <c r="B369">
        <f>'Req. Diario'!D368</f>
        <v>2.090857938857834</v>
      </c>
      <c r="C369">
        <f>(B369-((E369*(Main!$E$31/100))+(G369*(Main!$E$36/100))+(I369*(Main!$E$46/100))+(K369*(Main!$E$51/100))))/$C$6</f>
        <v>4.152882097706066</v>
      </c>
      <c r="D369">
        <f>'Req. Diario'!E368</f>
        <v>0.46136</v>
      </c>
      <c r="E369">
        <f>(D369-((C369*(Main!$F$41/100))+(G369*(Main!$F$36/100))+(I369*(Main!$F$46/100))+(K369*(Main!$F$51/100))))/$E$6</f>
        <v>1.0029565217391303</v>
      </c>
      <c r="F369">
        <f>'Req. Diario'!F368</f>
        <v>4.68704</v>
      </c>
      <c r="G369">
        <f>(F369-((C369*(Main!$G$41/100))+(E369*(Main!$G$31/100))+(I369*(Main!$G$46/100))+(K369*(Main!$G$51/100))))/$G$6</f>
        <v>7.811733333333333</v>
      </c>
      <c r="H369">
        <f>'Req. Diario'!G368</f>
        <v>0.802191098452582</v>
      </c>
      <c r="I369">
        <f>H369/$I$6</f>
        <v>5.013694365328637</v>
      </c>
      <c r="J369">
        <f>'Req. Diario'!H368</f>
        <v>2.79032146208</v>
      </c>
      <c r="K369">
        <f>J369/$K$6</f>
        <v>0.000279032146208</v>
      </c>
      <c r="L369">
        <f>'Req. Diario'!I368</f>
        <v>35.6483</v>
      </c>
      <c r="M369">
        <f>L369/$M$6</f>
        <v>0.0356483</v>
      </c>
    </row>
    <row r="370">
      <c r="B370">
        <f>'Req. Diario'!D369</f>
        <v>2.090857938857834</v>
      </c>
      <c r="C370">
        <f>(B370-((E370*(Main!$E$31/100))+(G370*(Main!$E$36/100))+(I370*(Main!$E$46/100))+(K370*(Main!$E$51/100))))/$C$6</f>
        <v>4.152882097706066</v>
      </c>
      <c r="D370">
        <f>'Req. Diario'!E369</f>
        <v>0.46136</v>
      </c>
      <c r="E370">
        <f>(D370-((C370*(Main!$F$41/100))+(G370*(Main!$F$36/100))+(I370*(Main!$F$46/100))+(K370*(Main!$F$51/100))))/$E$6</f>
        <v>1.0029565217391303</v>
      </c>
      <c r="F370">
        <f>'Req. Diario'!F369</f>
        <v>4.68704</v>
      </c>
      <c r="G370">
        <f>(F370-((C370*(Main!$G$41/100))+(E370*(Main!$G$31/100))+(I370*(Main!$G$46/100))+(K370*(Main!$G$51/100))))/$G$6</f>
        <v>7.811733333333333</v>
      </c>
      <c r="H370">
        <f>'Req. Diario'!G369</f>
        <v>0.802191098452582</v>
      </c>
      <c r="I370">
        <f>H370/$I$6</f>
        <v>5.013694365328637</v>
      </c>
      <c r="J370">
        <f>'Req. Diario'!H369</f>
        <v>2.79032146208</v>
      </c>
      <c r="K370">
        <f>J370/$K$6</f>
        <v>0.000279032146208</v>
      </c>
      <c r="L370">
        <f>'Req. Diario'!I369</f>
        <v>35.6483</v>
      </c>
      <c r="M370">
        <f>L370/$M$6</f>
        <v>0.0356483</v>
      </c>
    </row>
    <row r="372">
      <c r="B372">
        <f>SUM(B6:B370)</f>
        <v>1066.320690053066</v>
      </c>
      <c r="C372">
        <f>SUM(C6:C370)</f>
        <v>1999.8429507769958</v>
      </c>
      <c r="D372">
        <f>SUM(D6:D370)</f>
        <v>374.6560280000018</v>
      </c>
      <c r="E372">
        <f>SUM(E6:E370)</f>
        <v>814.9296260869539</v>
      </c>
      <c r="F372">
        <f>SUM(F6:F370)</f>
        <v>1373.4523039999974</v>
      </c>
      <c r="G372">
        <f>SUM(G6:G370)</f>
        <v>2289.687173333335</v>
      </c>
      <c r="H372">
        <f>SUM(H6:H370)</f>
        <v>235.0675932823272</v>
      </c>
      <c r="I372">
        <f>SUM(I6:I370)</f>
        <v>1469.332458014523</v>
      </c>
      <c r="J372">
        <f>SUM(J6:J370)</f>
        <v>817.6532397834068</v>
      </c>
      <c r="K372">
        <f>SUM(K6:K370)</f>
        <v>10000.081765323952</v>
      </c>
      <c r="L372">
        <f>SUM(L6:L370)</f>
        <v>11565.326200000043</v>
      </c>
      <c r="M372">
        <f>SUM(M6:M370)</f>
        <v>1011.565326200014</v>
      </c>
    </row>
  </sheetData>
  <sheetProtection sheet="1"/>
  <mergeCells count="1">
    <mergeCell ref="E1:J1"/>
  </mergeCells>
  <pageMargins left="0.42" right="0.75" top="0.44" bottom="0.39" header="0.25" footer="0.25"/>
  <ignoredErrors>
    <ignoredError numberStoredAsText="1" sqref="A1:V372"/>
  </ignoredErrors>
</worksheet>
</file>

<file path=xl/worksheets/sheet10.xml><?xml version="1.0" encoding="utf-8"?>
<worksheet xmlns="http://schemas.openxmlformats.org/spreadsheetml/2006/main" xmlns:r="http://schemas.openxmlformats.org/officeDocument/2006/relationships">
  <dimension ref="A1:U371"/>
  <sheetViews>
    <sheetView workbookViewId="0" rightToLeft="0"/>
  </sheetViews>
  <sheetData>
    <row r="1">
      <c r="A1" t="str">
        <v>Requerimientos Diarios para:</v>
      </c>
      <c r="H1" t="str">
        <f>Main!E21</f>
        <v>Platano</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1.1117398715964555</v>
      </c>
      <c r="E6">
        <v>0.24516800000000002</v>
      </c>
      <c r="F6">
        <v>1.246084</v>
      </c>
      <c r="G6">
        <f>(H6/1.39135)*$K$5</f>
        <v>0.21326839385287674</v>
      </c>
      <c r="H6">
        <f>(F6*1.190654)*$L$5</f>
        <v>0.741827449468</v>
      </c>
      <c r="I6">
        <v>5.0926</v>
      </c>
      <c r="J6">
        <f>D6/(F6/3.362524)</f>
        <v>3</v>
      </c>
      <c r="K6">
        <f>G6/(H6/1.39135)</f>
        <v>0.4</v>
      </c>
      <c r="L6">
        <f>(H6/1.190654)/F6</f>
        <v>0.5</v>
      </c>
    </row>
    <row r="7">
      <c r="B7">
        <v>2</v>
      </c>
      <c r="C7">
        <v>1</v>
      </c>
      <c r="D7">
        <v>1.1117398715964555</v>
      </c>
      <c r="E7">
        <v>0.24516800000000002</v>
      </c>
      <c r="F7">
        <v>1.246084</v>
      </c>
      <c r="G7">
        <f>(H7/1.39135)*$K$5</f>
        <v>0.21326839385287674</v>
      </c>
      <c r="H7">
        <f>(F7*1.190654)*$L$5</f>
        <v>0.741827449468</v>
      </c>
      <c r="I7">
        <v>5.0926</v>
      </c>
      <c r="J7">
        <f>D7/(F7/3.362524)</f>
        <v>3</v>
      </c>
      <c r="K7">
        <f>G7/(H7/1.39135)</f>
        <v>0.4</v>
      </c>
      <c r="L7">
        <f>(H7/1.190654)/F7</f>
        <v>0.5</v>
      </c>
    </row>
    <row r="8">
      <c r="B8">
        <v>3</v>
      </c>
      <c r="C8">
        <v>1</v>
      </c>
      <c r="D8">
        <v>1.1117398715964555</v>
      </c>
      <c r="E8">
        <v>0.24516800000000002</v>
      </c>
      <c r="F8">
        <v>1.246084</v>
      </c>
      <c r="G8">
        <f>(H8/1.39135)*$K$5</f>
        <v>0.21326839385287674</v>
      </c>
      <c r="H8">
        <f>(F8*1.190654)*$L$5</f>
        <v>0.741827449468</v>
      </c>
      <c r="I8">
        <v>5.0926</v>
      </c>
      <c r="J8">
        <f>D8/(F8/3.362524)</f>
        <v>3</v>
      </c>
      <c r="K8">
        <f>G8/(H8/1.39135)</f>
        <v>0.4</v>
      </c>
      <c r="L8">
        <f>(H8/1.190654)/F8</f>
        <v>0.5</v>
      </c>
    </row>
    <row r="9">
      <c r="B9">
        <v>4</v>
      </c>
      <c r="C9">
        <v>1</v>
      </c>
      <c r="D9">
        <v>1.1117398715964555</v>
      </c>
      <c r="E9">
        <v>0.24516800000000002</v>
      </c>
      <c r="F9">
        <v>1.246084</v>
      </c>
      <c r="G9">
        <f>(H9/1.39135)*$K$5</f>
        <v>0.21326839385287674</v>
      </c>
      <c r="H9">
        <f>(F9*1.190654)*$L$5</f>
        <v>0.741827449468</v>
      </c>
      <c r="I9">
        <v>5.0926</v>
      </c>
      <c r="J9">
        <f>D9/(F9/3.362524)</f>
        <v>3</v>
      </c>
      <c r="K9">
        <f>G9/(H9/1.39135)</f>
        <v>0.4</v>
      </c>
      <c r="L9">
        <f>(H9/1.190654)/F9</f>
        <v>0.5</v>
      </c>
    </row>
    <row r="10">
      <c r="B10">
        <v>5</v>
      </c>
      <c r="C10">
        <v>1</v>
      </c>
      <c r="D10">
        <v>1.1117398715964555</v>
      </c>
      <c r="E10">
        <v>0.24516800000000002</v>
      </c>
      <c r="F10">
        <v>1.246084</v>
      </c>
      <c r="G10">
        <f>(H10/1.39135)*$K$5</f>
        <v>0.21326839385287674</v>
      </c>
      <c r="H10">
        <f>(F10*1.190654)*$L$5</f>
        <v>0.741827449468</v>
      </c>
      <c r="I10">
        <v>5.0926</v>
      </c>
      <c r="J10">
        <f>D10/(F10/3.362524)</f>
        <v>3</v>
      </c>
      <c r="K10">
        <f>G10/(H10/1.39135)</f>
        <v>0.4</v>
      </c>
      <c r="L10">
        <f>(H10/1.190654)/F10</f>
        <v>0.5</v>
      </c>
    </row>
    <row r="11">
      <c r="B11">
        <v>6</v>
      </c>
      <c r="C11">
        <v>1</v>
      </c>
      <c r="D11">
        <v>1.1117398715964555</v>
      </c>
      <c r="E11">
        <v>0.24516800000000002</v>
      </c>
      <c r="F11">
        <v>1.246084</v>
      </c>
      <c r="G11">
        <f>(H11/1.39135)*$K$5</f>
        <v>0.21326839385287674</v>
      </c>
      <c r="H11">
        <f>(F11*1.190654)*$L$5</f>
        <v>0.741827449468</v>
      </c>
      <c r="I11">
        <v>5.0926</v>
      </c>
      <c r="J11">
        <f>D11/(F11/3.362524)</f>
        <v>3</v>
      </c>
      <c r="K11">
        <f>G11/(H11/1.39135)</f>
        <v>0.4</v>
      </c>
      <c r="L11">
        <f>(H11/1.190654)/F11</f>
        <v>0.5</v>
      </c>
    </row>
    <row r="12">
      <c r="B12">
        <v>7</v>
      </c>
      <c r="C12">
        <v>1</v>
      </c>
      <c r="D12">
        <v>1.1117398715964555</v>
      </c>
      <c r="E12">
        <v>0.24516800000000002</v>
      </c>
      <c r="F12">
        <v>1.246084</v>
      </c>
      <c r="G12">
        <f>(H12/1.39135)*$K$5</f>
        <v>0.21326839385287674</v>
      </c>
      <c r="H12">
        <f>(F12*1.190654)*$L$5</f>
        <v>0.741827449468</v>
      </c>
      <c r="I12">
        <v>5.0926</v>
      </c>
      <c r="J12">
        <f>D12/(F12/3.362524)</f>
        <v>3</v>
      </c>
      <c r="K12">
        <f>G12/(H12/1.39135)</f>
        <v>0.4</v>
      </c>
      <c r="L12">
        <f>(H12/1.190654)/F12</f>
        <v>0.5</v>
      </c>
    </row>
    <row r="13">
      <c r="B13">
        <v>8</v>
      </c>
      <c r="C13">
        <v>2</v>
      </c>
      <c r="D13">
        <v>1.1117398715964555</v>
      </c>
      <c r="E13">
        <v>0.24516800000000002</v>
      </c>
      <c r="F13">
        <v>1.246084</v>
      </c>
      <c r="G13">
        <f>(H13/1.39135)*$K$5</f>
        <v>0.21326839385287674</v>
      </c>
      <c r="H13">
        <f>(F13*1.190654)*$L$5</f>
        <v>0.741827449468</v>
      </c>
      <c r="I13">
        <v>5.0926</v>
      </c>
      <c r="J13">
        <f>D13/(F13/3.362524)</f>
        <v>3</v>
      </c>
      <c r="K13">
        <f>G13/(H13/1.39135)</f>
        <v>0.4</v>
      </c>
      <c r="L13">
        <f>(H13/1.190654)/F13</f>
        <v>0.5</v>
      </c>
    </row>
    <row r="14">
      <c r="B14">
        <v>9</v>
      </c>
      <c r="C14">
        <v>2</v>
      </c>
      <c r="D14">
        <v>1.1117398715964555</v>
      </c>
      <c r="E14">
        <v>0.24516800000000002</v>
      </c>
      <c r="F14">
        <v>1.246084</v>
      </c>
      <c r="G14">
        <f>(H14/1.39135)*$K$5</f>
        <v>0.21326839385287674</v>
      </c>
      <c r="H14">
        <f>(F14*1.190654)*$L$5</f>
        <v>0.741827449468</v>
      </c>
      <c r="I14">
        <v>5.0926</v>
      </c>
      <c r="J14">
        <f>D14/(F14/3.362524)</f>
        <v>3</v>
      </c>
      <c r="K14">
        <f>G14/(H14/1.39135)</f>
        <v>0.4</v>
      </c>
      <c r="L14">
        <f>(H14/1.190654)/F14</f>
        <v>0.5</v>
      </c>
    </row>
    <row r="15">
      <c r="B15">
        <v>10</v>
      </c>
      <c r="C15">
        <v>2</v>
      </c>
      <c r="D15">
        <v>1.1117398715964555</v>
      </c>
      <c r="E15">
        <v>0.24516800000000002</v>
      </c>
      <c r="F15">
        <v>1.246084</v>
      </c>
      <c r="G15">
        <f>(H15/1.39135)*$K$5</f>
        <v>0.21326839385287674</v>
      </c>
      <c r="H15">
        <f>(F15*1.190654)*$L$5</f>
        <v>0.741827449468</v>
      </c>
      <c r="I15">
        <v>5.0926</v>
      </c>
      <c r="J15">
        <f>D15/(F15/3.362524)</f>
        <v>3</v>
      </c>
      <c r="K15">
        <f>G15/(H15/1.39135)</f>
        <v>0.4</v>
      </c>
      <c r="L15">
        <f>(H15/1.190654)/F15</f>
        <v>0.5</v>
      </c>
    </row>
    <row r="16">
      <c r="B16">
        <v>11</v>
      </c>
      <c r="C16">
        <v>2</v>
      </c>
      <c r="D16">
        <v>1.1117398715964555</v>
      </c>
      <c r="E16">
        <v>0.24516800000000002</v>
      </c>
      <c r="F16">
        <v>1.246084</v>
      </c>
      <c r="G16">
        <f>(H16/1.39135)*$K$5</f>
        <v>0.21326839385287674</v>
      </c>
      <c r="H16">
        <f>(F16*1.190654)*$L$5</f>
        <v>0.741827449468</v>
      </c>
      <c r="I16">
        <v>9.1667</v>
      </c>
      <c r="J16">
        <f>D16/(F16/3.362524)</f>
        <v>3</v>
      </c>
      <c r="K16">
        <f>G16/(H16/1.39135)</f>
        <v>0.4</v>
      </c>
      <c r="L16">
        <f>(H16/1.190654)/F16</f>
        <v>0.5</v>
      </c>
    </row>
    <row r="17">
      <c r="B17">
        <v>12</v>
      </c>
      <c r="C17">
        <v>2</v>
      </c>
      <c r="D17">
        <v>1.1117398715964555</v>
      </c>
      <c r="E17">
        <v>0.24516800000000002</v>
      </c>
      <c r="F17">
        <v>1.246084</v>
      </c>
      <c r="G17">
        <f>(H17/1.39135)*$K$5</f>
        <v>0.21326839385287674</v>
      </c>
      <c r="H17">
        <f>(F17*1.190654)*$L$5</f>
        <v>0.741827449468</v>
      </c>
      <c r="I17">
        <v>9.1667</v>
      </c>
      <c r="J17">
        <f>D17/(F17/3.362524)</f>
        <v>3</v>
      </c>
      <c r="K17">
        <f>G17/(H17/1.39135)</f>
        <v>0.4</v>
      </c>
      <c r="L17">
        <f>(H17/1.190654)/F17</f>
        <v>0.5</v>
      </c>
    </row>
    <row r="18">
      <c r="B18">
        <v>13</v>
      </c>
      <c r="C18">
        <v>2</v>
      </c>
      <c r="D18">
        <v>1.1117398715964555</v>
      </c>
      <c r="E18">
        <v>0.24516800000000002</v>
      </c>
      <c r="F18">
        <v>1.246084</v>
      </c>
      <c r="G18">
        <f>(H18/1.39135)*$K$5</f>
        <v>0.21326839385287674</v>
      </c>
      <c r="H18">
        <f>(F18*1.190654)*$L$5</f>
        <v>0.741827449468</v>
      </c>
      <c r="I18">
        <v>9.1667</v>
      </c>
      <c r="J18">
        <f>D18/(F18/3.362524)</f>
        <v>3</v>
      </c>
      <c r="K18">
        <f>G18/(H18/1.39135)</f>
        <v>0.4</v>
      </c>
      <c r="L18">
        <f>(H18/1.190654)/F18</f>
        <v>0.5</v>
      </c>
    </row>
    <row r="19">
      <c r="B19">
        <v>14</v>
      </c>
      <c r="C19">
        <v>2</v>
      </c>
      <c r="D19">
        <v>1.1117398715964555</v>
      </c>
      <c r="E19">
        <v>0.24516800000000002</v>
      </c>
      <c r="F19">
        <v>1.246084</v>
      </c>
      <c r="G19">
        <f>(H19/1.39135)*$K$5</f>
        <v>0.21326839385287674</v>
      </c>
      <c r="H19">
        <f>(F19*1.190654)*$L$5</f>
        <v>0.741827449468</v>
      </c>
      <c r="I19">
        <v>9.1667</v>
      </c>
      <c r="J19">
        <f>D19/(F19/3.362524)</f>
        <v>3</v>
      </c>
      <c r="K19">
        <f>G19/(H19/1.39135)</f>
        <v>0.4</v>
      </c>
      <c r="L19">
        <f>(H19/1.190654)/F19</f>
        <v>0.5</v>
      </c>
    </row>
    <row r="20">
      <c r="B20">
        <v>15</v>
      </c>
      <c r="C20">
        <v>3</v>
      </c>
      <c r="D20">
        <v>1.1117398715964555</v>
      </c>
      <c r="E20">
        <v>0.24516800000000002</v>
      </c>
      <c r="F20">
        <v>1.246084</v>
      </c>
      <c r="G20">
        <f>(H20/1.39135)*$K$5</f>
        <v>0.21326839385287674</v>
      </c>
      <c r="H20">
        <f>(F20*1.190654)*$L$5</f>
        <v>0.741827449468</v>
      </c>
      <c r="I20">
        <v>9.1667</v>
      </c>
      <c r="J20">
        <f>D20/(F20/3.362524)</f>
        <v>3</v>
      </c>
      <c r="K20">
        <f>G20/(H20/1.39135)</f>
        <v>0.4</v>
      </c>
      <c r="L20">
        <f>(H20/1.190654)/F20</f>
        <v>0.5</v>
      </c>
    </row>
    <row r="21">
      <c r="B21">
        <v>16</v>
      </c>
      <c r="C21">
        <v>3</v>
      </c>
      <c r="D21">
        <v>1.1117398715964555</v>
      </c>
      <c r="E21">
        <v>0.24516800000000002</v>
      </c>
      <c r="F21">
        <v>1.246084</v>
      </c>
      <c r="G21">
        <f>(H21/1.39135)*$K$5</f>
        <v>0.21326839385287674</v>
      </c>
      <c r="H21">
        <f>(F21*1.190654)*$L$5</f>
        <v>0.741827449468</v>
      </c>
      <c r="I21">
        <v>9.1667</v>
      </c>
      <c r="J21">
        <f>D21/(F21/3.362524)</f>
        <v>3</v>
      </c>
      <c r="K21">
        <f>G21/(H21/1.39135)</f>
        <v>0.4</v>
      </c>
      <c r="L21">
        <f>(H21/1.190654)/F21</f>
        <v>0.5</v>
      </c>
    </row>
    <row r="22">
      <c r="B22">
        <v>17</v>
      </c>
      <c r="C22">
        <v>3</v>
      </c>
      <c r="D22">
        <v>1.1117398715964555</v>
      </c>
      <c r="E22">
        <v>0.24516800000000002</v>
      </c>
      <c r="F22">
        <v>1.246084</v>
      </c>
      <c r="G22">
        <f>(H22/1.39135)*$K$5</f>
        <v>0.21326839385287674</v>
      </c>
      <c r="H22">
        <f>(F22*1.190654)*$L$5</f>
        <v>0.741827449468</v>
      </c>
      <c r="I22">
        <v>9.1667</v>
      </c>
      <c r="J22">
        <f>D22/(F22/3.362524)</f>
        <v>3</v>
      </c>
      <c r="K22">
        <f>G22/(H22/1.39135)</f>
        <v>0.4</v>
      </c>
      <c r="L22">
        <f>(H22/1.190654)/F22</f>
        <v>0.5</v>
      </c>
    </row>
    <row r="23">
      <c r="B23">
        <v>18</v>
      </c>
      <c r="C23">
        <v>3</v>
      </c>
      <c r="D23">
        <v>1.1117398715964555</v>
      </c>
      <c r="E23">
        <v>0.24516800000000002</v>
      </c>
      <c r="F23">
        <v>1.246084</v>
      </c>
      <c r="G23">
        <f>(H23/1.39135)*$K$5</f>
        <v>0.21326839385287674</v>
      </c>
      <c r="H23">
        <f>(F23*1.190654)*$L$5</f>
        <v>0.741827449468</v>
      </c>
      <c r="I23">
        <v>12.2222</v>
      </c>
      <c r="J23">
        <f>D23/(F23/3.362524)</f>
        <v>3</v>
      </c>
      <c r="K23">
        <f>G23/(H23/1.39135)</f>
        <v>0.4</v>
      </c>
      <c r="L23">
        <f>(H23/1.190654)/F23</f>
        <v>0.5</v>
      </c>
    </row>
    <row r="24">
      <c r="B24">
        <v>19</v>
      </c>
      <c r="C24">
        <v>3</v>
      </c>
      <c r="D24">
        <v>1.1117398715964555</v>
      </c>
      <c r="E24">
        <v>0.24516800000000002</v>
      </c>
      <c r="F24">
        <v>1.246084</v>
      </c>
      <c r="G24">
        <f>(H24/1.39135)*$K$5</f>
        <v>0.21326839385287674</v>
      </c>
      <c r="H24">
        <f>(F24*1.190654)*$L$5</f>
        <v>0.741827449468</v>
      </c>
      <c r="I24">
        <v>12.2222</v>
      </c>
      <c r="J24">
        <f>D24/(F24/3.362524)</f>
        <v>3</v>
      </c>
      <c r="K24">
        <f>G24/(H24/1.39135)</f>
        <v>0.4</v>
      </c>
      <c r="L24">
        <f>(H24/1.190654)/F24</f>
        <v>0.5</v>
      </c>
    </row>
    <row r="25">
      <c r="B25">
        <v>20</v>
      </c>
      <c r="C25">
        <v>3</v>
      </c>
      <c r="D25">
        <v>1.1117398715964555</v>
      </c>
      <c r="E25">
        <v>0.24516800000000002</v>
      </c>
      <c r="F25">
        <v>1.246084</v>
      </c>
      <c r="G25">
        <f>(H25/1.39135)*$K$5</f>
        <v>0.21326839385287674</v>
      </c>
      <c r="H25">
        <f>(F25*1.190654)*$L$5</f>
        <v>0.741827449468</v>
      </c>
      <c r="I25">
        <v>12.2222</v>
      </c>
      <c r="J25">
        <f>D25/(F25/3.362524)</f>
        <v>3</v>
      </c>
      <c r="K25">
        <f>G25/(H25/1.39135)</f>
        <v>0.4</v>
      </c>
      <c r="L25">
        <f>(H25/1.190654)/F25</f>
        <v>0.5</v>
      </c>
    </row>
    <row r="26">
      <c r="B26">
        <v>21</v>
      </c>
      <c r="C26">
        <v>3</v>
      </c>
      <c r="D26">
        <v>1.1117398715964555</v>
      </c>
      <c r="E26">
        <v>0.24516800000000002</v>
      </c>
      <c r="F26">
        <v>1.246084</v>
      </c>
      <c r="G26">
        <f>(H26/1.39135)*$K$5</f>
        <v>0.21326839385287674</v>
      </c>
      <c r="H26">
        <f>(F26*1.190654)*$L$5</f>
        <v>0.741827449468</v>
      </c>
      <c r="I26">
        <v>12.2222</v>
      </c>
      <c r="J26">
        <f>D26/(F26/3.362524)</f>
        <v>3</v>
      </c>
      <c r="K26">
        <f>G26/(H26/1.39135)</f>
        <v>0.4</v>
      </c>
      <c r="L26">
        <f>(H26/1.190654)/F26</f>
        <v>0.5</v>
      </c>
    </row>
    <row r="27">
      <c r="B27">
        <v>22</v>
      </c>
      <c r="C27">
        <v>4</v>
      </c>
      <c r="D27">
        <v>1.1117398715964555</v>
      </c>
      <c r="E27">
        <v>0.375844</v>
      </c>
      <c r="F27">
        <v>1.246084</v>
      </c>
      <c r="G27">
        <f>(H27/1.39135)*$K$5</f>
        <v>0.21326839385287674</v>
      </c>
      <c r="H27">
        <f>(F27*1.190654)*$L$5</f>
        <v>0.741827449468</v>
      </c>
      <c r="I27">
        <v>12.2222</v>
      </c>
      <c r="J27">
        <f>D27/(F27/3.362524)</f>
        <v>3</v>
      </c>
      <c r="K27">
        <f>G27/(H27/1.39135)</f>
        <v>0.4</v>
      </c>
      <c r="L27">
        <f>(H27/1.190654)/F27</f>
        <v>0.5</v>
      </c>
    </row>
    <row r="28">
      <c r="B28">
        <v>23</v>
      </c>
      <c r="C28">
        <v>4</v>
      </c>
      <c r="D28">
        <v>1.1117398715964555</v>
      </c>
      <c r="E28">
        <v>0.375844</v>
      </c>
      <c r="F28">
        <v>1.246084</v>
      </c>
      <c r="G28">
        <f>(H28/1.39135)*$K$5</f>
        <v>0.21326839385287674</v>
      </c>
      <c r="H28">
        <f>(F28*1.190654)*$L$5</f>
        <v>0.741827449468</v>
      </c>
      <c r="I28">
        <v>12.2222</v>
      </c>
      <c r="J28">
        <f>D28/(F28/3.362524)</f>
        <v>3</v>
      </c>
      <c r="K28">
        <f>G28/(H28/1.39135)</f>
        <v>0.4</v>
      </c>
      <c r="L28">
        <f>(H28/1.190654)/F28</f>
        <v>0.5</v>
      </c>
    </row>
    <row r="29">
      <c r="B29">
        <v>24</v>
      </c>
      <c r="C29">
        <v>4</v>
      </c>
      <c r="D29">
        <v>1.1117398715964555</v>
      </c>
      <c r="E29">
        <v>0.375844</v>
      </c>
      <c r="F29">
        <v>1.246084</v>
      </c>
      <c r="G29">
        <f>(H29/1.39135)*$K$5</f>
        <v>0.21326839385287674</v>
      </c>
      <c r="H29">
        <f>(F29*1.190654)*$L$5</f>
        <v>0.741827449468</v>
      </c>
      <c r="I29">
        <v>12.2222</v>
      </c>
      <c r="J29">
        <f>D29/(F29/3.362524)</f>
        <v>3</v>
      </c>
      <c r="K29">
        <f>G29/(H29/1.39135)</f>
        <v>0.4</v>
      </c>
      <c r="L29">
        <f>(H29/1.190654)/F29</f>
        <v>0.5</v>
      </c>
    </row>
    <row r="30">
      <c r="B30">
        <v>25</v>
      </c>
      <c r="C30">
        <v>4</v>
      </c>
      <c r="D30">
        <v>1.1117398715964555</v>
      </c>
      <c r="E30">
        <v>0.375844</v>
      </c>
      <c r="F30">
        <v>1.246084</v>
      </c>
      <c r="G30">
        <f>(H30/1.39135)*$K$5</f>
        <v>0.21326839385287674</v>
      </c>
      <c r="H30">
        <f>(F30*1.190654)*$L$5</f>
        <v>0.741827449468</v>
      </c>
      <c r="I30">
        <v>12.2222</v>
      </c>
      <c r="J30">
        <f>D30/(F30/3.362524)</f>
        <v>3</v>
      </c>
      <c r="K30">
        <f>G30/(H30/1.39135)</f>
        <v>0.4</v>
      </c>
      <c r="L30">
        <f>(H30/1.190654)/F30</f>
        <v>0.5</v>
      </c>
    </row>
    <row r="31">
      <c r="B31">
        <v>26</v>
      </c>
      <c r="C31">
        <v>4</v>
      </c>
      <c r="D31">
        <v>1.1117398715964555</v>
      </c>
      <c r="E31">
        <v>0.375844</v>
      </c>
      <c r="F31">
        <v>1.246084</v>
      </c>
      <c r="G31">
        <f>(H31/1.39135)*$K$5</f>
        <v>0.21326839385287674</v>
      </c>
      <c r="H31">
        <f>(F31*1.190654)*$L$5</f>
        <v>0.741827449468</v>
      </c>
      <c r="I31">
        <v>12.2222</v>
      </c>
      <c r="J31">
        <f>D31/(F31/3.362524)</f>
        <v>3</v>
      </c>
      <c r="K31">
        <f>G31/(H31/1.39135)</f>
        <v>0.4</v>
      </c>
      <c r="L31">
        <f>(H31/1.190654)/F31</f>
        <v>0.5</v>
      </c>
    </row>
    <row r="32">
      <c r="B32">
        <v>27</v>
      </c>
      <c r="C32">
        <v>4</v>
      </c>
      <c r="D32">
        <v>1.1117398715964555</v>
      </c>
      <c r="E32">
        <v>0.375844</v>
      </c>
      <c r="F32">
        <v>1.246084</v>
      </c>
      <c r="G32">
        <f>(H32/1.39135)*$K$5</f>
        <v>0.21326839385287674</v>
      </c>
      <c r="H32">
        <f>(F32*1.190654)*$L$5</f>
        <v>0.741827449468</v>
      </c>
      <c r="I32">
        <v>12.2222</v>
      </c>
      <c r="J32">
        <f>D32/(F32/3.362524)</f>
        <v>3</v>
      </c>
      <c r="K32">
        <f>G32/(H32/1.39135)</f>
        <v>0.4</v>
      </c>
      <c r="L32">
        <f>(H32/1.190654)/F32</f>
        <v>0.5</v>
      </c>
    </row>
    <row r="33">
      <c r="B33">
        <v>28</v>
      </c>
      <c r="C33">
        <v>4</v>
      </c>
      <c r="D33">
        <v>1.1117398715964555</v>
      </c>
      <c r="E33">
        <v>0.375844</v>
      </c>
      <c r="F33">
        <v>1.246084</v>
      </c>
      <c r="G33">
        <f>(H33/1.39135)*$K$5</f>
        <v>0.21326839385287674</v>
      </c>
      <c r="H33">
        <f>(F33*1.190654)*$L$5</f>
        <v>0.741827449468</v>
      </c>
      <c r="I33">
        <v>12.2222</v>
      </c>
      <c r="J33">
        <f>D33/(F33/3.362524)</f>
        <v>3</v>
      </c>
      <c r="K33">
        <f>G33/(H33/1.39135)</f>
        <v>0.4</v>
      </c>
      <c r="L33">
        <f>(H33/1.190654)/F33</f>
        <v>0.5</v>
      </c>
    </row>
    <row r="34">
      <c r="B34">
        <v>29</v>
      </c>
      <c r="C34">
        <v>5</v>
      </c>
      <c r="D34">
        <v>1.588199816566365</v>
      </c>
      <c r="E34">
        <v>0.5369200000000001</v>
      </c>
      <c r="F34">
        <v>1.7801200000000001</v>
      </c>
      <c r="G34">
        <f>(H34/1.39135)*$K$5</f>
        <v>0.3046691340755382</v>
      </c>
      <c r="H34">
        <f>(F34*1.190654)*$L$5</f>
        <v>1.0597534992400002</v>
      </c>
      <c r="I34">
        <v>12.2222</v>
      </c>
      <c r="J34">
        <f>D34/(F34/3.362524)</f>
        <v>3</v>
      </c>
      <c r="K34">
        <f>G34/(H34/1.39135)</f>
        <v>0.4</v>
      </c>
      <c r="L34">
        <f>(H34/1.190654)/F34</f>
        <v>0.5</v>
      </c>
    </row>
    <row r="35">
      <c r="B35">
        <v>30</v>
      </c>
      <c r="C35">
        <v>5</v>
      </c>
      <c r="D35">
        <v>1.588199816566365</v>
      </c>
      <c r="E35">
        <v>0.5369200000000001</v>
      </c>
      <c r="F35">
        <v>1.7801200000000001</v>
      </c>
      <c r="G35">
        <f>(H35/1.39135)*$K$5</f>
        <v>0.3046691340755382</v>
      </c>
      <c r="H35">
        <f>(F35*1.190654)*$L$5</f>
        <v>1.0597534992400002</v>
      </c>
      <c r="I35">
        <v>12.2222</v>
      </c>
      <c r="J35">
        <f>D35/(F35/3.362524)</f>
        <v>3</v>
      </c>
      <c r="K35">
        <f>G35/(H35/1.39135)</f>
        <v>0.4</v>
      </c>
      <c r="L35">
        <f>(H35/1.190654)/F35</f>
        <v>0.5</v>
      </c>
    </row>
    <row r="36">
      <c r="B36">
        <v>31</v>
      </c>
      <c r="C36">
        <v>5</v>
      </c>
      <c r="D36">
        <v>1.588199816566365</v>
      </c>
      <c r="E36">
        <v>0.5369200000000001</v>
      </c>
      <c r="F36">
        <v>1.7801200000000001</v>
      </c>
      <c r="G36">
        <f>(H36/1.39135)*$K$5</f>
        <v>0.3046691340755382</v>
      </c>
      <c r="H36">
        <f>(F36*1.190654)*$L$5</f>
        <v>1.0597534992400002</v>
      </c>
      <c r="I36">
        <v>12.2222</v>
      </c>
      <c r="J36">
        <f>D36/(F36/3.362524)</f>
        <v>3</v>
      </c>
      <c r="K36">
        <f>G36/(H36/1.39135)</f>
        <v>0.4</v>
      </c>
      <c r="L36">
        <f>(H36/1.190654)/F36</f>
        <v>0.5</v>
      </c>
    </row>
    <row r="37">
      <c r="B37">
        <v>32</v>
      </c>
      <c r="C37">
        <v>5</v>
      </c>
      <c r="D37">
        <v>1.588199816566365</v>
      </c>
      <c r="E37">
        <v>0.5369200000000001</v>
      </c>
      <c r="F37">
        <v>1.7801200000000001</v>
      </c>
      <c r="G37">
        <f>(H37/1.39135)*$K$5</f>
        <v>0.3046691340755382</v>
      </c>
      <c r="H37">
        <f>(F37*1.190654)*$L$5</f>
        <v>1.0597534992400002</v>
      </c>
      <c r="I37">
        <v>12.2222</v>
      </c>
      <c r="J37">
        <f>D37/(F37/3.362524)</f>
        <v>3</v>
      </c>
      <c r="K37">
        <f>G37/(H37/1.39135)</f>
        <v>0.4</v>
      </c>
      <c r="L37">
        <f>(H37/1.190654)/F37</f>
        <v>0.5</v>
      </c>
    </row>
    <row r="38">
      <c r="B38">
        <v>33</v>
      </c>
      <c r="C38">
        <v>5</v>
      </c>
      <c r="D38">
        <v>1.588199816566365</v>
      </c>
      <c r="E38">
        <v>0.5369200000000001</v>
      </c>
      <c r="F38">
        <v>1.7801200000000001</v>
      </c>
      <c r="G38">
        <f>(H38/1.39135)*$K$5</f>
        <v>0.3046691340755382</v>
      </c>
      <c r="H38">
        <f>(F38*1.190654)*$L$5</f>
        <v>1.0597534992400002</v>
      </c>
      <c r="I38">
        <v>17.3149</v>
      </c>
      <c r="J38">
        <f>D38/(F38/3.362524)</f>
        <v>3</v>
      </c>
      <c r="K38">
        <f>G38/(H38/1.39135)</f>
        <v>0.4</v>
      </c>
      <c r="L38">
        <f>(H38/1.190654)/F38</f>
        <v>0.5</v>
      </c>
    </row>
    <row r="39">
      <c r="B39">
        <v>34</v>
      </c>
      <c r="C39">
        <v>5</v>
      </c>
      <c r="D39">
        <v>1.588199816566365</v>
      </c>
      <c r="E39">
        <v>0.5369200000000001</v>
      </c>
      <c r="F39">
        <v>1.7801200000000001</v>
      </c>
      <c r="G39">
        <f>(H39/1.39135)*$K$5</f>
        <v>0.3046691340755382</v>
      </c>
      <c r="H39">
        <f>(F39*1.190654)*$L$5</f>
        <v>1.0597534992400002</v>
      </c>
      <c r="I39">
        <v>17.3149</v>
      </c>
      <c r="J39">
        <f>D39/(F39/3.362524)</f>
        <v>3</v>
      </c>
      <c r="K39">
        <f>G39/(H39/1.39135)</f>
        <v>0.4</v>
      </c>
      <c r="L39">
        <f>(H39/1.190654)/F39</f>
        <v>0.5</v>
      </c>
    </row>
    <row r="40">
      <c r="B40">
        <v>35</v>
      </c>
      <c r="C40">
        <v>5</v>
      </c>
      <c r="D40">
        <v>1.588199816566365</v>
      </c>
      <c r="E40">
        <v>0.5369200000000001</v>
      </c>
      <c r="F40">
        <v>1.7801200000000001</v>
      </c>
      <c r="G40">
        <f>(H40/1.39135)*$K$5</f>
        <v>0.3046691340755382</v>
      </c>
      <c r="H40">
        <f>(F40*1.190654)*$L$5</f>
        <v>1.0597534992400002</v>
      </c>
      <c r="I40">
        <v>17.3149</v>
      </c>
      <c r="J40">
        <f>D40/(F40/3.362524)</f>
        <v>3</v>
      </c>
      <c r="K40">
        <f>G40/(H40/1.39135)</f>
        <v>0.4</v>
      </c>
      <c r="L40">
        <f>(H40/1.190654)/F40</f>
        <v>0.5</v>
      </c>
    </row>
    <row r="41">
      <c r="B41">
        <v>36</v>
      </c>
      <c r="C41">
        <v>6</v>
      </c>
      <c r="D41">
        <v>1.588199816566365</v>
      </c>
      <c r="E41">
        <v>0.5369200000000001</v>
      </c>
      <c r="F41">
        <v>1.7801200000000001</v>
      </c>
      <c r="G41">
        <f>(H41/1.39135)*$K$5</f>
        <v>0.3046691340755382</v>
      </c>
      <c r="H41">
        <f>(F41*1.190654)*$L$5</f>
        <v>1.0597534992400002</v>
      </c>
      <c r="I41">
        <v>17.3149</v>
      </c>
      <c r="J41">
        <f>D41/(F41/3.362524)</f>
        <v>3</v>
      </c>
      <c r="K41">
        <f>G41/(H41/1.39135)</f>
        <v>0.4</v>
      </c>
      <c r="L41">
        <f>(H41/1.190654)/F41</f>
        <v>0.5</v>
      </c>
    </row>
    <row r="42">
      <c r="B42">
        <v>37</v>
      </c>
      <c r="C42">
        <v>6</v>
      </c>
      <c r="D42">
        <v>1.588199816566365</v>
      </c>
      <c r="E42">
        <v>0.5369200000000001</v>
      </c>
      <c r="F42">
        <v>1.7801200000000001</v>
      </c>
      <c r="G42">
        <f>(H42/1.39135)*$K$5</f>
        <v>0.3046691340755382</v>
      </c>
      <c r="H42">
        <f>(F42*1.190654)*$L$5</f>
        <v>1.0597534992400002</v>
      </c>
      <c r="I42">
        <v>17.3149</v>
      </c>
      <c r="J42">
        <f>D42/(F42/3.362524)</f>
        <v>3</v>
      </c>
      <c r="K42">
        <f>G42/(H42/1.39135)</f>
        <v>0.4</v>
      </c>
      <c r="L42">
        <f>(H42/1.190654)/F42</f>
        <v>0.5</v>
      </c>
    </row>
    <row r="43">
      <c r="B43">
        <v>38</v>
      </c>
      <c r="C43">
        <v>6</v>
      </c>
      <c r="D43">
        <v>1.588199816566365</v>
      </c>
      <c r="E43">
        <v>0.5369200000000001</v>
      </c>
      <c r="F43">
        <v>1.7801200000000001</v>
      </c>
      <c r="G43">
        <f>(H43/1.39135)*$K$5</f>
        <v>0.3046691340755382</v>
      </c>
      <c r="H43">
        <f>(F43*1.190654)*$L$5</f>
        <v>1.0597534992400002</v>
      </c>
      <c r="I43">
        <v>17.3149</v>
      </c>
      <c r="J43">
        <f>D43/(F43/3.362524)</f>
        <v>3</v>
      </c>
      <c r="K43">
        <f>G43/(H43/1.39135)</f>
        <v>0.4</v>
      </c>
      <c r="L43">
        <f>(H43/1.190654)/F43</f>
        <v>0.5</v>
      </c>
    </row>
    <row r="44">
      <c r="B44">
        <v>39</v>
      </c>
      <c r="C44">
        <v>6</v>
      </c>
      <c r="D44">
        <v>1.588199816566365</v>
      </c>
      <c r="E44">
        <v>0.5369200000000001</v>
      </c>
      <c r="F44">
        <v>1.7801200000000001</v>
      </c>
      <c r="G44">
        <f>(H44/1.39135)*$K$5</f>
        <v>0.3046691340755382</v>
      </c>
      <c r="H44">
        <f>(F44*1.190654)*$L$5</f>
        <v>1.0597534992400002</v>
      </c>
      <c r="I44">
        <v>17.3149</v>
      </c>
      <c r="J44">
        <f>D44/(F44/3.362524)</f>
        <v>3</v>
      </c>
      <c r="K44">
        <f>G44/(H44/1.39135)</f>
        <v>0.4</v>
      </c>
      <c r="L44">
        <f>(H44/1.190654)/F44</f>
        <v>0.5</v>
      </c>
    </row>
    <row r="45">
      <c r="B45">
        <v>40</v>
      </c>
      <c r="C45">
        <v>6</v>
      </c>
      <c r="D45">
        <v>1.588199816566365</v>
      </c>
      <c r="E45">
        <v>0.5369200000000001</v>
      </c>
      <c r="F45">
        <v>1.7801200000000001</v>
      </c>
      <c r="G45">
        <f>(H45/1.39135)*$K$5</f>
        <v>0.3046691340755382</v>
      </c>
      <c r="H45">
        <f>(F45*1.190654)*$L$5</f>
        <v>1.0597534992400002</v>
      </c>
      <c r="I45">
        <v>17.3149</v>
      </c>
      <c r="J45">
        <f>D45/(F45/3.362524)</f>
        <v>3</v>
      </c>
      <c r="K45">
        <f>G45/(H45/1.39135)</f>
        <v>0.4</v>
      </c>
      <c r="L45">
        <f>(H45/1.190654)/F45</f>
        <v>0.5</v>
      </c>
    </row>
    <row r="46">
      <c r="B46">
        <v>41</v>
      </c>
      <c r="C46">
        <v>6</v>
      </c>
      <c r="D46">
        <v>1.588199816566365</v>
      </c>
      <c r="E46">
        <v>0.5369200000000001</v>
      </c>
      <c r="F46">
        <v>1.7801200000000001</v>
      </c>
      <c r="G46">
        <f>(H46/1.39135)*$K$5</f>
        <v>0.3046691340755382</v>
      </c>
      <c r="H46">
        <f>(F46*1.190654)*$L$5</f>
        <v>1.0597534992400002</v>
      </c>
      <c r="I46">
        <v>17.3149</v>
      </c>
      <c r="J46">
        <f>D46/(F46/3.362524)</f>
        <v>3</v>
      </c>
      <c r="K46">
        <f>G46/(H46/1.39135)</f>
        <v>0.4</v>
      </c>
      <c r="L46">
        <f>(H46/1.190654)/F46</f>
        <v>0.5</v>
      </c>
    </row>
    <row r="47">
      <c r="B47">
        <v>42</v>
      </c>
      <c r="C47">
        <v>6</v>
      </c>
      <c r="D47">
        <v>1.588199816566365</v>
      </c>
      <c r="E47">
        <v>0.5369200000000001</v>
      </c>
      <c r="F47">
        <v>1.7801200000000001</v>
      </c>
      <c r="G47">
        <f>(H47/1.39135)*$K$5</f>
        <v>0.3046691340755382</v>
      </c>
      <c r="H47">
        <f>(F47*1.190654)*$L$5</f>
        <v>1.0597534992400002</v>
      </c>
      <c r="I47">
        <v>17.3149</v>
      </c>
      <c r="J47">
        <f>D47/(F47/3.362524)</f>
        <v>3</v>
      </c>
      <c r="K47">
        <f>G47/(H47/1.39135)</f>
        <v>0.4</v>
      </c>
      <c r="L47">
        <f>(H47/1.190654)/F47</f>
        <v>0.5</v>
      </c>
    </row>
    <row r="48">
      <c r="B48">
        <v>43</v>
      </c>
      <c r="C48">
        <v>7</v>
      </c>
      <c r="D48">
        <v>1.588199816566365</v>
      </c>
      <c r="E48">
        <v>0.5369200000000001</v>
      </c>
      <c r="F48">
        <v>1.7801200000000001</v>
      </c>
      <c r="G48">
        <f>(H48/1.39135)*$K$5</f>
        <v>0.3046691340755382</v>
      </c>
      <c r="H48">
        <f>(F48*1.190654)*$L$5</f>
        <v>1.0597534992400002</v>
      </c>
      <c r="I48">
        <v>17.3149</v>
      </c>
      <c r="J48">
        <f>D48/(F48/3.362524)</f>
        <v>3</v>
      </c>
      <c r="K48">
        <f>G48/(H48/1.39135)</f>
        <v>0.4</v>
      </c>
      <c r="L48">
        <f>(H48/1.190654)/F48</f>
        <v>0.5</v>
      </c>
    </row>
    <row r="49">
      <c r="B49">
        <v>44</v>
      </c>
      <c r="C49">
        <v>7</v>
      </c>
      <c r="D49">
        <v>1.588199816566365</v>
      </c>
      <c r="E49">
        <v>0.5369200000000001</v>
      </c>
      <c r="F49">
        <v>1.7801200000000001</v>
      </c>
      <c r="G49">
        <f>(H49/1.39135)*$K$5</f>
        <v>0.3046691340755382</v>
      </c>
      <c r="H49">
        <f>(F49*1.190654)*$L$5</f>
        <v>1.0597534992400002</v>
      </c>
      <c r="I49">
        <v>17.3149</v>
      </c>
      <c r="J49">
        <f>D49/(F49/3.362524)</f>
        <v>3</v>
      </c>
      <c r="K49">
        <f>G49/(H49/1.39135)</f>
        <v>0.4</v>
      </c>
      <c r="L49">
        <f>(H49/1.190654)/F49</f>
        <v>0.5</v>
      </c>
    </row>
    <row r="50">
      <c r="B50">
        <v>45</v>
      </c>
      <c r="C50">
        <v>7</v>
      </c>
      <c r="D50">
        <v>1.588199816566365</v>
      </c>
      <c r="E50">
        <v>0.5369200000000001</v>
      </c>
      <c r="F50">
        <v>1.7801200000000001</v>
      </c>
      <c r="G50">
        <f>(H50/1.39135)*$K$5</f>
        <v>0.3046691340755382</v>
      </c>
      <c r="H50">
        <f>(F50*1.190654)*$L$5</f>
        <v>1.0597534992400002</v>
      </c>
      <c r="I50">
        <v>17.3149</v>
      </c>
      <c r="J50">
        <f>D50/(F50/3.362524)</f>
        <v>3</v>
      </c>
      <c r="K50">
        <f>G50/(H50/1.39135)</f>
        <v>0.4</v>
      </c>
      <c r="L50">
        <f>(H50/1.190654)/F50</f>
        <v>0.5</v>
      </c>
    </row>
    <row r="51">
      <c r="B51">
        <v>46</v>
      </c>
      <c r="C51">
        <v>7</v>
      </c>
      <c r="D51">
        <v>1.588199816566365</v>
      </c>
      <c r="E51">
        <v>0.5369200000000001</v>
      </c>
      <c r="F51">
        <v>1.7801200000000001</v>
      </c>
      <c r="G51">
        <f>(H51/1.39135)*$K$5</f>
        <v>0.3046691340755382</v>
      </c>
      <c r="H51">
        <f>(F51*1.190654)*$L$5</f>
        <v>1.0597534992400002</v>
      </c>
      <c r="I51">
        <v>17.3149</v>
      </c>
      <c r="J51">
        <f>D51/(F51/3.362524)</f>
        <v>3</v>
      </c>
      <c r="K51">
        <f>G51/(H51/1.39135)</f>
        <v>0.4</v>
      </c>
      <c r="L51">
        <f>(H51/1.190654)/F51</f>
        <v>0.5</v>
      </c>
    </row>
    <row r="52">
      <c r="B52">
        <v>47</v>
      </c>
      <c r="C52">
        <v>7</v>
      </c>
      <c r="D52">
        <v>1.588199816566365</v>
      </c>
      <c r="E52">
        <v>0.5369200000000001</v>
      </c>
      <c r="F52">
        <v>1.7801200000000001</v>
      </c>
      <c r="G52">
        <f>(H52/1.39135)*$K$5</f>
        <v>0.3046691340755382</v>
      </c>
      <c r="H52">
        <f>(F52*1.190654)*$L$5</f>
        <v>1.0597534992400002</v>
      </c>
      <c r="I52">
        <v>17.3149</v>
      </c>
      <c r="J52">
        <f>D52/(F52/3.362524)</f>
        <v>3</v>
      </c>
      <c r="K52">
        <f>G52/(H52/1.39135)</f>
        <v>0.4</v>
      </c>
      <c r="L52">
        <f>(H52/1.190654)/F52</f>
        <v>0.5</v>
      </c>
    </row>
    <row r="53">
      <c r="B53">
        <v>48</v>
      </c>
      <c r="C53">
        <v>7</v>
      </c>
      <c r="D53">
        <v>1.588199816566365</v>
      </c>
      <c r="E53">
        <v>0.5369200000000001</v>
      </c>
      <c r="F53">
        <v>1.7801200000000001</v>
      </c>
      <c r="G53">
        <f>(H53/1.39135)*$K$5</f>
        <v>0.3046691340755382</v>
      </c>
      <c r="H53">
        <f>(F53*1.190654)*$L$5</f>
        <v>1.0597534992400002</v>
      </c>
      <c r="I53">
        <v>23.426</v>
      </c>
      <c r="J53">
        <f>D53/(F53/3.362524)</f>
        <v>3</v>
      </c>
      <c r="K53">
        <f>G53/(H53/1.39135)</f>
        <v>0.4</v>
      </c>
      <c r="L53">
        <f>(H53/1.190654)/F53</f>
        <v>0.5</v>
      </c>
    </row>
    <row r="54">
      <c r="B54">
        <v>49</v>
      </c>
      <c r="C54">
        <v>7</v>
      </c>
      <c r="D54">
        <v>1.588199816566365</v>
      </c>
      <c r="E54">
        <v>0.5369200000000001</v>
      </c>
      <c r="F54">
        <v>1.7801200000000001</v>
      </c>
      <c r="G54">
        <f>(H54/1.39135)*$K$5</f>
        <v>0.3046691340755382</v>
      </c>
      <c r="H54">
        <f>(F54*1.190654)*$L$5</f>
        <v>1.0597534992400002</v>
      </c>
      <c r="I54">
        <v>23.426</v>
      </c>
      <c r="J54">
        <f>D54/(F54/3.362524)</f>
        <v>3</v>
      </c>
      <c r="K54">
        <f>G54/(H54/1.39135)</f>
        <v>0.4</v>
      </c>
      <c r="L54">
        <f>(H54/1.190654)/F54</f>
        <v>0.5</v>
      </c>
    </row>
    <row r="55">
      <c r="B55">
        <v>50</v>
      </c>
      <c r="C55">
        <v>8</v>
      </c>
      <c r="D55">
        <v>1.588199816566365</v>
      </c>
      <c r="E55">
        <v>0.711</v>
      </c>
      <c r="F55">
        <v>1.7801200000000001</v>
      </c>
      <c r="G55">
        <f>(H55/1.39135)*$K$5</f>
        <v>0.3046691340755382</v>
      </c>
      <c r="H55">
        <f>(F55*1.190654)*$L$5</f>
        <v>1.0597534992400002</v>
      </c>
      <c r="I55">
        <v>23.426</v>
      </c>
      <c r="J55">
        <f>D55/(F55/3.362524)</f>
        <v>3</v>
      </c>
      <c r="K55">
        <f>G55/(H55/1.39135)</f>
        <v>0.4</v>
      </c>
      <c r="L55">
        <f>(H55/1.190654)/F55</f>
        <v>0.5</v>
      </c>
    </row>
    <row r="56">
      <c r="B56">
        <v>51</v>
      </c>
      <c r="C56">
        <v>8</v>
      </c>
      <c r="D56">
        <v>1.588199816566365</v>
      </c>
      <c r="E56">
        <v>0.711</v>
      </c>
      <c r="F56">
        <v>1.7801200000000001</v>
      </c>
      <c r="G56">
        <f>(H56/1.39135)*$K$5</f>
        <v>0.3046691340755382</v>
      </c>
      <c r="H56">
        <f>(F56*1.190654)*$L$5</f>
        <v>1.0597534992400002</v>
      </c>
      <c r="I56">
        <v>23.426</v>
      </c>
      <c r="J56">
        <f>D56/(F56/3.362524)</f>
        <v>3</v>
      </c>
      <c r="K56">
        <f>G56/(H56/1.39135)</f>
        <v>0.4</v>
      </c>
      <c r="L56">
        <f>(H56/1.190654)/F56</f>
        <v>0.5</v>
      </c>
    </row>
    <row r="57">
      <c r="B57">
        <v>52</v>
      </c>
      <c r="C57">
        <v>8</v>
      </c>
      <c r="D57">
        <v>1.588199816566365</v>
      </c>
      <c r="E57">
        <v>0.711</v>
      </c>
      <c r="F57">
        <v>1.7801200000000001</v>
      </c>
      <c r="G57">
        <f>(H57/1.39135)*$K$5</f>
        <v>0.3046691340755382</v>
      </c>
      <c r="H57">
        <f>(F57*1.190654)*$L$5</f>
        <v>1.0597534992400002</v>
      </c>
      <c r="I57">
        <v>23.426</v>
      </c>
      <c r="J57">
        <f>D57/(F57/3.362524)</f>
        <v>3</v>
      </c>
      <c r="K57">
        <f>G57/(H57/1.39135)</f>
        <v>0.4</v>
      </c>
      <c r="L57">
        <f>(H57/1.190654)/F57</f>
        <v>0.5</v>
      </c>
    </row>
    <row r="58">
      <c r="B58">
        <v>53</v>
      </c>
      <c r="C58">
        <v>8</v>
      </c>
      <c r="D58">
        <v>1.588199816566365</v>
      </c>
      <c r="E58">
        <v>0.711</v>
      </c>
      <c r="F58">
        <v>1.7801200000000001</v>
      </c>
      <c r="G58">
        <f>(H58/1.39135)*$K$5</f>
        <v>0.3046691340755382</v>
      </c>
      <c r="H58">
        <f>(F58*1.190654)*$L$5</f>
        <v>1.0597534992400002</v>
      </c>
      <c r="I58">
        <v>23.426</v>
      </c>
      <c r="J58">
        <f>D58/(F58/3.362524)</f>
        <v>3</v>
      </c>
      <c r="K58">
        <f>G58/(H58/1.39135)</f>
        <v>0.4</v>
      </c>
      <c r="L58">
        <f>(H58/1.190654)/F58</f>
        <v>0.5</v>
      </c>
    </row>
    <row r="59">
      <c r="B59">
        <v>54</v>
      </c>
      <c r="C59">
        <v>8</v>
      </c>
      <c r="D59">
        <v>1.588199816566365</v>
      </c>
      <c r="E59">
        <v>0.711</v>
      </c>
      <c r="F59">
        <v>1.7801200000000001</v>
      </c>
      <c r="G59">
        <f>(H59/1.39135)*$K$5</f>
        <v>0.3046691340755382</v>
      </c>
      <c r="H59">
        <f>(F59*1.190654)*$L$5</f>
        <v>1.0597534992400002</v>
      </c>
      <c r="I59">
        <v>23.426</v>
      </c>
      <c r="J59">
        <f>D59/(F59/3.362524)</f>
        <v>3</v>
      </c>
      <c r="K59">
        <f>G59/(H59/1.39135)</f>
        <v>0.4</v>
      </c>
      <c r="L59">
        <f>(H59/1.190654)/F59</f>
        <v>0.5</v>
      </c>
    </row>
    <row r="60">
      <c r="B60">
        <v>55</v>
      </c>
      <c r="C60">
        <v>8</v>
      </c>
      <c r="D60">
        <v>1.588199816566365</v>
      </c>
      <c r="E60">
        <v>0.711</v>
      </c>
      <c r="F60">
        <v>1.7801200000000001</v>
      </c>
      <c r="G60">
        <f>(H60/1.39135)*$K$5</f>
        <v>0.3046691340755382</v>
      </c>
      <c r="H60">
        <f>(F60*1.190654)*$L$5</f>
        <v>1.0597534992400002</v>
      </c>
      <c r="I60">
        <v>23.426</v>
      </c>
      <c r="J60">
        <f>D60/(F60/3.362524)</f>
        <v>3</v>
      </c>
      <c r="K60">
        <f>G60/(H60/1.39135)</f>
        <v>0.4</v>
      </c>
      <c r="L60">
        <f>(H60/1.190654)/F60</f>
        <v>0.5</v>
      </c>
    </row>
    <row r="61">
      <c r="B61">
        <v>56</v>
      </c>
      <c r="C61">
        <v>8</v>
      </c>
      <c r="D61">
        <v>1.588199816566365</v>
      </c>
      <c r="E61">
        <v>0.711</v>
      </c>
      <c r="F61">
        <v>1.7801200000000001</v>
      </c>
      <c r="G61">
        <f>(H61/1.39135)*$K$5</f>
        <v>0.3046691340755382</v>
      </c>
      <c r="H61">
        <f>(F61*1.190654)*$L$5</f>
        <v>1.0597534992400002</v>
      </c>
      <c r="I61">
        <v>23.426</v>
      </c>
      <c r="J61">
        <f>D61/(F61/3.362524)</f>
        <v>3</v>
      </c>
      <c r="K61">
        <f>G61/(H61/1.39135)</f>
        <v>0.4</v>
      </c>
      <c r="L61">
        <f>(H61/1.190654)/F61</f>
        <v>0.5</v>
      </c>
    </row>
    <row r="62">
      <c r="B62">
        <v>57</v>
      </c>
      <c r="C62">
        <v>9</v>
      </c>
      <c r="D62">
        <v>2.3822997248495477</v>
      </c>
      <c r="E62">
        <v>1.0665</v>
      </c>
      <c r="F62">
        <v>2.67018</v>
      </c>
      <c r="G62">
        <f>(H62/1.39135)*$K$5</f>
        <v>0.45700370111330724</v>
      </c>
      <c r="H62">
        <f>(F62*1.190654)*$L$5</f>
        <v>1.5896302488600003</v>
      </c>
      <c r="I62">
        <v>23.426</v>
      </c>
      <c r="J62">
        <f>D62/(F62/3.362524)</f>
        <v>3</v>
      </c>
      <c r="K62">
        <f>G62/(H62/1.39135)</f>
        <v>0.4</v>
      </c>
      <c r="L62">
        <f>(H62/1.190654)/F62</f>
        <v>0.5</v>
      </c>
    </row>
    <row r="63">
      <c r="B63">
        <v>58</v>
      </c>
      <c r="C63">
        <v>9</v>
      </c>
      <c r="D63">
        <v>2.3822997248495477</v>
      </c>
      <c r="E63">
        <v>1.0665</v>
      </c>
      <c r="F63">
        <v>2.67018</v>
      </c>
      <c r="G63">
        <f>(H63/1.39135)*$K$5</f>
        <v>0.45700370111330724</v>
      </c>
      <c r="H63">
        <f>(F63*1.190654)*$L$5</f>
        <v>1.5896302488600003</v>
      </c>
      <c r="I63">
        <v>23.426</v>
      </c>
      <c r="J63">
        <f>D63/(F63/3.362524)</f>
        <v>3</v>
      </c>
      <c r="K63">
        <f>G63/(H63/1.39135)</f>
        <v>0.4</v>
      </c>
      <c r="L63">
        <f>(H63/1.190654)/F63</f>
        <v>0.5</v>
      </c>
    </row>
    <row r="64">
      <c r="B64">
        <v>59</v>
      </c>
      <c r="C64">
        <v>9</v>
      </c>
      <c r="D64">
        <v>2.3822997248495477</v>
      </c>
      <c r="E64">
        <v>1.0665</v>
      </c>
      <c r="F64">
        <v>2.67018</v>
      </c>
      <c r="G64">
        <f>(H64/1.39135)*$K$5</f>
        <v>0.45700370111330724</v>
      </c>
      <c r="H64">
        <f>(F64*1.190654)*$L$5</f>
        <v>1.5896302488600003</v>
      </c>
      <c r="I64">
        <v>23.426</v>
      </c>
      <c r="J64">
        <f>D64/(F64/3.362524)</f>
        <v>3</v>
      </c>
      <c r="K64">
        <f>G64/(H64/1.39135)</f>
        <v>0.4</v>
      </c>
      <c r="L64">
        <f>(H64/1.190654)/F64</f>
        <v>0.5</v>
      </c>
    </row>
    <row r="65">
      <c r="B65">
        <v>60</v>
      </c>
      <c r="C65">
        <v>9</v>
      </c>
      <c r="D65">
        <v>2.3822997248495477</v>
      </c>
      <c r="E65">
        <v>1.0665</v>
      </c>
      <c r="F65">
        <v>2.67018</v>
      </c>
      <c r="G65">
        <f>(H65/1.39135)*$K$5</f>
        <v>0.45700370111330724</v>
      </c>
      <c r="H65">
        <f>(F65*1.190654)*$L$5</f>
        <v>1.5896302488600003</v>
      </c>
      <c r="I65">
        <v>23.426</v>
      </c>
      <c r="J65">
        <f>D65/(F65/3.362524)</f>
        <v>3</v>
      </c>
      <c r="K65">
        <f>G65/(H65/1.39135)</f>
        <v>0.4</v>
      </c>
      <c r="L65">
        <f>(H65/1.190654)/F65</f>
        <v>0.5</v>
      </c>
    </row>
    <row r="66">
      <c r="B66">
        <v>61</v>
      </c>
      <c r="C66">
        <v>9</v>
      </c>
      <c r="D66">
        <v>2.3822997248495477</v>
      </c>
      <c r="E66">
        <v>1.0665</v>
      </c>
      <c r="F66">
        <v>2.67018</v>
      </c>
      <c r="G66">
        <f>(H66/1.39135)*$K$5</f>
        <v>0.45700370111330724</v>
      </c>
      <c r="H66">
        <f>(F66*1.190654)*$L$5</f>
        <v>1.5896302488600003</v>
      </c>
      <c r="I66">
        <v>23.426</v>
      </c>
      <c r="J66">
        <f>D66/(F66/3.362524)</f>
        <v>3</v>
      </c>
      <c r="K66">
        <f>G66/(H66/1.39135)</f>
        <v>0.4</v>
      </c>
      <c r="L66">
        <f>(H66/1.190654)/F66</f>
        <v>0.5</v>
      </c>
    </row>
    <row r="67">
      <c r="B67">
        <v>62</v>
      </c>
      <c r="C67">
        <v>9</v>
      </c>
      <c r="D67">
        <v>2.3822997248495477</v>
      </c>
      <c r="E67">
        <v>1.0665</v>
      </c>
      <c r="F67">
        <v>2.67018</v>
      </c>
      <c r="G67">
        <f>(H67/1.39135)*$K$5</f>
        <v>0.45700370111330724</v>
      </c>
      <c r="H67">
        <f>(F67*1.190654)*$L$5</f>
        <v>1.5896302488600003</v>
      </c>
      <c r="I67">
        <v>23.426</v>
      </c>
      <c r="J67">
        <f>D67/(F67/3.362524)</f>
        <v>3</v>
      </c>
      <c r="K67">
        <f>G67/(H67/1.39135)</f>
        <v>0.4</v>
      </c>
      <c r="L67">
        <f>(H67/1.190654)/F67</f>
        <v>0.5</v>
      </c>
    </row>
    <row r="68">
      <c r="B68">
        <v>63</v>
      </c>
      <c r="C68">
        <v>9</v>
      </c>
      <c r="D68">
        <v>2.3822997248495477</v>
      </c>
      <c r="E68">
        <v>1.0665</v>
      </c>
      <c r="F68">
        <v>2.67018</v>
      </c>
      <c r="G68">
        <f>(H68/1.39135)*$K$5</f>
        <v>0.45700370111330724</v>
      </c>
      <c r="H68">
        <f>(F68*1.190654)*$L$5</f>
        <v>1.5896302488600003</v>
      </c>
      <c r="I68">
        <v>29.5372</v>
      </c>
      <c r="J68">
        <f>D68/(F68/3.362524)</f>
        <v>3</v>
      </c>
      <c r="K68">
        <f>G68/(H68/1.39135)</f>
        <v>0.4</v>
      </c>
      <c r="L68">
        <f>(H68/1.190654)/F68</f>
        <v>0.5</v>
      </c>
    </row>
    <row r="69">
      <c r="B69">
        <v>64</v>
      </c>
      <c r="C69">
        <v>10</v>
      </c>
      <c r="D69">
        <v>2.3822997248495477</v>
      </c>
      <c r="E69">
        <v>1.0665</v>
      </c>
      <c r="F69">
        <v>2.67018</v>
      </c>
      <c r="G69">
        <f>(H69/1.39135)*$K$5</f>
        <v>0.45700370111330724</v>
      </c>
      <c r="H69">
        <f>(F69*1.190654)*$L$5</f>
        <v>1.5896302488600003</v>
      </c>
      <c r="I69">
        <v>29.5372</v>
      </c>
      <c r="J69">
        <f>D69/(F69/3.362524)</f>
        <v>3</v>
      </c>
      <c r="K69">
        <f>G69/(H69/1.39135)</f>
        <v>0.4</v>
      </c>
      <c r="L69">
        <f>(H69/1.190654)/F69</f>
        <v>0.5</v>
      </c>
    </row>
    <row r="70">
      <c r="B70">
        <v>65</v>
      </c>
      <c r="C70">
        <v>10</v>
      </c>
      <c r="D70">
        <v>2.3822997248495477</v>
      </c>
      <c r="E70">
        <v>1.0665</v>
      </c>
      <c r="F70">
        <v>2.67018</v>
      </c>
      <c r="G70">
        <f>(H70/1.39135)*$K$5</f>
        <v>0.45700370111330724</v>
      </c>
      <c r="H70">
        <f>(F70*1.190654)*$L$5</f>
        <v>1.5896302488600003</v>
      </c>
      <c r="I70">
        <v>29.5372</v>
      </c>
      <c r="J70">
        <f>D70/(F70/3.362524)</f>
        <v>3</v>
      </c>
      <c r="K70">
        <f>G70/(H70/1.39135)</f>
        <v>0.4</v>
      </c>
      <c r="L70">
        <f>(H70/1.190654)/F70</f>
        <v>0.5</v>
      </c>
    </row>
    <row r="71">
      <c r="B71">
        <v>66</v>
      </c>
      <c r="C71">
        <v>10</v>
      </c>
      <c r="D71">
        <v>2.3822997248495477</v>
      </c>
      <c r="E71">
        <v>1.0665</v>
      </c>
      <c r="F71">
        <v>2.67018</v>
      </c>
      <c r="G71">
        <f>(H71/1.39135)*$K$5</f>
        <v>0.45700370111330724</v>
      </c>
      <c r="H71">
        <f>(F71*1.190654)*$L$5</f>
        <v>1.5896302488600003</v>
      </c>
      <c r="I71">
        <v>29.5372</v>
      </c>
      <c r="J71">
        <f>D71/(F71/3.362524)</f>
        <v>3</v>
      </c>
      <c r="K71">
        <f>G71/(H71/1.39135)</f>
        <v>0.4</v>
      </c>
      <c r="L71">
        <f>(H71/1.190654)/F71</f>
        <v>0.5</v>
      </c>
    </row>
    <row r="72">
      <c r="B72">
        <v>67</v>
      </c>
      <c r="C72">
        <v>10</v>
      </c>
      <c r="D72">
        <v>2.3822997248495477</v>
      </c>
      <c r="E72">
        <v>1.0665</v>
      </c>
      <c r="F72">
        <v>2.67018</v>
      </c>
      <c r="G72">
        <f>(H72/1.39135)*$K$5</f>
        <v>0.45700370111330724</v>
      </c>
      <c r="H72">
        <f>(F72*1.190654)*$L$5</f>
        <v>1.5896302488600003</v>
      </c>
      <c r="I72">
        <v>29.5372</v>
      </c>
      <c r="J72">
        <f>D72/(F72/3.362524)</f>
        <v>3</v>
      </c>
      <c r="K72">
        <f>G72/(H72/1.39135)</f>
        <v>0.4</v>
      </c>
      <c r="L72">
        <f>(H72/1.190654)/F72</f>
        <v>0.5</v>
      </c>
    </row>
    <row r="73">
      <c r="B73">
        <v>68</v>
      </c>
      <c r="C73">
        <v>10</v>
      </c>
      <c r="D73">
        <v>2.3822997248495477</v>
      </c>
      <c r="E73">
        <v>1.0665</v>
      </c>
      <c r="F73">
        <v>2.67018</v>
      </c>
      <c r="G73">
        <f>(H73/1.39135)*$K$5</f>
        <v>0.45700370111330724</v>
      </c>
      <c r="H73">
        <f>(F73*1.190654)*$L$5</f>
        <v>1.5896302488600003</v>
      </c>
      <c r="I73">
        <v>29.5372</v>
      </c>
      <c r="J73">
        <f>D73/(F73/3.362524)</f>
        <v>3</v>
      </c>
      <c r="K73">
        <f>G73/(H73/1.39135)</f>
        <v>0.4</v>
      </c>
      <c r="L73">
        <f>(H73/1.190654)/F73</f>
        <v>0.5</v>
      </c>
    </row>
    <row r="74">
      <c r="B74">
        <v>69</v>
      </c>
      <c r="C74">
        <v>10</v>
      </c>
      <c r="D74">
        <v>2.3822997248495477</v>
      </c>
      <c r="E74">
        <v>1.0665</v>
      </c>
      <c r="F74">
        <v>2.67018</v>
      </c>
      <c r="G74">
        <f>(H74/1.39135)*$K$5</f>
        <v>0.45700370111330724</v>
      </c>
      <c r="H74">
        <f>(F74*1.190654)*$L$5</f>
        <v>1.5896302488600003</v>
      </c>
      <c r="I74">
        <v>29.5372</v>
      </c>
      <c r="J74">
        <f>D74/(F74/3.362524)</f>
        <v>3</v>
      </c>
      <c r="K74">
        <f>G74/(H74/1.39135)</f>
        <v>0.4</v>
      </c>
      <c r="L74">
        <f>(H74/1.190654)/F74</f>
        <v>0.5</v>
      </c>
    </row>
    <row r="75">
      <c r="B75">
        <v>70</v>
      </c>
      <c r="C75">
        <v>10</v>
      </c>
      <c r="D75">
        <v>2.3822997248495477</v>
      </c>
      <c r="E75">
        <v>1.0665</v>
      </c>
      <c r="F75">
        <v>2.67018</v>
      </c>
      <c r="G75">
        <f>(H75/1.39135)*$K$5</f>
        <v>0.45700370111330724</v>
      </c>
      <c r="H75">
        <f>(F75*1.190654)*$L$5</f>
        <v>1.5896302488600003</v>
      </c>
      <c r="I75">
        <v>29.5372</v>
      </c>
      <c r="J75">
        <f>D75/(F75/3.362524)</f>
        <v>3</v>
      </c>
      <c r="K75">
        <f>G75/(H75/1.39135)</f>
        <v>0.4</v>
      </c>
      <c r="L75">
        <f>(H75/1.190654)/F75</f>
        <v>0.5</v>
      </c>
    </row>
    <row r="76">
      <c r="B76">
        <v>71</v>
      </c>
      <c r="C76">
        <v>11</v>
      </c>
      <c r="D76">
        <v>2.3822997248495477</v>
      </c>
      <c r="E76">
        <v>0.9460200000000001</v>
      </c>
      <c r="F76">
        <v>2.67018</v>
      </c>
      <c r="G76">
        <f>(H76/1.39135)*$K$5</f>
        <v>0.45700370111330724</v>
      </c>
      <c r="H76">
        <f>(F76*1.190654)*$L$5</f>
        <v>1.5896302488600003</v>
      </c>
      <c r="I76">
        <v>29.5372</v>
      </c>
      <c r="J76">
        <f>D76/(F76/3.362524)</f>
        <v>3</v>
      </c>
      <c r="K76">
        <f>G76/(H76/1.39135)</f>
        <v>0.4</v>
      </c>
      <c r="L76">
        <f>(H76/1.190654)/F76</f>
        <v>0.5</v>
      </c>
    </row>
    <row r="77">
      <c r="B77">
        <v>72</v>
      </c>
      <c r="C77">
        <v>11</v>
      </c>
      <c r="D77">
        <v>2.3822997248495477</v>
      </c>
      <c r="E77">
        <v>0.9460200000000001</v>
      </c>
      <c r="F77">
        <v>2.67018</v>
      </c>
      <c r="G77">
        <f>(H77/1.39135)*$K$5</f>
        <v>0.45700370111330724</v>
      </c>
      <c r="H77">
        <f>(F77*1.190654)*$L$5</f>
        <v>1.5896302488600003</v>
      </c>
      <c r="I77">
        <v>29.5372</v>
      </c>
      <c r="J77">
        <f>D77/(F77/3.362524)</f>
        <v>3</v>
      </c>
      <c r="K77">
        <f>G77/(H77/1.39135)</f>
        <v>0.4</v>
      </c>
      <c r="L77">
        <f>(H77/1.190654)/F77</f>
        <v>0.5</v>
      </c>
    </row>
    <row r="78">
      <c r="B78">
        <v>73</v>
      </c>
      <c r="C78">
        <v>11</v>
      </c>
      <c r="D78">
        <v>2.3822997248495477</v>
      </c>
      <c r="E78">
        <v>0.9460200000000001</v>
      </c>
      <c r="F78">
        <v>2.67018</v>
      </c>
      <c r="G78">
        <f>(H78/1.39135)*$K$5</f>
        <v>0.45700370111330724</v>
      </c>
      <c r="H78">
        <f>(F78*1.190654)*$L$5</f>
        <v>1.5896302488600003</v>
      </c>
      <c r="I78">
        <v>29.5372</v>
      </c>
      <c r="J78">
        <f>D78/(F78/3.362524)</f>
        <v>3</v>
      </c>
      <c r="K78">
        <f>G78/(H78/1.39135)</f>
        <v>0.4</v>
      </c>
      <c r="L78">
        <f>(H78/1.190654)/F78</f>
        <v>0.5</v>
      </c>
    </row>
    <row r="79">
      <c r="B79">
        <v>74</v>
      </c>
      <c r="C79">
        <v>11</v>
      </c>
      <c r="D79">
        <v>2.3822997248495477</v>
      </c>
      <c r="E79">
        <v>0.9460200000000001</v>
      </c>
      <c r="F79">
        <v>2.67018</v>
      </c>
      <c r="G79">
        <f>(H79/1.39135)*$K$5</f>
        <v>0.45700370111330724</v>
      </c>
      <c r="H79">
        <f>(F79*1.190654)*$L$5</f>
        <v>1.5896302488600003</v>
      </c>
      <c r="I79">
        <v>29.5372</v>
      </c>
      <c r="J79">
        <f>D79/(F79/3.362524)</f>
        <v>3</v>
      </c>
      <c r="K79">
        <f>G79/(H79/1.39135)</f>
        <v>0.4</v>
      </c>
      <c r="L79">
        <f>(H79/1.190654)/F79</f>
        <v>0.5</v>
      </c>
    </row>
    <row r="80">
      <c r="B80">
        <v>75</v>
      </c>
      <c r="C80">
        <v>11</v>
      </c>
      <c r="D80">
        <v>2.3822997248495477</v>
      </c>
      <c r="E80">
        <v>0.9460200000000001</v>
      </c>
      <c r="F80">
        <v>2.67018</v>
      </c>
      <c r="G80">
        <f>(H80/1.39135)*$K$5</f>
        <v>0.45700370111330724</v>
      </c>
      <c r="H80">
        <f>(F80*1.190654)*$L$5</f>
        <v>1.5896302488600003</v>
      </c>
      <c r="I80">
        <v>29.5372</v>
      </c>
      <c r="J80">
        <f>D80/(F80/3.362524)</f>
        <v>3</v>
      </c>
      <c r="K80">
        <f>G80/(H80/1.39135)</f>
        <v>0.4</v>
      </c>
      <c r="L80">
        <f>(H80/1.190654)/F80</f>
        <v>0.5</v>
      </c>
    </row>
    <row r="81">
      <c r="B81">
        <v>76</v>
      </c>
      <c r="C81">
        <v>11</v>
      </c>
      <c r="D81">
        <v>2.3822997248495477</v>
      </c>
      <c r="E81">
        <v>0.9460200000000001</v>
      </c>
      <c r="F81">
        <v>2.67018</v>
      </c>
      <c r="G81">
        <f>(H81/1.39135)*$K$5</f>
        <v>0.45700370111330724</v>
      </c>
      <c r="H81">
        <f>(F81*1.190654)*$L$5</f>
        <v>1.5896302488600003</v>
      </c>
      <c r="I81">
        <v>29.5372</v>
      </c>
      <c r="J81">
        <f>D81/(F81/3.362524)</f>
        <v>3</v>
      </c>
      <c r="K81">
        <f>G81/(H81/1.39135)</f>
        <v>0.4</v>
      </c>
      <c r="L81">
        <f>(H81/1.190654)/F81</f>
        <v>0.5</v>
      </c>
    </row>
    <row r="82">
      <c r="B82">
        <v>77</v>
      </c>
      <c r="C82">
        <v>11</v>
      </c>
      <c r="D82">
        <v>2.3822997248495477</v>
      </c>
      <c r="E82">
        <v>0.9460200000000001</v>
      </c>
      <c r="F82">
        <v>2.67018</v>
      </c>
      <c r="G82">
        <f>(H82/1.39135)*$K$5</f>
        <v>0.45700370111330724</v>
      </c>
      <c r="H82">
        <f>(F82*1.190654)*$L$5</f>
        <v>1.5896302488600003</v>
      </c>
      <c r="I82">
        <v>29.5372</v>
      </c>
      <c r="J82">
        <f>D82/(F82/3.362524)</f>
        <v>3</v>
      </c>
      <c r="K82">
        <f>G82/(H82/1.39135)</f>
        <v>0.4</v>
      </c>
      <c r="L82">
        <f>(H82/1.190654)/F82</f>
        <v>0.5</v>
      </c>
    </row>
    <row r="83">
      <c r="B83">
        <v>78</v>
      </c>
      <c r="C83">
        <v>12</v>
      </c>
      <c r="D83">
        <v>2.3822997248495477</v>
      </c>
      <c r="E83">
        <v>0.9460200000000001</v>
      </c>
      <c r="F83">
        <v>2.67018</v>
      </c>
      <c r="G83">
        <f>(H83/1.39135)*$K$5</f>
        <v>0.45700370111330724</v>
      </c>
      <c r="H83">
        <f>(F83*1.190654)*$L$5</f>
        <v>1.5896302488600003</v>
      </c>
      <c r="I83">
        <v>29.5372</v>
      </c>
      <c r="J83">
        <f>D83/(F83/3.362524)</f>
        <v>3</v>
      </c>
      <c r="K83">
        <f>G83/(H83/1.39135)</f>
        <v>0.4</v>
      </c>
      <c r="L83">
        <f>(H83/1.190654)/F83</f>
        <v>0.5</v>
      </c>
    </row>
    <row r="84">
      <c r="B84">
        <v>79</v>
      </c>
      <c r="C84">
        <v>12</v>
      </c>
      <c r="D84">
        <v>2.3822997248495477</v>
      </c>
      <c r="E84">
        <v>0.9460200000000001</v>
      </c>
      <c r="F84">
        <v>2.67018</v>
      </c>
      <c r="G84">
        <f>(H84/1.39135)*$K$5</f>
        <v>0.45700370111330724</v>
      </c>
      <c r="H84">
        <f>(F84*1.190654)*$L$5</f>
        <v>1.5896302488600003</v>
      </c>
      <c r="I84">
        <v>29.5372</v>
      </c>
      <c r="J84">
        <f>D84/(F84/3.362524)</f>
        <v>3</v>
      </c>
      <c r="K84">
        <f>G84/(H84/1.39135)</f>
        <v>0.4</v>
      </c>
      <c r="L84">
        <f>(H84/1.190654)/F84</f>
        <v>0.5</v>
      </c>
    </row>
    <row r="85">
      <c r="B85">
        <v>80</v>
      </c>
      <c r="C85">
        <v>12</v>
      </c>
      <c r="D85">
        <v>2.3822997248495477</v>
      </c>
      <c r="E85">
        <v>0.9460200000000001</v>
      </c>
      <c r="F85">
        <v>2.67018</v>
      </c>
      <c r="G85">
        <f>(H85/1.39135)*$K$5</f>
        <v>0.45700370111330724</v>
      </c>
      <c r="H85">
        <f>(F85*1.190654)*$L$5</f>
        <v>1.5896302488600003</v>
      </c>
      <c r="I85">
        <v>29.5372</v>
      </c>
      <c r="J85">
        <f>D85/(F85/3.362524)</f>
        <v>3</v>
      </c>
      <c r="K85">
        <f>G85/(H85/1.39135)</f>
        <v>0.4</v>
      </c>
      <c r="L85">
        <f>(H85/1.190654)/F85</f>
        <v>0.5</v>
      </c>
    </row>
    <row r="86">
      <c r="B86">
        <v>81</v>
      </c>
      <c r="C86">
        <v>12</v>
      </c>
      <c r="D86">
        <v>2.3822997248495477</v>
      </c>
      <c r="E86">
        <v>0.9460200000000001</v>
      </c>
      <c r="F86">
        <v>2.67018</v>
      </c>
      <c r="G86">
        <f>(H86/1.39135)*$K$5</f>
        <v>0.45700370111330724</v>
      </c>
      <c r="H86">
        <f>(F86*1.190654)*$L$5</f>
        <v>1.5896302488600003</v>
      </c>
      <c r="I86">
        <v>35.6483</v>
      </c>
      <c r="J86">
        <f>D86/(F86/3.362524)</f>
        <v>3</v>
      </c>
      <c r="K86">
        <f>G86/(H86/1.39135)</f>
        <v>0.4</v>
      </c>
      <c r="L86">
        <f>(H86/1.190654)/F86</f>
        <v>0.5</v>
      </c>
    </row>
    <row r="87">
      <c r="B87">
        <v>82</v>
      </c>
      <c r="C87">
        <v>12</v>
      </c>
      <c r="D87">
        <v>2.3822997248495477</v>
      </c>
      <c r="E87">
        <v>0.9460200000000001</v>
      </c>
      <c r="F87">
        <v>2.67018</v>
      </c>
      <c r="G87">
        <f>(H87/1.39135)*$K$5</f>
        <v>0.45700370111330724</v>
      </c>
      <c r="H87">
        <f>(F87*1.190654)*$L$5</f>
        <v>1.5896302488600003</v>
      </c>
      <c r="I87">
        <v>35.6483</v>
      </c>
      <c r="J87">
        <f>D87/(F87/3.362524)</f>
        <v>3</v>
      </c>
      <c r="K87">
        <f>G87/(H87/1.39135)</f>
        <v>0.4</v>
      </c>
      <c r="L87">
        <f>(H87/1.190654)/F87</f>
        <v>0.5</v>
      </c>
    </row>
    <row r="88">
      <c r="B88">
        <v>83</v>
      </c>
      <c r="C88">
        <v>12</v>
      </c>
      <c r="D88">
        <v>2.3822997248495477</v>
      </c>
      <c r="E88">
        <v>0.9460200000000001</v>
      </c>
      <c r="F88">
        <v>2.67018</v>
      </c>
      <c r="G88">
        <f>(H88/1.39135)*$K$5</f>
        <v>0.45700370111330724</v>
      </c>
      <c r="H88">
        <f>(F88*1.190654)*$L$5</f>
        <v>1.5896302488600003</v>
      </c>
      <c r="I88">
        <v>35.6483</v>
      </c>
      <c r="J88">
        <f>D88/(F88/3.362524)</f>
        <v>3</v>
      </c>
      <c r="K88">
        <f>G88/(H88/1.39135)</f>
        <v>0.4</v>
      </c>
      <c r="L88">
        <f>(H88/1.190654)/F88</f>
        <v>0.5</v>
      </c>
    </row>
    <row r="89">
      <c r="B89">
        <v>84</v>
      </c>
      <c r="C89">
        <v>12</v>
      </c>
      <c r="D89">
        <v>2.3822997248495477</v>
      </c>
      <c r="E89">
        <v>0.9460200000000001</v>
      </c>
      <c r="F89">
        <v>2.67018</v>
      </c>
      <c r="G89">
        <f>(H89/1.39135)*$K$5</f>
        <v>0.45700370111330724</v>
      </c>
      <c r="H89">
        <f>(F89*1.190654)*$L$5</f>
        <v>1.5896302488600003</v>
      </c>
      <c r="I89">
        <v>35.6483</v>
      </c>
      <c r="J89">
        <f>D89/(F89/3.362524)</f>
        <v>3</v>
      </c>
      <c r="K89">
        <f>G89/(H89/1.39135)</f>
        <v>0.4</v>
      </c>
      <c r="L89">
        <f>(H89/1.190654)/F89</f>
        <v>0.5</v>
      </c>
    </row>
    <row r="90">
      <c r="B90">
        <v>85</v>
      </c>
      <c r="C90">
        <v>13</v>
      </c>
      <c r="D90">
        <v>2.8587596698194573</v>
      </c>
      <c r="E90">
        <v>1.135224</v>
      </c>
      <c r="F90">
        <v>3.204216</v>
      </c>
      <c r="G90">
        <f>(H90/1.39135)*$K$5</f>
        <v>0.5484044413359687</v>
      </c>
      <c r="H90">
        <f>(F90*1.190654)*$L$5</f>
        <v>1.9075562986320003</v>
      </c>
      <c r="I90">
        <v>35.6483</v>
      </c>
      <c r="J90">
        <f>D90/(F90/3.362524)</f>
        <v>3.0000000000000004</v>
      </c>
      <c r="K90">
        <f>G90/(H90/1.39135)</f>
        <v>0.39999999999999997</v>
      </c>
      <c r="L90">
        <f>(H90/1.190654)/F90</f>
        <v>0.5</v>
      </c>
    </row>
    <row r="91">
      <c r="B91">
        <v>86</v>
      </c>
      <c r="C91">
        <v>13</v>
      </c>
      <c r="D91">
        <v>2.8587596698194573</v>
      </c>
      <c r="E91">
        <v>1.135224</v>
      </c>
      <c r="F91">
        <v>3.204216</v>
      </c>
      <c r="G91">
        <f>(H91/1.39135)*$K$5</f>
        <v>0.5484044413359687</v>
      </c>
      <c r="H91">
        <f>(F91*1.190654)*$L$5</f>
        <v>1.9075562986320003</v>
      </c>
      <c r="I91">
        <v>35.6483</v>
      </c>
      <c r="J91">
        <f>D91/(F91/3.362524)</f>
        <v>3.0000000000000004</v>
      </c>
      <c r="K91">
        <f>G91/(H91/1.39135)</f>
        <v>0.39999999999999997</v>
      </c>
      <c r="L91">
        <f>(H91/1.190654)/F91</f>
        <v>0.5</v>
      </c>
    </row>
    <row r="92">
      <c r="B92">
        <v>87</v>
      </c>
      <c r="C92">
        <v>13</v>
      </c>
      <c r="D92">
        <v>2.8587596698194573</v>
      </c>
      <c r="E92">
        <v>1.135224</v>
      </c>
      <c r="F92">
        <v>3.204216</v>
      </c>
      <c r="G92">
        <f>(H92/1.39135)*$K$5</f>
        <v>0.5484044413359687</v>
      </c>
      <c r="H92">
        <f>(F92*1.190654)*$L$5</f>
        <v>1.9075562986320003</v>
      </c>
      <c r="I92">
        <v>35.6483</v>
      </c>
      <c r="J92">
        <f>D92/(F92/3.362524)</f>
        <v>3.0000000000000004</v>
      </c>
      <c r="K92">
        <f>G92/(H92/1.39135)</f>
        <v>0.39999999999999997</v>
      </c>
      <c r="L92">
        <f>(H92/1.190654)/F92</f>
        <v>0.5</v>
      </c>
    </row>
    <row r="93">
      <c r="B93">
        <v>88</v>
      </c>
      <c r="C93">
        <v>13</v>
      </c>
      <c r="D93">
        <v>2.8587596698194573</v>
      </c>
      <c r="E93">
        <v>1.135224</v>
      </c>
      <c r="F93">
        <v>3.204216</v>
      </c>
      <c r="G93">
        <f>(H93/1.39135)*$K$5</f>
        <v>0.5484044413359687</v>
      </c>
      <c r="H93">
        <f>(F93*1.190654)*$L$5</f>
        <v>1.9075562986320003</v>
      </c>
      <c r="I93">
        <v>35.6483</v>
      </c>
      <c r="J93">
        <f>D93/(F93/3.362524)</f>
        <v>3.0000000000000004</v>
      </c>
      <c r="K93">
        <f>G93/(H93/1.39135)</f>
        <v>0.39999999999999997</v>
      </c>
      <c r="L93">
        <f>(H93/1.190654)/F93</f>
        <v>0.5</v>
      </c>
    </row>
    <row r="94">
      <c r="B94">
        <v>89</v>
      </c>
      <c r="C94">
        <v>13</v>
      </c>
      <c r="D94">
        <v>2.8587596698194573</v>
      </c>
      <c r="E94">
        <v>1.135224</v>
      </c>
      <c r="F94">
        <v>3.204216</v>
      </c>
      <c r="G94">
        <f>(H94/1.39135)*$K$5</f>
        <v>0.5484044413359687</v>
      </c>
      <c r="H94">
        <f>(F94*1.190654)*$L$5</f>
        <v>1.9075562986320003</v>
      </c>
      <c r="I94">
        <v>35.6483</v>
      </c>
      <c r="J94">
        <f>D94/(F94/3.362524)</f>
        <v>3.0000000000000004</v>
      </c>
      <c r="K94">
        <f>G94/(H94/1.39135)</f>
        <v>0.39999999999999997</v>
      </c>
      <c r="L94">
        <f>(H94/1.190654)/F94</f>
        <v>0.5</v>
      </c>
    </row>
    <row r="95">
      <c r="B95">
        <v>90</v>
      </c>
      <c r="C95">
        <v>13</v>
      </c>
      <c r="D95">
        <v>2.8587596698194573</v>
      </c>
      <c r="E95">
        <v>1.135224</v>
      </c>
      <c r="F95">
        <v>3.204216</v>
      </c>
      <c r="G95">
        <f>(H95/1.39135)*$K$5</f>
        <v>0.5484044413359687</v>
      </c>
      <c r="H95">
        <f>(F95*1.190654)*$L$5</f>
        <v>1.9075562986320003</v>
      </c>
      <c r="I95">
        <v>35.6483</v>
      </c>
      <c r="J95">
        <f>D95/(F95/3.362524)</f>
        <v>3.0000000000000004</v>
      </c>
      <c r="K95">
        <f>G95/(H95/1.39135)</f>
        <v>0.39999999999999997</v>
      </c>
      <c r="L95">
        <f>(H95/1.190654)/F95</f>
        <v>0.5</v>
      </c>
    </row>
    <row r="96">
      <c r="B96">
        <v>91</v>
      </c>
      <c r="C96">
        <v>13</v>
      </c>
      <c r="D96">
        <v>2.8587596698194573</v>
      </c>
      <c r="E96">
        <v>1.135224</v>
      </c>
      <c r="F96">
        <v>3.204216</v>
      </c>
      <c r="G96">
        <f>(H96/1.39135)*$K$5</f>
        <v>0.5484044413359687</v>
      </c>
      <c r="H96">
        <f>(F96*1.190654)*$L$5</f>
        <v>1.9075562986320003</v>
      </c>
      <c r="I96">
        <v>35.6483</v>
      </c>
      <c r="J96">
        <f>D96/(F96/3.362524)</f>
        <v>3.0000000000000004</v>
      </c>
      <c r="K96">
        <f>G96/(H96/1.39135)</f>
        <v>0.39999999999999997</v>
      </c>
      <c r="L96">
        <f>(H96/1.190654)/F96</f>
        <v>0.5</v>
      </c>
    </row>
    <row r="97">
      <c r="B97">
        <v>92</v>
      </c>
      <c r="C97">
        <v>14</v>
      </c>
      <c r="D97">
        <v>3.248809525225694</v>
      </c>
      <c r="E97">
        <v>1.135224</v>
      </c>
      <c r="F97">
        <v>3.6414000000000004</v>
      </c>
      <c r="G97">
        <f>(H97/1.39135)*$K$5</f>
        <v>0.6232288749200419</v>
      </c>
      <c r="H97">
        <f>(F97*1.190654)*$L$5</f>
        <v>2.1678237378000005</v>
      </c>
      <c r="I97">
        <v>35.6483</v>
      </c>
      <c r="J97">
        <f>D97/(F97/3.362524)</f>
        <v>3</v>
      </c>
      <c r="K97">
        <f>G97/(H97/1.39135)</f>
        <v>0.4000000000000001</v>
      </c>
      <c r="L97">
        <f>(H97/1.190654)/F97</f>
        <v>0.5</v>
      </c>
    </row>
    <row r="98">
      <c r="B98">
        <v>93</v>
      </c>
      <c r="C98">
        <v>14</v>
      </c>
      <c r="D98">
        <v>3.248809525225694</v>
      </c>
      <c r="E98">
        <v>1.135224</v>
      </c>
      <c r="F98">
        <v>3.6414000000000004</v>
      </c>
      <c r="G98">
        <f>(H98/1.39135)*$K$5</f>
        <v>0.6232288749200419</v>
      </c>
      <c r="H98">
        <f>(F98*1.190654)*$L$5</f>
        <v>2.1678237378000005</v>
      </c>
      <c r="I98">
        <v>35.6483</v>
      </c>
      <c r="J98">
        <f>D98/(F98/3.362524)</f>
        <v>3</v>
      </c>
      <c r="K98">
        <f>G98/(H98/1.39135)</f>
        <v>0.4000000000000001</v>
      </c>
      <c r="L98">
        <f>(H98/1.190654)/F98</f>
        <v>0.5</v>
      </c>
    </row>
    <row r="99">
      <c r="B99">
        <v>94</v>
      </c>
      <c r="C99">
        <v>14</v>
      </c>
      <c r="D99">
        <v>3.248809525225694</v>
      </c>
      <c r="E99">
        <v>1.135224</v>
      </c>
      <c r="F99">
        <v>3.6414000000000004</v>
      </c>
      <c r="G99">
        <f>(H99/1.39135)*$K$5</f>
        <v>0.6232288749200419</v>
      </c>
      <c r="H99">
        <f>(F99*1.190654)*$L$5</f>
        <v>2.1678237378000005</v>
      </c>
      <c r="I99">
        <v>35.6483</v>
      </c>
      <c r="J99">
        <f>D99/(F99/3.362524)</f>
        <v>3</v>
      </c>
      <c r="K99">
        <f>G99/(H99/1.39135)</f>
        <v>0.4000000000000001</v>
      </c>
      <c r="L99">
        <f>(H99/1.190654)/F99</f>
        <v>0.5</v>
      </c>
    </row>
    <row r="100">
      <c r="B100">
        <v>95</v>
      </c>
      <c r="C100">
        <v>14</v>
      </c>
      <c r="D100">
        <v>3.248809525225694</v>
      </c>
      <c r="E100">
        <v>1.135224</v>
      </c>
      <c r="F100">
        <v>3.6414000000000004</v>
      </c>
      <c r="G100">
        <f>(H100/1.39135)*$K$5</f>
        <v>0.6232288749200419</v>
      </c>
      <c r="H100">
        <f>(F100*1.190654)*$L$5</f>
        <v>2.1678237378000005</v>
      </c>
      <c r="I100">
        <v>35.6483</v>
      </c>
      <c r="J100">
        <f>D100/(F100/3.362524)</f>
        <v>3</v>
      </c>
      <c r="K100">
        <f>G100/(H100/1.39135)</f>
        <v>0.4000000000000001</v>
      </c>
      <c r="L100">
        <f>(H100/1.190654)/F100</f>
        <v>0.5</v>
      </c>
    </row>
    <row r="101">
      <c r="B101">
        <v>96</v>
      </c>
      <c r="C101">
        <v>14</v>
      </c>
      <c r="D101">
        <v>3.248809525225694</v>
      </c>
      <c r="E101">
        <v>1.135224</v>
      </c>
      <c r="F101">
        <v>3.6414000000000004</v>
      </c>
      <c r="G101">
        <f>(H101/1.39135)*$K$5</f>
        <v>0.6232288749200419</v>
      </c>
      <c r="H101">
        <f>(F101*1.190654)*$L$5</f>
        <v>2.1678237378000005</v>
      </c>
      <c r="I101">
        <v>35.6483</v>
      </c>
      <c r="J101">
        <f>D101/(F101/3.362524)</f>
        <v>3</v>
      </c>
      <c r="K101">
        <f>G101/(H101/1.39135)</f>
        <v>0.4000000000000001</v>
      </c>
      <c r="L101">
        <f>(H101/1.190654)/F101</f>
        <v>0.5</v>
      </c>
    </row>
    <row r="102">
      <c r="B102">
        <v>97</v>
      </c>
      <c r="C102">
        <v>14</v>
      </c>
      <c r="D102">
        <v>3.248809525225694</v>
      </c>
      <c r="E102">
        <v>1.135224</v>
      </c>
      <c r="F102">
        <v>3.6414000000000004</v>
      </c>
      <c r="G102">
        <f>(H102/1.39135)*$K$5</f>
        <v>0.6232288749200419</v>
      </c>
      <c r="H102">
        <f>(F102*1.190654)*$L$5</f>
        <v>2.1678237378000005</v>
      </c>
      <c r="I102">
        <v>35.6483</v>
      </c>
      <c r="J102">
        <f>D102/(F102/3.362524)</f>
        <v>3</v>
      </c>
      <c r="K102">
        <f>G102/(H102/1.39135)</f>
        <v>0.4000000000000001</v>
      </c>
      <c r="L102">
        <f>(H102/1.190654)/F102</f>
        <v>0.5</v>
      </c>
    </row>
    <row r="103">
      <c r="B103">
        <v>98</v>
      </c>
      <c r="C103">
        <v>14</v>
      </c>
      <c r="D103">
        <v>3.248809525225694</v>
      </c>
      <c r="E103">
        <v>1.135224</v>
      </c>
      <c r="F103">
        <v>3.6414000000000004</v>
      </c>
      <c r="G103">
        <f>(H103/1.39135)*$K$5</f>
        <v>0.6232288749200419</v>
      </c>
      <c r="H103">
        <f>(F103*1.190654)*$L$5</f>
        <v>2.1678237378000005</v>
      </c>
      <c r="I103">
        <v>35.6483</v>
      </c>
      <c r="J103">
        <f>D103/(F103/3.362524)</f>
        <v>3</v>
      </c>
      <c r="K103">
        <f>G103/(H103/1.39135)</f>
        <v>0.4000000000000001</v>
      </c>
      <c r="L103">
        <f>(H103/1.190654)/F103</f>
        <v>0.5</v>
      </c>
    </row>
    <row r="104">
      <c r="B104">
        <v>99</v>
      </c>
      <c r="C104">
        <v>15</v>
      </c>
      <c r="D104">
        <v>3.248809525225694</v>
      </c>
      <c r="E104">
        <v>1.135224</v>
      </c>
      <c r="F104">
        <v>3.6414000000000004</v>
      </c>
      <c r="G104">
        <f>(H104/1.39135)*$K$5</f>
        <v>0.6232288749200419</v>
      </c>
      <c r="H104">
        <f>(F104*1.190654)*$L$5</f>
        <v>2.1678237378000005</v>
      </c>
      <c r="I104">
        <v>35.6483</v>
      </c>
      <c r="J104">
        <f>D104/(F104/3.362524)</f>
        <v>3</v>
      </c>
      <c r="K104">
        <f>G104/(H104/1.39135)</f>
        <v>0.4000000000000001</v>
      </c>
      <c r="L104">
        <f>(H104/1.190654)/F104</f>
        <v>0.5</v>
      </c>
    </row>
    <row r="105">
      <c r="B105">
        <v>100</v>
      </c>
      <c r="C105">
        <v>15</v>
      </c>
      <c r="D105">
        <v>3.248809525225694</v>
      </c>
      <c r="E105">
        <v>1.135224</v>
      </c>
      <c r="F105">
        <v>3.6414000000000004</v>
      </c>
      <c r="G105">
        <f>(H105/1.39135)*$K$5</f>
        <v>0.6232288749200419</v>
      </c>
      <c r="H105">
        <f>(F105*1.190654)*$L$5</f>
        <v>2.1678237378000005</v>
      </c>
      <c r="I105">
        <v>35.6483</v>
      </c>
      <c r="J105">
        <f>D105/(F105/3.362524)</f>
        <v>3</v>
      </c>
      <c r="K105">
        <f>G105/(H105/1.39135)</f>
        <v>0.4000000000000001</v>
      </c>
      <c r="L105">
        <f>(H105/1.190654)/F105</f>
        <v>0.5</v>
      </c>
    </row>
    <row r="106">
      <c r="B106">
        <v>101</v>
      </c>
      <c r="C106">
        <v>15</v>
      </c>
      <c r="D106">
        <v>3.248809525225694</v>
      </c>
      <c r="E106">
        <v>1.135224</v>
      </c>
      <c r="F106">
        <v>3.6414000000000004</v>
      </c>
      <c r="G106">
        <f>(H106/1.39135)*$K$5</f>
        <v>0.6232288749200419</v>
      </c>
      <c r="H106">
        <f>(F106*1.190654)*$L$5</f>
        <v>2.1678237378000005</v>
      </c>
      <c r="I106">
        <v>35.6483</v>
      </c>
      <c r="J106">
        <f>D106/(F106/3.362524)</f>
        <v>3</v>
      </c>
      <c r="K106">
        <f>G106/(H106/1.39135)</f>
        <v>0.4000000000000001</v>
      </c>
      <c r="L106">
        <f>(H106/1.190654)/F106</f>
        <v>0.5</v>
      </c>
    </row>
    <row r="107">
      <c r="B107">
        <v>102</v>
      </c>
      <c r="C107">
        <v>15</v>
      </c>
      <c r="D107">
        <v>3.248809525225694</v>
      </c>
      <c r="E107">
        <v>1.135224</v>
      </c>
      <c r="F107">
        <v>3.6414000000000004</v>
      </c>
      <c r="G107">
        <f>(H107/1.39135)*$K$5</f>
        <v>0.6232288749200419</v>
      </c>
      <c r="H107">
        <f>(F107*1.190654)*$L$5</f>
        <v>2.1678237378000005</v>
      </c>
      <c r="I107">
        <v>35.6483</v>
      </c>
      <c r="J107">
        <f>D107/(F107/3.362524)</f>
        <v>3</v>
      </c>
      <c r="K107">
        <f>G107/(H107/1.39135)</f>
        <v>0.4000000000000001</v>
      </c>
      <c r="L107">
        <f>(H107/1.190654)/F107</f>
        <v>0.5</v>
      </c>
    </row>
    <row r="108">
      <c r="B108">
        <v>103</v>
      </c>
      <c r="C108">
        <v>15</v>
      </c>
      <c r="D108">
        <v>3.248809525225694</v>
      </c>
      <c r="E108">
        <v>1.135224</v>
      </c>
      <c r="F108">
        <v>3.6414000000000004</v>
      </c>
      <c r="G108">
        <f>(H108/1.39135)*$K$5</f>
        <v>0.6232288749200419</v>
      </c>
      <c r="H108">
        <f>(F108*1.190654)*$L$5</f>
        <v>2.1678237378000005</v>
      </c>
      <c r="I108">
        <v>35.6483</v>
      </c>
      <c r="J108">
        <f>D108/(F108/3.362524)</f>
        <v>3</v>
      </c>
      <c r="K108">
        <f>G108/(H108/1.39135)</f>
        <v>0.4000000000000001</v>
      </c>
      <c r="L108">
        <f>(H108/1.190654)/F108</f>
        <v>0.5</v>
      </c>
    </row>
    <row r="109">
      <c r="B109">
        <v>104</v>
      </c>
      <c r="C109">
        <v>15</v>
      </c>
      <c r="D109">
        <v>3.248809525225694</v>
      </c>
      <c r="E109">
        <v>1.135224</v>
      </c>
      <c r="F109">
        <v>3.6414000000000004</v>
      </c>
      <c r="G109">
        <f>(H109/1.39135)*$K$5</f>
        <v>0.6232288749200419</v>
      </c>
      <c r="H109">
        <f>(F109*1.190654)*$L$5</f>
        <v>2.1678237378000005</v>
      </c>
      <c r="I109">
        <v>35.6483</v>
      </c>
      <c r="J109">
        <f>D109/(F109/3.362524)</f>
        <v>3</v>
      </c>
      <c r="K109">
        <f>G109/(H109/1.39135)</f>
        <v>0.4000000000000001</v>
      </c>
      <c r="L109">
        <f>(H109/1.190654)/F109</f>
        <v>0.5</v>
      </c>
    </row>
    <row r="110">
      <c r="B110">
        <v>105</v>
      </c>
      <c r="C110">
        <v>15</v>
      </c>
      <c r="D110">
        <v>3.248809525225694</v>
      </c>
      <c r="E110">
        <v>1.135224</v>
      </c>
      <c r="F110">
        <v>3.6414000000000004</v>
      </c>
      <c r="G110">
        <f>(H110/1.39135)*$K$5</f>
        <v>0.6232288749200419</v>
      </c>
      <c r="H110">
        <f>(F110*1.190654)*$L$5</f>
        <v>2.1678237378000005</v>
      </c>
      <c r="I110">
        <v>35.6483</v>
      </c>
      <c r="J110">
        <f>D110/(F110/3.362524)</f>
        <v>3</v>
      </c>
      <c r="K110">
        <f>G110/(H110/1.39135)</f>
        <v>0.4000000000000001</v>
      </c>
      <c r="L110">
        <f>(H110/1.190654)/F110</f>
        <v>0.5</v>
      </c>
    </row>
    <row r="111">
      <c r="B111">
        <v>106</v>
      </c>
      <c r="C111">
        <v>16</v>
      </c>
      <c r="D111">
        <v>3.248809525225694</v>
      </c>
      <c r="E111">
        <v>1.135224</v>
      </c>
      <c r="F111">
        <v>3.6414000000000004</v>
      </c>
      <c r="G111">
        <f>(H111/1.39135)*$K$5</f>
        <v>0.6232288749200419</v>
      </c>
      <c r="H111">
        <f>(F111*1.190654)*$L$5</f>
        <v>2.1678237378000005</v>
      </c>
      <c r="I111">
        <v>35.6483</v>
      </c>
      <c r="J111">
        <f>D111/(F111/3.362524)</f>
        <v>3</v>
      </c>
      <c r="K111">
        <f>G111/(H111/1.39135)</f>
        <v>0.4000000000000001</v>
      </c>
      <c r="L111">
        <f>(H111/1.190654)/F111</f>
        <v>0.5</v>
      </c>
    </row>
    <row r="112">
      <c r="B112">
        <v>107</v>
      </c>
      <c r="C112">
        <v>16</v>
      </c>
      <c r="D112">
        <v>3.248809525225694</v>
      </c>
      <c r="E112">
        <v>1.135224</v>
      </c>
      <c r="F112">
        <v>3.6414000000000004</v>
      </c>
      <c r="G112">
        <f>(H112/1.39135)*$K$5</f>
        <v>0.6232288749200419</v>
      </c>
      <c r="H112">
        <f>(F112*1.190654)*$L$5</f>
        <v>2.1678237378000005</v>
      </c>
      <c r="I112">
        <v>35.6483</v>
      </c>
      <c r="J112">
        <f>D112/(F112/3.362524)</f>
        <v>3</v>
      </c>
      <c r="K112">
        <f>G112/(H112/1.39135)</f>
        <v>0.4000000000000001</v>
      </c>
      <c r="L112">
        <f>(H112/1.190654)/F112</f>
        <v>0.5</v>
      </c>
    </row>
    <row r="113">
      <c r="B113">
        <v>108</v>
      </c>
      <c r="C113">
        <v>16</v>
      </c>
      <c r="D113">
        <v>3.248809525225694</v>
      </c>
      <c r="E113">
        <v>1.135224</v>
      </c>
      <c r="F113">
        <v>3.6414000000000004</v>
      </c>
      <c r="G113">
        <f>(H113/1.39135)*$K$5</f>
        <v>0.6232288749200419</v>
      </c>
      <c r="H113">
        <f>(F113*1.190654)*$L$5</f>
        <v>2.1678237378000005</v>
      </c>
      <c r="I113">
        <v>35.6483</v>
      </c>
      <c r="J113">
        <f>D113/(F113/3.362524)</f>
        <v>3</v>
      </c>
      <c r="K113">
        <f>G113/(H113/1.39135)</f>
        <v>0.4000000000000001</v>
      </c>
      <c r="L113">
        <f>(H113/1.190654)/F113</f>
        <v>0.5</v>
      </c>
    </row>
    <row r="114">
      <c r="B114">
        <v>109</v>
      </c>
      <c r="C114">
        <v>16</v>
      </c>
      <c r="D114">
        <v>3.248809525225694</v>
      </c>
      <c r="E114">
        <v>1.135224</v>
      </c>
      <c r="F114">
        <v>3.6414000000000004</v>
      </c>
      <c r="G114">
        <f>(H114/1.39135)*$K$5</f>
        <v>0.6232288749200419</v>
      </c>
      <c r="H114">
        <f>(F114*1.190654)*$L$5</f>
        <v>2.1678237378000005</v>
      </c>
      <c r="I114">
        <v>35.6483</v>
      </c>
      <c r="J114">
        <f>D114/(F114/3.362524)</f>
        <v>3</v>
      </c>
      <c r="K114">
        <f>G114/(H114/1.39135)</f>
        <v>0.4000000000000001</v>
      </c>
      <c r="L114">
        <f>(H114/1.190654)/F114</f>
        <v>0.5</v>
      </c>
    </row>
    <row r="115">
      <c r="B115">
        <v>110</v>
      </c>
      <c r="C115">
        <v>16</v>
      </c>
      <c r="D115">
        <v>3.248809525225694</v>
      </c>
      <c r="E115">
        <v>1.135224</v>
      </c>
      <c r="F115">
        <v>3.6414000000000004</v>
      </c>
      <c r="G115">
        <f>(H115/1.39135)*$K$5</f>
        <v>0.6232288749200419</v>
      </c>
      <c r="H115">
        <f>(F115*1.190654)*$L$5</f>
        <v>2.1678237378000005</v>
      </c>
      <c r="I115">
        <v>35.6483</v>
      </c>
      <c r="J115">
        <f>D115/(F115/3.362524)</f>
        <v>3</v>
      </c>
      <c r="K115">
        <f>G115/(H115/1.39135)</f>
        <v>0.4000000000000001</v>
      </c>
      <c r="L115">
        <f>(H115/1.190654)/F115</f>
        <v>0.5</v>
      </c>
    </row>
    <row r="116">
      <c r="B116">
        <v>111</v>
      </c>
      <c r="C116">
        <v>16</v>
      </c>
      <c r="D116">
        <v>3.248809525225694</v>
      </c>
      <c r="E116">
        <v>1.135224</v>
      </c>
      <c r="F116">
        <v>3.6414000000000004</v>
      </c>
      <c r="G116">
        <f>(H116/1.39135)*$K$5</f>
        <v>0.6232288749200419</v>
      </c>
      <c r="H116">
        <f>(F116*1.190654)*$L$5</f>
        <v>2.1678237378000005</v>
      </c>
      <c r="I116">
        <v>35.6483</v>
      </c>
      <c r="J116">
        <f>D116/(F116/3.362524)</f>
        <v>3</v>
      </c>
      <c r="K116">
        <f>G116/(H116/1.39135)</f>
        <v>0.4000000000000001</v>
      </c>
      <c r="L116">
        <f>(H116/1.190654)/F116</f>
        <v>0.5</v>
      </c>
    </row>
    <row r="117">
      <c r="B117">
        <v>112</v>
      </c>
      <c r="C117">
        <v>16</v>
      </c>
      <c r="D117">
        <v>3.248809525225694</v>
      </c>
      <c r="E117">
        <v>1.135224</v>
      </c>
      <c r="F117">
        <v>3.6414000000000004</v>
      </c>
      <c r="G117">
        <f>(H117/1.39135)*$K$5</f>
        <v>0.6232288749200419</v>
      </c>
      <c r="H117">
        <f>(F117*1.190654)*$L$5</f>
        <v>2.1678237378000005</v>
      </c>
      <c r="I117">
        <v>35.6483</v>
      </c>
      <c r="J117">
        <f>D117/(F117/3.362524)</f>
        <v>3</v>
      </c>
      <c r="K117">
        <f>G117/(H117/1.39135)</f>
        <v>0.4000000000000001</v>
      </c>
      <c r="L117">
        <f>(H117/1.190654)/F117</f>
        <v>0.5</v>
      </c>
    </row>
    <row r="118">
      <c r="B118">
        <v>113</v>
      </c>
      <c r="C118">
        <v>17</v>
      </c>
      <c r="D118">
        <v>3.609788361361882</v>
      </c>
      <c r="E118">
        <v>1.26136</v>
      </c>
      <c r="F118">
        <v>4.046</v>
      </c>
      <c r="G118">
        <f>(H118/1.39135)*$K$5</f>
        <v>0.6924765276889353</v>
      </c>
      <c r="H118">
        <f>(F118*1.190654)*$L$5</f>
        <v>2.4086930420000003</v>
      </c>
      <c r="I118">
        <v>35.6483</v>
      </c>
      <c r="J118">
        <f>D118/(F118/3.362524)</f>
        <v>3</v>
      </c>
      <c r="K118">
        <f>G118/(H118/1.39135)</f>
        <v>0.4000000000000001</v>
      </c>
      <c r="L118">
        <f>(H118/1.190654)/F118</f>
        <v>0.5</v>
      </c>
    </row>
    <row r="119">
      <c r="B119">
        <v>114</v>
      </c>
      <c r="C119">
        <v>17</v>
      </c>
      <c r="D119">
        <v>3.609788361361882</v>
      </c>
      <c r="E119">
        <v>1.26136</v>
      </c>
      <c r="F119">
        <v>4.046</v>
      </c>
      <c r="G119">
        <f>(H119/1.39135)*$K$5</f>
        <v>0.6924765276889353</v>
      </c>
      <c r="H119">
        <f>(F119*1.190654)*$L$5</f>
        <v>2.4086930420000003</v>
      </c>
      <c r="I119">
        <v>35.6483</v>
      </c>
      <c r="J119">
        <f>D119/(F119/3.362524)</f>
        <v>3</v>
      </c>
      <c r="K119">
        <f>G119/(H119/1.39135)</f>
        <v>0.4000000000000001</v>
      </c>
      <c r="L119">
        <f>(H119/1.190654)/F119</f>
        <v>0.5</v>
      </c>
    </row>
    <row r="120">
      <c r="B120">
        <v>115</v>
      </c>
      <c r="C120">
        <v>17</v>
      </c>
      <c r="D120">
        <v>3.609788361361882</v>
      </c>
      <c r="E120">
        <v>1.26136</v>
      </c>
      <c r="F120">
        <v>4.046</v>
      </c>
      <c r="G120">
        <f>(H120/1.39135)*$K$5</f>
        <v>0.6924765276889353</v>
      </c>
      <c r="H120">
        <f>(F120*1.190654)*$L$5</f>
        <v>2.4086930420000003</v>
      </c>
      <c r="I120">
        <v>35.6483</v>
      </c>
      <c r="J120">
        <f>D120/(F120/3.362524)</f>
        <v>3</v>
      </c>
      <c r="K120">
        <f>G120/(H120/1.39135)</f>
        <v>0.4000000000000001</v>
      </c>
      <c r="L120">
        <f>(H120/1.190654)/F120</f>
        <v>0.5</v>
      </c>
    </row>
    <row r="121">
      <c r="B121">
        <v>116</v>
      </c>
      <c r="C121">
        <v>17</v>
      </c>
      <c r="D121">
        <v>3.609788361361882</v>
      </c>
      <c r="E121">
        <v>1.26136</v>
      </c>
      <c r="F121">
        <v>4.046</v>
      </c>
      <c r="G121">
        <f>(H121/1.39135)*$K$5</f>
        <v>0.6924765276889353</v>
      </c>
      <c r="H121">
        <f>(F121*1.190654)*$L$5</f>
        <v>2.4086930420000003</v>
      </c>
      <c r="I121">
        <v>35.6483</v>
      </c>
      <c r="J121">
        <f>D121/(F121/3.362524)</f>
        <v>3</v>
      </c>
      <c r="K121">
        <f>G121/(H121/1.39135)</f>
        <v>0.4000000000000001</v>
      </c>
      <c r="L121">
        <f>(H121/1.190654)/F121</f>
        <v>0.5</v>
      </c>
    </row>
    <row r="122">
      <c r="B122">
        <v>117</v>
      </c>
      <c r="C122">
        <v>17</v>
      </c>
      <c r="D122">
        <v>3.609788361361882</v>
      </c>
      <c r="E122">
        <v>1.26136</v>
      </c>
      <c r="F122">
        <v>4.046</v>
      </c>
      <c r="G122">
        <f>(H122/1.39135)*$K$5</f>
        <v>0.6924765276889353</v>
      </c>
      <c r="H122">
        <f>(F122*1.190654)*$L$5</f>
        <v>2.4086930420000003</v>
      </c>
      <c r="I122">
        <v>35.6483</v>
      </c>
      <c r="J122">
        <f>D122/(F122/3.362524)</f>
        <v>3</v>
      </c>
      <c r="K122">
        <f>G122/(H122/1.39135)</f>
        <v>0.4000000000000001</v>
      </c>
      <c r="L122">
        <f>(H122/1.190654)/F122</f>
        <v>0.5</v>
      </c>
    </row>
    <row r="123">
      <c r="B123">
        <v>118</v>
      </c>
      <c r="C123">
        <v>17</v>
      </c>
      <c r="D123">
        <v>3.609788361361882</v>
      </c>
      <c r="E123">
        <v>1.26136</v>
      </c>
      <c r="F123">
        <v>4.046</v>
      </c>
      <c r="G123">
        <f>(H123/1.39135)*$K$5</f>
        <v>0.6924765276889353</v>
      </c>
      <c r="H123">
        <f>(F123*1.190654)*$L$5</f>
        <v>2.4086930420000003</v>
      </c>
      <c r="I123">
        <v>35.6483</v>
      </c>
      <c r="J123">
        <f>D123/(F123/3.362524)</f>
        <v>3</v>
      </c>
      <c r="K123">
        <f>G123/(H123/1.39135)</f>
        <v>0.4000000000000001</v>
      </c>
      <c r="L123">
        <f>(H123/1.190654)/F123</f>
        <v>0.5</v>
      </c>
    </row>
    <row r="124">
      <c r="B124">
        <v>119</v>
      </c>
      <c r="C124">
        <v>17</v>
      </c>
      <c r="D124">
        <v>3.609788361361882</v>
      </c>
      <c r="E124">
        <v>1.26136</v>
      </c>
      <c r="F124">
        <v>4.046</v>
      </c>
      <c r="G124">
        <f>(H124/1.39135)*$K$5</f>
        <v>0.6924765276889353</v>
      </c>
      <c r="H124">
        <f>(F124*1.190654)*$L$5</f>
        <v>2.4086930420000003</v>
      </c>
      <c r="I124">
        <v>35.6483</v>
      </c>
      <c r="J124">
        <f>D124/(F124/3.362524)</f>
        <v>3</v>
      </c>
      <c r="K124">
        <f>G124/(H124/1.39135)</f>
        <v>0.4000000000000001</v>
      </c>
      <c r="L124">
        <f>(H124/1.190654)/F124</f>
        <v>0.5</v>
      </c>
    </row>
    <row r="125">
      <c r="B125">
        <v>120</v>
      </c>
      <c r="C125">
        <v>18</v>
      </c>
      <c r="D125">
        <v>3.609788361361882</v>
      </c>
      <c r="E125">
        <v>1.26136</v>
      </c>
      <c r="F125">
        <v>4.046</v>
      </c>
      <c r="G125">
        <f>(H125/1.39135)*$K$5</f>
        <v>0.6924765276889353</v>
      </c>
      <c r="H125">
        <f>(F125*1.190654)*$L$5</f>
        <v>2.4086930420000003</v>
      </c>
      <c r="I125">
        <v>35.6483</v>
      </c>
      <c r="J125">
        <f>D125/(F125/3.362524)</f>
        <v>3</v>
      </c>
      <c r="K125">
        <f>G125/(H125/1.39135)</f>
        <v>0.4000000000000001</v>
      </c>
      <c r="L125">
        <f>(H125/1.190654)/F125</f>
        <v>0.5</v>
      </c>
    </row>
    <row r="126">
      <c r="B126">
        <v>121</v>
      </c>
      <c r="C126">
        <v>18</v>
      </c>
      <c r="D126">
        <v>3.609788361361882</v>
      </c>
      <c r="E126">
        <v>1.26136</v>
      </c>
      <c r="F126">
        <v>4.046</v>
      </c>
      <c r="G126">
        <f>(H126/1.39135)*$K$5</f>
        <v>0.6924765276889353</v>
      </c>
      <c r="H126">
        <f>(F126*1.190654)*$L$5</f>
        <v>2.4086930420000003</v>
      </c>
      <c r="I126">
        <v>35.6483</v>
      </c>
      <c r="J126">
        <f>D126/(F126/3.362524)</f>
        <v>3</v>
      </c>
      <c r="K126">
        <f>G126/(H126/1.39135)</f>
        <v>0.4000000000000001</v>
      </c>
      <c r="L126">
        <f>(H126/1.190654)/F126</f>
        <v>0.5</v>
      </c>
    </row>
    <row r="127">
      <c r="B127">
        <v>122</v>
      </c>
      <c r="C127">
        <v>18</v>
      </c>
      <c r="D127">
        <v>3.609788361361882</v>
      </c>
      <c r="E127">
        <v>1.26136</v>
      </c>
      <c r="F127">
        <v>4.046</v>
      </c>
      <c r="G127">
        <f>(H127/1.39135)*$K$5</f>
        <v>0.6924765276889353</v>
      </c>
      <c r="H127">
        <f>(F127*1.190654)*$L$5</f>
        <v>2.4086930420000003</v>
      </c>
      <c r="I127">
        <v>35.6483</v>
      </c>
      <c r="J127">
        <f>D127/(F127/3.362524)</f>
        <v>3</v>
      </c>
      <c r="K127">
        <f>G127/(H127/1.39135)</f>
        <v>0.4000000000000001</v>
      </c>
      <c r="L127">
        <f>(H127/1.190654)/F127</f>
        <v>0.5</v>
      </c>
    </row>
    <row r="128">
      <c r="B128">
        <v>123</v>
      </c>
      <c r="C128">
        <v>18</v>
      </c>
      <c r="D128">
        <v>3.609788361361882</v>
      </c>
      <c r="E128">
        <v>1.26136</v>
      </c>
      <c r="F128">
        <v>4.046</v>
      </c>
      <c r="G128">
        <f>(H128/1.39135)*$K$5</f>
        <v>0.6924765276889353</v>
      </c>
      <c r="H128">
        <f>(F128*1.190654)*$L$5</f>
        <v>2.4086930420000003</v>
      </c>
      <c r="I128">
        <v>35.6483</v>
      </c>
      <c r="J128">
        <f>D128/(F128/3.362524)</f>
        <v>3</v>
      </c>
      <c r="K128">
        <f>G128/(H128/1.39135)</f>
        <v>0.4000000000000001</v>
      </c>
      <c r="L128">
        <f>(H128/1.190654)/F128</f>
        <v>0.5</v>
      </c>
    </row>
    <row r="129">
      <c r="B129">
        <v>124</v>
      </c>
      <c r="C129">
        <v>18</v>
      </c>
      <c r="D129">
        <v>3.609788361361882</v>
      </c>
      <c r="E129">
        <v>1.26136</v>
      </c>
      <c r="F129">
        <v>4.046</v>
      </c>
      <c r="G129">
        <f>(H129/1.39135)*$K$5</f>
        <v>0.6924765276889353</v>
      </c>
      <c r="H129">
        <f>(F129*1.190654)*$L$5</f>
        <v>2.4086930420000003</v>
      </c>
      <c r="I129">
        <v>35.6483</v>
      </c>
      <c r="J129">
        <f>D129/(F129/3.362524)</f>
        <v>3</v>
      </c>
      <c r="K129">
        <f>G129/(H129/1.39135)</f>
        <v>0.4000000000000001</v>
      </c>
      <c r="L129">
        <f>(H129/1.190654)/F129</f>
        <v>0.5</v>
      </c>
    </row>
    <row r="130">
      <c r="B130">
        <v>125</v>
      </c>
      <c r="C130">
        <v>18</v>
      </c>
      <c r="D130">
        <v>3.609788361361882</v>
      </c>
      <c r="E130">
        <v>1.26136</v>
      </c>
      <c r="F130">
        <v>4.046</v>
      </c>
      <c r="G130">
        <f>(H130/1.39135)*$K$5</f>
        <v>0.6924765276889353</v>
      </c>
      <c r="H130">
        <f>(F130*1.190654)*$L$5</f>
        <v>2.4086930420000003</v>
      </c>
      <c r="I130">
        <v>35.6483</v>
      </c>
      <c r="J130">
        <f>D130/(F130/3.362524)</f>
        <v>3</v>
      </c>
      <c r="K130">
        <f>G130/(H130/1.39135)</f>
        <v>0.4000000000000001</v>
      </c>
      <c r="L130">
        <f>(H130/1.190654)/F130</f>
        <v>0.5</v>
      </c>
    </row>
    <row r="131">
      <c r="B131">
        <v>126</v>
      </c>
      <c r="C131">
        <v>18</v>
      </c>
      <c r="D131">
        <v>3.609788361361882</v>
      </c>
      <c r="E131">
        <v>1.26136</v>
      </c>
      <c r="F131">
        <v>4.046</v>
      </c>
      <c r="G131">
        <f>(H131/1.39135)*$K$5</f>
        <v>0.6924765276889353</v>
      </c>
      <c r="H131">
        <f>(F131*1.190654)*$L$5</f>
        <v>2.4086930420000003</v>
      </c>
      <c r="I131">
        <v>35.6483</v>
      </c>
      <c r="J131">
        <f>D131/(F131/3.362524)</f>
        <v>3</v>
      </c>
      <c r="K131">
        <f>G131/(H131/1.39135)</f>
        <v>0.4000000000000001</v>
      </c>
      <c r="L131">
        <f>(H131/1.190654)/F131</f>
        <v>0.5</v>
      </c>
    </row>
    <row r="132">
      <c r="B132">
        <v>127</v>
      </c>
      <c r="C132">
        <v>19</v>
      </c>
      <c r="D132">
        <v>3.609788361361882</v>
      </c>
      <c r="E132">
        <v>1.26136</v>
      </c>
      <c r="F132">
        <v>4.046</v>
      </c>
      <c r="G132">
        <f>(H132/1.39135)*$K$5</f>
        <v>0.6924765276889353</v>
      </c>
      <c r="H132">
        <f>(F132*1.190654)*$L$5</f>
        <v>2.4086930420000003</v>
      </c>
      <c r="I132">
        <v>35.6483</v>
      </c>
      <c r="J132">
        <f>D132/(F132/3.362524)</f>
        <v>3</v>
      </c>
      <c r="K132">
        <f>G132/(H132/1.39135)</f>
        <v>0.4000000000000001</v>
      </c>
      <c r="L132">
        <f>(H132/1.190654)/F132</f>
        <v>0.5</v>
      </c>
    </row>
    <row r="133">
      <c r="B133">
        <v>128</v>
      </c>
      <c r="C133">
        <v>19</v>
      </c>
      <c r="D133">
        <v>3.609788361361882</v>
      </c>
      <c r="E133">
        <v>1.26136</v>
      </c>
      <c r="F133">
        <v>4.046</v>
      </c>
      <c r="G133">
        <f>(H133/1.39135)*$K$5</f>
        <v>0.6924765276889353</v>
      </c>
      <c r="H133">
        <f>(F133*1.190654)*$L$5</f>
        <v>2.4086930420000003</v>
      </c>
      <c r="I133">
        <v>35.6483</v>
      </c>
      <c r="J133">
        <f>D133/(F133/3.362524)</f>
        <v>3</v>
      </c>
      <c r="K133">
        <f>G133/(H133/1.39135)</f>
        <v>0.4000000000000001</v>
      </c>
      <c r="L133">
        <f>(H133/1.190654)/F133</f>
        <v>0.5</v>
      </c>
    </row>
    <row r="134">
      <c r="B134">
        <v>129</v>
      </c>
      <c r="C134">
        <v>19</v>
      </c>
      <c r="D134">
        <v>3.609788361361882</v>
      </c>
      <c r="E134">
        <v>1.26136</v>
      </c>
      <c r="F134">
        <v>4.046</v>
      </c>
      <c r="G134">
        <f>(H134/1.39135)*$K$5</f>
        <v>0.6924765276889353</v>
      </c>
      <c r="H134">
        <f>(F134*1.190654)*$L$5</f>
        <v>2.4086930420000003</v>
      </c>
      <c r="I134">
        <v>35.6483</v>
      </c>
      <c r="J134">
        <f>D134/(F134/3.362524)</f>
        <v>3</v>
      </c>
      <c r="K134">
        <f>G134/(H134/1.39135)</f>
        <v>0.4000000000000001</v>
      </c>
      <c r="L134">
        <f>(H134/1.190654)/F134</f>
        <v>0.5</v>
      </c>
    </row>
    <row r="135">
      <c r="B135">
        <v>130</v>
      </c>
      <c r="C135">
        <v>19</v>
      </c>
      <c r="D135">
        <v>3.609788361361882</v>
      </c>
      <c r="E135">
        <v>1.26136</v>
      </c>
      <c r="F135">
        <v>4.046</v>
      </c>
      <c r="G135">
        <f>(H135/1.39135)*$K$5</f>
        <v>0.6924765276889353</v>
      </c>
      <c r="H135">
        <f>(F135*1.190654)*$L$5</f>
        <v>2.4086930420000003</v>
      </c>
      <c r="I135">
        <v>35.6483</v>
      </c>
      <c r="J135">
        <f>D135/(F135/3.362524)</f>
        <v>3</v>
      </c>
      <c r="K135">
        <f>G135/(H135/1.39135)</f>
        <v>0.4000000000000001</v>
      </c>
      <c r="L135">
        <f>(H135/1.190654)/F135</f>
        <v>0.5</v>
      </c>
    </row>
    <row r="136">
      <c r="B136">
        <v>131</v>
      </c>
      <c r="C136">
        <v>19</v>
      </c>
      <c r="D136">
        <v>3.609788361361882</v>
      </c>
      <c r="E136">
        <v>1.26136</v>
      </c>
      <c r="F136">
        <v>4.046</v>
      </c>
      <c r="G136">
        <f>(H136/1.39135)*$K$5</f>
        <v>0.6924765276889353</v>
      </c>
      <c r="H136">
        <f>(F136*1.190654)*$L$5</f>
        <v>2.4086930420000003</v>
      </c>
      <c r="I136">
        <v>35.6483</v>
      </c>
      <c r="J136">
        <f>D136/(F136/3.362524)</f>
        <v>3</v>
      </c>
      <c r="K136">
        <f>G136/(H136/1.39135)</f>
        <v>0.4000000000000001</v>
      </c>
      <c r="L136">
        <f>(H136/1.190654)/F136</f>
        <v>0.5</v>
      </c>
    </row>
    <row r="137">
      <c r="B137">
        <v>132</v>
      </c>
      <c r="C137">
        <v>19</v>
      </c>
      <c r="D137">
        <v>3.609788361361882</v>
      </c>
      <c r="E137">
        <v>1.26136</v>
      </c>
      <c r="F137">
        <v>4.046</v>
      </c>
      <c r="G137">
        <f>(H137/1.39135)*$K$5</f>
        <v>0.6924765276889353</v>
      </c>
      <c r="H137">
        <f>(F137*1.190654)*$L$5</f>
        <v>2.4086930420000003</v>
      </c>
      <c r="I137">
        <v>35.6483</v>
      </c>
      <c r="J137">
        <f>D137/(F137/3.362524)</f>
        <v>3</v>
      </c>
      <c r="K137">
        <f>G137/(H137/1.39135)</f>
        <v>0.4000000000000001</v>
      </c>
      <c r="L137">
        <f>(H137/1.190654)/F137</f>
        <v>0.5</v>
      </c>
    </row>
    <row r="138">
      <c r="B138">
        <v>133</v>
      </c>
      <c r="C138">
        <v>19</v>
      </c>
      <c r="D138">
        <v>3.609788361361882</v>
      </c>
      <c r="E138">
        <v>1.26136</v>
      </c>
      <c r="F138">
        <v>4.046</v>
      </c>
      <c r="G138">
        <f>(H138/1.39135)*$K$5</f>
        <v>0.6924765276889353</v>
      </c>
      <c r="H138">
        <f>(F138*1.190654)*$L$5</f>
        <v>2.4086930420000003</v>
      </c>
      <c r="I138">
        <v>35.6483</v>
      </c>
      <c r="J138">
        <f>D138/(F138/3.362524)</f>
        <v>3</v>
      </c>
      <c r="K138">
        <f>G138/(H138/1.39135)</f>
        <v>0.4000000000000001</v>
      </c>
      <c r="L138">
        <f>(H138/1.190654)/F138</f>
        <v>0.5</v>
      </c>
    </row>
    <row r="139">
      <c r="B139">
        <v>134</v>
      </c>
      <c r="C139">
        <v>20</v>
      </c>
      <c r="D139">
        <v>3.609788361361882</v>
      </c>
      <c r="E139">
        <v>1.26136</v>
      </c>
      <c r="F139">
        <v>4.046</v>
      </c>
      <c r="G139">
        <f>(H139/1.39135)*$K$5</f>
        <v>0.6924765276889353</v>
      </c>
      <c r="H139">
        <f>(F139*1.190654)*$L$5</f>
        <v>2.4086930420000003</v>
      </c>
      <c r="I139">
        <v>35.6483</v>
      </c>
      <c r="J139">
        <f>D139/(F139/3.362524)</f>
        <v>3</v>
      </c>
      <c r="K139">
        <f>G139/(H139/1.39135)</f>
        <v>0.4000000000000001</v>
      </c>
      <c r="L139">
        <f>(H139/1.190654)/F139</f>
        <v>0.5</v>
      </c>
    </row>
    <row r="140">
      <c r="B140">
        <v>135</v>
      </c>
      <c r="C140">
        <v>20</v>
      </c>
      <c r="D140">
        <v>3.609788361361882</v>
      </c>
      <c r="E140">
        <v>1.26136</v>
      </c>
      <c r="F140">
        <v>4.046</v>
      </c>
      <c r="G140">
        <f>(H140/1.39135)*$K$5</f>
        <v>0.6924765276889353</v>
      </c>
      <c r="H140">
        <f>(F140*1.190654)*$L$5</f>
        <v>2.4086930420000003</v>
      </c>
      <c r="I140">
        <v>35.6483</v>
      </c>
      <c r="J140">
        <f>D140/(F140/3.362524)</f>
        <v>3</v>
      </c>
      <c r="K140">
        <f>G140/(H140/1.39135)</f>
        <v>0.4000000000000001</v>
      </c>
      <c r="L140">
        <f>(H140/1.190654)/F140</f>
        <v>0.5</v>
      </c>
    </row>
    <row r="141">
      <c r="B141">
        <v>136</v>
      </c>
      <c r="C141">
        <v>20</v>
      </c>
      <c r="D141">
        <v>3.609788361361882</v>
      </c>
      <c r="E141">
        <v>1.26136</v>
      </c>
      <c r="F141">
        <v>4.046</v>
      </c>
      <c r="G141">
        <f>(H141/1.39135)*$K$5</f>
        <v>0.6924765276889353</v>
      </c>
      <c r="H141">
        <f>(F141*1.190654)*$L$5</f>
        <v>2.4086930420000003</v>
      </c>
      <c r="I141">
        <v>35.6483</v>
      </c>
      <c r="J141">
        <f>D141/(F141/3.362524)</f>
        <v>3</v>
      </c>
      <c r="K141">
        <f>G141/(H141/1.39135)</f>
        <v>0.4000000000000001</v>
      </c>
      <c r="L141">
        <f>(H141/1.190654)/F141</f>
        <v>0.5</v>
      </c>
    </row>
    <row r="142">
      <c r="B142">
        <v>137</v>
      </c>
      <c r="C142">
        <v>20</v>
      </c>
      <c r="D142">
        <v>3.609788361361882</v>
      </c>
      <c r="E142">
        <v>1.26136</v>
      </c>
      <c r="F142">
        <v>4.046</v>
      </c>
      <c r="G142">
        <f>(H142/1.39135)*$K$5</f>
        <v>0.6924765276889353</v>
      </c>
      <c r="H142">
        <f>(F142*1.190654)*$L$5</f>
        <v>2.4086930420000003</v>
      </c>
      <c r="I142">
        <v>35.6483</v>
      </c>
      <c r="J142">
        <f>D142/(F142/3.362524)</f>
        <v>3</v>
      </c>
      <c r="K142">
        <f>G142/(H142/1.39135)</f>
        <v>0.4000000000000001</v>
      </c>
      <c r="L142">
        <f>(H142/1.190654)/F142</f>
        <v>0.5</v>
      </c>
    </row>
    <row r="143">
      <c r="B143">
        <v>138</v>
      </c>
      <c r="C143">
        <v>20</v>
      </c>
      <c r="D143">
        <v>3.609788361361882</v>
      </c>
      <c r="E143">
        <v>1.26136</v>
      </c>
      <c r="F143">
        <v>4.046</v>
      </c>
      <c r="G143">
        <f>(H143/1.39135)*$K$5</f>
        <v>0.6924765276889353</v>
      </c>
      <c r="H143">
        <f>(F143*1.190654)*$L$5</f>
        <v>2.4086930420000003</v>
      </c>
      <c r="I143">
        <v>35.6483</v>
      </c>
      <c r="J143">
        <f>D143/(F143/3.362524)</f>
        <v>3</v>
      </c>
      <c r="K143">
        <f>G143/(H143/1.39135)</f>
        <v>0.4000000000000001</v>
      </c>
      <c r="L143">
        <f>(H143/1.190654)/F143</f>
        <v>0.5</v>
      </c>
    </row>
    <row r="144">
      <c r="B144">
        <v>139</v>
      </c>
      <c r="C144">
        <v>20</v>
      </c>
      <c r="D144">
        <v>3.609788361361882</v>
      </c>
      <c r="E144">
        <v>1.26136</v>
      </c>
      <c r="F144">
        <v>4.046</v>
      </c>
      <c r="G144">
        <f>(H144/1.39135)*$K$5</f>
        <v>0.6924765276889353</v>
      </c>
      <c r="H144">
        <f>(F144*1.190654)*$L$5</f>
        <v>2.4086930420000003</v>
      </c>
      <c r="I144">
        <v>35.6483</v>
      </c>
      <c r="J144">
        <f>D144/(F144/3.362524)</f>
        <v>3</v>
      </c>
      <c r="K144">
        <f>G144/(H144/1.39135)</f>
        <v>0.4000000000000001</v>
      </c>
      <c r="L144">
        <f>(H144/1.190654)/F144</f>
        <v>0.5</v>
      </c>
    </row>
    <row r="145">
      <c r="B145">
        <v>140</v>
      </c>
      <c r="C145">
        <v>20</v>
      </c>
      <c r="D145">
        <v>3.609788361361882</v>
      </c>
      <c r="E145">
        <v>1.26136</v>
      </c>
      <c r="F145">
        <v>4.046</v>
      </c>
      <c r="G145">
        <f>(H145/1.39135)*$K$5</f>
        <v>0.6924765276889353</v>
      </c>
      <c r="H145">
        <f>(F145*1.190654)*$L$5</f>
        <v>2.4086930420000003</v>
      </c>
      <c r="I145">
        <v>35.6483</v>
      </c>
      <c r="J145">
        <f>D145/(F145/3.362524)</f>
        <v>3</v>
      </c>
      <c r="K145">
        <f>G145/(H145/1.39135)</f>
        <v>0.4000000000000001</v>
      </c>
      <c r="L145">
        <f>(H145/1.190654)/F145</f>
        <v>0.5</v>
      </c>
    </row>
    <row r="146">
      <c r="B146">
        <v>141</v>
      </c>
      <c r="C146">
        <v>21</v>
      </c>
      <c r="D146">
        <v>3.609788361361882</v>
      </c>
      <c r="E146">
        <v>1.26136</v>
      </c>
      <c r="F146">
        <v>4.046</v>
      </c>
      <c r="G146">
        <f>(H146/1.39135)*$K$5</f>
        <v>0.6924765276889353</v>
      </c>
      <c r="H146">
        <f>(F146*1.190654)*$L$5</f>
        <v>2.4086930420000003</v>
      </c>
      <c r="I146">
        <v>35.6483</v>
      </c>
      <c r="J146">
        <f>D146/(F146/3.362524)</f>
        <v>3</v>
      </c>
      <c r="K146">
        <f>G146/(H146/1.39135)</f>
        <v>0.4000000000000001</v>
      </c>
      <c r="L146">
        <f>(H146/1.190654)/F146</f>
        <v>0.5</v>
      </c>
    </row>
    <row r="147">
      <c r="B147">
        <v>142</v>
      </c>
      <c r="C147">
        <v>21</v>
      </c>
      <c r="D147">
        <v>3.609788361361882</v>
      </c>
      <c r="E147">
        <v>1.26136</v>
      </c>
      <c r="F147">
        <v>4.046</v>
      </c>
      <c r="G147">
        <f>(H147/1.39135)*$K$5</f>
        <v>0.6924765276889353</v>
      </c>
      <c r="H147">
        <f>(F147*1.190654)*$L$5</f>
        <v>2.4086930420000003</v>
      </c>
      <c r="I147">
        <v>35.6483</v>
      </c>
      <c r="J147">
        <f>D147/(F147/3.362524)</f>
        <v>3</v>
      </c>
      <c r="K147">
        <f>G147/(H147/1.39135)</f>
        <v>0.4000000000000001</v>
      </c>
      <c r="L147">
        <f>(H147/1.190654)/F147</f>
        <v>0.5</v>
      </c>
    </row>
    <row r="148">
      <c r="B148">
        <v>143</v>
      </c>
      <c r="C148">
        <v>21</v>
      </c>
      <c r="D148">
        <v>3.609788361361882</v>
      </c>
      <c r="E148">
        <v>1.26136</v>
      </c>
      <c r="F148">
        <v>4.046</v>
      </c>
      <c r="G148">
        <f>(H148/1.39135)*$K$5</f>
        <v>0.6924765276889353</v>
      </c>
      <c r="H148">
        <f>(F148*1.190654)*$L$5</f>
        <v>2.4086930420000003</v>
      </c>
      <c r="I148">
        <v>35.6483</v>
      </c>
      <c r="J148">
        <f>D148/(F148/3.362524)</f>
        <v>3</v>
      </c>
      <c r="K148">
        <f>G148/(H148/1.39135)</f>
        <v>0.4000000000000001</v>
      </c>
      <c r="L148">
        <f>(H148/1.190654)/F148</f>
        <v>0.5</v>
      </c>
    </row>
    <row r="149">
      <c r="B149">
        <v>144</v>
      </c>
      <c r="C149">
        <v>21</v>
      </c>
      <c r="D149">
        <v>3.609788361361882</v>
      </c>
      <c r="E149">
        <v>1.26136</v>
      </c>
      <c r="F149">
        <v>4.046</v>
      </c>
      <c r="G149">
        <f>(H149/1.39135)*$K$5</f>
        <v>0.6924765276889353</v>
      </c>
      <c r="H149">
        <f>(F149*1.190654)*$L$5</f>
        <v>2.4086930420000003</v>
      </c>
      <c r="I149">
        <v>35.6483</v>
      </c>
      <c r="J149">
        <f>D149/(F149/3.362524)</f>
        <v>3</v>
      </c>
      <c r="K149">
        <f>G149/(H149/1.39135)</f>
        <v>0.4000000000000001</v>
      </c>
      <c r="L149">
        <f>(H149/1.190654)/F149</f>
        <v>0.5</v>
      </c>
    </row>
    <row r="150">
      <c r="B150">
        <v>145</v>
      </c>
      <c r="C150">
        <v>21</v>
      </c>
      <c r="D150">
        <v>3.609788361361882</v>
      </c>
      <c r="E150">
        <v>1.26136</v>
      </c>
      <c r="F150">
        <v>4.046</v>
      </c>
      <c r="G150">
        <f>(H150/1.39135)*$K$5</f>
        <v>0.6924765276889353</v>
      </c>
      <c r="H150">
        <f>(F150*1.190654)*$L$5</f>
        <v>2.4086930420000003</v>
      </c>
      <c r="I150">
        <v>35.6483</v>
      </c>
      <c r="J150">
        <f>D150/(F150/3.362524)</f>
        <v>3</v>
      </c>
      <c r="K150">
        <f>G150/(H150/1.39135)</f>
        <v>0.4000000000000001</v>
      </c>
      <c r="L150">
        <f>(H150/1.190654)/F150</f>
        <v>0.5</v>
      </c>
    </row>
    <row r="151">
      <c r="B151">
        <v>146</v>
      </c>
      <c r="C151">
        <v>21</v>
      </c>
      <c r="D151">
        <v>3.609788361361882</v>
      </c>
      <c r="E151">
        <v>1.26136</v>
      </c>
      <c r="F151">
        <v>4.046</v>
      </c>
      <c r="G151">
        <f>(H151/1.39135)*$K$5</f>
        <v>0.6924765276889353</v>
      </c>
      <c r="H151">
        <f>(F151*1.190654)*$L$5</f>
        <v>2.4086930420000003</v>
      </c>
      <c r="I151">
        <v>35.6483</v>
      </c>
      <c r="J151">
        <f>D151/(F151/3.362524)</f>
        <v>3</v>
      </c>
      <c r="K151">
        <f>G151/(H151/1.39135)</f>
        <v>0.4000000000000001</v>
      </c>
      <c r="L151">
        <f>(H151/1.190654)/F151</f>
        <v>0.5</v>
      </c>
    </row>
    <row r="152">
      <c r="B152">
        <v>147</v>
      </c>
      <c r="C152">
        <v>21</v>
      </c>
      <c r="D152">
        <v>3.609788361361882</v>
      </c>
      <c r="E152">
        <v>1.26136</v>
      </c>
      <c r="F152">
        <v>4.046</v>
      </c>
      <c r="G152">
        <f>(H152/1.39135)*$K$5</f>
        <v>0.6924765276889353</v>
      </c>
      <c r="H152">
        <f>(F152*1.190654)*$L$5</f>
        <v>2.4086930420000003</v>
      </c>
      <c r="I152">
        <v>35.6483</v>
      </c>
      <c r="J152">
        <f>D152/(F152/3.362524)</f>
        <v>3</v>
      </c>
      <c r="K152">
        <f>G152/(H152/1.39135)</f>
        <v>0.4000000000000001</v>
      </c>
      <c r="L152">
        <f>(H152/1.190654)/F152</f>
        <v>0.5</v>
      </c>
    </row>
    <row r="153">
      <c r="B153">
        <v>148</v>
      </c>
      <c r="C153">
        <v>22</v>
      </c>
      <c r="D153">
        <v>3.609788361361882</v>
      </c>
      <c r="E153">
        <v>1.26136</v>
      </c>
      <c r="F153">
        <v>4.046</v>
      </c>
      <c r="G153">
        <f>(H153/1.39135)*$K$5</f>
        <v>0.6924765276889353</v>
      </c>
      <c r="H153">
        <f>(F153*1.190654)*$L$5</f>
        <v>2.4086930420000003</v>
      </c>
      <c r="I153">
        <v>35.6483</v>
      </c>
      <c r="J153">
        <f>D153/(F153/3.362524)</f>
        <v>3</v>
      </c>
      <c r="K153">
        <f>G153/(H153/1.39135)</f>
        <v>0.4000000000000001</v>
      </c>
      <c r="L153">
        <f>(H153/1.190654)/F153</f>
        <v>0.5</v>
      </c>
    </row>
    <row r="154">
      <c r="B154">
        <v>149</v>
      </c>
      <c r="C154">
        <v>22</v>
      </c>
      <c r="D154">
        <v>3.609788361361882</v>
      </c>
      <c r="E154">
        <v>1.26136</v>
      </c>
      <c r="F154">
        <v>4.046</v>
      </c>
      <c r="G154">
        <f>(H154/1.39135)*$K$5</f>
        <v>0.6924765276889353</v>
      </c>
      <c r="H154">
        <f>(F154*1.190654)*$L$5</f>
        <v>2.4086930420000003</v>
      </c>
      <c r="I154">
        <v>35.6483</v>
      </c>
      <c r="J154">
        <f>D154/(F154/3.362524)</f>
        <v>3</v>
      </c>
      <c r="K154">
        <f>G154/(H154/1.39135)</f>
        <v>0.4000000000000001</v>
      </c>
      <c r="L154">
        <f>(H154/1.190654)/F154</f>
        <v>0.5</v>
      </c>
    </row>
    <row r="155">
      <c r="B155">
        <v>150</v>
      </c>
      <c r="C155">
        <v>22</v>
      </c>
      <c r="D155">
        <v>3.609788361361882</v>
      </c>
      <c r="E155">
        <v>1.26136</v>
      </c>
      <c r="F155">
        <v>4.046</v>
      </c>
      <c r="G155">
        <f>(H155/1.39135)*$K$5</f>
        <v>0.6924765276889353</v>
      </c>
      <c r="H155">
        <f>(F155*1.190654)*$L$5</f>
        <v>2.4086930420000003</v>
      </c>
      <c r="I155">
        <v>35.6483</v>
      </c>
      <c r="J155">
        <f>D155/(F155/3.362524)</f>
        <v>3</v>
      </c>
      <c r="K155">
        <f>G155/(H155/1.39135)</f>
        <v>0.4000000000000001</v>
      </c>
      <c r="L155">
        <f>(H155/1.190654)/F155</f>
        <v>0.5</v>
      </c>
    </row>
    <row r="156">
      <c r="B156">
        <v>151</v>
      </c>
      <c r="C156">
        <v>22</v>
      </c>
      <c r="D156">
        <v>3.609788361361882</v>
      </c>
      <c r="E156">
        <v>1.26136</v>
      </c>
      <c r="F156">
        <v>4.046</v>
      </c>
      <c r="G156">
        <f>(H156/1.39135)*$K$5</f>
        <v>0.6924765276889353</v>
      </c>
      <c r="H156">
        <f>(F156*1.190654)*$L$5</f>
        <v>2.4086930420000003</v>
      </c>
      <c r="I156">
        <v>35.6483</v>
      </c>
      <c r="J156">
        <f>D156/(F156/3.362524)</f>
        <v>3</v>
      </c>
      <c r="K156">
        <f>G156/(H156/1.39135)</f>
        <v>0.4000000000000001</v>
      </c>
      <c r="L156">
        <f>(H156/1.190654)/F156</f>
        <v>0.5</v>
      </c>
    </row>
    <row r="157">
      <c r="B157">
        <v>152</v>
      </c>
      <c r="C157">
        <v>22</v>
      </c>
      <c r="D157">
        <v>3.609788361361882</v>
      </c>
      <c r="E157">
        <v>1.26136</v>
      </c>
      <c r="F157">
        <v>4.046</v>
      </c>
      <c r="G157">
        <f>(H157/1.39135)*$K$5</f>
        <v>0.6924765276889353</v>
      </c>
      <c r="H157">
        <f>(F157*1.190654)*$L$5</f>
        <v>2.4086930420000003</v>
      </c>
      <c r="I157">
        <v>35.6483</v>
      </c>
      <c r="J157">
        <f>D157/(F157/3.362524)</f>
        <v>3</v>
      </c>
      <c r="K157">
        <f>G157/(H157/1.39135)</f>
        <v>0.4000000000000001</v>
      </c>
      <c r="L157">
        <f>(H157/1.190654)/F157</f>
        <v>0.5</v>
      </c>
    </row>
    <row r="158">
      <c r="B158">
        <v>153</v>
      </c>
      <c r="C158">
        <v>22</v>
      </c>
      <c r="D158">
        <v>3.609788361361882</v>
      </c>
      <c r="E158">
        <v>1.26136</v>
      </c>
      <c r="F158">
        <v>4.046</v>
      </c>
      <c r="G158">
        <f>(H158/1.39135)*$K$5</f>
        <v>0.6924765276889353</v>
      </c>
      <c r="H158">
        <f>(F158*1.190654)*$L$5</f>
        <v>2.4086930420000003</v>
      </c>
      <c r="I158">
        <v>35.6483</v>
      </c>
      <c r="J158">
        <f>D158/(F158/3.362524)</f>
        <v>3</v>
      </c>
      <c r="K158">
        <f>G158/(H158/1.39135)</f>
        <v>0.4000000000000001</v>
      </c>
      <c r="L158">
        <f>(H158/1.190654)/F158</f>
        <v>0.5</v>
      </c>
    </row>
    <row r="159">
      <c r="B159">
        <v>154</v>
      </c>
      <c r="C159">
        <v>22</v>
      </c>
      <c r="D159">
        <v>3.609788361361882</v>
      </c>
      <c r="E159">
        <v>1.26136</v>
      </c>
      <c r="F159">
        <v>4.046</v>
      </c>
      <c r="G159">
        <f>(H159/1.39135)*$K$5</f>
        <v>0.6924765276889353</v>
      </c>
      <c r="H159">
        <f>(F159*1.190654)*$L$5</f>
        <v>2.4086930420000003</v>
      </c>
      <c r="I159">
        <v>35.6483</v>
      </c>
      <c r="J159">
        <f>D159/(F159/3.362524)</f>
        <v>3</v>
      </c>
      <c r="K159">
        <f>G159/(H159/1.39135)</f>
        <v>0.4000000000000001</v>
      </c>
      <c r="L159">
        <f>(H159/1.190654)/F159</f>
        <v>0.5</v>
      </c>
    </row>
    <row r="160">
      <c r="B160">
        <v>155</v>
      </c>
      <c r="C160">
        <v>23</v>
      </c>
      <c r="D160">
        <v>3.609788361361882</v>
      </c>
      <c r="E160">
        <v>1.26136</v>
      </c>
      <c r="F160">
        <v>4.046</v>
      </c>
      <c r="G160">
        <f>(H160/1.39135)*$K$5</f>
        <v>0.6924765276889353</v>
      </c>
      <c r="H160">
        <f>(F160*1.190654)*$L$5</f>
        <v>2.4086930420000003</v>
      </c>
      <c r="I160">
        <v>35.6483</v>
      </c>
      <c r="J160">
        <f>D160/(F160/3.362524)</f>
        <v>3</v>
      </c>
      <c r="K160">
        <f>G160/(H160/1.39135)</f>
        <v>0.4000000000000001</v>
      </c>
      <c r="L160">
        <f>(H160/1.190654)/F160</f>
        <v>0.5</v>
      </c>
    </row>
    <row r="161">
      <c r="B161">
        <v>156</v>
      </c>
      <c r="C161">
        <v>23</v>
      </c>
      <c r="D161">
        <v>3.609788361361882</v>
      </c>
      <c r="E161">
        <v>1.26136</v>
      </c>
      <c r="F161">
        <v>4.046</v>
      </c>
      <c r="G161">
        <f>(H161/1.39135)*$K$5</f>
        <v>0.6924765276889353</v>
      </c>
      <c r="H161">
        <f>(F161*1.190654)*$L$5</f>
        <v>2.4086930420000003</v>
      </c>
      <c r="I161">
        <v>35.6483</v>
      </c>
      <c r="J161">
        <f>D161/(F161/3.362524)</f>
        <v>3</v>
      </c>
      <c r="K161">
        <f>G161/(H161/1.39135)</f>
        <v>0.4000000000000001</v>
      </c>
      <c r="L161">
        <f>(H161/1.190654)/F161</f>
        <v>0.5</v>
      </c>
    </row>
    <row r="162">
      <c r="B162">
        <v>157</v>
      </c>
      <c r="C162">
        <v>23</v>
      </c>
      <c r="D162">
        <v>3.609788361361882</v>
      </c>
      <c r="E162">
        <v>1.26136</v>
      </c>
      <c r="F162">
        <v>4.046</v>
      </c>
      <c r="G162">
        <f>(H162/1.39135)*$K$5</f>
        <v>0.6924765276889353</v>
      </c>
      <c r="H162">
        <f>(F162*1.190654)*$L$5</f>
        <v>2.4086930420000003</v>
      </c>
      <c r="I162">
        <v>35.6483</v>
      </c>
      <c r="J162">
        <f>D162/(F162/3.362524)</f>
        <v>3</v>
      </c>
      <c r="K162">
        <f>G162/(H162/1.39135)</f>
        <v>0.4000000000000001</v>
      </c>
      <c r="L162">
        <f>(H162/1.190654)/F162</f>
        <v>0.5</v>
      </c>
    </row>
    <row r="163">
      <c r="B163">
        <v>158</v>
      </c>
      <c r="C163">
        <v>23</v>
      </c>
      <c r="D163">
        <v>3.609788361361882</v>
      </c>
      <c r="E163">
        <v>1.26136</v>
      </c>
      <c r="F163">
        <v>4.046</v>
      </c>
      <c r="G163">
        <f>(H163/1.39135)*$K$5</f>
        <v>0.6924765276889353</v>
      </c>
      <c r="H163">
        <f>(F163*1.190654)*$L$5</f>
        <v>2.4086930420000003</v>
      </c>
      <c r="I163">
        <v>35.6483</v>
      </c>
      <c r="J163">
        <f>D163/(F163/3.362524)</f>
        <v>3</v>
      </c>
      <c r="K163">
        <f>G163/(H163/1.39135)</f>
        <v>0.4000000000000001</v>
      </c>
      <c r="L163">
        <f>(H163/1.190654)/F163</f>
        <v>0.5</v>
      </c>
    </row>
    <row r="164">
      <c r="B164">
        <v>159</v>
      </c>
      <c r="C164">
        <v>23</v>
      </c>
      <c r="D164">
        <v>3.609788361361882</v>
      </c>
      <c r="E164">
        <v>1.26136</v>
      </c>
      <c r="F164">
        <v>4.046</v>
      </c>
      <c r="G164">
        <f>(H164/1.39135)*$K$5</f>
        <v>0.6924765276889353</v>
      </c>
      <c r="H164">
        <f>(F164*1.190654)*$L$5</f>
        <v>2.4086930420000003</v>
      </c>
      <c r="I164">
        <v>35.6483</v>
      </c>
      <c r="J164">
        <f>D164/(F164/3.362524)</f>
        <v>3</v>
      </c>
      <c r="K164">
        <f>G164/(H164/1.39135)</f>
        <v>0.4000000000000001</v>
      </c>
      <c r="L164">
        <f>(H164/1.190654)/F164</f>
        <v>0.5</v>
      </c>
    </row>
    <row r="165">
      <c r="B165">
        <v>160</v>
      </c>
      <c r="C165">
        <v>23</v>
      </c>
      <c r="D165">
        <v>3.609788361361882</v>
      </c>
      <c r="E165">
        <v>1.26136</v>
      </c>
      <c r="F165">
        <v>4.046</v>
      </c>
      <c r="G165">
        <f>(H165/1.39135)*$K$5</f>
        <v>0.6924765276889353</v>
      </c>
      <c r="H165">
        <f>(F165*1.190654)*$L$5</f>
        <v>2.4086930420000003</v>
      </c>
      <c r="I165">
        <v>35.6483</v>
      </c>
      <c r="J165">
        <f>D165/(F165/3.362524)</f>
        <v>3</v>
      </c>
      <c r="K165">
        <f>G165/(H165/1.39135)</f>
        <v>0.4000000000000001</v>
      </c>
      <c r="L165">
        <f>(H165/1.190654)/F165</f>
        <v>0.5</v>
      </c>
    </row>
    <row r="166">
      <c r="B166">
        <v>161</v>
      </c>
      <c r="C166">
        <v>23</v>
      </c>
      <c r="D166">
        <v>3.609788361361882</v>
      </c>
      <c r="E166">
        <v>1.26136</v>
      </c>
      <c r="F166">
        <v>4.046</v>
      </c>
      <c r="G166">
        <f>(H166/1.39135)*$K$5</f>
        <v>0.6924765276889353</v>
      </c>
      <c r="H166">
        <f>(F166*1.190654)*$L$5</f>
        <v>2.4086930420000003</v>
      </c>
      <c r="I166">
        <v>35.6483</v>
      </c>
      <c r="J166">
        <f>D166/(F166/3.362524)</f>
        <v>3</v>
      </c>
      <c r="K166">
        <f>G166/(H166/1.39135)</f>
        <v>0.4000000000000001</v>
      </c>
      <c r="L166">
        <f>(H166/1.190654)/F166</f>
        <v>0.5</v>
      </c>
    </row>
    <row r="167">
      <c r="B167">
        <v>162</v>
      </c>
      <c r="C167">
        <v>24</v>
      </c>
      <c r="D167">
        <v>3.609788361361882</v>
      </c>
      <c r="E167">
        <v>1.26136</v>
      </c>
      <c r="F167">
        <v>4.046</v>
      </c>
      <c r="G167">
        <f>(H167/1.39135)*$K$5</f>
        <v>0.6924765276889353</v>
      </c>
      <c r="H167">
        <f>(F167*1.190654)*$L$5</f>
        <v>2.4086930420000003</v>
      </c>
      <c r="I167">
        <v>35.6483</v>
      </c>
      <c r="J167">
        <f>D167/(F167/3.362524)</f>
        <v>3</v>
      </c>
      <c r="K167">
        <f>G167/(H167/1.39135)</f>
        <v>0.4000000000000001</v>
      </c>
      <c r="L167">
        <f>(H167/1.190654)/F167</f>
        <v>0.5</v>
      </c>
    </row>
    <row r="168">
      <c r="B168">
        <v>163</v>
      </c>
      <c r="C168">
        <v>24</v>
      </c>
      <c r="D168">
        <v>3.609788361361882</v>
      </c>
      <c r="E168">
        <v>1.26136</v>
      </c>
      <c r="F168">
        <v>4.046</v>
      </c>
      <c r="G168">
        <f>(H168/1.39135)*$K$5</f>
        <v>0.6924765276889353</v>
      </c>
      <c r="H168">
        <f>(F168*1.190654)*$L$5</f>
        <v>2.4086930420000003</v>
      </c>
      <c r="I168">
        <v>35.6483</v>
      </c>
      <c r="J168">
        <f>D168/(F168/3.362524)</f>
        <v>3</v>
      </c>
      <c r="K168">
        <f>G168/(H168/1.39135)</f>
        <v>0.4000000000000001</v>
      </c>
      <c r="L168">
        <f>(H168/1.190654)/F168</f>
        <v>0.5</v>
      </c>
    </row>
    <row r="169">
      <c r="B169">
        <v>164</v>
      </c>
      <c r="C169">
        <v>24</v>
      </c>
      <c r="D169">
        <v>3.609788361361882</v>
      </c>
      <c r="E169">
        <v>1.26136</v>
      </c>
      <c r="F169">
        <v>4.046</v>
      </c>
      <c r="G169">
        <f>(H169/1.39135)*$K$5</f>
        <v>0.6924765276889353</v>
      </c>
      <c r="H169">
        <f>(F169*1.190654)*$L$5</f>
        <v>2.4086930420000003</v>
      </c>
      <c r="I169">
        <v>35.6483</v>
      </c>
      <c r="J169">
        <f>D169/(F169/3.362524)</f>
        <v>3</v>
      </c>
      <c r="K169">
        <f>G169/(H169/1.39135)</f>
        <v>0.4000000000000001</v>
      </c>
      <c r="L169">
        <f>(H169/1.190654)/F169</f>
        <v>0.5</v>
      </c>
    </row>
    <row r="170">
      <c r="B170">
        <v>165</v>
      </c>
      <c r="C170">
        <v>24</v>
      </c>
      <c r="D170">
        <v>3.609788361361882</v>
      </c>
      <c r="E170">
        <v>1.26136</v>
      </c>
      <c r="F170">
        <v>4.046</v>
      </c>
      <c r="G170">
        <f>(H170/1.39135)*$K$5</f>
        <v>0.6924765276889353</v>
      </c>
      <c r="H170">
        <f>(F170*1.190654)*$L$5</f>
        <v>2.4086930420000003</v>
      </c>
      <c r="I170">
        <v>35.6483</v>
      </c>
      <c r="J170">
        <f>D170/(F170/3.362524)</f>
        <v>3</v>
      </c>
      <c r="K170">
        <f>G170/(H170/1.39135)</f>
        <v>0.4000000000000001</v>
      </c>
      <c r="L170">
        <f>(H170/1.190654)/F170</f>
        <v>0.5</v>
      </c>
    </row>
    <row r="171">
      <c r="B171">
        <v>166</v>
      </c>
      <c r="C171">
        <v>24</v>
      </c>
      <c r="D171">
        <v>3.609788361361882</v>
      </c>
      <c r="E171">
        <v>1.26136</v>
      </c>
      <c r="F171">
        <v>4.046</v>
      </c>
      <c r="G171">
        <f>(H171/1.39135)*$K$5</f>
        <v>0.6924765276889353</v>
      </c>
      <c r="H171">
        <f>(F171*1.190654)*$L$5</f>
        <v>2.4086930420000003</v>
      </c>
      <c r="I171">
        <v>35.6483</v>
      </c>
      <c r="J171">
        <f>D171/(F171/3.362524)</f>
        <v>3</v>
      </c>
      <c r="K171">
        <f>G171/(H171/1.39135)</f>
        <v>0.4000000000000001</v>
      </c>
      <c r="L171">
        <f>(H171/1.190654)/F171</f>
        <v>0.5</v>
      </c>
    </row>
    <row r="172">
      <c r="B172">
        <v>167</v>
      </c>
      <c r="C172">
        <v>24</v>
      </c>
      <c r="D172">
        <v>3.609788361361882</v>
      </c>
      <c r="E172">
        <v>1.26136</v>
      </c>
      <c r="F172">
        <v>4.046</v>
      </c>
      <c r="G172">
        <f>(H172/1.39135)*$K$5</f>
        <v>0.6924765276889353</v>
      </c>
      <c r="H172">
        <f>(F172*1.190654)*$L$5</f>
        <v>2.4086930420000003</v>
      </c>
      <c r="I172">
        <v>35.6483</v>
      </c>
      <c r="J172">
        <f>D172/(F172/3.362524)</f>
        <v>3</v>
      </c>
      <c r="K172">
        <f>G172/(H172/1.39135)</f>
        <v>0.4000000000000001</v>
      </c>
      <c r="L172">
        <f>(H172/1.190654)/F172</f>
        <v>0.5</v>
      </c>
    </row>
    <row r="173">
      <c r="B173">
        <v>168</v>
      </c>
      <c r="C173">
        <v>24</v>
      </c>
      <c r="D173">
        <v>3.609788361361882</v>
      </c>
      <c r="E173">
        <v>1.26136</v>
      </c>
      <c r="F173">
        <v>4.046</v>
      </c>
      <c r="G173">
        <f>(H173/1.39135)*$K$5</f>
        <v>0.6924765276889353</v>
      </c>
      <c r="H173">
        <f>(F173*1.190654)*$L$5</f>
        <v>2.4086930420000003</v>
      </c>
      <c r="I173">
        <v>35.6483</v>
      </c>
      <c r="J173">
        <f>D173/(F173/3.362524)</f>
        <v>3</v>
      </c>
      <c r="K173">
        <f>G173/(H173/1.39135)</f>
        <v>0.4000000000000001</v>
      </c>
      <c r="L173">
        <f>(H173/1.190654)/F173</f>
        <v>0.5</v>
      </c>
    </row>
    <row r="174">
      <c r="B174">
        <v>169</v>
      </c>
      <c r="C174">
        <v>25</v>
      </c>
      <c r="D174">
        <v>3.609788361361882</v>
      </c>
      <c r="E174">
        <v>1.26136</v>
      </c>
      <c r="F174">
        <v>4.046</v>
      </c>
      <c r="G174">
        <f>(H174/1.39135)*$K$5</f>
        <v>0.6924765276889353</v>
      </c>
      <c r="H174">
        <f>(F174*1.190654)*$L$5</f>
        <v>2.4086930420000003</v>
      </c>
      <c r="I174">
        <v>35.6483</v>
      </c>
      <c r="J174">
        <f>D174/(F174/3.362524)</f>
        <v>3</v>
      </c>
      <c r="K174">
        <f>G174/(H174/1.39135)</f>
        <v>0.4000000000000001</v>
      </c>
      <c r="L174">
        <f>(H174/1.190654)/F174</f>
        <v>0.5</v>
      </c>
    </row>
    <row r="175">
      <c r="B175">
        <v>170</v>
      </c>
      <c r="C175">
        <v>25</v>
      </c>
      <c r="D175">
        <v>3.609788361361882</v>
      </c>
      <c r="E175">
        <v>1.26136</v>
      </c>
      <c r="F175">
        <v>4.046</v>
      </c>
      <c r="G175">
        <f>(H175/1.39135)*$K$5</f>
        <v>0.6924765276889353</v>
      </c>
      <c r="H175">
        <f>(F175*1.190654)*$L$5</f>
        <v>2.4086930420000003</v>
      </c>
      <c r="I175">
        <v>35.6483</v>
      </c>
      <c r="J175">
        <f>D175/(F175/3.362524)</f>
        <v>3</v>
      </c>
      <c r="K175">
        <f>G175/(H175/1.39135)</f>
        <v>0.4000000000000001</v>
      </c>
      <c r="L175">
        <f>(H175/1.190654)/F175</f>
        <v>0.5</v>
      </c>
    </row>
    <row r="176">
      <c r="B176">
        <v>171</v>
      </c>
      <c r="C176">
        <v>25</v>
      </c>
      <c r="D176">
        <v>3.609788361361882</v>
      </c>
      <c r="E176">
        <v>1.26136</v>
      </c>
      <c r="F176">
        <v>4.046</v>
      </c>
      <c r="G176">
        <f>(H176/1.39135)*$K$5</f>
        <v>0.6924765276889353</v>
      </c>
      <c r="H176">
        <f>(F176*1.190654)*$L$5</f>
        <v>2.4086930420000003</v>
      </c>
      <c r="I176">
        <v>35.6483</v>
      </c>
      <c r="J176">
        <f>D176/(F176/3.362524)</f>
        <v>3</v>
      </c>
      <c r="K176">
        <f>G176/(H176/1.39135)</f>
        <v>0.4000000000000001</v>
      </c>
      <c r="L176">
        <f>(H176/1.190654)/F176</f>
        <v>0.5</v>
      </c>
    </row>
    <row r="177">
      <c r="B177">
        <v>172</v>
      </c>
      <c r="C177">
        <v>25</v>
      </c>
      <c r="D177">
        <v>3.609788361361882</v>
      </c>
      <c r="E177">
        <v>1.26136</v>
      </c>
      <c r="F177">
        <v>4.046</v>
      </c>
      <c r="G177">
        <f>(H177/1.39135)*$K$5</f>
        <v>0.6924765276889353</v>
      </c>
      <c r="H177">
        <f>(F177*1.190654)*$L$5</f>
        <v>2.4086930420000003</v>
      </c>
      <c r="I177">
        <v>35.6483</v>
      </c>
      <c r="J177">
        <f>D177/(F177/3.362524)</f>
        <v>3</v>
      </c>
      <c r="K177">
        <f>G177/(H177/1.39135)</f>
        <v>0.4000000000000001</v>
      </c>
      <c r="L177">
        <f>(H177/1.190654)/F177</f>
        <v>0.5</v>
      </c>
    </row>
    <row r="178">
      <c r="B178">
        <v>173</v>
      </c>
      <c r="C178">
        <v>25</v>
      </c>
      <c r="D178">
        <v>3.609788361361882</v>
      </c>
      <c r="E178">
        <v>1.26136</v>
      </c>
      <c r="F178">
        <v>4.046</v>
      </c>
      <c r="G178">
        <f>(H178/1.39135)*$K$5</f>
        <v>0.6924765276889353</v>
      </c>
      <c r="H178">
        <f>(F178*1.190654)*$L$5</f>
        <v>2.4086930420000003</v>
      </c>
      <c r="I178">
        <v>35.6483</v>
      </c>
      <c r="J178">
        <f>D178/(F178/3.362524)</f>
        <v>3</v>
      </c>
      <c r="K178">
        <f>G178/(H178/1.39135)</f>
        <v>0.4000000000000001</v>
      </c>
      <c r="L178">
        <f>(H178/1.190654)/F178</f>
        <v>0.5</v>
      </c>
    </row>
    <row r="179">
      <c r="B179">
        <v>174</v>
      </c>
      <c r="C179">
        <v>25</v>
      </c>
      <c r="D179">
        <v>3.609788361361882</v>
      </c>
      <c r="E179">
        <v>1.26136</v>
      </c>
      <c r="F179">
        <v>4.046</v>
      </c>
      <c r="G179">
        <f>(H179/1.39135)*$K$5</f>
        <v>0.6924765276889353</v>
      </c>
      <c r="H179">
        <f>(F179*1.190654)*$L$5</f>
        <v>2.4086930420000003</v>
      </c>
      <c r="I179">
        <v>35.6483</v>
      </c>
      <c r="J179">
        <f>D179/(F179/3.362524)</f>
        <v>3</v>
      </c>
      <c r="K179">
        <f>G179/(H179/1.39135)</f>
        <v>0.4000000000000001</v>
      </c>
      <c r="L179">
        <f>(H179/1.190654)/F179</f>
        <v>0.5</v>
      </c>
    </row>
    <row r="180">
      <c r="B180">
        <v>175</v>
      </c>
      <c r="C180">
        <v>25</v>
      </c>
      <c r="D180">
        <v>3.609788361361882</v>
      </c>
      <c r="E180">
        <v>1.26136</v>
      </c>
      <c r="F180">
        <v>4.046</v>
      </c>
      <c r="G180">
        <f>(H180/1.39135)*$K$5</f>
        <v>0.6924765276889353</v>
      </c>
      <c r="H180">
        <f>(F180*1.190654)*$L$5</f>
        <v>2.4086930420000003</v>
      </c>
      <c r="I180">
        <v>35.6483</v>
      </c>
      <c r="J180">
        <f>D180/(F180/3.362524)</f>
        <v>3</v>
      </c>
      <c r="K180">
        <f>G180/(H180/1.39135)</f>
        <v>0.4000000000000001</v>
      </c>
      <c r="L180">
        <f>(H180/1.190654)/F180</f>
        <v>0.5</v>
      </c>
    </row>
    <row r="181">
      <c r="B181">
        <v>176</v>
      </c>
      <c r="C181">
        <v>26</v>
      </c>
      <c r="D181">
        <v>3.609788361361882</v>
      </c>
      <c r="E181">
        <v>1.26136</v>
      </c>
      <c r="F181">
        <v>4.046</v>
      </c>
      <c r="G181">
        <f>(H181/1.39135)*$K$5</f>
        <v>0.6924765276889353</v>
      </c>
      <c r="H181">
        <f>(F181*1.190654)*$L$5</f>
        <v>2.4086930420000003</v>
      </c>
      <c r="I181">
        <v>35.6483</v>
      </c>
      <c r="J181">
        <f>D181/(F181/3.362524)</f>
        <v>3</v>
      </c>
      <c r="K181">
        <f>G181/(H181/1.39135)</f>
        <v>0.4000000000000001</v>
      </c>
      <c r="L181">
        <f>(H181/1.190654)/F181</f>
        <v>0.5</v>
      </c>
    </row>
    <row r="182">
      <c r="B182">
        <v>177</v>
      </c>
      <c r="C182">
        <v>26</v>
      </c>
      <c r="D182">
        <v>3.609788361361882</v>
      </c>
      <c r="E182">
        <v>1.26136</v>
      </c>
      <c r="F182">
        <v>4.046</v>
      </c>
      <c r="G182">
        <f>(H182/1.39135)*$K$5</f>
        <v>0.6924765276889353</v>
      </c>
      <c r="H182">
        <f>(F182*1.190654)*$L$5</f>
        <v>2.4086930420000003</v>
      </c>
      <c r="I182">
        <v>35.6483</v>
      </c>
      <c r="J182">
        <f>D182/(F182/3.362524)</f>
        <v>3</v>
      </c>
      <c r="K182">
        <f>G182/(H182/1.39135)</f>
        <v>0.4000000000000001</v>
      </c>
      <c r="L182">
        <f>(H182/1.190654)/F182</f>
        <v>0.5</v>
      </c>
    </row>
    <row r="183">
      <c r="B183">
        <v>178</v>
      </c>
      <c r="C183">
        <v>26</v>
      </c>
      <c r="D183">
        <v>3.609788361361882</v>
      </c>
      <c r="E183">
        <v>1.26136</v>
      </c>
      <c r="F183">
        <v>4.046</v>
      </c>
      <c r="G183">
        <f>(H183/1.39135)*$K$5</f>
        <v>0.6924765276889353</v>
      </c>
      <c r="H183">
        <f>(F183*1.190654)*$L$5</f>
        <v>2.4086930420000003</v>
      </c>
      <c r="I183">
        <v>35.6483</v>
      </c>
      <c r="J183">
        <f>D183/(F183/3.362524)</f>
        <v>3</v>
      </c>
      <c r="K183">
        <f>G183/(H183/1.39135)</f>
        <v>0.4000000000000001</v>
      </c>
      <c r="L183">
        <f>(H183/1.190654)/F183</f>
        <v>0.5</v>
      </c>
    </row>
    <row r="184">
      <c r="B184">
        <v>179</v>
      </c>
      <c r="C184">
        <v>26</v>
      </c>
      <c r="D184">
        <v>3.609788361361882</v>
      </c>
      <c r="E184">
        <v>1.26136</v>
      </c>
      <c r="F184">
        <v>4.046</v>
      </c>
      <c r="G184">
        <f>(H184/1.39135)*$K$5</f>
        <v>0.6924765276889353</v>
      </c>
      <c r="H184">
        <f>(F184*1.190654)*$L$5</f>
        <v>2.4086930420000003</v>
      </c>
      <c r="I184">
        <v>35.6483</v>
      </c>
      <c r="J184">
        <f>D184/(F184/3.362524)</f>
        <v>3</v>
      </c>
      <c r="K184">
        <f>G184/(H184/1.39135)</f>
        <v>0.4000000000000001</v>
      </c>
      <c r="L184">
        <f>(H184/1.190654)/F184</f>
        <v>0.5</v>
      </c>
    </row>
    <row r="185">
      <c r="B185">
        <v>180</v>
      </c>
      <c r="C185">
        <v>26</v>
      </c>
      <c r="D185">
        <v>3.609788361361882</v>
      </c>
      <c r="E185">
        <v>1.26136</v>
      </c>
      <c r="F185">
        <v>4.046</v>
      </c>
      <c r="G185">
        <f>(H185/1.39135)*$K$5</f>
        <v>0.6924765276889353</v>
      </c>
      <c r="H185">
        <f>(F185*1.190654)*$L$5</f>
        <v>2.4086930420000003</v>
      </c>
      <c r="I185">
        <v>35.6483</v>
      </c>
      <c r="J185">
        <f>D185/(F185/3.362524)</f>
        <v>3</v>
      </c>
      <c r="K185">
        <f>G185/(H185/1.39135)</f>
        <v>0.4000000000000001</v>
      </c>
      <c r="L185">
        <f>(H185/1.190654)/F185</f>
        <v>0.5</v>
      </c>
    </row>
    <row r="186">
      <c r="B186">
        <v>181</v>
      </c>
      <c r="C186">
        <v>26</v>
      </c>
      <c r="D186">
        <v>3.609788361361882</v>
      </c>
      <c r="E186">
        <v>1.26136</v>
      </c>
      <c r="F186">
        <v>4.046</v>
      </c>
      <c r="G186">
        <f>(H186/1.39135)*$K$5</f>
        <v>0.6924765276889353</v>
      </c>
      <c r="H186">
        <f>(F186*1.190654)*$L$5</f>
        <v>2.4086930420000003</v>
      </c>
      <c r="I186">
        <v>35.6483</v>
      </c>
      <c r="J186">
        <f>D186/(F186/3.362524)</f>
        <v>3</v>
      </c>
      <c r="K186">
        <f>G186/(H186/1.39135)</f>
        <v>0.4000000000000001</v>
      </c>
      <c r="L186">
        <f>(H186/1.190654)/F186</f>
        <v>0.5</v>
      </c>
    </row>
    <row r="187">
      <c r="B187">
        <v>182</v>
      </c>
      <c r="C187">
        <v>26</v>
      </c>
      <c r="D187">
        <v>3.609788361361882</v>
      </c>
      <c r="E187">
        <v>1.26136</v>
      </c>
      <c r="F187">
        <v>4.046</v>
      </c>
      <c r="G187">
        <f>(H187/1.39135)*$K$5</f>
        <v>0.6924765276889353</v>
      </c>
      <c r="H187">
        <f>(F187*1.190654)*$L$5</f>
        <v>2.4086930420000003</v>
      </c>
      <c r="I187">
        <v>35.6483</v>
      </c>
      <c r="J187">
        <f>D187/(F187/3.362524)</f>
        <v>3</v>
      </c>
      <c r="K187">
        <f>G187/(H187/1.39135)</f>
        <v>0.4000000000000001</v>
      </c>
      <c r="L187">
        <f>(H187/1.190654)/F187</f>
        <v>0.5</v>
      </c>
    </row>
    <row r="188">
      <c r="B188">
        <v>183</v>
      </c>
      <c r="C188">
        <v>27</v>
      </c>
      <c r="D188">
        <v>3.9738006330958524</v>
      </c>
      <c r="E188">
        <v>1.26136</v>
      </c>
      <c r="F188">
        <v>4.454</v>
      </c>
      <c r="G188">
        <f>(H188/1.39135)*$K$5</f>
        <v>0.7623060935063068</v>
      </c>
      <c r="H188">
        <f>(F188*1.190654)*$L$5</f>
        <v>2.651586458</v>
      </c>
      <c r="I188">
        <v>35.6483</v>
      </c>
      <c r="J188">
        <f>D188/(F188/3.362524)</f>
        <v>3</v>
      </c>
      <c r="K188">
        <f>G188/(H188/1.39135)</f>
        <v>0.4</v>
      </c>
      <c r="L188">
        <f>(H188/1.190654)/F188</f>
        <v>0.5</v>
      </c>
    </row>
    <row r="189">
      <c r="B189">
        <v>184</v>
      </c>
      <c r="C189">
        <v>27</v>
      </c>
      <c r="D189">
        <v>3.9738006330958524</v>
      </c>
      <c r="E189">
        <v>1.26136</v>
      </c>
      <c r="F189">
        <v>4.454</v>
      </c>
      <c r="G189">
        <f>(H189/1.39135)*$K$5</f>
        <v>0.7623060935063068</v>
      </c>
      <c r="H189">
        <f>(F189*1.190654)*$L$5</f>
        <v>2.651586458</v>
      </c>
      <c r="I189">
        <v>35.6483</v>
      </c>
      <c r="J189">
        <f>D189/(F189/3.362524)</f>
        <v>3</v>
      </c>
      <c r="K189">
        <f>G189/(H189/1.39135)</f>
        <v>0.4</v>
      </c>
      <c r="L189">
        <f>(H189/1.190654)/F189</f>
        <v>0.5</v>
      </c>
    </row>
    <row r="190">
      <c r="B190">
        <v>185</v>
      </c>
      <c r="C190">
        <v>27</v>
      </c>
      <c r="D190">
        <v>3.9738006330958524</v>
      </c>
      <c r="E190">
        <v>1.26136</v>
      </c>
      <c r="F190">
        <v>4.454</v>
      </c>
      <c r="G190">
        <f>(H190/1.39135)*$K$5</f>
        <v>0.7623060935063068</v>
      </c>
      <c r="H190">
        <f>(F190*1.190654)*$L$5</f>
        <v>2.651586458</v>
      </c>
      <c r="I190">
        <v>35.6483</v>
      </c>
      <c r="J190">
        <f>D190/(F190/3.362524)</f>
        <v>3</v>
      </c>
      <c r="K190">
        <f>G190/(H190/1.39135)</f>
        <v>0.4</v>
      </c>
      <c r="L190">
        <f>(H190/1.190654)/F190</f>
        <v>0.5</v>
      </c>
    </row>
    <row r="191">
      <c r="B191">
        <v>186</v>
      </c>
      <c r="C191">
        <v>27</v>
      </c>
      <c r="D191">
        <v>3.9738006330958524</v>
      </c>
      <c r="E191">
        <v>1.26136</v>
      </c>
      <c r="F191">
        <v>4.454</v>
      </c>
      <c r="G191">
        <f>(H191/1.39135)*$K$5</f>
        <v>0.7623060935063068</v>
      </c>
      <c r="H191">
        <f>(F191*1.190654)*$L$5</f>
        <v>2.651586458</v>
      </c>
      <c r="I191">
        <v>35.6483</v>
      </c>
      <c r="J191">
        <f>D191/(F191/3.362524)</f>
        <v>3</v>
      </c>
      <c r="K191">
        <f>G191/(H191/1.39135)</f>
        <v>0.4</v>
      </c>
      <c r="L191">
        <f>(H191/1.190654)/F191</f>
        <v>0.5</v>
      </c>
    </row>
    <row r="192">
      <c r="B192">
        <v>187</v>
      </c>
      <c r="C192">
        <v>27</v>
      </c>
      <c r="D192">
        <v>3.9738006330958524</v>
      </c>
      <c r="E192">
        <v>1.26136</v>
      </c>
      <c r="F192">
        <v>4.454</v>
      </c>
      <c r="G192">
        <f>(H192/1.39135)*$K$5</f>
        <v>0.7623060935063068</v>
      </c>
      <c r="H192">
        <f>(F192*1.190654)*$L$5</f>
        <v>2.651586458</v>
      </c>
      <c r="I192">
        <v>35.6483</v>
      </c>
      <c r="J192">
        <f>D192/(F192/3.362524)</f>
        <v>3</v>
      </c>
      <c r="K192">
        <f>G192/(H192/1.39135)</f>
        <v>0.4</v>
      </c>
      <c r="L192">
        <f>(H192/1.190654)/F192</f>
        <v>0.5</v>
      </c>
    </row>
    <row r="193">
      <c r="B193">
        <v>188</v>
      </c>
      <c r="C193">
        <v>27</v>
      </c>
      <c r="D193">
        <v>3.9738006330958524</v>
      </c>
      <c r="E193">
        <v>1.26136</v>
      </c>
      <c r="F193">
        <v>4.454</v>
      </c>
      <c r="G193">
        <f>(H193/1.39135)*$K$5</f>
        <v>0.7623060935063068</v>
      </c>
      <c r="H193">
        <f>(F193*1.190654)*$L$5</f>
        <v>2.651586458</v>
      </c>
      <c r="I193">
        <v>35.6483</v>
      </c>
      <c r="J193">
        <f>D193/(F193/3.362524)</f>
        <v>3</v>
      </c>
      <c r="K193">
        <f>G193/(H193/1.39135)</f>
        <v>0.4</v>
      </c>
      <c r="L193">
        <f>(H193/1.190654)/F193</f>
        <v>0.5</v>
      </c>
    </row>
    <row r="194">
      <c r="B194">
        <v>189</v>
      </c>
      <c r="C194">
        <v>27</v>
      </c>
      <c r="D194">
        <v>3.9738006330958524</v>
      </c>
      <c r="E194">
        <v>1.26136</v>
      </c>
      <c r="F194">
        <v>4.454</v>
      </c>
      <c r="G194">
        <f>(H194/1.39135)*$K$5</f>
        <v>0.7623060935063068</v>
      </c>
      <c r="H194">
        <f>(F194*1.190654)*$L$5</f>
        <v>2.651586458</v>
      </c>
      <c r="I194">
        <v>35.6483</v>
      </c>
      <c r="J194">
        <f>D194/(F194/3.362524)</f>
        <v>3</v>
      </c>
      <c r="K194">
        <f>G194/(H194/1.39135)</f>
        <v>0.4</v>
      </c>
      <c r="L194">
        <f>(H194/1.190654)/F194</f>
        <v>0.5</v>
      </c>
    </row>
    <row r="195">
      <c r="B195">
        <v>190</v>
      </c>
      <c r="C195">
        <v>28</v>
      </c>
      <c r="D195">
        <v>3.9738006330958524</v>
      </c>
      <c r="E195">
        <v>1.26136</v>
      </c>
      <c r="F195">
        <v>4.454</v>
      </c>
      <c r="G195">
        <f>(H195/1.39135)*$K$5</f>
        <v>0.7623060935063068</v>
      </c>
      <c r="H195">
        <f>(F195*1.190654)*$L$5</f>
        <v>2.651586458</v>
      </c>
      <c r="I195">
        <v>35.6483</v>
      </c>
      <c r="J195">
        <f>D195/(F195/3.362524)</f>
        <v>3</v>
      </c>
      <c r="K195">
        <f>G195/(H195/1.39135)</f>
        <v>0.4</v>
      </c>
      <c r="L195">
        <f>(H195/1.190654)/F195</f>
        <v>0.5</v>
      </c>
    </row>
    <row r="196">
      <c r="B196">
        <v>191</v>
      </c>
      <c r="C196">
        <v>28</v>
      </c>
      <c r="D196">
        <v>3.9738006330958524</v>
      </c>
      <c r="E196">
        <v>1.26136</v>
      </c>
      <c r="F196">
        <v>4.454</v>
      </c>
      <c r="G196">
        <f>(H196/1.39135)*$K$5</f>
        <v>0.7623060935063068</v>
      </c>
      <c r="H196">
        <f>(F196*1.190654)*$L$5</f>
        <v>2.651586458</v>
      </c>
      <c r="I196">
        <v>35.6483</v>
      </c>
      <c r="J196">
        <f>D196/(F196/3.362524)</f>
        <v>3</v>
      </c>
      <c r="K196">
        <f>G196/(H196/1.39135)</f>
        <v>0.4</v>
      </c>
      <c r="L196">
        <f>(H196/1.190654)/F196</f>
        <v>0.5</v>
      </c>
    </row>
    <row r="197">
      <c r="B197">
        <v>192</v>
      </c>
      <c r="C197">
        <v>28</v>
      </c>
      <c r="D197">
        <v>3.9738006330958524</v>
      </c>
      <c r="E197">
        <v>1.26136</v>
      </c>
      <c r="F197">
        <v>4.454</v>
      </c>
      <c r="G197">
        <f>(H197/1.39135)*$K$5</f>
        <v>0.7623060935063068</v>
      </c>
      <c r="H197">
        <f>(F197*1.190654)*$L$5</f>
        <v>2.651586458</v>
      </c>
      <c r="I197">
        <v>35.6483</v>
      </c>
      <c r="J197">
        <f>D197/(F197/3.362524)</f>
        <v>3</v>
      </c>
      <c r="K197">
        <f>G197/(H197/1.39135)</f>
        <v>0.4</v>
      </c>
      <c r="L197">
        <f>(H197/1.190654)/F197</f>
        <v>0.5</v>
      </c>
    </row>
    <row r="198">
      <c r="B198">
        <v>193</v>
      </c>
      <c r="C198">
        <v>28</v>
      </c>
      <c r="D198">
        <v>3.9738006330958524</v>
      </c>
      <c r="E198">
        <v>1.26136</v>
      </c>
      <c r="F198">
        <v>4.454</v>
      </c>
      <c r="G198">
        <f>(H198/1.39135)*$K$5</f>
        <v>0.7623060935063068</v>
      </c>
      <c r="H198">
        <f>(F198*1.190654)*$L$5</f>
        <v>2.651586458</v>
      </c>
      <c r="I198">
        <v>35.6483</v>
      </c>
      <c r="J198">
        <f>D198/(F198/3.362524)</f>
        <v>3</v>
      </c>
      <c r="K198">
        <f>G198/(H198/1.39135)</f>
        <v>0.4</v>
      </c>
      <c r="L198">
        <f>(H198/1.190654)/F198</f>
        <v>0.5</v>
      </c>
    </row>
    <row r="199">
      <c r="B199">
        <v>194</v>
      </c>
      <c r="C199">
        <v>28</v>
      </c>
      <c r="D199">
        <v>3.9738006330958524</v>
      </c>
      <c r="E199">
        <v>1.26136</v>
      </c>
      <c r="F199">
        <v>4.454</v>
      </c>
      <c r="G199">
        <f>(H199/1.39135)*$K$5</f>
        <v>0.7623060935063068</v>
      </c>
      <c r="H199">
        <f>(F199*1.190654)*$L$5</f>
        <v>2.651586458</v>
      </c>
      <c r="I199">
        <v>35.6483</v>
      </c>
      <c r="J199">
        <f>D199/(F199/3.362524)</f>
        <v>3</v>
      </c>
      <c r="K199">
        <f>G199/(H199/1.39135)</f>
        <v>0.4</v>
      </c>
      <c r="L199">
        <f>(H199/1.190654)/F199</f>
        <v>0.5</v>
      </c>
    </row>
    <row r="200">
      <c r="B200">
        <v>195</v>
      </c>
      <c r="C200">
        <v>28</v>
      </c>
      <c r="D200">
        <v>3.9738006330958524</v>
      </c>
      <c r="E200">
        <v>1.26136</v>
      </c>
      <c r="F200">
        <v>4.454</v>
      </c>
      <c r="G200">
        <f>(H200/1.39135)*$K$5</f>
        <v>0.7623060935063068</v>
      </c>
      <c r="H200">
        <f>(F200*1.190654)*$L$5</f>
        <v>2.651586458</v>
      </c>
      <c r="I200">
        <v>35.6483</v>
      </c>
      <c r="J200">
        <f>D200/(F200/3.362524)</f>
        <v>3</v>
      </c>
      <c r="K200">
        <f>G200/(H200/1.39135)</f>
        <v>0.4</v>
      </c>
      <c r="L200">
        <f>(H200/1.190654)/F200</f>
        <v>0.5</v>
      </c>
    </row>
    <row r="201">
      <c r="B201">
        <v>196</v>
      </c>
      <c r="C201">
        <v>28</v>
      </c>
      <c r="D201">
        <v>3.9738006330958524</v>
      </c>
      <c r="E201">
        <v>1.26136</v>
      </c>
      <c r="F201">
        <v>4.454</v>
      </c>
      <c r="G201">
        <f>(H201/1.39135)*$K$5</f>
        <v>0.7623060935063068</v>
      </c>
      <c r="H201">
        <f>(F201*1.190654)*$L$5</f>
        <v>2.651586458</v>
      </c>
      <c r="I201">
        <v>35.6483</v>
      </c>
      <c r="J201">
        <f>D201/(F201/3.362524)</f>
        <v>3</v>
      </c>
      <c r="K201">
        <f>G201/(H201/1.39135)</f>
        <v>0.4</v>
      </c>
      <c r="L201">
        <f>(H201/1.190654)/F201</f>
        <v>0.5</v>
      </c>
    </row>
    <row r="202">
      <c r="B202">
        <v>197</v>
      </c>
      <c r="C202">
        <v>29</v>
      </c>
      <c r="D202">
        <v>3.9738006330958524</v>
      </c>
      <c r="E202">
        <v>1.26136</v>
      </c>
      <c r="F202">
        <v>4.454</v>
      </c>
      <c r="G202">
        <f>(H202/1.39135)*$K$5</f>
        <v>0.7623060935063068</v>
      </c>
      <c r="H202">
        <f>(F202*1.190654)*$L$5</f>
        <v>2.651586458</v>
      </c>
      <c r="I202">
        <v>35.6483</v>
      </c>
      <c r="J202">
        <f>D202/(F202/3.362524)</f>
        <v>3</v>
      </c>
      <c r="K202">
        <f>G202/(H202/1.39135)</f>
        <v>0.4</v>
      </c>
      <c r="L202">
        <f>(H202/1.190654)/F202</f>
        <v>0.5</v>
      </c>
    </row>
    <row r="203">
      <c r="B203">
        <v>198</v>
      </c>
      <c r="C203">
        <v>29</v>
      </c>
      <c r="D203">
        <v>3.9738006330958524</v>
      </c>
      <c r="E203">
        <v>1.26136</v>
      </c>
      <c r="F203">
        <v>4.454</v>
      </c>
      <c r="G203">
        <f>(H203/1.39135)*$K$5</f>
        <v>0.7623060935063068</v>
      </c>
      <c r="H203">
        <f>(F203*1.190654)*$L$5</f>
        <v>2.651586458</v>
      </c>
      <c r="I203">
        <v>35.6483</v>
      </c>
      <c r="J203">
        <f>D203/(F203/3.362524)</f>
        <v>3</v>
      </c>
      <c r="K203">
        <f>G203/(H203/1.39135)</f>
        <v>0.4</v>
      </c>
      <c r="L203">
        <f>(H203/1.190654)/F203</f>
        <v>0.5</v>
      </c>
    </row>
    <row r="204">
      <c r="B204">
        <v>199</v>
      </c>
      <c r="C204">
        <v>29</v>
      </c>
      <c r="D204">
        <v>3.9738006330958524</v>
      </c>
      <c r="E204">
        <v>1.26136</v>
      </c>
      <c r="F204">
        <v>4.454</v>
      </c>
      <c r="G204">
        <f>(H204/1.39135)*$K$5</f>
        <v>0.7623060935063068</v>
      </c>
      <c r="H204">
        <f>(F204*1.190654)*$L$5</f>
        <v>2.651586458</v>
      </c>
      <c r="I204">
        <v>35.6483</v>
      </c>
      <c r="J204">
        <f>D204/(F204/3.362524)</f>
        <v>3</v>
      </c>
      <c r="K204">
        <f>G204/(H204/1.39135)</f>
        <v>0.4</v>
      </c>
      <c r="L204">
        <f>(H204/1.190654)/F204</f>
        <v>0.5</v>
      </c>
    </row>
    <row r="205">
      <c r="B205">
        <v>200</v>
      </c>
      <c r="C205">
        <v>29</v>
      </c>
      <c r="D205">
        <v>3.9738006330958524</v>
      </c>
      <c r="E205">
        <v>1.26136</v>
      </c>
      <c r="F205">
        <v>4.454</v>
      </c>
      <c r="G205">
        <f>(H205/1.39135)*$K$5</f>
        <v>0.7623060935063068</v>
      </c>
      <c r="H205">
        <f>(F205*1.190654)*$L$5</f>
        <v>2.651586458</v>
      </c>
      <c r="I205">
        <v>35.6483</v>
      </c>
      <c r="J205">
        <f>D205/(F205/3.362524)</f>
        <v>3</v>
      </c>
      <c r="K205">
        <f>G205/(H205/1.39135)</f>
        <v>0.4</v>
      </c>
      <c r="L205">
        <f>(H205/1.190654)/F205</f>
        <v>0.5</v>
      </c>
    </row>
    <row r="206">
      <c r="B206">
        <v>201</v>
      </c>
      <c r="C206">
        <v>29</v>
      </c>
      <c r="D206">
        <v>3.9738006330958524</v>
      </c>
      <c r="E206">
        <v>1.26136</v>
      </c>
      <c r="F206">
        <v>4.454</v>
      </c>
      <c r="G206">
        <f>(H206/1.39135)*$K$5</f>
        <v>0.7623060935063068</v>
      </c>
      <c r="H206">
        <f>(F206*1.190654)*$L$5</f>
        <v>2.651586458</v>
      </c>
      <c r="I206">
        <v>35.6483</v>
      </c>
      <c r="J206">
        <f>D206/(F206/3.362524)</f>
        <v>3</v>
      </c>
      <c r="K206">
        <f>G206/(H206/1.39135)</f>
        <v>0.4</v>
      </c>
      <c r="L206">
        <f>(H206/1.190654)/F206</f>
        <v>0.5</v>
      </c>
    </row>
    <row r="207">
      <c r="B207">
        <v>202</v>
      </c>
      <c r="C207">
        <v>29</v>
      </c>
      <c r="D207">
        <v>3.9738006330958524</v>
      </c>
      <c r="E207">
        <v>1.26136</v>
      </c>
      <c r="F207">
        <v>4.454</v>
      </c>
      <c r="G207">
        <f>(H207/1.39135)*$K$5</f>
        <v>0.7623060935063068</v>
      </c>
      <c r="H207">
        <f>(F207*1.190654)*$L$5</f>
        <v>2.651586458</v>
      </c>
      <c r="I207">
        <v>35.6483</v>
      </c>
      <c r="J207">
        <f>D207/(F207/3.362524)</f>
        <v>3</v>
      </c>
      <c r="K207">
        <f>G207/(H207/1.39135)</f>
        <v>0.4</v>
      </c>
      <c r="L207">
        <f>(H207/1.190654)/F207</f>
        <v>0.5</v>
      </c>
    </row>
    <row r="208">
      <c r="B208">
        <v>203</v>
      </c>
      <c r="C208">
        <v>29</v>
      </c>
      <c r="D208">
        <v>3.9738006330958524</v>
      </c>
      <c r="E208">
        <v>1.26136</v>
      </c>
      <c r="F208">
        <v>4.454</v>
      </c>
      <c r="G208">
        <f>(H208/1.39135)*$K$5</f>
        <v>0.7623060935063068</v>
      </c>
      <c r="H208">
        <f>(F208*1.190654)*$L$5</f>
        <v>2.651586458</v>
      </c>
      <c r="I208">
        <v>35.6483</v>
      </c>
      <c r="J208">
        <f>D208/(F208/3.362524)</f>
        <v>3</v>
      </c>
      <c r="K208">
        <f>G208/(H208/1.39135)</f>
        <v>0.4</v>
      </c>
      <c r="L208">
        <f>(H208/1.190654)/F208</f>
        <v>0.5</v>
      </c>
    </row>
    <row r="209">
      <c r="B209">
        <v>204</v>
      </c>
      <c r="C209">
        <v>30</v>
      </c>
      <c r="D209">
        <v>3.9738006330958524</v>
      </c>
      <c r="E209">
        <v>1.26136</v>
      </c>
      <c r="F209">
        <v>4.454</v>
      </c>
      <c r="G209">
        <f>(H209/1.39135)*$K$5</f>
        <v>0.7623060935063068</v>
      </c>
      <c r="H209">
        <f>(F209*1.190654)*$L$5</f>
        <v>2.651586458</v>
      </c>
      <c r="I209">
        <v>35.6483</v>
      </c>
      <c r="J209">
        <f>D209/(F209/3.362524)</f>
        <v>3</v>
      </c>
      <c r="K209">
        <f>G209/(H209/1.39135)</f>
        <v>0.4</v>
      </c>
      <c r="L209">
        <f>(H209/1.190654)/F209</f>
        <v>0.5</v>
      </c>
    </row>
    <row r="210">
      <c r="B210">
        <v>205</v>
      </c>
      <c r="C210">
        <v>30</v>
      </c>
      <c r="D210">
        <v>3.9738006330958524</v>
      </c>
      <c r="E210">
        <v>1.26136</v>
      </c>
      <c r="F210">
        <v>4.454</v>
      </c>
      <c r="G210">
        <f>(H210/1.39135)*$K$5</f>
        <v>0.7623060935063068</v>
      </c>
      <c r="H210">
        <f>(F210*1.190654)*$L$5</f>
        <v>2.651586458</v>
      </c>
      <c r="I210">
        <v>35.6483</v>
      </c>
      <c r="J210">
        <f>D210/(F210/3.362524)</f>
        <v>3</v>
      </c>
      <c r="K210">
        <f>G210/(H210/1.39135)</f>
        <v>0.4</v>
      </c>
      <c r="L210">
        <f>(H210/1.190654)/F210</f>
        <v>0.5</v>
      </c>
    </row>
    <row r="211">
      <c r="B211">
        <v>206</v>
      </c>
      <c r="C211">
        <v>30</v>
      </c>
      <c r="D211">
        <v>3.9738006330958524</v>
      </c>
      <c r="E211">
        <v>1.26136</v>
      </c>
      <c r="F211">
        <v>4.454</v>
      </c>
      <c r="G211">
        <f>(H211/1.39135)*$K$5</f>
        <v>0.7623060935063068</v>
      </c>
      <c r="H211">
        <f>(F211*1.190654)*$L$5</f>
        <v>2.651586458</v>
      </c>
      <c r="I211">
        <v>35.6483</v>
      </c>
      <c r="J211">
        <f>D211/(F211/3.362524)</f>
        <v>3</v>
      </c>
      <c r="K211">
        <f>G211/(H211/1.39135)</f>
        <v>0.4</v>
      </c>
      <c r="L211">
        <f>(H211/1.190654)/F211</f>
        <v>0.5</v>
      </c>
    </row>
    <row r="212">
      <c r="B212">
        <v>207</v>
      </c>
      <c r="C212">
        <v>30</v>
      </c>
      <c r="D212">
        <v>3.9738006330958524</v>
      </c>
      <c r="E212">
        <v>1.26136</v>
      </c>
      <c r="F212">
        <v>4.454</v>
      </c>
      <c r="G212">
        <f>(H212/1.39135)*$K$5</f>
        <v>0.7623060935063068</v>
      </c>
      <c r="H212">
        <f>(F212*1.190654)*$L$5</f>
        <v>2.651586458</v>
      </c>
      <c r="I212">
        <v>35.6483</v>
      </c>
      <c r="J212">
        <f>D212/(F212/3.362524)</f>
        <v>3</v>
      </c>
      <c r="K212">
        <f>G212/(H212/1.39135)</f>
        <v>0.4</v>
      </c>
      <c r="L212">
        <f>(H212/1.190654)/F212</f>
        <v>0.5</v>
      </c>
    </row>
    <row r="213">
      <c r="B213">
        <v>208</v>
      </c>
      <c r="C213">
        <v>30</v>
      </c>
      <c r="D213">
        <v>3.9738006330958524</v>
      </c>
      <c r="E213">
        <v>1.26136</v>
      </c>
      <c r="F213">
        <v>4.454</v>
      </c>
      <c r="G213">
        <f>(H213/1.39135)*$K$5</f>
        <v>0.7623060935063068</v>
      </c>
      <c r="H213">
        <f>(F213*1.190654)*$L$5</f>
        <v>2.651586458</v>
      </c>
      <c r="I213">
        <v>35.6483</v>
      </c>
      <c r="J213">
        <f>D213/(F213/3.362524)</f>
        <v>3</v>
      </c>
      <c r="K213">
        <f>G213/(H213/1.39135)</f>
        <v>0.4</v>
      </c>
      <c r="L213">
        <f>(H213/1.190654)/F213</f>
        <v>0.5</v>
      </c>
    </row>
    <row r="214">
      <c r="B214">
        <v>209</v>
      </c>
      <c r="C214">
        <v>30</v>
      </c>
      <c r="D214">
        <v>3.9738006330958524</v>
      </c>
      <c r="E214">
        <v>1.26136</v>
      </c>
      <c r="F214">
        <v>4.454</v>
      </c>
      <c r="G214">
        <f>(H214/1.39135)*$K$5</f>
        <v>0.7623060935063068</v>
      </c>
      <c r="H214">
        <f>(F214*1.190654)*$L$5</f>
        <v>2.651586458</v>
      </c>
      <c r="I214">
        <v>35.6483</v>
      </c>
      <c r="J214">
        <f>D214/(F214/3.362524)</f>
        <v>3</v>
      </c>
      <c r="K214">
        <f>G214/(H214/1.39135)</f>
        <v>0.4</v>
      </c>
      <c r="L214">
        <f>(H214/1.190654)/F214</f>
        <v>0.5</v>
      </c>
    </row>
    <row r="215">
      <c r="B215">
        <v>210</v>
      </c>
      <c r="C215">
        <v>30</v>
      </c>
      <c r="D215">
        <v>3.9738006330958524</v>
      </c>
      <c r="E215">
        <v>1.26136</v>
      </c>
      <c r="F215">
        <v>4.454</v>
      </c>
      <c r="G215">
        <f>(H215/1.39135)*$K$5</f>
        <v>0.7623060935063068</v>
      </c>
      <c r="H215">
        <f>(F215*1.190654)*$L$5</f>
        <v>2.651586458</v>
      </c>
      <c r="I215">
        <v>35.6483</v>
      </c>
      <c r="J215">
        <f>D215/(F215/3.362524)</f>
        <v>3</v>
      </c>
      <c r="K215">
        <f>G215/(H215/1.39135)</f>
        <v>0.4</v>
      </c>
      <c r="L215">
        <f>(H215/1.190654)/F215</f>
        <v>0.5</v>
      </c>
    </row>
    <row r="216">
      <c r="B216">
        <v>211</v>
      </c>
      <c r="C216">
        <v>31</v>
      </c>
      <c r="D216">
        <v>3.9738006330958524</v>
      </c>
      <c r="E216">
        <v>1.26136</v>
      </c>
      <c r="F216">
        <v>4.454</v>
      </c>
      <c r="G216">
        <f>(H216/1.39135)*$K$5</f>
        <v>0.7623060935063068</v>
      </c>
      <c r="H216">
        <f>(F216*1.190654)*$L$5</f>
        <v>2.651586458</v>
      </c>
      <c r="I216">
        <v>35.6483</v>
      </c>
      <c r="J216">
        <f>D216/(F216/3.362524)</f>
        <v>3</v>
      </c>
      <c r="K216">
        <f>G216/(H216/1.39135)</f>
        <v>0.4</v>
      </c>
      <c r="L216">
        <f>(H216/1.190654)/F216</f>
        <v>0.5</v>
      </c>
    </row>
    <row r="217">
      <c r="B217">
        <v>212</v>
      </c>
      <c r="C217">
        <v>31</v>
      </c>
      <c r="D217">
        <v>3.9738006330958524</v>
      </c>
      <c r="E217">
        <v>1.26136</v>
      </c>
      <c r="F217">
        <v>4.454</v>
      </c>
      <c r="G217">
        <f>(H217/1.39135)*$K$5</f>
        <v>0.7623060935063068</v>
      </c>
      <c r="H217">
        <f>(F217*1.190654)*$L$5</f>
        <v>2.651586458</v>
      </c>
      <c r="I217">
        <v>35.6483</v>
      </c>
      <c r="J217">
        <f>D217/(F217/3.362524)</f>
        <v>3</v>
      </c>
      <c r="K217">
        <f>G217/(H217/1.39135)</f>
        <v>0.4</v>
      </c>
      <c r="L217">
        <f>(H217/1.190654)/F217</f>
        <v>0.5</v>
      </c>
    </row>
    <row r="218">
      <c r="B218">
        <v>213</v>
      </c>
      <c r="C218">
        <v>31</v>
      </c>
      <c r="D218">
        <v>3.9738006330958524</v>
      </c>
      <c r="E218">
        <v>1.26136</v>
      </c>
      <c r="F218">
        <v>4.454</v>
      </c>
      <c r="G218">
        <f>(H218/1.39135)*$K$5</f>
        <v>0.7623060935063068</v>
      </c>
      <c r="H218">
        <f>(F218*1.190654)*$L$5</f>
        <v>2.651586458</v>
      </c>
      <c r="I218">
        <v>35.6483</v>
      </c>
      <c r="J218">
        <f>D218/(F218/3.362524)</f>
        <v>3</v>
      </c>
      <c r="K218">
        <f>G218/(H218/1.39135)</f>
        <v>0.4</v>
      </c>
      <c r="L218">
        <f>(H218/1.190654)/F218</f>
        <v>0.5</v>
      </c>
    </row>
    <row r="219">
      <c r="B219">
        <v>214</v>
      </c>
      <c r="C219">
        <v>31</v>
      </c>
      <c r="D219">
        <v>3.9738006330958524</v>
      </c>
      <c r="E219">
        <v>1.26136</v>
      </c>
      <c r="F219">
        <v>4.454</v>
      </c>
      <c r="G219">
        <f>(H219/1.39135)*$K$5</f>
        <v>0.7623060935063068</v>
      </c>
      <c r="H219">
        <f>(F219*1.190654)*$L$5</f>
        <v>2.651586458</v>
      </c>
      <c r="I219">
        <v>35.6483</v>
      </c>
      <c r="J219">
        <f>D219/(F219/3.362524)</f>
        <v>3</v>
      </c>
      <c r="K219">
        <f>G219/(H219/1.39135)</f>
        <v>0.4</v>
      </c>
      <c r="L219">
        <f>(H219/1.190654)/F219</f>
        <v>0.5</v>
      </c>
    </row>
    <row r="220">
      <c r="B220">
        <v>215</v>
      </c>
      <c r="C220">
        <v>31</v>
      </c>
      <c r="D220">
        <v>3.9738006330958524</v>
      </c>
      <c r="E220">
        <v>1.26136</v>
      </c>
      <c r="F220">
        <v>4.454</v>
      </c>
      <c r="G220">
        <f>(H220/1.39135)*$K$5</f>
        <v>0.7623060935063068</v>
      </c>
      <c r="H220">
        <f>(F220*1.190654)*$L$5</f>
        <v>2.651586458</v>
      </c>
      <c r="I220">
        <v>35.6483</v>
      </c>
      <c r="J220">
        <f>D220/(F220/3.362524)</f>
        <v>3</v>
      </c>
      <c r="K220">
        <f>G220/(H220/1.39135)</f>
        <v>0.4</v>
      </c>
      <c r="L220">
        <f>(H220/1.190654)/F220</f>
        <v>0.5</v>
      </c>
    </row>
    <row r="221">
      <c r="B221">
        <v>216</v>
      </c>
      <c r="C221">
        <v>31</v>
      </c>
      <c r="D221">
        <v>3.9738006330958524</v>
      </c>
      <c r="E221">
        <v>1.26136</v>
      </c>
      <c r="F221">
        <v>4.454</v>
      </c>
      <c r="G221">
        <f>(H221/1.39135)*$K$5</f>
        <v>0.7623060935063068</v>
      </c>
      <c r="H221">
        <f>(F221*1.190654)*$L$5</f>
        <v>2.651586458</v>
      </c>
      <c r="I221">
        <v>35.6483</v>
      </c>
      <c r="J221">
        <f>D221/(F221/3.362524)</f>
        <v>3</v>
      </c>
      <c r="K221">
        <f>G221/(H221/1.39135)</f>
        <v>0.4</v>
      </c>
      <c r="L221">
        <f>(H221/1.190654)/F221</f>
        <v>0.5</v>
      </c>
    </row>
    <row r="222">
      <c r="B222">
        <v>217</v>
      </c>
      <c r="C222">
        <v>31</v>
      </c>
      <c r="D222">
        <v>3.9738006330958524</v>
      </c>
      <c r="E222">
        <v>1.26136</v>
      </c>
      <c r="F222">
        <v>4.454</v>
      </c>
      <c r="G222">
        <f>(H222/1.39135)*$K$5</f>
        <v>0.7623060935063068</v>
      </c>
      <c r="H222">
        <f>(F222*1.190654)*$L$5</f>
        <v>2.651586458</v>
      </c>
      <c r="I222">
        <v>35.6483</v>
      </c>
      <c r="J222">
        <f>D222/(F222/3.362524)</f>
        <v>3</v>
      </c>
      <c r="K222">
        <f>G222/(H222/1.39135)</f>
        <v>0.4</v>
      </c>
      <c r="L222">
        <f>(H222/1.190654)/F222</f>
        <v>0.5</v>
      </c>
      <c r="N222" t="str">
        <v>Dia de trancicion que ya hay parcicion de las primeras matas</v>
      </c>
    </row>
    <row r="223">
      <c r="B223">
        <v>218</v>
      </c>
      <c r="C223">
        <v>32</v>
      </c>
      <c r="D223">
        <v>3.3115005275798772</v>
      </c>
      <c r="E223">
        <v>1.26136</v>
      </c>
      <c r="F223">
        <v>4.454</v>
      </c>
      <c r="G223">
        <f>(H223/1.39135)*$K$5</f>
        <v>0.7623060935063068</v>
      </c>
      <c r="H223">
        <f>(F223*1.190654)*$L$5</f>
        <v>2.651586458</v>
      </c>
      <c r="I223">
        <v>35.6483</v>
      </c>
      <c r="J223">
        <f>D223/(F223/3.362524)</f>
        <v>2.5</v>
      </c>
      <c r="K223">
        <f>G223/(H223/1.39135)</f>
        <v>0.4</v>
      </c>
      <c r="L223">
        <f>(H223/1.190654)/F223</f>
        <v>0.5</v>
      </c>
    </row>
    <row r="224">
      <c r="B224">
        <v>219</v>
      </c>
      <c r="C224">
        <v>32</v>
      </c>
      <c r="D224">
        <v>3.3115005275798772</v>
      </c>
      <c r="E224">
        <v>1.26136</v>
      </c>
      <c r="F224">
        <v>4.454</v>
      </c>
      <c r="G224">
        <f>(H224/1.39135)*$K$5</f>
        <v>0.7623060935063068</v>
      </c>
      <c r="H224">
        <f>(F224*1.190654)*$L$5</f>
        <v>2.651586458</v>
      </c>
      <c r="I224">
        <v>35.6483</v>
      </c>
      <c r="J224">
        <f>D224/(F224/3.362524)</f>
        <v>2.5</v>
      </c>
      <c r="K224">
        <f>G224/(H224/1.39135)</f>
        <v>0.4</v>
      </c>
      <c r="L224">
        <f>(H224/1.190654)/F224</f>
        <v>0.5</v>
      </c>
    </row>
    <row r="225">
      <c r="B225">
        <v>220</v>
      </c>
      <c r="C225">
        <v>32</v>
      </c>
      <c r="D225">
        <v>3.3115005275798772</v>
      </c>
      <c r="E225">
        <v>1.26136</v>
      </c>
      <c r="F225">
        <v>4.454</v>
      </c>
      <c r="G225">
        <f>(H225/1.39135)*$K$5</f>
        <v>0.7623060935063068</v>
      </c>
      <c r="H225">
        <f>(F225*1.190654)*$L$5</f>
        <v>2.651586458</v>
      </c>
      <c r="I225">
        <v>35.6483</v>
      </c>
      <c r="J225">
        <f>D225/(F225/3.362524)</f>
        <v>2.5</v>
      </c>
      <c r="K225">
        <f>G225/(H225/1.39135)</f>
        <v>0.4</v>
      </c>
      <c r="L225">
        <f>(H225/1.190654)/F225</f>
        <v>0.5</v>
      </c>
    </row>
    <row r="226">
      <c r="B226">
        <v>221</v>
      </c>
      <c r="C226">
        <v>32</v>
      </c>
      <c r="D226">
        <v>3.3115005275798772</v>
      </c>
      <c r="E226">
        <v>1.26136</v>
      </c>
      <c r="F226">
        <v>4.454</v>
      </c>
      <c r="G226">
        <f>(H226/1.39135)*$K$5</f>
        <v>0.7623060935063068</v>
      </c>
      <c r="H226">
        <f>(F226*1.190654)*$L$5</f>
        <v>2.651586458</v>
      </c>
      <c r="I226">
        <v>35.6483</v>
      </c>
      <c r="J226">
        <f>D226/(F226/3.362524)</f>
        <v>2.5</v>
      </c>
      <c r="K226">
        <f>G226/(H226/1.39135)</f>
        <v>0.4</v>
      </c>
      <c r="L226">
        <f>(H226/1.190654)/F226</f>
        <v>0.5</v>
      </c>
    </row>
    <row r="227">
      <c r="B227">
        <v>222</v>
      </c>
      <c r="C227">
        <v>32</v>
      </c>
      <c r="D227">
        <v>3.3115005275798772</v>
      </c>
      <c r="E227">
        <v>1.26136</v>
      </c>
      <c r="F227">
        <v>4.454</v>
      </c>
      <c r="G227">
        <f>(H227/1.39135)*$K$5</f>
        <v>0.7623060935063068</v>
      </c>
      <c r="H227">
        <f>(F227*1.190654)*$L$5</f>
        <v>2.651586458</v>
      </c>
      <c r="I227">
        <v>35.6483</v>
      </c>
      <c r="J227">
        <f>D227/(F227/3.362524)</f>
        <v>2.5</v>
      </c>
      <c r="K227">
        <f>G227/(H227/1.39135)</f>
        <v>0.4</v>
      </c>
      <c r="L227">
        <f>(H227/1.190654)/F227</f>
        <v>0.5</v>
      </c>
    </row>
    <row r="228">
      <c r="B228">
        <v>223</v>
      </c>
      <c r="C228">
        <v>32</v>
      </c>
      <c r="D228">
        <v>3.3115005275798772</v>
      </c>
      <c r="E228">
        <v>1.26136</v>
      </c>
      <c r="F228">
        <v>4.454</v>
      </c>
      <c r="G228">
        <f>(H228/1.39135)*$K$5</f>
        <v>0.7623060935063068</v>
      </c>
      <c r="H228">
        <f>(F228*1.190654)*$L$5</f>
        <v>2.651586458</v>
      </c>
      <c r="I228">
        <v>35.6483</v>
      </c>
      <c r="J228">
        <f>D228/(F228/3.362524)</f>
        <v>2.5</v>
      </c>
      <c r="K228">
        <f>G228/(H228/1.39135)</f>
        <v>0.4</v>
      </c>
      <c r="L228">
        <f>(H228/1.190654)/F228</f>
        <v>0.5</v>
      </c>
    </row>
    <row r="229">
      <c r="B229">
        <v>224</v>
      </c>
      <c r="C229">
        <v>32</v>
      </c>
      <c r="D229">
        <v>3.3115005275798772</v>
      </c>
      <c r="E229">
        <v>1.26136</v>
      </c>
      <c r="F229">
        <v>4.454</v>
      </c>
      <c r="G229">
        <f>(H229/1.39135)*$K$5</f>
        <v>0.7623060935063068</v>
      </c>
      <c r="H229">
        <f>(F229*1.190654)*$L$5</f>
        <v>2.651586458</v>
      </c>
      <c r="I229">
        <v>35.6483</v>
      </c>
      <c r="J229">
        <f>D229/(F229/3.362524)</f>
        <v>2.5</v>
      </c>
      <c r="K229">
        <f>G229/(H229/1.39135)</f>
        <v>0.4</v>
      </c>
      <c r="L229">
        <f>(H229/1.190654)/F229</f>
        <v>0.5</v>
      </c>
    </row>
    <row r="230">
      <c r="B230">
        <v>225</v>
      </c>
      <c r="C230">
        <v>33</v>
      </c>
      <c r="D230">
        <v>3.3115005275798772</v>
      </c>
      <c r="E230">
        <v>1.26136</v>
      </c>
      <c r="F230">
        <v>4.454</v>
      </c>
      <c r="G230">
        <f>(H230/1.39135)*$K$5</f>
        <v>0.7623060935063068</v>
      </c>
      <c r="H230">
        <f>(F230*1.190654)*$L$5</f>
        <v>2.651586458</v>
      </c>
      <c r="I230">
        <v>35.6483</v>
      </c>
      <c r="J230">
        <f>D230/(F230/3.362524)</f>
        <v>2.5</v>
      </c>
      <c r="K230">
        <f>G230/(H230/1.39135)</f>
        <v>0.4</v>
      </c>
      <c r="L230">
        <f>(H230/1.190654)/F230</f>
        <v>0.5</v>
      </c>
    </row>
    <row r="231">
      <c r="B231">
        <v>226</v>
      </c>
      <c r="C231">
        <v>33</v>
      </c>
      <c r="D231">
        <v>3.3115005275798772</v>
      </c>
      <c r="E231">
        <v>1.26136</v>
      </c>
      <c r="F231">
        <v>4.454</v>
      </c>
      <c r="G231">
        <f>(H231/1.39135)*$K$5</f>
        <v>0.7623060935063068</v>
      </c>
      <c r="H231">
        <f>(F231*1.190654)*$L$5</f>
        <v>2.651586458</v>
      </c>
      <c r="I231">
        <v>35.6483</v>
      </c>
      <c r="J231">
        <f>D231/(F231/3.362524)</f>
        <v>2.5</v>
      </c>
      <c r="K231">
        <f>G231/(H231/1.39135)</f>
        <v>0.4</v>
      </c>
      <c r="L231">
        <f>(H231/1.190654)/F231</f>
        <v>0.5</v>
      </c>
    </row>
    <row r="232">
      <c r="B232">
        <v>227</v>
      </c>
      <c r="C232">
        <v>33</v>
      </c>
      <c r="D232">
        <v>3.3115005275798772</v>
      </c>
      <c r="E232">
        <v>1.26136</v>
      </c>
      <c r="F232">
        <v>4.454</v>
      </c>
      <c r="G232">
        <f>(H232/1.39135)*$K$5</f>
        <v>0.7623060935063068</v>
      </c>
      <c r="H232">
        <f>(F232*1.190654)*$L$5</f>
        <v>2.651586458</v>
      </c>
      <c r="I232">
        <v>35.6483</v>
      </c>
      <c r="J232">
        <f>D232/(F232/3.362524)</f>
        <v>2.5</v>
      </c>
      <c r="K232">
        <f>G232/(H232/1.39135)</f>
        <v>0.4</v>
      </c>
      <c r="L232">
        <f>(H232/1.190654)/F232</f>
        <v>0.5</v>
      </c>
    </row>
    <row r="233">
      <c r="B233">
        <v>228</v>
      </c>
      <c r="C233">
        <v>33</v>
      </c>
      <c r="D233">
        <v>3.3115005275798772</v>
      </c>
      <c r="E233">
        <v>1.26136</v>
      </c>
      <c r="F233">
        <v>4.454</v>
      </c>
      <c r="G233">
        <f>(H233/1.39135)*$K$5</f>
        <v>0.7623060935063068</v>
      </c>
      <c r="H233">
        <f>(F233*1.190654)*$L$5</f>
        <v>2.651586458</v>
      </c>
      <c r="I233">
        <v>35.6483</v>
      </c>
      <c r="J233">
        <f>D233/(F233/3.362524)</f>
        <v>2.5</v>
      </c>
      <c r="K233">
        <f>G233/(H233/1.39135)</f>
        <v>0.4</v>
      </c>
      <c r="L233">
        <f>(H233/1.190654)/F233</f>
        <v>0.5</v>
      </c>
    </row>
    <row r="234">
      <c r="B234">
        <v>229</v>
      </c>
      <c r="C234">
        <v>33</v>
      </c>
      <c r="D234">
        <v>3.3115005275798772</v>
      </c>
      <c r="E234">
        <v>1.26136</v>
      </c>
      <c r="F234">
        <v>4.454</v>
      </c>
      <c r="G234">
        <f>(H234/1.39135)*$K$5</f>
        <v>0.7623060935063068</v>
      </c>
      <c r="H234">
        <f>(F234*1.190654)*$L$5</f>
        <v>2.651586458</v>
      </c>
      <c r="I234">
        <v>35.6483</v>
      </c>
      <c r="J234">
        <f>D234/(F234/3.362524)</f>
        <v>2.5</v>
      </c>
      <c r="K234">
        <f>G234/(H234/1.39135)</f>
        <v>0.4</v>
      </c>
      <c r="L234">
        <f>(H234/1.190654)/F234</f>
        <v>0.5</v>
      </c>
    </row>
    <row r="235">
      <c r="B235">
        <v>230</v>
      </c>
      <c r="C235">
        <v>33</v>
      </c>
      <c r="D235">
        <v>3.3115005275798772</v>
      </c>
      <c r="E235">
        <v>1.26136</v>
      </c>
      <c r="F235">
        <v>4.454</v>
      </c>
      <c r="G235">
        <f>(H235/1.39135)*$K$5</f>
        <v>0.7623060935063068</v>
      </c>
      <c r="H235">
        <f>(F235*1.190654)*$L$5</f>
        <v>2.651586458</v>
      </c>
      <c r="I235">
        <v>35.6483</v>
      </c>
      <c r="J235">
        <f>D235/(F235/3.362524)</f>
        <v>2.5</v>
      </c>
      <c r="K235">
        <f>G235/(H235/1.39135)</f>
        <v>0.4</v>
      </c>
      <c r="L235">
        <f>(H235/1.190654)/F235</f>
        <v>0.5</v>
      </c>
    </row>
    <row r="236">
      <c r="B236">
        <v>231</v>
      </c>
      <c r="C236">
        <v>33</v>
      </c>
      <c r="D236">
        <v>3.3115005275798772</v>
      </c>
      <c r="E236">
        <v>1.26136</v>
      </c>
      <c r="F236">
        <v>4.454</v>
      </c>
      <c r="G236">
        <f>(H236/1.39135)*$K$5</f>
        <v>0.7623060935063068</v>
      </c>
      <c r="H236">
        <f>(F236*1.190654)*$L$5</f>
        <v>2.651586458</v>
      </c>
      <c r="I236">
        <v>35.6483</v>
      </c>
      <c r="J236">
        <f>D236/(F236/3.362524)</f>
        <v>2.5</v>
      </c>
      <c r="K236">
        <f>G236/(H236/1.39135)</f>
        <v>0.4</v>
      </c>
      <c r="L236">
        <f>(H236/1.190654)/F236</f>
        <v>0.5</v>
      </c>
    </row>
    <row r="237">
      <c r="B237">
        <v>232</v>
      </c>
      <c r="C237">
        <v>34</v>
      </c>
      <c r="D237">
        <v>3.3115005275798772</v>
      </c>
      <c r="E237">
        <v>1.26136</v>
      </c>
      <c r="F237">
        <v>4.454</v>
      </c>
      <c r="G237">
        <f>(H237/1.39135)*$K$5</f>
        <v>0.7623060935063068</v>
      </c>
      <c r="H237">
        <f>(F237*1.190654)*$L$5</f>
        <v>2.651586458</v>
      </c>
      <c r="I237">
        <v>35.6483</v>
      </c>
      <c r="J237">
        <f>D237/(F237/3.362524)</f>
        <v>2.5</v>
      </c>
      <c r="K237">
        <f>G237/(H237/1.39135)</f>
        <v>0.4</v>
      </c>
      <c r="L237">
        <f>(H237/1.190654)/F237</f>
        <v>0.5</v>
      </c>
    </row>
    <row r="238">
      <c r="B238">
        <v>233</v>
      </c>
      <c r="C238">
        <v>34</v>
      </c>
      <c r="D238">
        <v>3.3115005275798772</v>
      </c>
      <c r="E238">
        <v>1.26136</v>
      </c>
      <c r="F238">
        <v>4.454</v>
      </c>
      <c r="G238">
        <f>(H238/1.39135)*$K$5</f>
        <v>0.7623060935063068</v>
      </c>
      <c r="H238">
        <f>(F238*1.190654)*$L$5</f>
        <v>2.651586458</v>
      </c>
      <c r="I238">
        <v>35.6483</v>
      </c>
      <c r="J238">
        <f>D238/(F238/3.362524)</f>
        <v>2.5</v>
      </c>
      <c r="K238">
        <f>G238/(H238/1.39135)</f>
        <v>0.4</v>
      </c>
      <c r="L238">
        <f>(H238/1.190654)/F238</f>
        <v>0.5</v>
      </c>
    </row>
    <row r="239">
      <c r="B239">
        <v>234</v>
      </c>
      <c r="C239">
        <v>34</v>
      </c>
      <c r="D239">
        <v>3.3115005275798772</v>
      </c>
      <c r="E239">
        <v>1.26136</v>
      </c>
      <c r="F239">
        <v>4.454</v>
      </c>
      <c r="G239">
        <f>(H239/1.39135)*$K$5</f>
        <v>0.7623060935063068</v>
      </c>
      <c r="H239">
        <f>(F239*1.190654)*$L$5</f>
        <v>2.651586458</v>
      </c>
      <c r="I239">
        <v>35.6483</v>
      </c>
      <c r="J239">
        <f>D239/(F239/3.362524)</f>
        <v>2.5</v>
      </c>
      <c r="K239">
        <f>G239/(H239/1.39135)</f>
        <v>0.4</v>
      </c>
      <c r="L239">
        <f>(H239/1.190654)/F239</f>
        <v>0.5</v>
      </c>
    </row>
    <row r="240">
      <c r="B240">
        <v>235</v>
      </c>
      <c r="C240">
        <v>34</v>
      </c>
      <c r="D240">
        <v>3.3115005275798772</v>
      </c>
      <c r="E240">
        <v>1.26136</v>
      </c>
      <c r="F240">
        <v>4.454</v>
      </c>
      <c r="G240">
        <f>(H240/1.39135)*$K$5</f>
        <v>0.7623060935063068</v>
      </c>
      <c r="H240">
        <f>(F240*1.190654)*$L$5</f>
        <v>2.651586458</v>
      </c>
      <c r="I240">
        <v>35.6483</v>
      </c>
      <c r="J240">
        <f>D240/(F240/3.362524)</f>
        <v>2.5</v>
      </c>
      <c r="K240">
        <f>G240/(H240/1.39135)</f>
        <v>0.4</v>
      </c>
      <c r="L240">
        <f>(H240/1.190654)/F240</f>
        <v>0.5</v>
      </c>
    </row>
    <row r="241">
      <c r="B241">
        <v>236</v>
      </c>
      <c r="C241">
        <v>34</v>
      </c>
      <c r="D241">
        <v>3.3115005275798772</v>
      </c>
      <c r="E241">
        <v>1.26136</v>
      </c>
      <c r="F241">
        <v>4.454</v>
      </c>
      <c r="G241">
        <f>(H241/1.39135)*$K$5</f>
        <v>0.7623060935063068</v>
      </c>
      <c r="H241">
        <f>(F241*1.190654)*$L$5</f>
        <v>2.651586458</v>
      </c>
      <c r="I241">
        <v>35.6483</v>
      </c>
      <c r="J241">
        <f>D241/(F241/3.362524)</f>
        <v>2.5</v>
      </c>
      <c r="K241">
        <f>G241/(H241/1.39135)</f>
        <v>0.4</v>
      </c>
      <c r="L241">
        <f>(H241/1.190654)/F241</f>
        <v>0.5</v>
      </c>
    </row>
    <row r="242">
      <c r="B242">
        <v>237</v>
      </c>
      <c r="C242">
        <v>34</v>
      </c>
      <c r="D242">
        <v>3.3115005275798772</v>
      </c>
      <c r="E242">
        <v>1.26136</v>
      </c>
      <c r="F242">
        <v>4.454</v>
      </c>
      <c r="G242">
        <f>(H242/1.39135)*$K$5</f>
        <v>0.7623060935063068</v>
      </c>
      <c r="H242">
        <f>(F242*1.190654)*$L$5</f>
        <v>2.651586458</v>
      </c>
      <c r="I242">
        <v>35.6483</v>
      </c>
      <c r="J242">
        <f>D242/(F242/3.362524)</f>
        <v>2.5</v>
      </c>
      <c r="K242">
        <f>G242/(H242/1.39135)</f>
        <v>0.4</v>
      </c>
      <c r="L242">
        <f>(H242/1.190654)/F242</f>
        <v>0.5</v>
      </c>
    </row>
    <row r="243">
      <c r="B243">
        <v>238</v>
      </c>
      <c r="C243">
        <v>34</v>
      </c>
      <c r="D243">
        <v>3.3115005275798772</v>
      </c>
      <c r="E243">
        <v>1.26136</v>
      </c>
      <c r="F243">
        <v>4.454</v>
      </c>
      <c r="G243">
        <f>(H243/1.39135)*$K$5</f>
        <v>0.7623060935063068</v>
      </c>
      <c r="H243">
        <f>(F243*1.190654)*$L$5</f>
        <v>2.651586458</v>
      </c>
      <c r="I243">
        <v>35.6483</v>
      </c>
      <c r="J243">
        <f>D243/(F243/3.362524)</f>
        <v>2.5</v>
      </c>
      <c r="K243">
        <f>G243/(H243/1.39135)</f>
        <v>0.4</v>
      </c>
      <c r="L243">
        <f>(H243/1.190654)/F243</f>
        <v>0.5</v>
      </c>
    </row>
    <row r="244">
      <c r="B244">
        <v>239</v>
      </c>
      <c r="C244">
        <v>35</v>
      </c>
      <c r="D244">
        <v>3.3115005275798772</v>
      </c>
      <c r="E244">
        <v>1.26136</v>
      </c>
      <c r="F244">
        <v>4.454</v>
      </c>
      <c r="G244">
        <f>(H244/1.39135)*$K$5</f>
        <v>0.7623060935063068</v>
      </c>
      <c r="H244">
        <f>(F244*1.190654)*$L$5</f>
        <v>2.651586458</v>
      </c>
      <c r="I244">
        <v>35.6483</v>
      </c>
      <c r="J244">
        <f>D244/(F244/3.362524)</f>
        <v>2.5</v>
      </c>
      <c r="K244">
        <f>G244/(H244/1.39135)</f>
        <v>0.4</v>
      </c>
      <c r="L244">
        <f>(H244/1.190654)/F244</f>
        <v>0.5</v>
      </c>
    </row>
    <row r="245">
      <c r="B245">
        <v>240</v>
      </c>
      <c r="C245">
        <v>35</v>
      </c>
      <c r="D245">
        <v>3.3115005275798772</v>
      </c>
      <c r="E245">
        <v>1.26136</v>
      </c>
      <c r="F245">
        <v>4.454</v>
      </c>
      <c r="G245">
        <f>(H245/1.39135)*$K$5</f>
        <v>0.7623060935063068</v>
      </c>
      <c r="H245">
        <f>(F245*1.190654)*$L$5</f>
        <v>2.651586458</v>
      </c>
      <c r="I245">
        <v>35.6483</v>
      </c>
      <c r="J245">
        <f>D245/(F245/3.362524)</f>
        <v>2.5</v>
      </c>
      <c r="K245">
        <f>G245/(H245/1.39135)</f>
        <v>0.4</v>
      </c>
      <c r="L245">
        <f>(H245/1.190654)/F245</f>
        <v>0.5</v>
      </c>
    </row>
    <row r="246">
      <c r="B246">
        <v>241</v>
      </c>
      <c r="C246">
        <v>35</v>
      </c>
      <c r="D246">
        <v>3.3115005275798772</v>
      </c>
      <c r="E246">
        <v>1.26136</v>
      </c>
      <c r="F246">
        <v>4.454</v>
      </c>
      <c r="G246">
        <f>(H246/1.39135)*$K$5</f>
        <v>0.7623060935063068</v>
      </c>
      <c r="H246">
        <f>(F246*1.190654)*$L$5</f>
        <v>2.651586458</v>
      </c>
      <c r="I246">
        <v>35.6483</v>
      </c>
      <c r="J246">
        <f>D246/(F246/3.362524)</f>
        <v>2.5</v>
      </c>
      <c r="K246">
        <f>G246/(H246/1.39135)</f>
        <v>0.4</v>
      </c>
      <c r="L246">
        <f>(H246/1.190654)/F246</f>
        <v>0.5</v>
      </c>
    </row>
    <row r="247">
      <c r="B247">
        <v>242</v>
      </c>
      <c r="C247">
        <v>35</v>
      </c>
      <c r="D247">
        <v>3.3115005275798772</v>
      </c>
      <c r="E247">
        <v>1.26136</v>
      </c>
      <c r="F247">
        <v>4.454</v>
      </c>
      <c r="G247">
        <f>(H247/1.39135)*$K$5</f>
        <v>0.7623060935063068</v>
      </c>
      <c r="H247">
        <f>(F247*1.190654)*$L$5</f>
        <v>2.651586458</v>
      </c>
      <c r="I247">
        <v>35.6483</v>
      </c>
      <c r="J247">
        <f>D247/(F247/3.362524)</f>
        <v>2.5</v>
      </c>
      <c r="K247">
        <f>G247/(H247/1.39135)</f>
        <v>0.4</v>
      </c>
      <c r="L247">
        <f>(H247/1.190654)/F247</f>
        <v>0.5</v>
      </c>
    </row>
    <row r="248">
      <c r="B248">
        <v>243</v>
      </c>
      <c r="C248">
        <v>35</v>
      </c>
      <c r="D248">
        <v>3.3115005275798772</v>
      </c>
      <c r="E248">
        <v>1.26136</v>
      </c>
      <c r="F248">
        <v>4.454</v>
      </c>
      <c r="G248">
        <f>(H248/1.39135)*$K$5</f>
        <v>0.7623060935063068</v>
      </c>
      <c r="H248">
        <f>(F248*1.190654)*$L$5</f>
        <v>2.651586458</v>
      </c>
      <c r="I248">
        <v>35.6483</v>
      </c>
      <c r="J248">
        <f>D248/(F248/3.362524)</f>
        <v>2.5</v>
      </c>
      <c r="K248">
        <f>G248/(H248/1.39135)</f>
        <v>0.4</v>
      </c>
      <c r="L248">
        <f>(H248/1.190654)/F248</f>
        <v>0.5</v>
      </c>
    </row>
    <row r="249">
      <c r="B249">
        <v>244</v>
      </c>
      <c r="C249">
        <v>35</v>
      </c>
      <c r="D249">
        <v>3.3115005275798772</v>
      </c>
      <c r="E249">
        <v>1.26136</v>
      </c>
      <c r="F249">
        <v>4.454</v>
      </c>
      <c r="G249">
        <f>(H249/1.39135)*$K$5</f>
        <v>0.7623060935063068</v>
      </c>
      <c r="H249">
        <f>(F249*1.190654)*$L$5</f>
        <v>2.651586458</v>
      </c>
      <c r="I249">
        <v>35.6483</v>
      </c>
      <c r="J249">
        <f>D249/(F249/3.362524)</f>
        <v>2.5</v>
      </c>
      <c r="K249">
        <f>G249/(H249/1.39135)</f>
        <v>0.4</v>
      </c>
      <c r="L249">
        <f>(H249/1.190654)/F249</f>
        <v>0.5</v>
      </c>
    </row>
    <row r="250">
      <c r="B250">
        <v>245</v>
      </c>
      <c r="C250">
        <v>35</v>
      </c>
      <c r="D250">
        <v>3.3115005275798772</v>
      </c>
      <c r="E250">
        <v>1.26136</v>
      </c>
      <c r="F250">
        <v>4.454</v>
      </c>
      <c r="G250">
        <f>(H250/1.39135)*$K$5</f>
        <v>0.7623060935063068</v>
      </c>
      <c r="H250">
        <f>(F250*1.190654)*$L$5</f>
        <v>2.651586458</v>
      </c>
      <c r="I250">
        <v>35.6483</v>
      </c>
      <c r="J250">
        <f>D250/(F250/3.362524)</f>
        <v>2.5</v>
      </c>
      <c r="K250">
        <f>G250/(H250/1.39135)</f>
        <v>0.4</v>
      </c>
      <c r="L250">
        <f>(H250/1.190654)/F250</f>
        <v>0.5</v>
      </c>
    </row>
    <row r="251">
      <c r="B251">
        <v>246</v>
      </c>
      <c r="C251">
        <v>36</v>
      </c>
      <c r="D251">
        <v>3.3115005275798772</v>
      </c>
      <c r="E251">
        <v>1.26136</v>
      </c>
      <c r="F251">
        <v>4.454</v>
      </c>
      <c r="G251">
        <f>(H251/1.39135)*$K$5</f>
        <v>0.7623060935063068</v>
      </c>
      <c r="H251">
        <f>(F251*1.190654)*$L$5</f>
        <v>2.651586458</v>
      </c>
      <c r="I251">
        <v>35.6483</v>
      </c>
      <c r="J251">
        <f>D251/(F251/3.362524)</f>
        <v>2.5</v>
      </c>
      <c r="K251">
        <f>G251/(H251/1.39135)</f>
        <v>0.4</v>
      </c>
      <c r="L251">
        <f>(H251/1.190654)/F251</f>
        <v>0.5</v>
      </c>
    </row>
    <row r="252">
      <c r="B252">
        <v>247</v>
      </c>
      <c r="C252">
        <v>36</v>
      </c>
      <c r="D252">
        <v>3.3115005275798772</v>
      </c>
      <c r="E252">
        <v>1.26136</v>
      </c>
      <c r="F252">
        <v>4.454</v>
      </c>
      <c r="G252">
        <f>(H252/1.39135)*$K$5</f>
        <v>0.7623060935063068</v>
      </c>
      <c r="H252">
        <f>(F252*1.190654)*$L$5</f>
        <v>2.651586458</v>
      </c>
      <c r="I252">
        <v>35.6483</v>
      </c>
      <c r="J252">
        <f>D252/(F252/3.362524)</f>
        <v>2.5</v>
      </c>
      <c r="K252">
        <f>G252/(H252/1.39135)</f>
        <v>0.4</v>
      </c>
      <c r="L252">
        <f>(H252/1.190654)/F252</f>
        <v>0.5</v>
      </c>
    </row>
    <row r="253">
      <c r="B253">
        <v>248</v>
      </c>
      <c r="C253">
        <v>36</v>
      </c>
      <c r="D253">
        <v>3.3115005275798772</v>
      </c>
      <c r="E253">
        <v>1.26136</v>
      </c>
      <c r="F253">
        <v>4.454</v>
      </c>
      <c r="G253">
        <f>(H253/1.39135)*$K$5</f>
        <v>0.7623060935063068</v>
      </c>
      <c r="H253">
        <f>(F253*1.190654)*$L$5</f>
        <v>2.651586458</v>
      </c>
      <c r="I253">
        <v>35.6483</v>
      </c>
      <c r="J253">
        <f>D253/(F253/3.362524)</f>
        <v>2.5</v>
      </c>
      <c r="K253">
        <f>G253/(H253/1.39135)</f>
        <v>0.4</v>
      </c>
      <c r="L253">
        <f>(H253/1.190654)/F253</f>
        <v>0.5</v>
      </c>
    </row>
    <row r="254">
      <c r="B254">
        <v>249</v>
      </c>
      <c r="C254">
        <v>36</v>
      </c>
      <c r="D254">
        <v>3.3115005275798772</v>
      </c>
      <c r="E254">
        <v>1.26136</v>
      </c>
      <c r="F254">
        <v>4.454</v>
      </c>
      <c r="G254">
        <f>(H254/1.39135)*$K$5</f>
        <v>0.7623060935063068</v>
      </c>
      <c r="H254">
        <f>(F254*1.190654)*$L$5</f>
        <v>2.651586458</v>
      </c>
      <c r="I254">
        <v>35.6483</v>
      </c>
      <c r="J254">
        <f>D254/(F254/3.362524)</f>
        <v>2.5</v>
      </c>
      <c r="K254">
        <f>G254/(H254/1.39135)</f>
        <v>0.4</v>
      </c>
      <c r="L254">
        <f>(H254/1.190654)/F254</f>
        <v>0.5</v>
      </c>
    </row>
    <row r="255">
      <c r="B255">
        <v>250</v>
      </c>
      <c r="C255">
        <v>36</v>
      </c>
      <c r="D255">
        <v>3.3115005275798772</v>
      </c>
      <c r="E255">
        <v>1.26136</v>
      </c>
      <c r="F255">
        <v>4.454</v>
      </c>
      <c r="G255">
        <f>(H255/1.39135)*$K$5</f>
        <v>0.7623060935063068</v>
      </c>
      <c r="H255">
        <f>(F255*1.190654)*$L$5</f>
        <v>2.651586458</v>
      </c>
      <c r="I255">
        <v>35.6483</v>
      </c>
      <c r="J255">
        <f>D255/(F255/3.362524)</f>
        <v>2.5</v>
      </c>
      <c r="K255">
        <f>G255/(H255/1.39135)</f>
        <v>0.4</v>
      </c>
      <c r="L255">
        <f>(H255/1.190654)/F255</f>
        <v>0.5</v>
      </c>
    </row>
    <row r="256">
      <c r="B256">
        <v>251</v>
      </c>
      <c r="C256">
        <v>36</v>
      </c>
      <c r="D256">
        <v>3.3115005275798772</v>
      </c>
      <c r="E256">
        <v>1.26136</v>
      </c>
      <c r="F256">
        <v>4.454</v>
      </c>
      <c r="G256">
        <f>(H256/1.39135)*$K$5</f>
        <v>0.7623060935063068</v>
      </c>
      <c r="H256">
        <f>(F256*1.190654)*$L$5</f>
        <v>2.651586458</v>
      </c>
      <c r="I256">
        <v>35.6483</v>
      </c>
      <c r="J256">
        <f>D256/(F256/3.362524)</f>
        <v>2.5</v>
      </c>
      <c r="K256">
        <f>G256/(H256/1.39135)</f>
        <v>0.4</v>
      </c>
      <c r="L256">
        <f>(H256/1.190654)/F256</f>
        <v>0.5</v>
      </c>
    </row>
    <row r="257">
      <c r="B257">
        <v>252</v>
      </c>
      <c r="C257">
        <v>36</v>
      </c>
      <c r="D257">
        <v>3.3115005275798772</v>
      </c>
      <c r="E257">
        <v>1.26136</v>
      </c>
      <c r="F257">
        <v>4.454</v>
      </c>
      <c r="G257">
        <f>(H257/1.39135)*$K$5</f>
        <v>0.7623060935063068</v>
      </c>
      <c r="H257">
        <f>(F257*1.190654)*$L$5</f>
        <v>2.651586458</v>
      </c>
      <c r="I257">
        <v>35.6483</v>
      </c>
      <c r="J257">
        <f>D257/(F257/3.362524)</f>
        <v>2.5</v>
      </c>
      <c r="K257">
        <f>G257/(H257/1.39135)</f>
        <v>0.4</v>
      </c>
      <c r="L257">
        <f>(H257/1.190654)/F257</f>
        <v>0.5</v>
      </c>
    </row>
    <row r="258">
      <c r="B258">
        <v>253</v>
      </c>
      <c r="C258">
        <v>37</v>
      </c>
      <c r="D258">
        <v>3.3115005275798772</v>
      </c>
      <c r="E258">
        <v>1.26136</v>
      </c>
      <c r="F258">
        <v>4.454</v>
      </c>
      <c r="G258">
        <f>(H258/1.39135)*$K$5</f>
        <v>0.7623060935063068</v>
      </c>
      <c r="H258">
        <f>(F258*1.190654)*$L$5</f>
        <v>2.651586458</v>
      </c>
      <c r="I258">
        <v>35.6483</v>
      </c>
      <c r="J258">
        <f>D258/(F258/3.362524)</f>
        <v>2.5</v>
      </c>
      <c r="K258">
        <f>G258/(H258/1.39135)</f>
        <v>0.4</v>
      </c>
      <c r="L258">
        <f>(H258/1.190654)/F258</f>
        <v>0.5</v>
      </c>
    </row>
    <row r="259">
      <c r="B259">
        <v>254</v>
      </c>
      <c r="C259">
        <v>37</v>
      </c>
      <c r="D259">
        <v>3.3115005275798772</v>
      </c>
      <c r="E259">
        <v>1.26136</v>
      </c>
      <c r="F259">
        <v>4.454</v>
      </c>
      <c r="G259">
        <f>(H259/1.39135)*$K$5</f>
        <v>0.7623060935063068</v>
      </c>
      <c r="H259">
        <f>(F259*1.190654)*$L$5</f>
        <v>2.651586458</v>
      </c>
      <c r="I259">
        <v>35.6483</v>
      </c>
      <c r="J259">
        <f>D259/(F259/3.362524)</f>
        <v>2.5</v>
      </c>
      <c r="K259">
        <f>G259/(H259/1.39135)</f>
        <v>0.4</v>
      </c>
      <c r="L259">
        <f>(H259/1.190654)/F259</f>
        <v>0.5</v>
      </c>
    </row>
    <row r="260">
      <c r="B260">
        <v>255</v>
      </c>
      <c r="C260">
        <v>37</v>
      </c>
      <c r="D260">
        <v>3.3115005275798772</v>
      </c>
      <c r="E260">
        <v>1.26136</v>
      </c>
      <c r="F260">
        <v>4.454</v>
      </c>
      <c r="G260">
        <f>(H260/1.39135)*$K$5</f>
        <v>0.7623060935063068</v>
      </c>
      <c r="H260">
        <f>(F260*1.190654)*$L$5</f>
        <v>2.651586458</v>
      </c>
      <c r="I260">
        <v>35.6483</v>
      </c>
      <c r="J260">
        <f>D260/(F260/3.362524)</f>
        <v>2.5</v>
      </c>
      <c r="K260">
        <f>G260/(H260/1.39135)</f>
        <v>0.4</v>
      </c>
      <c r="L260">
        <f>(H260/1.190654)/F260</f>
        <v>0.5</v>
      </c>
    </row>
    <row r="261">
      <c r="B261">
        <v>256</v>
      </c>
      <c r="C261">
        <v>37</v>
      </c>
      <c r="D261">
        <v>3.3115005275798772</v>
      </c>
      <c r="E261">
        <v>1.26136</v>
      </c>
      <c r="F261">
        <v>4.454</v>
      </c>
      <c r="G261">
        <f>(H261/1.39135)*$K$5</f>
        <v>0.7623060935063068</v>
      </c>
      <c r="H261">
        <f>(F261*1.190654)*$L$5</f>
        <v>2.651586458</v>
      </c>
      <c r="I261">
        <v>35.6483</v>
      </c>
      <c r="J261">
        <f>D261/(F261/3.362524)</f>
        <v>2.5</v>
      </c>
      <c r="K261">
        <f>G261/(H261/1.39135)</f>
        <v>0.4</v>
      </c>
      <c r="L261">
        <f>(H261/1.190654)/F261</f>
        <v>0.5</v>
      </c>
    </row>
    <row r="262">
      <c r="B262">
        <v>257</v>
      </c>
      <c r="C262">
        <v>37</v>
      </c>
      <c r="D262">
        <v>3.3115005275798772</v>
      </c>
      <c r="E262">
        <v>1.26136</v>
      </c>
      <c r="F262">
        <v>4.454</v>
      </c>
      <c r="G262">
        <f>(H262/1.39135)*$K$5</f>
        <v>0.7623060935063068</v>
      </c>
      <c r="H262">
        <f>(F262*1.190654)*$L$5</f>
        <v>2.651586458</v>
      </c>
      <c r="I262">
        <v>35.6483</v>
      </c>
      <c r="J262">
        <f>D262/(F262/3.362524)</f>
        <v>2.5</v>
      </c>
      <c r="K262">
        <f>G262/(H262/1.39135)</f>
        <v>0.4</v>
      </c>
      <c r="L262">
        <f>(H262/1.190654)/F262</f>
        <v>0.5</v>
      </c>
    </row>
    <row r="263">
      <c r="B263">
        <v>258</v>
      </c>
      <c r="C263">
        <v>37</v>
      </c>
      <c r="D263">
        <v>3.3115005275798772</v>
      </c>
      <c r="E263">
        <v>1.26136</v>
      </c>
      <c r="F263">
        <v>4.454</v>
      </c>
      <c r="G263">
        <f>(H263/1.39135)*$K$5</f>
        <v>0.7623060935063068</v>
      </c>
      <c r="H263">
        <f>(F263*1.190654)*$L$5</f>
        <v>2.651586458</v>
      </c>
      <c r="I263">
        <v>35.6483</v>
      </c>
      <c r="J263">
        <f>D263/(F263/3.362524)</f>
        <v>2.5</v>
      </c>
      <c r="K263">
        <f>G263/(H263/1.39135)</f>
        <v>0.4</v>
      </c>
      <c r="L263">
        <f>(H263/1.190654)/F263</f>
        <v>0.5</v>
      </c>
    </row>
    <row r="264">
      <c r="B264">
        <v>259</v>
      </c>
      <c r="C264">
        <v>37</v>
      </c>
      <c r="D264">
        <v>3.3115005275798772</v>
      </c>
      <c r="E264">
        <v>1.26136</v>
      </c>
      <c r="F264">
        <v>4.454</v>
      </c>
      <c r="G264">
        <f>(H264/1.39135)*$K$5</f>
        <v>0.7623060935063068</v>
      </c>
      <c r="H264">
        <f>(F264*1.190654)*$L$5</f>
        <v>2.651586458</v>
      </c>
      <c r="I264">
        <v>35.6483</v>
      </c>
      <c r="J264">
        <f>D264/(F264/3.362524)</f>
        <v>2.5</v>
      </c>
      <c r="K264">
        <f>G264/(H264/1.39135)</f>
        <v>0.4</v>
      </c>
      <c r="L264">
        <f>(H264/1.190654)/F264</f>
        <v>0.5</v>
      </c>
    </row>
    <row r="265">
      <c r="B265">
        <v>260</v>
      </c>
      <c r="C265">
        <v>38</v>
      </c>
      <c r="D265">
        <v>3.3115005275798772</v>
      </c>
      <c r="E265">
        <v>1.26136</v>
      </c>
      <c r="F265">
        <v>4.454</v>
      </c>
      <c r="G265">
        <f>(H265/1.39135)*$K$5</f>
        <v>0.7623060935063068</v>
      </c>
      <c r="H265">
        <f>(F265*1.190654)*$L$5</f>
        <v>2.651586458</v>
      </c>
      <c r="I265">
        <v>35.6483</v>
      </c>
      <c r="J265">
        <f>D265/(F265/3.362524)</f>
        <v>2.5</v>
      </c>
      <c r="K265">
        <f>G265/(H265/1.39135)</f>
        <v>0.4</v>
      </c>
      <c r="L265">
        <f>(H265/1.190654)/F265</f>
        <v>0.5</v>
      </c>
    </row>
    <row r="266">
      <c r="B266">
        <v>261</v>
      </c>
      <c r="C266">
        <v>38</v>
      </c>
      <c r="D266">
        <v>3.3115005275798772</v>
      </c>
      <c r="E266">
        <v>1.26136</v>
      </c>
      <c r="F266">
        <v>4.454</v>
      </c>
      <c r="G266">
        <f>(H266/1.39135)*$K$5</f>
        <v>0.7623060935063068</v>
      </c>
      <c r="H266">
        <f>(F266*1.190654)*$L$5</f>
        <v>2.651586458</v>
      </c>
      <c r="I266">
        <v>35.6483</v>
      </c>
      <c r="J266">
        <f>D266/(F266/3.362524)</f>
        <v>2.5</v>
      </c>
      <c r="K266">
        <f>G266/(H266/1.39135)</f>
        <v>0.4</v>
      </c>
      <c r="L266">
        <f>(H266/1.190654)/F266</f>
        <v>0.5</v>
      </c>
    </row>
    <row r="267">
      <c r="B267">
        <v>262</v>
      </c>
      <c r="C267">
        <v>38</v>
      </c>
      <c r="D267">
        <v>3.3115005275798772</v>
      </c>
      <c r="E267">
        <v>1.26136</v>
      </c>
      <c r="F267">
        <v>4.454</v>
      </c>
      <c r="G267">
        <f>(H267/1.39135)*$K$5</f>
        <v>0.7623060935063068</v>
      </c>
      <c r="H267">
        <f>(F267*1.190654)*$L$5</f>
        <v>2.651586458</v>
      </c>
      <c r="I267">
        <v>35.6483</v>
      </c>
      <c r="J267">
        <f>D267/(F267/3.362524)</f>
        <v>2.5</v>
      </c>
      <c r="K267">
        <f>G267/(H267/1.39135)</f>
        <v>0.4</v>
      </c>
      <c r="L267">
        <f>(H267/1.190654)/F267</f>
        <v>0.5</v>
      </c>
    </row>
    <row r="268">
      <c r="B268">
        <v>263</v>
      </c>
      <c r="C268">
        <v>38</v>
      </c>
      <c r="D268">
        <v>3.3115005275798772</v>
      </c>
      <c r="E268">
        <v>1.26136</v>
      </c>
      <c r="F268">
        <v>4.454</v>
      </c>
      <c r="G268">
        <f>(H268/1.39135)*$K$5</f>
        <v>0.7623060935063068</v>
      </c>
      <c r="H268">
        <f>(F268*1.190654)*$L$5</f>
        <v>2.651586458</v>
      </c>
      <c r="I268">
        <v>35.6483</v>
      </c>
      <c r="J268">
        <f>D268/(F268/3.362524)</f>
        <v>2.5</v>
      </c>
      <c r="K268">
        <f>G268/(H268/1.39135)</f>
        <v>0.4</v>
      </c>
      <c r="L268">
        <f>(H268/1.190654)/F268</f>
        <v>0.5</v>
      </c>
    </row>
    <row r="269">
      <c r="B269">
        <v>264</v>
      </c>
      <c r="C269">
        <v>38</v>
      </c>
      <c r="D269">
        <v>3.3115005275798772</v>
      </c>
      <c r="E269">
        <v>1.26136</v>
      </c>
      <c r="F269">
        <v>4.454</v>
      </c>
      <c r="G269">
        <f>(H269/1.39135)*$K$5</f>
        <v>0.7623060935063068</v>
      </c>
      <c r="H269">
        <f>(F269*1.190654)*$L$5</f>
        <v>2.651586458</v>
      </c>
      <c r="I269">
        <v>35.6483</v>
      </c>
      <c r="J269">
        <f>D269/(F269/3.362524)</f>
        <v>2.5</v>
      </c>
      <c r="K269">
        <f>G269/(H269/1.39135)</f>
        <v>0.4</v>
      </c>
      <c r="L269">
        <f>(H269/1.190654)/F269</f>
        <v>0.5</v>
      </c>
    </row>
    <row r="270">
      <c r="B270">
        <v>265</v>
      </c>
      <c r="C270">
        <v>38</v>
      </c>
      <c r="D270">
        <v>3.3115005275798772</v>
      </c>
      <c r="E270">
        <v>1.26136</v>
      </c>
      <c r="F270">
        <v>4.454</v>
      </c>
      <c r="G270">
        <f>(H270/1.39135)*$K$5</f>
        <v>0.7623060935063068</v>
      </c>
      <c r="H270">
        <f>(F270*1.190654)*$L$5</f>
        <v>2.651586458</v>
      </c>
      <c r="I270">
        <v>35.6483</v>
      </c>
      <c r="J270">
        <f>D270/(F270/3.362524)</f>
        <v>2.5</v>
      </c>
      <c r="K270">
        <f>G270/(H270/1.39135)</f>
        <v>0.4</v>
      </c>
      <c r="L270">
        <f>(H270/1.190654)/F270</f>
        <v>0.5</v>
      </c>
    </row>
    <row r="271">
      <c r="B271">
        <v>266</v>
      </c>
      <c r="C271">
        <f>B271/7</f>
        <v>38</v>
      </c>
      <c r="D271">
        <v>3.3115005275798772</v>
      </c>
      <c r="E271">
        <v>1.26136</v>
      </c>
      <c r="F271">
        <v>4.454</v>
      </c>
      <c r="G271">
        <f>(H271/1.39135)*$K$5</f>
        <v>0.7623060935063068</v>
      </c>
      <c r="H271">
        <f>(F271*1.190654)*$L$5</f>
        <v>2.651586458</v>
      </c>
      <c r="I271">
        <v>35.6483</v>
      </c>
      <c r="J271">
        <f>D271/(F271/3.362524)</f>
        <v>2.5</v>
      </c>
      <c r="K271">
        <f>G271/(H271/1.39135)</f>
        <v>0.4</v>
      </c>
      <c r="L271">
        <f>(H271/1.190654)/F271</f>
        <v>0.5</v>
      </c>
    </row>
    <row r="272">
      <c r="B272">
        <v>267</v>
      </c>
      <c r="C272">
        <v>39</v>
      </c>
      <c r="D272">
        <v>3.3115005275798772</v>
      </c>
      <c r="E272">
        <v>1.26136</v>
      </c>
      <c r="F272">
        <v>4.454</v>
      </c>
      <c r="G272">
        <f>(H272/1.39135)*$K$5</f>
        <v>0.7623060935063068</v>
      </c>
      <c r="H272">
        <f>(F272*1.190654)*$L$5</f>
        <v>2.651586458</v>
      </c>
      <c r="I272">
        <v>35.6483</v>
      </c>
      <c r="J272">
        <f>D272/(F272/3.362524)</f>
        <v>2.5</v>
      </c>
      <c r="K272">
        <f>G272/(H272/1.39135)</f>
        <v>0.4</v>
      </c>
      <c r="L272">
        <f>(H272/1.190654)/F272</f>
        <v>0.5</v>
      </c>
    </row>
    <row r="273">
      <c r="B273">
        <v>268</v>
      </c>
      <c r="C273">
        <v>39</v>
      </c>
      <c r="D273">
        <v>3.3115005275798772</v>
      </c>
      <c r="E273">
        <v>1.26136</v>
      </c>
      <c r="F273">
        <v>4.454</v>
      </c>
      <c r="G273">
        <f>(H273/1.39135)*$K$5</f>
        <v>0.7623060935063068</v>
      </c>
      <c r="H273">
        <f>(F273*1.190654)*$L$5</f>
        <v>2.651586458</v>
      </c>
      <c r="I273">
        <v>35.6483</v>
      </c>
      <c r="J273">
        <f>D273/(F273/3.362524)</f>
        <v>2.5</v>
      </c>
      <c r="K273">
        <f>G273/(H273/1.39135)</f>
        <v>0.4</v>
      </c>
      <c r="L273">
        <f>(H273/1.190654)/F273</f>
        <v>0.5</v>
      </c>
    </row>
    <row r="274">
      <c r="B274">
        <v>269</v>
      </c>
      <c r="C274">
        <v>39</v>
      </c>
      <c r="D274">
        <v>3.3115005275798772</v>
      </c>
      <c r="E274">
        <v>1.26136</v>
      </c>
      <c r="F274">
        <v>4.454</v>
      </c>
      <c r="G274">
        <f>(H274/1.39135)*$K$5</f>
        <v>0.7623060935063068</v>
      </c>
      <c r="H274">
        <f>(F274*1.190654)*$L$5</f>
        <v>2.651586458</v>
      </c>
      <c r="I274">
        <v>35.6483</v>
      </c>
      <c r="J274">
        <f>D274/(F274/3.362524)</f>
        <v>2.5</v>
      </c>
      <c r="K274">
        <f>G274/(H274/1.39135)</f>
        <v>0.4</v>
      </c>
      <c r="L274">
        <f>(H274/1.190654)/F274</f>
        <v>0.5</v>
      </c>
    </row>
    <row r="275">
      <c r="B275">
        <v>270</v>
      </c>
      <c r="C275">
        <v>39</v>
      </c>
      <c r="D275">
        <v>3.3115005275798772</v>
      </c>
      <c r="E275">
        <v>1.26136</v>
      </c>
      <c r="F275">
        <v>4.454</v>
      </c>
      <c r="G275">
        <f>(H275/1.39135)*$K$5</f>
        <v>0.7623060935063068</v>
      </c>
      <c r="H275">
        <f>(F275*1.190654)*$L$5</f>
        <v>2.651586458</v>
      </c>
      <c r="I275">
        <v>35.6483</v>
      </c>
      <c r="J275">
        <f>D275/(F275/3.362524)</f>
        <v>2.5</v>
      </c>
      <c r="K275">
        <f>G275/(H275/1.39135)</f>
        <v>0.4</v>
      </c>
      <c r="L275">
        <f>(H275/1.190654)/F275</f>
        <v>0.5</v>
      </c>
    </row>
    <row r="276">
      <c r="B276">
        <v>271</v>
      </c>
      <c r="C276">
        <v>39</v>
      </c>
      <c r="D276">
        <v>3.3115005275798772</v>
      </c>
      <c r="E276">
        <v>1.26136</v>
      </c>
      <c r="F276">
        <v>4.454</v>
      </c>
      <c r="G276">
        <f>(H276/1.39135)*$K$5</f>
        <v>0.7623060935063068</v>
      </c>
      <c r="H276">
        <f>(F276*1.190654)*$L$5</f>
        <v>2.651586458</v>
      </c>
      <c r="I276">
        <v>35.6483</v>
      </c>
      <c r="J276">
        <f>D276/(F276/3.362524)</f>
        <v>2.5</v>
      </c>
      <c r="K276">
        <f>G276/(H276/1.39135)</f>
        <v>0.4</v>
      </c>
      <c r="L276">
        <f>(H276/1.190654)/F276</f>
        <v>0.5</v>
      </c>
    </row>
    <row r="277">
      <c r="B277">
        <v>272</v>
      </c>
      <c r="C277">
        <v>39</v>
      </c>
      <c r="D277">
        <v>3.3115005275798772</v>
      </c>
      <c r="E277">
        <v>1.26136</v>
      </c>
      <c r="F277">
        <v>4.454</v>
      </c>
      <c r="G277">
        <f>(H277/1.39135)*$K$5</f>
        <v>0.7623060935063068</v>
      </c>
      <c r="H277">
        <f>(F277*1.190654)*$L$5</f>
        <v>2.651586458</v>
      </c>
      <c r="I277">
        <v>35.6483</v>
      </c>
      <c r="J277">
        <f>D277/(F277/3.362524)</f>
        <v>2.5</v>
      </c>
      <c r="K277">
        <f>G277/(H277/1.39135)</f>
        <v>0.4</v>
      </c>
      <c r="L277">
        <f>(H277/1.190654)/F277</f>
        <v>0.5</v>
      </c>
    </row>
    <row r="278">
      <c r="B278">
        <v>273</v>
      </c>
      <c r="C278">
        <f>B278/7</f>
        <v>39</v>
      </c>
      <c r="D278">
        <v>3.3115005275798772</v>
      </c>
      <c r="E278">
        <v>1.26136</v>
      </c>
      <c r="F278">
        <v>4.454</v>
      </c>
      <c r="G278">
        <f>(H278/1.39135)*$K$5</f>
        <v>0.7623060935063068</v>
      </c>
      <c r="H278">
        <f>(F278*1.190654)*$L$5</f>
        <v>2.651586458</v>
      </c>
      <c r="I278">
        <v>35.6483</v>
      </c>
      <c r="J278">
        <f>D278/(F278/3.362524)</f>
        <v>2.5</v>
      </c>
      <c r="K278">
        <f>G278/(H278/1.39135)</f>
        <v>0.4</v>
      </c>
      <c r="L278">
        <f>(H278/1.190654)/F278</f>
        <v>0.5</v>
      </c>
    </row>
    <row r="279">
      <c r="B279">
        <v>274</v>
      </c>
      <c r="C279">
        <v>40</v>
      </c>
      <c r="D279">
        <v>3.4847632314297234</v>
      </c>
      <c r="E279">
        <v>1.26136</v>
      </c>
      <c r="F279">
        <v>4.68704</v>
      </c>
      <c r="G279">
        <f>(H279/1.39135)*$K$5</f>
        <v>0.802191098452582</v>
      </c>
      <c r="H279">
        <f>(F279*1.190654)*$L$5</f>
        <v>2.79032146208</v>
      </c>
      <c r="I279">
        <v>35.6483</v>
      </c>
      <c r="J279">
        <f>D279/(F279/3.362524)</f>
        <v>2.5</v>
      </c>
      <c r="K279">
        <f>G279/(H279/1.39135)</f>
        <v>0.4</v>
      </c>
      <c r="L279">
        <f>(H279/1.190654)/F279</f>
        <v>0.5</v>
      </c>
    </row>
    <row r="280">
      <c r="B280">
        <v>275</v>
      </c>
      <c r="C280">
        <v>40</v>
      </c>
      <c r="D280">
        <v>3.4847632314297234</v>
      </c>
      <c r="E280">
        <v>1.26136</v>
      </c>
      <c r="F280">
        <v>4.68704</v>
      </c>
      <c r="G280">
        <f>(H280/1.39135)*$K$5</f>
        <v>0.802191098452582</v>
      </c>
      <c r="H280">
        <f>(F280*1.190654)*$L$5</f>
        <v>2.79032146208</v>
      </c>
      <c r="I280">
        <v>35.6483</v>
      </c>
      <c r="J280">
        <f>D280/(F280/3.362524)</f>
        <v>2.5</v>
      </c>
      <c r="K280">
        <f>G280/(H280/1.39135)</f>
        <v>0.4</v>
      </c>
      <c r="L280">
        <f>(H280/1.190654)/F280</f>
        <v>0.5</v>
      </c>
    </row>
    <row r="281">
      <c r="B281">
        <v>276</v>
      </c>
      <c r="C281">
        <v>40</v>
      </c>
      <c r="D281">
        <v>3.4847632314297234</v>
      </c>
      <c r="E281">
        <v>1.26136</v>
      </c>
      <c r="F281">
        <v>4.68704</v>
      </c>
      <c r="G281">
        <f>(H281/1.39135)*$K$5</f>
        <v>0.802191098452582</v>
      </c>
      <c r="H281">
        <f>(F281*1.190654)*$L$5</f>
        <v>2.79032146208</v>
      </c>
      <c r="I281">
        <v>35.6483</v>
      </c>
      <c r="J281">
        <f>D281/(F281/3.362524)</f>
        <v>2.5</v>
      </c>
      <c r="K281">
        <f>G281/(H281/1.39135)</f>
        <v>0.4</v>
      </c>
      <c r="L281">
        <f>(H281/1.190654)/F281</f>
        <v>0.5</v>
      </c>
    </row>
    <row r="282">
      <c r="B282">
        <v>277</v>
      </c>
      <c r="C282">
        <v>40</v>
      </c>
      <c r="D282">
        <v>3.4847632314297234</v>
      </c>
      <c r="E282">
        <v>1.26136</v>
      </c>
      <c r="F282">
        <v>4.68704</v>
      </c>
      <c r="G282">
        <f>(H282/1.39135)*$K$5</f>
        <v>0.802191098452582</v>
      </c>
      <c r="H282">
        <f>(F282*1.190654)*$L$5</f>
        <v>2.79032146208</v>
      </c>
      <c r="I282">
        <v>35.6483</v>
      </c>
      <c r="J282">
        <f>D282/(F282/3.362524)</f>
        <v>2.5</v>
      </c>
      <c r="K282">
        <f>G282/(H282/1.39135)</f>
        <v>0.4</v>
      </c>
      <c r="L282">
        <f>(H282/1.190654)/F282</f>
        <v>0.5</v>
      </c>
    </row>
    <row r="283">
      <c r="B283">
        <v>278</v>
      </c>
      <c r="C283">
        <v>40</v>
      </c>
      <c r="D283">
        <v>3.4847632314297234</v>
      </c>
      <c r="E283">
        <v>1.26136</v>
      </c>
      <c r="F283">
        <v>4.68704</v>
      </c>
      <c r="G283">
        <f>(H283/1.39135)*$K$5</f>
        <v>0.802191098452582</v>
      </c>
      <c r="H283">
        <f>(F283*1.190654)*$L$5</f>
        <v>2.79032146208</v>
      </c>
      <c r="I283">
        <v>35.6483</v>
      </c>
      <c r="J283">
        <f>D283/(F283/3.362524)</f>
        <v>2.5</v>
      </c>
      <c r="K283">
        <f>G283/(H283/1.39135)</f>
        <v>0.4</v>
      </c>
      <c r="L283">
        <f>(H283/1.190654)/F283</f>
        <v>0.5</v>
      </c>
    </row>
    <row r="284">
      <c r="B284">
        <v>279</v>
      </c>
      <c r="C284">
        <v>40</v>
      </c>
      <c r="D284">
        <v>3.4847632314297234</v>
      </c>
      <c r="E284">
        <v>1.26136</v>
      </c>
      <c r="F284">
        <v>4.68704</v>
      </c>
      <c r="G284">
        <f>(H284/1.39135)*$K$5</f>
        <v>0.802191098452582</v>
      </c>
      <c r="H284">
        <f>(F284*1.190654)*$L$5</f>
        <v>2.79032146208</v>
      </c>
      <c r="I284">
        <v>35.6483</v>
      </c>
      <c r="J284">
        <f>D284/(F284/3.362524)</f>
        <v>2.5</v>
      </c>
      <c r="K284">
        <f>G284/(H284/1.39135)</f>
        <v>0.4</v>
      </c>
      <c r="L284">
        <f>(H284/1.190654)/F284</f>
        <v>0.5</v>
      </c>
    </row>
    <row r="285">
      <c r="B285">
        <v>280</v>
      </c>
      <c r="C285">
        <f>B285/7</f>
        <v>40</v>
      </c>
      <c r="D285">
        <v>3.4847632314297234</v>
      </c>
      <c r="E285">
        <v>1.26136</v>
      </c>
      <c r="F285">
        <v>4.68704</v>
      </c>
      <c r="G285">
        <f>(H285/1.39135)*$K$5</f>
        <v>0.802191098452582</v>
      </c>
      <c r="H285">
        <f>(F285*1.190654)*$L$5</f>
        <v>2.79032146208</v>
      </c>
      <c r="I285">
        <v>35.6483</v>
      </c>
      <c r="J285">
        <f>D285/(F285/3.362524)</f>
        <v>2.5</v>
      </c>
      <c r="K285">
        <f>G285/(H285/1.39135)</f>
        <v>0.4</v>
      </c>
      <c r="L285">
        <f>(H285/1.190654)/F285</f>
        <v>0.5</v>
      </c>
    </row>
    <row r="286">
      <c r="B286">
        <v>281</v>
      </c>
      <c r="C286">
        <v>41</v>
      </c>
      <c r="D286">
        <v>3.4847632314297234</v>
      </c>
      <c r="E286">
        <v>1.26136</v>
      </c>
      <c r="F286">
        <v>4.68704</v>
      </c>
      <c r="G286">
        <f>(H286/1.39135)*$K$5</f>
        <v>0.802191098452582</v>
      </c>
      <c r="H286">
        <f>(F286*1.190654)*$L$5</f>
        <v>2.79032146208</v>
      </c>
      <c r="I286">
        <v>35.6483</v>
      </c>
      <c r="J286">
        <f>D286/(F286/3.362524)</f>
        <v>2.5</v>
      </c>
      <c r="K286">
        <f>G286/(H286/1.39135)</f>
        <v>0.4</v>
      </c>
      <c r="L286">
        <f>(H286/1.190654)/F286</f>
        <v>0.5</v>
      </c>
    </row>
    <row r="287">
      <c r="B287">
        <v>282</v>
      </c>
      <c r="C287">
        <v>41</v>
      </c>
      <c r="D287">
        <v>3.4847632314297234</v>
      </c>
      <c r="E287">
        <v>1.26136</v>
      </c>
      <c r="F287">
        <v>4.68704</v>
      </c>
      <c r="G287">
        <f>(H287/1.39135)*$K$5</f>
        <v>0.802191098452582</v>
      </c>
      <c r="H287">
        <f>(F287*1.190654)*$L$5</f>
        <v>2.79032146208</v>
      </c>
      <c r="I287">
        <v>35.6483</v>
      </c>
      <c r="J287">
        <f>D287/(F287/3.362524)</f>
        <v>2.5</v>
      </c>
      <c r="K287">
        <f>G287/(H287/1.39135)</f>
        <v>0.4</v>
      </c>
      <c r="L287">
        <f>(H287/1.190654)/F287</f>
        <v>0.5</v>
      </c>
    </row>
    <row r="288">
      <c r="B288">
        <v>283</v>
      </c>
      <c r="C288">
        <v>41</v>
      </c>
      <c r="D288">
        <v>3.4847632314297234</v>
      </c>
      <c r="E288">
        <v>1.26136</v>
      </c>
      <c r="F288">
        <v>4.68704</v>
      </c>
      <c r="G288">
        <f>(H288/1.39135)*$K$5</f>
        <v>0.802191098452582</v>
      </c>
      <c r="H288">
        <f>(F288*1.190654)*$L$5</f>
        <v>2.79032146208</v>
      </c>
      <c r="I288">
        <v>35.6483</v>
      </c>
      <c r="J288">
        <f>D288/(F288/3.362524)</f>
        <v>2.5</v>
      </c>
      <c r="K288">
        <f>G288/(H288/1.39135)</f>
        <v>0.4</v>
      </c>
      <c r="L288">
        <f>(H288/1.190654)/F288</f>
        <v>0.5</v>
      </c>
    </row>
    <row r="289">
      <c r="B289">
        <v>284</v>
      </c>
      <c r="C289">
        <v>41</v>
      </c>
      <c r="D289">
        <v>3.4847632314297234</v>
      </c>
      <c r="E289">
        <v>1.26136</v>
      </c>
      <c r="F289">
        <v>4.68704</v>
      </c>
      <c r="G289">
        <f>(H289/1.39135)*$K$5</f>
        <v>0.802191098452582</v>
      </c>
      <c r="H289">
        <f>(F289*1.190654)*$L$5</f>
        <v>2.79032146208</v>
      </c>
      <c r="I289">
        <v>35.6483</v>
      </c>
      <c r="J289">
        <f>D289/(F289/3.362524)</f>
        <v>2.5</v>
      </c>
      <c r="K289">
        <f>G289/(H289/1.39135)</f>
        <v>0.4</v>
      </c>
      <c r="L289">
        <f>(H289/1.190654)/F289</f>
        <v>0.5</v>
      </c>
    </row>
    <row r="290">
      <c r="B290">
        <v>285</v>
      </c>
      <c r="C290">
        <v>41</v>
      </c>
      <c r="D290">
        <v>3.4847632314297234</v>
      </c>
      <c r="E290">
        <v>1.26136</v>
      </c>
      <c r="F290">
        <v>4.68704</v>
      </c>
      <c r="G290">
        <f>(H290/1.39135)*$K$5</f>
        <v>0.802191098452582</v>
      </c>
      <c r="H290">
        <f>(F290*1.190654)*$L$5</f>
        <v>2.79032146208</v>
      </c>
      <c r="I290">
        <v>35.6483</v>
      </c>
      <c r="J290">
        <f>D290/(F290/3.362524)</f>
        <v>2.5</v>
      </c>
      <c r="K290">
        <f>G290/(H290/1.39135)</f>
        <v>0.4</v>
      </c>
      <c r="L290">
        <f>(H290/1.190654)/F290</f>
        <v>0.5</v>
      </c>
    </row>
    <row r="291">
      <c r="B291">
        <v>286</v>
      </c>
      <c r="C291">
        <v>41</v>
      </c>
      <c r="D291">
        <v>3.4847632314297234</v>
      </c>
      <c r="E291">
        <v>1.26136</v>
      </c>
      <c r="F291">
        <v>4.68704</v>
      </c>
      <c r="G291">
        <f>(H291/1.39135)*$K$5</f>
        <v>0.802191098452582</v>
      </c>
      <c r="H291">
        <f>(F291*1.190654)*$L$5</f>
        <v>2.79032146208</v>
      </c>
      <c r="I291">
        <v>35.6483</v>
      </c>
      <c r="J291">
        <f>D291/(F291/3.362524)</f>
        <v>2.5</v>
      </c>
      <c r="K291">
        <f>G291/(H291/1.39135)</f>
        <v>0.4</v>
      </c>
      <c r="L291">
        <f>(H291/1.190654)/F291</f>
        <v>0.5</v>
      </c>
    </row>
    <row r="292">
      <c r="B292">
        <v>287</v>
      </c>
      <c r="C292">
        <f>B292/7</f>
        <v>41</v>
      </c>
      <c r="D292">
        <v>3.4847632314297234</v>
      </c>
      <c r="E292">
        <v>1.26136</v>
      </c>
      <c r="F292">
        <v>4.68704</v>
      </c>
      <c r="G292">
        <f>(H292/1.39135)*$K$5</f>
        <v>0.802191098452582</v>
      </c>
      <c r="H292">
        <f>(F292*1.190654)*$L$5</f>
        <v>2.79032146208</v>
      </c>
      <c r="I292">
        <v>35.6483</v>
      </c>
      <c r="J292">
        <f>D292/(F292/3.362524)</f>
        <v>2.5</v>
      </c>
      <c r="K292">
        <f>G292/(H292/1.39135)</f>
        <v>0.4</v>
      </c>
      <c r="L292">
        <f>(H292/1.190654)/F292</f>
        <v>0.5</v>
      </c>
    </row>
    <row r="293">
      <c r="B293">
        <v>288</v>
      </c>
      <c r="C293">
        <v>42</v>
      </c>
      <c r="D293">
        <v>3.4847632314297234</v>
      </c>
      <c r="E293">
        <v>1.26136</v>
      </c>
      <c r="F293">
        <v>4.68704</v>
      </c>
      <c r="G293">
        <f>(H293/1.39135)*$K$5</f>
        <v>0.802191098452582</v>
      </c>
      <c r="H293">
        <f>(F293*1.190654)*$L$5</f>
        <v>2.79032146208</v>
      </c>
      <c r="I293">
        <v>35.6483</v>
      </c>
      <c r="J293">
        <f>D293/(F293/3.362524)</f>
        <v>2.5</v>
      </c>
      <c r="K293">
        <f>G293/(H293/1.39135)</f>
        <v>0.4</v>
      </c>
      <c r="L293">
        <f>(H293/1.190654)/F293</f>
        <v>0.5</v>
      </c>
    </row>
    <row r="294">
      <c r="B294">
        <v>289</v>
      </c>
      <c r="C294">
        <v>42</v>
      </c>
      <c r="D294">
        <v>3.4847632314297234</v>
      </c>
      <c r="E294">
        <v>1.26136</v>
      </c>
      <c r="F294">
        <v>4.68704</v>
      </c>
      <c r="G294">
        <f>(H294/1.39135)*$K$5</f>
        <v>0.802191098452582</v>
      </c>
      <c r="H294">
        <f>(F294*1.190654)*$L$5</f>
        <v>2.79032146208</v>
      </c>
      <c r="I294">
        <v>35.6483</v>
      </c>
      <c r="J294">
        <f>D294/(F294/3.362524)</f>
        <v>2.5</v>
      </c>
      <c r="K294">
        <f>G294/(H294/1.39135)</f>
        <v>0.4</v>
      </c>
      <c r="L294">
        <f>(H294/1.190654)/F294</f>
        <v>0.5</v>
      </c>
    </row>
    <row r="295">
      <c r="B295">
        <v>290</v>
      </c>
      <c r="C295">
        <v>42</v>
      </c>
      <c r="D295">
        <v>3.4847632314297234</v>
      </c>
      <c r="E295">
        <v>1.26136</v>
      </c>
      <c r="F295">
        <v>4.68704</v>
      </c>
      <c r="G295">
        <f>(H295/1.39135)*$K$5</f>
        <v>0.802191098452582</v>
      </c>
      <c r="H295">
        <f>(F295*1.190654)*$L$5</f>
        <v>2.79032146208</v>
      </c>
      <c r="I295">
        <v>35.6483</v>
      </c>
      <c r="J295">
        <f>D295/(F295/3.362524)</f>
        <v>2.5</v>
      </c>
      <c r="K295">
        <f>G295/(H295/1.39135)</f>
        <v>0.4</v>
      </c>
      <c r="L295">
        <f>(H295/1.190654)/F295</f>
        <v>0.5</v>
      </c>
    </row>
    <row r="296">
      <c r="B296">
        <v>291</v>
      </c>
      <c r="C296">
        <v>42</v>
      </c>
      <c r="D296">
        <v>3.4847632314297234</v>
      </c>
      <c r="E296">
        <v>1.26136</v>
      </c>
      <c r="F296">
        <v>4.68704</v>
      </c>
      <c r="G296">
        <f>(H296/1.39135)*$K$5</f>
        <v>0.802191098452582</v>
      </c>
      <c r="H296">
        <f>(F296*1.190654)*$L$5</f>
        <v>2.79032146208</v>
      </c>
      <c r="I296">
        <v>35.6483</v>
      </c>
      <c r="J296">
        <f>D296/(F296/3.362524)</f>
        <v>2.5</v>
      </c>
      <c r="K296">
        <f>G296/(H296/1.39135)</f>
        <v>0.4</v>
      </c>
      <c r="L296">
        <f>(H296/1.190654)/F296</f>
        <v>0.5</v>
      </c>
    </row>
    <row r="297">
      <c r="B297">
        <v>292</v>
      </c>
      <c r="C297">
        <v>42</v>
      </c>
      <c r="D297">
        <v>3.4847632314297234</v>
      </c>
      <c r="E297">
        <v>1.26136</v>
      </c>
      <c r="F297">
        <v>4.68704</v>
      </c>
      <c r="G297">
        <f>(H297/1.39135)*$K$5</f>
        <v>0.802191098452582</v>
      </c>
      <c r="H297">
        <f>(F297*1.190654)*$L$5</f>
        <v>2.79032146208</v>
      </c>
      <c r="I297">
        <v>35.6483</v>
      </c>
      <c r="J297">
        <f>D297/(F297/3.362524)</f>
        <v>2.5</v>
      </c>
      <c r="K297">
        <f>G297/(H297/1.39135)</f>
        <v>0.4</v>
      </c>
      <c r="L297">
        <f>(H297/1.190654)/F297</f>
        <v>0.5</v>
      </c>
    </row>
    <row r="298">
      <c r="B298">
        <v>293</v>
      </c>
      <c r="C298">
        <v>42</v>
      </c>
      <c r="D298">
        <v>3.4847632314297234</v>
      </c>
      <c r="E298">
        <v>1.26136</v>
      </c>
      <c r="F298">
        <v>4.68704</v>
      </c>
      <c r="G298">
        <f>(H298/1.39135)*$K$5</f>
        <v>0.802191098452582</v>
      </c>
      <c r="H298">
        <f>(F298*1.190654)*$L$5</f>
        <v>2.79032146208</v>
      </c>
      <c r="I298">
        <v>35.6483</v>
      </c>
      <c r="J298">
        <f>D298/(F298/3.362524)</f>
        <v>2.5</v>
      </c>
      <c r="K298">
        <f>G298/(H298/1.39135)</f>
        <v>0.4</v>
      </c>
      <c r="L298">
        <f>(H298/1.190654)/F298</f>
        <v>0.5</v>
      </c>
    </row>
    <row r="299">
      <c r="B299">
        <v>294</v>
      </c>
      <c r="C299">
        <f>B299/7</f>
        <v>42</v>
      </c>
      <c r="D299">
        <v>3.4847632314297234</v>
      </c>
      <c r="E299">
        <v>1.26136</v>
      </c>
      <c r="F299">
        <v>4.68704</v>
      </c>
      <c r="G299">
        <f>(H299/1.39135)*$K$5</f>
        <v>0.802191098452582</v>
      </c>
      <c r="H299">
        <f>(F299*1.190654)*$L$5</f>
        <v>2.79032146208</v>
      </c>
      <c r="I299">
        <v>35.6483</v>
      </c>
      <c r="J299">
        <f>D299/(F299/3.362524)</f>
        <v>2.5</v>
      </c>
      <c r="K299">
        <f>G299/(H299/1.39135)</f>
        <v>0.4</v>
      </c>
      <c r="L299">
        <f>(H299/1.190654)/F299</f>
        <v>0.5</v>
      </c>
    </row>
    <row r="300">
      <c r="B300">
        <v>295</v>
      </c>
      <c r="C300">
        <v>43</v>
      </c>
      <c r="D300">
        <v>3.4847632314297234</v>
      </c>
      <c r="E300">
        <v>1.26136</v>
      </c>
      <c r="F300">
        <v>4.68704</v>
      </c>
      <c r="G300">
        <f>(H300/1.39135)*$K$5</f>
        <v>0.802191098452582</v>
      </c>
      <c r="H300">
        <f>(F300*1.190654)*$L$5</f>
        <v>2.79032146208</v>
      </c>
      <c r="I300">
        <v>35.6483</v>
      </c>
      <c r="J300">
        <f>D300/(F300/3.362524)</f>
        <v>2.5</v>
      </c>
      <c r="K300">
        <f>G300/(H300/1.39135)</f>
        <v>0.4</v>
      </c>
      <c r="L300">
        <f>(H300/1.190654)/F300</f>
        <v>0.5</v>
      </c>
    </row>
    <row r="301">
      <c r="B301">
        <v>296</v>
      </c>
      <c r="C301">
        <v>43</v>
      </c>
      <c r="D301">
        <v>3.4847632314297234</v>
      </c>
      <c r="E301">
        <v>1.26136</v>
      </c>
      <c r="F301">
        <v>4.68704</v>
      </c>
      <c r="G301">
        <f>(H301/1.39135)*$K$5</f>
        <v>0.802191098452582</v>
      </c>
      <c r="H301">
        <f>(F301*1.190654)*$L$5</f>
        <v>2.79032146208</v>
      </c>
      <c r="I301">
        <v>35.6483</v>
      </c>
      <c r="J301">
        <f>D301/(F301/3.362524)</f>
        <v>2.5</v>
      </c>
      <c r="K301">
        <f>G301/(H301/1.39135)</f>
        <v>0.4</v>
      </c>
      <c r="L301">
        <f>(H301/1.190654)/F301</f>
        <v>0.5</v>
      </c>
    </row>
    <row r="302">
      <c r="B302">
        <v>297</v>
      </c>
      <c r="C302">
        <v>43</v>
      </c>
      <c r="D302">
        <v>3.4847632314297234</v>
      </c>
      <c r="E302">
        <v>1.26136</v>
      </c>
      <c r="F302">
        <v>4.68704</v>
      </c>
      <c r="G302">
        <f>(H302/1.39135)*$K$5</f>
        <v>0.802191098452582</v>
      </c>
      <c r="H302">
        <f>(F302*1.190654)*$L$5</f>
        <v>2.79032146208</v>
      </c>
      <c r="I302">
        <v>35.6483</v>
      </c>
      <c r="J302">
        <f>D302/(F302/3.362524)</f>
        <v>2.5</v>
      </c>
      <c r="K302">
        <f>G302/(H302/1.39135)</f>
        <v>0.4</v>
      </c>
      <c r="L302">
        <f>(H302/1.190654)/F302</f>
        <v>0.5</v>
      </c>
    </row>
    <row r="303">
      <c r="B303">
        <v>298</v>
      </c>
      <c r="C303">
        <v>43</v>
      </c>
      <c r="D303">
        <v>3.4847632314297234</v>
      </c>
      <c r="E303">
        <v>1.26136</v>
      </c>
      <c r="F303">
        <v>4.68704</v>
      </c>
      <c r="G303">
        <f>(H303/1.39135)*$K$5</f>
        <v>0.802191098452582</v>
      </c>
      <c r="H303">
        <f>(F303*1.190654)*$L$5</f>
        <v>2.79032146208</v>
      </c>
      <c r="I303">
        <v>35.6483</v>
      </c>
      <c r="J303">
        <f>D303/(F303/3.362524)</f>
        <v>2.5</v>
      </c>
      <c r="K303">
        <f>G303/(H303/1.39135)</f>
        <v>0.4</v>
      </c>
      <c r="L303">
        <f>(H303/1.190654)/F303</f>
        <v>0.5</v>
      </c>
    </row>
    <row r="304">
      <c r="B304">
        <v>299</v>
      </c>
      <c r="C304">
        <v>43</v>
      </c>
      <c r="D304">
        <v>3.4847632314297234</v>
      </c>
      <c r="E304">
        <v>1.26136</v>
      </c>
      <c r="F304">
        <v>4.68704</v>
      </c>
      <c r="G304">
        <f>(H304/1.39135)*$K$5</f>
        <v>0.802191098452582</v>
      </c>
      <c r="H304">
        <f>(F304*1.190654)*$L$5</f>
        <v>2.79032146208</v>
      </c>
      <c r="I304">
        <v>35.6483</v>
      </c>
      <c r="J304">
        <f>D304/(F304/3.362524)</f>
        <v>2.5</v>
      </c>
      <c r="K304">
        <f>G304/(H304/1.39135)</f>
        <v>0.4</v>
      </c>
      <c r="L304">
        <f>(H304/1.190654)/F304</f>
        <v>0.5</v>
      </c>
    </row>
    <row r="305">
      <c r="B305">
        <v>300</v>
      </c>
      <c r="C305">
        <v>43</v>
      </c>
      <c r="D305">
        <v>3.4847632314297234</v>
      </c>
      <c r="E305">
        <v>1.26136</v>
      </c>
      <c r="F305">
        <v>4.68704</v>
      </c>
      <c r="G305">
        <f>(H305/1.39135)*$K$5</f>
        <v>0.802191098452582</v>
      </c>
      <c r="H305">
        <f>(F305*1.190654)*$L$5</f>
        <v>2.79032146208</v>
      </c>
      <c r="I305">
        <v>35.6483</v>
      </c>
      <c r="J305">
        <f>D305/(F305/3.362524)</f>
        <v>2.5</v>
      </c>
      <c r="K305">
        <f>G305/(H305/1.39135)</f>
        <v>0.4</v>
      </c>
      <c r="L305">
        <f>(H305/1.190654)/F305</f>
        <v>0.5</v>
      </c>
    </row>
    <row r="306">
      <c r="B306">
        <v>301</v>
      </c>
      <c r="C306">
        <f>B306/7</f>
        <v>43</v>
      </c>
      <c r="D306">
        <v>3.4847632314297234</v>
      </c>
      <c r="E306">
        <v>1.26136</v>
      </c>
      <c r="F306">
        <v>4.68704</v>
      </c>
      <c r="G306">
        <f>(H306/1.39135)*$K$5</f>
        <v>0.802191098452582</v>
      </c>
      <c r="H306">
        <f>(F306*1.190654)*$L$5</f>
        <v>2.79032146208</v>
      </c>
      <c r="I306">
        <v>35.6483</v>
      </c>
      <c r="J306">
        <f>D306/(F306/3.362524)</f>
        <v>2.5</v>
      </c>
      <c r="K306">
        <f>G306/(H306/1.39135)</f>
        <v>0.4</v>
      </c>
      <c r="L306">
        <f>(H306/1.190654)/F306</f>
        <v>0.5</v>
      </c>
    </row>
    <row r="307">
      <c r="B307">
        <v>302</v>
      </c>
      <c r="C307">
        <v>44</v>
      </c>
      <c r="D307">
        <v>3.4847632314297234</v>
      </c>
      <c r="E307">
        <v>1.26136</v>
      </c>
      <c r="F307">
        <v>4.68704</v>
      </c>
      <c r="G307">
        <f>(H307/1.39135)*$K$5</f>
        <v>0.802191098452582</v>
      </c>
      <c r="H307">
        <f>(F307*1.190654)*$L$5</f>
        <v>2.79032146208</v>
      </c>
      <c r="I307">
        <v>35.6483</v>
      </c>
      <c r="J307">
        <f>D307/(F307/3.362524)</f>
        <v>2.5</v>
      </c>
      <c r="K307">
        <f>G307/(H307/1.39135)</f>
        <v>0.4</v>
      </c>
      <c r="L307">
        <f>(H307/1.190654)/F307</f>
        <v>0.5</v>
      </c>
    </row>
    <row r="308">
      <c r="B308">
        <v>303</v>
      </c>
      <c r="C308">
        <v>44</v>
      </c>
      <c r="D308">
        <v>3.4847632314297234</v>
      </c>
      <c r="E308">
        <v>1.26136</v>
      </c>
      <c r="F308">
        <v>4.68704</v>
      </c>
      <c r="G308">
        <f>(H308/1.39135)*$K$5</f>
        <v>0.802191098452582</v>
      </c>
      <c r="H308">
        <f>(F308*1.190654)*$L$5</f>
        <v>2.79032146208</v>
      </c>
      <c r="I308">
        <v>35.6483</v>
      </c>
      <c r="J308">
        <f>D308/(F308/3.362524)</f>
        <v>2.5</v>
      </c>
      <c r="K308">
        <f>G308/(H308/1.39135)</f>
        <v>0.4</v>
      </c>
      <c r="L308">
        <f>(H308/1.190654)/F308</f>
        <v>0.5</v>
      </c>
    </row>
    <row r="309">
      <c r="B309">
        <v>304</v>
      </c>
      <c r="C309">
        <v>44</v>
      </c>
      <c r="D309">
        <v>3.4847632314297234</v>
      </c>
      <c r="E309">
        <v>1.26136</v>
      </c>
      <c r="F309">
        <v>4.68704</v>
      </c>
      <c r="G309">
        <f>(H309/1.39135)*$K$5</f>
        <v>0.802191098452582</v>
      </c>
      <c r="H309">
        <f>(F309*1.190654)*$L$5</f>
        <v>2.79032146208</v>
      </c>
      <c r="I309">
        <v>35.6483</v>
      </c>
      <c r="J309">
        <f>D309/(F309/3.362524)</f>
        <v>2.5</v>
      </c>
      <c r="K309">
        <f>G309/(H309/1.39135)</f>
        <v>0.4</v>
      </c>
      <c r="L309">
        <f>(H309/1.190654)/F309</f>
        <v>0.5</v>
      </c>
    </row>
    <row r="310">
      <c r="B310">
        <v>305</v>
      </c>
      <c r="C310">
        <v>44</v>
      </c>
      <c r="D310">
        <v>3.4847632314297234</v>
      </c>
      <c r="E310">
        <v>1.26136</v>
      </c>
      <c r="F310">
        <v>4.68704</v>
      </c>
      <c r="G310">
        <f>(H310/1.39135)*$K$5</f>
        <v>0.802191098452582</v>
      </c>
      <c r="H310">
        <f>(F310*1.190654)*$L$5</f>
        <v>2.79032146208</v>
      </c>
      <c r="I310">
        <v>35.6483</v>
      </c>
      <c r="J310">
        <f>D310/(F310/3.362524)</f>
        <v>2.5</v>
      </c>
      <c r="K310">
        <f>G310/(H310/1.39135)</f>
        <v>0.4</v>
      </c>
      <c r="L310">
        <f>(H310/1.190654)/F310</f>
        <v>0.5</v>
      </c>
    </row>
    <row r="311">
      <c r="B311">
        <v>306</v>
      </c>
      <c r="C311">
        <v>44</v>
      </c>
      <c r="D311">
        <v>3.4847632314297234</v>
      </c>
      <c r="E311">
        <v>1.26136</v>
      </c>
      <c r="F311">
        <v>4.68704</v>
      </c>
      <c r="G311">
        <f>(H311/1.39135)*$K$5</f>
        <v>0.802191098452582</v>
      </c>
      <c r="H311">
        <f>(F311*1.190654)*$L$5</f>
        <v>2.79032146208</v>
      </c>
      <c r="I311">
        <v>35.6483</v>
      </c>
      <c r="J311">
        <f>D311/(F311/3.362524)</f>
        <v>2.5</v>
      </c>
      <c r="K311">
        <f>G311/(H311/1.39135)</f>
        <v>0.4</v>
      </c>
      <c r="L311">
        <f>(H311/1.190654)/F311</f>
        <v>0.5</v>
      </c>
    </row>
    <row r="312">
      <c r="B312">
        <v>307</v>
      </c>
      <c r="C312">
        <v>44</v>
      </c>
      <c r="D312">
        <v>3.4847632314297234</v>
      </c>
      <c r="E312">
        <v>1.26136</v>
      </c>
      <c r="F312">
        <v>4.68704</v>
      </c>
      <c r="G312">
        <f>(H312/1.39135)*$K$5</f>
        <v>0.802191098452582</v>
      </c>
      <c r="H312">
        <f>(F312*1.190654)*$L$5</f>
        <v>2.79032146208</v>
      </c>
      <c r="I312">
        <v>35.6483</v>
      </c>
      <c r="J312">
        <f>D312/(F312/3.362524)</f>
        <v>2.5</v>
      </c>
      <c r="K312">
        <f>G312/(H312/1.39135)</f>
        <v>0.4</v>
      </c>
      <c r="L312">
        <f>(H312/1.190654)/F312</f>
        <v>0.5</v>
      </c>
    </row>
    <row r="313">
      <c r="B313">
        <v>308</v>
      </c>
      <c r="C313">
        <f>B313/7</f>
        <v>44</v>
      </c>
      <c r="D313">
        <v>3.4847632314297234</v>
      </c>
      <c r="E313">
        <v>1.26136</v>
      </c>
      <c r="F313">
        <v>4.68704</v>
      </c>
      <c r="G313">
        <f>(H313/1.39135)*$K$5</f>
        <v>0.802191098452582</v>
      </c>
      <c r="H313">
        <f>(F313*1.190654)*$L$5</f>
        <v>2.79032146208</v>
      </c>
      <c r="I313">
        <v>35.6483</v>
      </c>
      <c r="J313">
        <f>D313/(F313/3.362524)</f>
        <v>2.5</v>
      </c>
      <c r="K313">
        <f>G313/(H313/1.39135)</f>
        <v>0.4</v>
      </c>
      <c r="L313">
        <f>(H313/1.190654)/F313</f>
        <v>0.5</v>
      </c>
    </row>
    <row r="314">
      <c r="B314">
        <v>309</v>
      </c>
      <c r="C314">
        <v>45</v>
      </c>
      <c r="D314">
        <v>3.4847632314297234</v>
      </c>
      <c r="E314">
        <v>1.26136</v>
      </c>
      <c r="F314">
        <v>4.68704</v>
      </c>
      <c r="G314">
        <f>(H314/1.39135)*$K$5</f>
        <v>0.802191098452582</v>
      </c>
      <c r="H314">
        <f>(F314*1.190654)*$L$5</f>
        <v>2.79032146208</v>
      </c>
      <c r="I314">
        <v>35.6483</v>
      </c>
      <c r="J314">
        <f>D314/(F314/3.362524)</f>
        <v>2.5</v>
      </c>
      <c r="K314">
        <f>G314/(H314/1.39135)</f>
        <v>0.4</v>
      </c>
      <c r="L314">
        <f>(H314/1.190654)/F314</f>
        <v>0.5</v>
      </c>
    </row>
    <row r="315">
      <c r="B315">
        <v>310</v>
      </c>
      <c r="C315">
        <v>45</v>
      </c>
      <c r="D315">
        <v>3.4847632314297234</v>
      </c>
      <c r="E315">
        <v>1.26136</v>
      </c>
      <c r="F315">
        <v>4.68704</v>
      </c>
      <c r="G315">
        <f>(H315/1.39135)*$K$5</f>
        <v>0.802191098452582</v>
      </c>
      <c r="H315">
        <f>(F315*1.190654)*$L$5</f>
        <v>2.79032146208</v>
      </c>
      <c r="I315">
        <v>35.6483</v>
      </c>
      <c r="J315">
        <f>D315/(F315/3.362524)</f>
        <v>2.5</v>
      </c>
      <c r="K315">
        <f>G315/(H315/1.39135)</f>
        <v>0.4</v>
      </c>
      <c r="L315">
        <f>(H315/1.190654)/F315</f>
        <v>0.5</v>
      </c>
    </row>
    <row r="316">
      <c r="B316">
        <v>311</v>
      </c>
      <c r="C316">
        <v>45</v>
      </c>
      <c r="D316">
        <v>3.4847632314297234</v>
      </c>
      <c r="E316">
        <v>1.26136</v>
      </c>
      <c r="F316">
        <v>4.68704</v>
      </c>
      <c r="G316">
        <f>(H316/1.39135)*$K$5</f>
        <v>0.802191098452582</v>
      </c>
      <c r="H316">
        <f>(F316*1.190654)*$L$5</f>
        <v>2.79032146208</v>
      </c>
      <c r="I316">
        <v>35.6483</v>
      </c>
      <c r="J316">
        <f>D316/(F316/3.362524)</f>
        <v>2.5</v>
      </c>
      <c r="K316">
        <f>G316/(H316/1.39135)</f>
        <v>0.4</v>
      </c>
      <c r="L316">
        <f>(H316/1.190654)/F316</f>
        <v>0.5</v>
      </c>
    </row>
    <row r="317">
      <c r="B317">
        <v>312</v>
      </c>
      <c r="C317">
        <v>45</v>
      </c>
      <c r="D317">
        <v>3.4847632314297234</v>
      </c>
      <c r="E317">
        <v>1.26136</v>
      </c>
      <c r="F317">
        <v>4.68704</v>
      </c>
      <c r="G317">
        <f>(H317/1.39135)*$K$5</f>
        <v>0.802191098452582</v>
      </c>
      <c r="H317">
        <f>(F317*1.190654)*$L$5</f>
        <v>2.79032146208</v>
      </c>
      <c r="I317">
        <v>35.6483</v>
      </c>
      <c r="J317">
        <f>D317/(F317/3.362524)</f>
        <v>2.5</v>
      </c>
      <c r="K317">
        <f>G317/(H317/1.39135)</f>
        <v>0.4</v>
      </c>
      <c r="L317">
        <f>(H317/1.190654)/F317</f>
        <v>0.5</v>
      </c>
    </row>
    <row r="318">
      <c r="B318">
        <v>313</v>
      </c>
      <c r="C318">
        <v>45</v>
      </c>
      <c r="D318">
        <v>3.4847632314297234</v>
      </c>
      <c r="E318">
        <v>1.26136</v>
      </c>
      <c r="F318">
        <v>4.68704</v>
      </c>
      <c r="G318">
        <f>(H318/1.39135)*$K$5</f>
        <v>0.802191098452582</v>
      </c>
      <c r="H318">
        <f>(F318*1.190654)*$L$5</f>
        <v>2.79032146208</v>
      </c>
      <c r="I318">
        <v>35.6483</v>
      </c>
      <c r="J318">
        <f>D318/(F318/3.362524)</f>
        <v>2.5</v>
      </c>
      <c r="K318">
        <f>G318/(H318/1.39135)</f>
        <v>0.4</v>
      </c>
      <c r="L318">
        <f>(H318/1.190654)/F318</f>
        <v>0.5</v>
      </c>
    </row>
    <row r="319">
      <c r="B319">
        <v>314</v>
      </c>
      <c r="C319">
        <v>45</v>
      </c>
      <c r="D319">
        <v>3.4847632314297234</v>
      </c>
      <c r="E319">
        <v>1.26136</v>
      </c>
      <c r="F319">
        <v>4.68704</v>
      </c>
      <c r="G319">
        <f>(H319/1.39135)*$K$5</f>
        <v>0.802191098452582</v>
      </c>
      <c r="H319">
        <f>(F319*1.190654)*$L$5</f>
        <v>2.79032146208</v>
      </c>
      <c r="I319">
        <v>35.6483</v>
      </c>
      <c r="J319">
        <f>D319/(F319/3.362524)</f>
        <v>2.5</v>
      </c>
      <c r="K319">
        <f>G319/(H319/1.39135)</f>
        <v>0.4</v>
      </c>
      <c r="L319">
        <f>(H319/1.190654)/F319</f>
        <v>0.5</v>
      </c>
    </row>
    <row r="320">
      <c r="B320">
        <v>315</v>
      </c>
      <c r="C320">
        <f>B320/7</f>
        <v>45</v>
      </c>
      <c r="D320">
        <v>3.4847632314297234</v>
      </c>
      <c r="E320">
        <v>1.26136</v>
      </c>
      <c r="F320">
        <v>4.68704</v>
      </c>
      <c r="G320">
        <f>(H320/1.39135)*$K$5</f>
        <v>0.802191098452582</v>
      </c>
      <c r="H320">
        <f>(F320*1.190654)*$L$5</f>
        <v>2.79032146208</v>
      </c>
      <c r="I320">
        <v>35.6483</v>
      </c>
      <c r="J320">
        <f>D320/(F320/3.362524)</f>
        <v>2.5</v>
      </c>
      <c r="K320">
        <f>G320/(H320/1.39135)</f>
        <v>0.4</v>
      </c>
      <c r="L320">
        <f>(H320/1.190654)/F320</f>
        <v>0.5</v>
      </c>
    </row>
    <row r="321">
      <c r="B321">
        <v>316</v>
      </c>
      <c r="C321">
        <v>46</v>
      </c>
      <c r="D321">
        <v>3.4847632314297234</v>
      </c>
      <c r="E321">
        <v>1.26136</v>
      </c>
      <c r="F321">
        <v>4.68704</v>
      </c>
      <c r="G321">
        <f>(H321/1.39135)*$K$5</f>
        <v>0.802191098452582</v>
      </c>
      <c r="H321">
        <f>(F321*1.190654)*$L$5</f>
        <v>2.79032146208</v>
      </c>
      <c r="I321">
        <v>35.6483</v>
      </c>
      <c r="J321">
        <f>D321/(F321/3.362524)</f>
        <v>2.5</v>
      </c>
      <c r="K321">
        <f>G321/(H321/1.39135)</f>
        <v>0.4</v>
      </c>
      <c r="L321">
        <f>(H321/1.190654)/F321</f>
        <v>0.5</v>
      </c>
    </row>
    <row r="322">
      <c r="B322">
        <v>317</v>
      </c>
      <c r="C322">
        <v>46</v>
      </c>
      <c r="D322">
        <v>3.4847632314297234</v>
      </c>
      <c r="E322">
        <v>1.26136</v>
      </c>
      <c r="F322">
        <v>4.68704</v>
      </c>
      <c r="G322">
        <f>(H322/1.39135)*$K$5</f>
        <v>0.802191098452582</v>
      </c>
      <c r="H322">
        <f>(F322*1.190654)*$L$5</f>
        <v>2.79032146208</v>
      </c>
      <c r="I322">
        <v>35.6483</v>
      </c>
      <c r="J322">
        <f>D322/(F322/3.362524)</f>
        <v>2.5</v>
      </c>
      <c r="K322">
        <f>G322/(H322/1.39135)</f>
        <v>0.4</v>
      </c>
      <c r="L322">
        <f>(H322/1.190654)/F322</f>
        <v>0.5</v>
      </c>
    </row>
    <row r="323">
      <c r="B323">
        <v>318</v>
      </c>
      <c r="C323">
        <v>46</v>
      </c>
      <c r="D323">
        <v>3.4847632314297234</v>
      </c>
      <c r="E323">
        <v>1.26136</v>
      </c>
      <c r="F323">
        <v>4.68704</v>
      </c>
      <c r="G323">
        <f>(H323/1.39135)*$K$5</f>
        <v>0.802191098452582</v>
      </c>
      <c r="H323">
        <f>(F323*1.190654)*$L$5</f>
        <v>2.79032146208</v>
      </c>
      <c r="I323">
        <v>35.6483</v>
      </c>
      <c r="J323">
        <f>D323/(F323/3.362524)</f>
        <v>2.5</v>
      </c>
      <c r="K323">
        <f>G323/(H323/1.39135)</f>
        <v>0.4</v>
      </c>
      <c r="L323">
        <f>(H323/1.190654)/F323</f>
        <v>0.5</v>
      </c>
    </row>
    <row r="324">
      <c r="B324">
        <v>319</v>
      </c>
      <c r="C324">
        <v>46</v>
      </c>
      <c r="D324">
        <v>3.4847632314297234</v>
      </c>
      <c r="E324">
        <v>1.26136</v>
      </c>
      <c r="F324">
        <v>4.68704</v>
      </c>
      <c r="G324">
        <f>(H324/1.39135)*$K$5</f>
        <v>0.802191098452582</v>
      </c>
      <c r="H324">
        <f>(F324*1.190654)*$L$5</f>
        <v>2.79032146208</v>
      </c>
      <c r="I324">
        <v>35.6483</v>
      </c>
      <c r="J324">
        <f>D324/(F324/3.362524)</f>
        <v>2.5</v>
      </c>
      <c r="K324">
        <f>G324/(H324/1.39135)</f>
        <v>0.4</v>
      </c>
      <c r="L324">
        <f>(H324/1.190654)/F324</f>
        <v>0.5</v>
      </c>
    </row>
    <row r="325">
      <c r="B325">
        <v>320</v>
      </c>
      <c r="C325">
        <v>46</v>
      </c>
      <c r="D325">
        <v>3.4847632314297234</v>
      </c>
      <c r="E325">
        <v>1.26136</v>
      </c>
      <c r="F325">
        <v>4.68704</v>
      </c>
      <c r="G325">
        <f>(H325/1.39135)*$K$5</f>
        <v>0.802191098452582</v>
      </c>
      <c r="H325">
        <f>(F325*1.190654)*$L$5</f>
        <v>2.79032146208</v>
      </c>
      <c r="I325">
        <v>35.6483</v>
      </c>
      <c r="J325">
        <f>D325/(F325/3.362524)</f>
        <v>2.5</v>
      </c>
      <c r="K325">
        <f>G325/(H325/1.39135)</f>
        <v>0.4</v>
      </c>
      <c r="L325">
        <f>(H325/1.190654)/F325</f>
        <v>0.5</v>
      </c>
    </row>
    <row r="326">
      <c r="B326">
        <v>321</v>
      </c>
      <c r="C326">
        <v>46</v>
      </c>
      <c r="D326">
        <v>3.4847632314297234</v>
      </c>
      <c r="E326">
        <v>1.26136</v>
      </c>
      <c r="F326">
        <v>4.68704</v>
      </c>
      <c r="G326">
        <f>(H326/1.39135)*$K$5</f>
        <v>0.802191098452582</v>
      </c>
      <c r="H326">
        <f>(F326*1.190654)*$L$5</f>
        <v>2.79032146208</v>
      </c>
      <c r="I326">
        <v>35.6483</v>
      </c>
      <c r="J326">
        <f>D326/(F326/3.362524)</f>
        <v>2.5</v>
      </c>
      <c r="K326">
        <f>G326/(H326/1.39135)</f>
        <v>0.4</v>
      </c>
      <c r="L326">
        <f>(H326/1.190654)/F326</f>
        <v>0.5</v>
      </c>
    </row>
    <row r="327">
      <c r="B327">
        <v>322</v>
      </c>
      <c r="C327">
        <f>B327/7</f>
        <v>46</v>
      </c>
      <c r="D327">
        <v>3.4847632314297234</v>
      </c>
      <c r="E327">
        <v>1.26136</v>
      </c>
      <c r="F327">
        <v>4.68704</v>
      </c>
      <c r="G327">
        <f>(H327/1.39135)*$K$5</f>
        <v>0.802191098452582</v>
      </c>
      <c r="H327">
        <f>(F327*1.190654)*$L$5</f>
        <v>2.79032146208</v>
      </c>
      <c r="I327">
        <v>35.6483</v>
      </c>
      <c r="J327">
        <f>D327/(F327/3.362524)</f>
        <v>2.5</v>
      </c>
      <c r="K327">
        <f>G327/(H327/1.39135)</f>
        <v>0.4</v>
      </c>
      <c r="L327">
        <f>(H327/1.190654)/F327</f>
        <v>0.5</v>
      </c>
      <c r="M327" t="str">
        <v>Termino de parir y empiesa o faltan 2 semanas para la primera cosecha.</v>
      </c>
    </row>
    <row r="328">
      <c r="B328">
        <v>323</v>
      </c>
      <c r="C328">
        <v>47</v>
      </c>
      <c r="D328">
        <v>2.090857938857834</v>
      </c>
      <c r="E328">
        <v>1.26136</v>
      </c>
      <c r="F328">
        <v>4.68704</v>
      </c>
      <c r="G328">
        <f>(H328/1.39135)*$K$5</f>
        <v>0.802191098452582</v>
      </c>
      <c r="H328">
        <f>(F328*1.190654)*$L$5</f>
        <v>2.79032146208</v>
      </c>
      <c r="I328">
        <v>35.6483</v>
      </c>
      <c r="J328">
        <f>D328/(F328/3.362524)</f>
        <v>1.5</v>
      </c>
      <c r="K328">
        <f>G328/(H328/1.39135)</f>
        <v>0.4</v>
      </c>
      <c r="L328">
        <f>(H328/1.190654)/F328</f>
        <v>0.5</v>
      </c>
    </row>
    <row r="329">
      <c r="B329">
        <v>324</v>
      </c>
      <c r="C329">
        <v>47</v>
      </c>
      <c r="D329">
        <v>2.090857938857834</v>
      </c>
      <c r="E329">
        <v>1.26136</v>
      </c>
      <c r="F329">
        <v>4.68704</v>
      </c>
      <c r="G329">
        <f>(H329/1.39135)*$K$5</f>
        <v>0.802191098452582</v>
      </c>
      <c r="H329">
        <f>(F329*1.190654)*$L$5</f>
        <v>2.79032146208</v>
      </c>
      <c r="I329">
        <v>35.6483</v>
      </c>
      <c r="J329">
        <f>D329/(F329/3.362524)</f>
        <v>1.5</v>
      </c>
      <c r="K329">
        <f>G329/(H329/1.39135)</f>
        <v>0.4</v>
      </c>
      <c r="L329">
        <f>(H329/1.190654)/F329</f>
        <v>0.5</v>
      </c>
    </row>
    <row r="330">
      <c r="B330">
        <v>325</v>
      </c>
      <c r="C330">
        <v>47</v>
      </c>
      <c r="D330">
        <v>2.090857938857834</v>
      </c>
      <c r="E330">
        <v>1.26136</v>
      </c>
      <c r="F330">
        <v>4.68704</v>
      </c>
      <c r="G330">
        <f>(H330/1.39135)*$K$5</f>
        <v>0.802191098452582</v>
      </c>
      <c r="H330">
        <f>(F330*1.190654)*$L$5</f>
        <v>2.79032146208</v>
      </c>
      <c r="I330">
        <v>35.6483</v>
      </c>
      <c r="J330">
        <f>D330/(F330/3.362524)</f>
        <v>1.5</v>
      </c>
      <c r="K330">
        <f>G330/(H330/1.39135)</f>
        <v>0.4</v>
      </c>
      <c r="L330">
        <f>(H330/1.190654)/F330</f>
        <v>0.5</v>
      </c>
    </row>
    <row r="331">
      <c r="B331">
        <v>326</v>
      </c>
      <c r="C331">
        <v>47</v>
      </c>
      <c r="D331">
        <v>2.090857938857834</v>
      </c>
      <c r="E331">
        <v>1.26136</v>
      </c>
      <c r="F331">
        <v>4.68704</v>
      </c>
      <c r="G331">
        <f>(H331/1.39135)*$K$5</f>
        <v>0.802191098452582</v>
      </c>
      <c r="H331">
        <f>(F331*1.190654)*$L$5</f>
        <v>2.79032146208</v>
      </c>
      <c r="I331">
        <v>35.6483</v>
      </c>
      <c r="J331">
        <f>D331/(F331/3.362524)</f>
        <v>1.5</v>
      </c>
      <c r="K331">
        <f>G331/(H331/1.39135)</f>
        <v>0.4</v>
      </c>
      <c r="L331">
        <f>(H331/1.190654)/F331</f>
        <v>0.5</v>
      </c>
    </row>
    <row r="332">
      <c r="B332">
        <v>327</v>
      </c>
      <c r="C332">
        <v>47</v>
      </c>
      <c r="D332">
        <v>2.090857938857834</v>
      </c>
      <c r="E332">
        <v>1.26136</v>
      </c>
      <c r="F332">
        <v>4.68704</v>
      </c>
      <c r="G332">
        <f>(H332/1.39135)*$K$5</f>
        <v>0.802191098452582</v>
      </c>
      <c r="H332">
        <f>(F332*1.190654)*$L$5</f>
        <v>2.79032146208</v>
      </c>
      <c r="I332">
        <v>35.6483</v>
      </c>
      <c r="J332">
        <f>D332/(F332/3.362524)</f>
        <v>1.5</v>
      </c>
      <c r="K332">
        <f>G332/(H332/1.39135)</f>
        <v>0.4</v>
      </c>
      <c r="L332">
        <f>(H332/1.190654)/F332</f>
        <v>0.5</v>
      </c>
    </row>
    <row r="333">
      <c r="B333">
        <v>328</v>
      </c>
      <c r="C333">
        <v>47</v>
      </c>
      <c r="D333">
        <v>2.090857938857834</v>
      </c>
      <c r="E333">
        <v>1.26136</v>
      </c>
      <c r="F333">
        <v>4.68704</v>
      </c>
      <c r="G333">
        <f>(H333/1.39135)*$K$5</f>
        <v>0.802191098452582</v>
      </c>
      <c r="H333">
        <f>(F333*1.190654)*$L$5</f>
        <v>2.79032146208</v>
      </c>
      <c r="I333">
        <v>35.6483</v>
      </c>
      <c r="J333">
        <f>D333/(F333/3.362524)</f>
        <v>1.5</v>
      </c>
      <c r="K333">
        <f>G333/(H333/1.39135)</f>
        <v>0.4</v>
      </c>
      <c r="L333">
        <f>(H333/1.190654)/F333</f>
        <v>0.5</v>
      </c>
    </row>
    <row r="334">
      <c r="B334">
        <v>329</v>
      </c>
      <c r="C334">
        <f>B334/7</f>
        <v>47</v>
      </c>
      <c r="D334">
        <v>2.090857938857834</v>
      </c>
      <c r="E334">
        <v>1.26136</v>
      </c>
      <c r="F334">
        <v>4.68704</v>
      </c>
      <c r="G334">
        <f>(H334/1.39135)*$K$5</f>
        <v>0.802191098452582</v>
      </c>
      <c r="H334">
        <f>(F334*1.190654)*$L$5</f>
        <v>2.79032146208</v>
      </c>
      <c r="I334">
        <v>35.6483</v>
      </c>
      <c r="J334">
        <f>D334/(F334/3.362524)</f>
        <v>1.5</v>
      </c>
      <c r="K334">
        <f>G334/(H334/1.39135)</f>
        <v>0.4</v>
      </c>
      <c r="L334">
        <f>(H334/1.190654)/F334</f>
        <v>0.5</v>
      </c>
    </row>
    <row r="335">
      <c r="B335">
        <v>330</v>
      </c>
      <c r="C335">
        <v>48</v>
      </c>
      <c r="D335">
        <v>2.090857938857834</v>
      </c>
      <c r="E335">
        <v>1.26136</v>
      </c>
      <c r="F335">
        <v>4.68704</v>
      </c>
      <c r="G335">
        <f>(H335/1.39135)*$K$5</f>
        <v>0.802191098452582</v>
      </c>
      <c r="H335">
        <f>(F335*1.190654)*$L$5</f>
        <v>2.79032146208</v>
      </c>
      <c r="I335">
        <v>35.6483</v>
      </c>
      <c r="J335">
        <f>D335/(F335/3.362524)</f>
        <v>1.5</v>
      </c>
      <c r="K335">
        <f>G335/(H335/1.39135)</f>
        <v>0.4</v>
      </c>
      <c r="L335">
        <f>(H335/1.190654)/F335</f>
        <v>0.5</v>
      </c>
    </row>
    <row r="336">
      <c r="B336">
        <v>331</v>
      </c>
      <c r="C336">
        <v>48</v>
      </c>
      <c r="D336">
        <v>2.090857938857834</v>
      </c>
      <c r="E336">
        <v>0.46136</v>
      </c>
      <c r="F336">
        <v>4.68704</v>
      </c>
      <c r="G336">
        <f>(H336/1.39135)*$K$5</f>
        <v>0.802191098452582</v>
      </c>
      <c r="H336">
        <f>(F336*1.190654)*$L$5</f>
        <v>2.79032146208</v>
      </c>
      <c r="I336">
        <v>35.6483</v>
      </c>
      <c r="J336">
        <f>D336/(F336/3.362524)</f>
        <v>1.5</v>
      </c>
      <c r="K336">
        <f>G336/(H336/1.39135)</f>
        <v>0.4</v>
      </c>
      <c r="L336">
        <f>(H336/1.190654)/F336</f>
        <v>0.5</v>
      </c>
    </row>
    <row r="337">
      <c r="B337">
        <v>332</v>
      </c>
      <c r="C337">
        <v>48</v>
      </c>
      <c r="D337">
        <v>2.090857938857834</v>
      </c>
      <c r="E337">
        <v>0.46136</v>
      </c>
      <c r="F337">
        <v>4.68704</v>
      </c>
      <c r="G337">
        <f>(H337/1.39135)*$K$5</f>
        <v>0.802191098452582</v>
      </c>
      <c r="H337">
        <f>(F337*1.190654)*$L$5</f>
        <v>2.79032146208</v>
      </c>
      <c r="I337">
        <v>35.6483</v>
      </c>
      <c r="J337">
        <f>D337/(F337/3.362524)</f>
        <v>1.5</v>
      </c>
      <c r="K337">
        <f>G337/(H337/1.39135)</f>
        <v>0.4</v>
      </c>
      <c r="L337">
        <f>(H337/1.190654)/F337</f>
        <v>0.5</v>
      </c>
    </row>
    <row r="338">
      <c r="B338">
        <v>333</v>
      </c>
      <c r="C338">
        <v>48</v>
      </c>
      <c r="D338">
        <v>2.090857938857834</v>
      </c>
      <c r="E338">
        <v>0.46136</v>
      </c>
      <c r="F338">
        <v>4.68704</v>
      </c>
      <c r="G338">
        <f>(H338/1.39135)*$K$5</f>
        <v>0.802191098452582</v>
      </c>
      <c r="H338">
        <f>(F338*1.190654)*$L$5</f>
        <v>2.79032146208</v>
      </c>
      <c r="I338">
        <v>35.6483</v>
      </c>
      <c r="J338">
        <f>D338/(F338/3.362524)</f>
        <v>1.5</v>
      </c>
      <c r="K338">
        <f>G338/(H338/1.39135)</f>
        <v>0.4</v>
      </c>
      <c r="L338">
        <f>(H338/1.190654)/F338</f>
        <v>0.5</v>
      </c>
    </row>
    <row r="339">
      <c r="B339">
        <v>334</v>
      </c>
      <c r="C339">
        <v>48</v>
      </c>
      <c r="D339">
        <v>2.090857938857834</v>
      </c>
      <c r="E339">
        <v>0.46136</v>
      </c>
      <c r="F339">
        <v>4.68704</v>
      </c>
      <c r="G339">
        <f>(H339/1.39135)*$K$5</f>
        <v>0.802191098452582</v>
      </c>
      <c r="H339">
        <f>(F339*1.190654)*$L$5</f>
        <v>2.79032146208</v>
      </c>
      <c r="I339">
        <v>35.6483</v>
      </c>
      <c r="J339">
        <f>D339/(F339/3.362524)</f>
        <v>1.5</v>
      </c>
      <c r="K339">
        <f>G339/(H339/1.39135)</f>
        <v>0.4</v>
      </c>
      <c r="L339">
        <f>(H339/1.190654)/F339</f>
        <v>0.5</v>
      </c>
    </row>
    <row r="340">
      <c r="B340">
        <v>335</v>
      </c>
      <c r="C340">
        <v>48</v>
      </c>
      <c r="D340">
        <v>2.090857938857834</v>
      </c>
      <c r="E340">
        <v>0.46136</v>
      </c>
      <c r="F340">
        <v>4.68704</v>
      </c>
      <c r="G340">
        <f>(H340/1.39135)*$K$5</f>
        <v>0.802191098452582</v>
      </c>
      <c r="H340">
        <f>(F340*1.190654)*$L$5</f>
        <v>2.79032146208</v>
      </c>
      <c r="I340">
        <v>35.6483</v>
      </c>
      <c r="J340">
        <f>D340/(F340/3.362524)</f>
        <v>1.5</v>
      </c>
      <c r="K340">
        <f>G340/(H340/1.39135)</f>
        <v>0.4</v>
      </c>
      <c r="L340">
        <f>(H340/1.190654)/F340</f>
        <v>0.5</v>
      </c>
    </row>
    <row r="341">
      <c r="B341">
        <v>336</v>
      </c>
      <c r="C341">
        <f>B341/7</f>
        <v>48</v>
      </c>
      <c r="D341">
        <v>2.090857938857834</v>
      </c>
      <c r="E341">
        <v>0.46136</v>
      </c>
      <c r="F341">
        <v>4.68704</v>
      </c>
      <c r="G341">
        <f>(H341/1.39135)*$K$5</f>
        <v>0.802191098452582</v>
      </c>
      <c r="H341">
        <f>(F341*1.190654)*$L$5</f>
        <v>2.79032146208</v>
      </c>
      <c r="I341">
        <v>35.6483</v>
      </c>
      <c r="J341">
        <f>D341/(F341/3.362524)</f>
        <v>1.5</v>
      </c>
      <c r="K341">
        <f>G341/(H341/1.39135)</f>
        <v>0.4</v>
      </c>
      <c r="L341">
        <f>(H341/1.190654)/F341</f>
        <v>0.5</v>
      </c>
    </row>
    <row r="342">
      <c r="B342">
        <v>337</v>
      </c>
      <c r="C342">
        <v>49</v>
      </c>
      <c r="D342">
        <v>2.090857938857834</v>
      </c>
      <c r="E342">
        <v>0.46136</v>
      </c>
      <c r="F342">
        <v>4.68704</v>
      </c>
      <c r="G342">
        <f>(H342/1.39135)*$K$5</f>
        <v>0.802191098452582</v>
      </c>
      <c r="H342">
        <f>(F342*1.190654)*$L$5</f>
        <v>2.79032146208</v>
      </c>
      <c r="I342">
        <v>35.6483</v>
      </c>
      <c r="J342">
        <f>D342/(F342/3.362524)</f>
        <v>1.5</v>
      </c>
      <c r="K342">
        <f>G342/(H342/1.39135)</f>
        <v>0.4</v>
      </c>
      <c r="L342">
        <f>(H342/1.190654)/F342</f>
        <v>0.5</v>
      </c>
    </row>
    <row r="343">
      <c r="B343">
        <v>338</v>
      </c>
      <c r="C343">
        <v>49</v>
      </c>
      <c r="D343">
        <v>2.090857938857834</v>
      </c>
      <c r="E343">
        <v>0.46136</v>
      </c>
      <c r="F343">
        <v>4.68704</v>
      </c>
      <c r="G343">
        <f>(H343/1.39135)*$K$5</f>
        <v>0.802191098452582</v>
      </c>
      <c r="H343">
        <f>(F343*1.190654)*$L$5</f>
        <v>2.79032146208</v>
      </c>
      <c r="I343">
        <v>35.6483</v>
      </c>
      <c r="J343">
        <f>D343/(F343/3.362524)</f>
        <v>1.5</v>
      </c>
      <c r="K343">
        <f>G343/(H343/1.39135)</f>
        <v>0.4</v>
      </c>
      <c r="L343">
        <f>(H343/1.190654)/F343</f>
        <v>0.5</v>
      </c>
    </row>
    <row r="344">
      <c r="B344">
        <v>339</v>
      </c>
      <c r="C344">
        <v>49</v>
      </c>
      <c r="D344">
        <v>2.090857938857834</v>
      </c>
      <c r="E344">
        <v>0.46136</v>
      </c>
      <c r="F344">
        <v>4.68704</v>
      </c>
      <c r="G344">
        <f>(H344/1.39135)*$K$5</f>
        <v>0.802191098452582</v>
      </c>
      <c r="H344">
        <f>(F344*1.190654)*$L$5</f>
        <v>2.79032146208</v>
      </c>
      <c r="I344">
        <v>35.6483</v>
      </c>
      <c r="J344">
        <f>D344/(F344/3.362524)</f>
        <v>1.5</v>
      </c>
      <c r="K344">
        <f>G344/(H344/1.39135)</f>
        <v>0.4</v>
      </c>
      <c r="L344">
        <f>(H344/1.190654)/F344</f>
        <v>0.5</v>
      </c>
    </row>
    <row r="345">
      <c r="B345">
        <v>340</v>
      </c>
      <c r="C345">
        <v>49</v>
      </c>
      <c r="D345">
        <v>2.090857938857834</v>
      </c>
      <c r="E345">
        <v>0.46136</v>
      </c>
      <c r="F345">
        <v>4.68704</v>
      </c>
      <c r="G345">
        <f>(H345/1.39135)*$K$5</f>
        <v>0.802191098452582</v>
      </c>
      <c r="H345">
        <f>(F345*1.190654)*$L$5</f>
        <v>2.79032146208</v>
      </c>
      <c r="I345">
        <v>35.6483</v>
      </c>
      <c r="J345">
        <f>D345/(F345/3.362524)</f>
        <v>1.5</v>
      </c>
      <c r="K345">
        <f>G345/(H345/1.39135)</f>
        <v>0.4</v>
      </c>
      <c r="L345">
        <f>(H345/1.190654)/F345</f>
        <v>0.5</v>
      </c>
    </row>
    <row r="346">
      <c r="B346">
        <v>341</v>
      </c>
      <c r="C346">
        <v>49</v>
      </c>
      <c r="D346">
        <v>2.090857938857834</v>
      </c>
      <c r="E346">
        <v>0.46136</v>
      </c>
      <c r="F346">
        <v>4.68704</v>
      </c>
      <c r="G346">
        <f>(H346/1.39135)*$K$5</f>
        <v>0.802191098452582</v>
      </c>
      <c r="H346">
        <f>(F346*1.190654)*$L$5</f>
        <v>2.79032146208</v>
      </c>
      <c r="I346">
        <v>35.6483</v>
      </c>
      <c r="J346">
        <f>D346/(F346/3.362524)</f>
        <v>1.5</v>
      </c>
      <c r="K346">
        <f>G346/(H346/1.39135)</f>
        <v>0.4</v>
      </c>
      <c r="L346">
        <f>(H346/1.190654)/F346</f>
        <v>0.5</v>
      </c>
    </row>
    <row r="347">
      <c r="B347">
        <v>342</v>
      </c>
      <c r="C347">
        <v>49</v>
      </c>
      <c r="D347">
        <v>2.090857938857834</v>
      </c>
      <c r="E347">
        <v>0.46136</v>
      </c>
      <c r="F347">
        <v>4.68704</v>
      </c>
      <c r="G347">
        <f>(H347/1.39135)*$K$5</f>
        <v>0.802191098452582</v>
      </c>
      <c r="H347">
        <f>(F347*1.190654)*$L$5</f>
        <v>2.79032146208</v>
      </c>
      <c r="I347">
        <v>35.6483</v>
      </c>
      <c r="J347">
        <f>D347/(F347/3.362524)</f>
        <v>1.5</v>
      </c>
      <c r="K347">
        <f>G347/(H347/1.39135)</f>
        <v>0.4</v>
      </c>
      <c r="L347">
        <f>(H347/1.190654)/F347</f>
        <v>0.5</v>
      </c>
    </row>
    <row r="348">
      <c r="B348">
        <v>343</v>
      </c>
      <c r="C348">
        <f>B348/7</f>
        <v>49</v>
      </c>
      <c r="D348">
        <v>2.090857938857834</v>
      </c>
      <c r="E348">
        <v>0.46136</v>
      </c>
      <c r="F348">
        <v>4.68704</v>
      </c>
      <c r="G348">
        <f>(H348/1.39135)*$K$5</f>
        <v>0.802191098452582</v>
      </c>
      <c r="H348">
        <f>(F348*1.190654)*$L$5</f>
        <v>2.79032146208</v>
      </c>
      <c r="I348">
        <v>35.6483</v>
      </c>
      <c r="J348">
        <f>D348/(F348/3.362524)</f>
        <v>1.5</v>
      </c>
      <c r="K348">
        <f>G348/(H348/1.39135)</f>
        <v>0.4</v>
      </c>
      <c r="L348">
        <f>(H348/1.190654)/F348</f>
        <v>0.5</v>
      </c>
    </row>
    <row r="349">
      <c r="B349">
        <v>344</v>
      </c>
      <c r="C349">
        <v>50</v>
      </c>
      <c r="D349">
        <v>2.090857938857834</v>
      </c>
      <c r="E349">
        <v>0.46136</v>
      </c>
      <c r="F349">
        <v>4.68704</v>
      </c>
      <c r="G349">
        <f>(H349/1.39135)*$K$5</f>
        <v>0.802191098452582</v>
      </c>
      <c r="H349">
        <f>(F349*1.190654)*$L$5</f>
        <v>2.79032146208</v>
      </c>
      <c r="I349">
        <v>35.6483</v>
      </c>
      <c r="J349">
        <f>D349/(F349/3.362524)</f>
        <v>1.5</v>
      </c>
      <c r="K349">
        <f>G349/(H349/1.39135)</f>
        <v>0.4</v>
      </c>
      <c r="L349">
        <f>(H349/1.190654)/F349</f>
        <v>0.5</v>
      </c>
    </row>
    <row r="350">
      <c r="B350">
        <v>345</v>
      </c>
      <c r="C350">
        <v>50</v>
      </c>
      <c r="D350">
        <v>2.090857938857834</v>
      </c>
      <c r="E350">
        <v>0.46136</v>
      </c>
      <c r="F350">
        <v>4.68704</v>
      </c>
      <c r="G350">
        <f>(H350/1.39135)*$K$5</f>
        <v>0.802191098452582</v>
      </c>
      <c r="H350">
        <f>(F350*1.190654)*$L$5</f>
        <v>2.79032146208</v>
      </c>
      <c r="I350">
        <v>35.6483</v>
      </c>
      <c r="J350">
        <f>D350/(F350/3.362524)</f>
        <v>1.5</v>
      </c>
      <c r="K350">
        <f>G350/(H350/1.39135)</f>
        <v>0.4</v>
      </c>
      <c r="L350">
        <f>(H350/1.190654)/F350</f>
        <v>0.5</v>
      </c>
    </row>
    <row r="351">
      <c r="B351">
        <v>346</v>
      </c>
      <c r="C351">
        <v>50</v>
      </c>
      <c r="D351">
        <v>2.090857938857834</v>
      </c>
      <c r="E351">
        <v>0.46136</v>
      </c>
      <c r="F351">
        <v>4.68704</v>
      </c>
      <c r="G351">
        <f>(H351/1.39135)*$K$5</f>
        <v>0.802191098452582</v>
      </c>
      <c r="H351">
        <f>(F351*1.190654)*$L$5</f>
        <v>2.79032146208</v>
      </c>
      <c r="I351">
        <v>35.6483</v>
      </c>
      <c r="J351">
        <f>D351/(F351/3.362524)</f>
        <v>1.5</v>
      </c>
      <c r="K351">
        <f>G351/(H351/1.39135)</f>
        <v>0.4</v>
      </c>
      <c r="L351">
        <f>(H351/1.190654)/F351</f>
        <v>0.5</v>
      </c>
    </row>
    <row r="352">
      <c r="B352">
        <v>347</v>
      </c>
      <c r="C352">
        <v>50</v>
      </c>
      <c r="D352">
        <v>2.090857938857834</v>
      </c>
      <c r="E352">
        <v>0.46136</v>
      </c>
      <c r="F352">
        <v>4.68704</v>
      </c>
      <c r="G352">
        <f>(H352/1.39135)*$K$5</f>
        <v>0.802191098452582</v>
      </c>
      <c r="H352">
        <f>(F352*1.190654)*$L$5</f>
        <v>2.79032146208</v>
      </c>
      <c r="I352">
        <v>35.6483</v>
      </c>
      <c r="J352">
        <f>D352/(F352/3.362524)</f>
        <v>1.5</v>
      </c>
      <c r="K352">
        <f>G352/(H352/1.39135)</f>
        <v>0.4</v>
      </c>
      <c r="L352">
        <f>(H352/1.190654)/F352</f>
        <v>0.5</v>
      </c>
    </row>
    <row r="353">
      <c r="B353">
        <v>348</v>
      </c>
      <c r="C353">
        <v>50</v>
      </c>
      <c r="D353">
        <v>2.090857938857834</v>
      </c>
      <c r="E353">
        <v>0.46136</v>
      </c>
      <c r="F353">
        <v>4.68704</v>
      </c>
      <c r="G353">
        <f>(H353/1.39135)*$K$5</f>
        <v>0.802191098452582</v>
      </c>
      <c r="H353">
        <f>(F353*1.190654)*$L$5</f>
        <v>2.79032146208</v>
      </c>
      <c r="I353">
        <v>35.6483</v>
      </c>
      <c r="J353">
        <f>D353/(F353/3.362524)</f>
        <v>1.5</v>
      </c>
      <c r="K353">
        <f>G353/(H353/1.39135)</f>
        <v>0.4</v>
      </c>
      <c r="L353">
        <f>(H353/1.190654)/F353</f>
        <v>0.5</v>
      </c>
    </row>
    <row r="354">
      <c r="B354">
        <v>349</v>
      </c>
      <c r="C354">
        <v>50</v>
      </c>
      <c r="D354">
        <v>2.090857938857834</v>
      </c>
      <c r="E354">
        <v>0.46136</v>
      </c>
      <c r="F354">
        <v>4.68704</v>
      </c>
      <c r="G354">
        <f>(H354/1.39135)*$K$5</f>
        <v>0.802191098452582</v>
      </c>
      <c r="H354">
        <f>(F354*1.190654)*$L$5</f>
        <v>2.79032146208</v>
      </c>
      <c r="I354">
        <v>35.6483</v>
      </c>
      <c r="J354">
        <f>D354/(F354/3.362524)</f>
        <v>1.5</v>
      </c>
      <c r="K354">
        <f>G354/(H354/1.39135)</f>
        <v>0.4</v>
      </c>
      <c r="L354">
        <f>(H354/1.190654)/F354</f>
        <v>0.5</v>
      </c>
    </row>
    <row r="355">
      <c r="B355">
        <v>350</v>
      </c>
      <c r="C355">
        <f>B355/7</f>
        <v>50</v>
      </c>
      <c r="D355">
        <v>2.090857938857834</v>
      </c>
      <c r="E355">
        <v>0.46136</v>
      </c>
      <c r="F355">
        <v>4.68704</v>
      </c>
      <c r="G355">
        <f>(H355/1.39135)*$K$5</f>
        <v>0.802191098452582</v>
      </c>
      <c r="H355">
        <f>(F355*1.190654)*$L$5</f>
        <v>2.79032146208</v>
      </c>
      <c r="I355">
        <v>35.6483</v>
      </c>
      <c r="J355">
        <f>D355/(F355/3.362524)</f>
        <v>1.5</v>
      </c>
      <c r="K355">
        <f>G355/(H355/1.39135)</f>
        <v>0.4</v>
      </c>
      <c r="L355">
        <f>(H355/1.190654)/F355</f>
        <v>0.5</v>
      </c>
    </row>
    <row r="356">
      <c r="B356">
        <v>351</v>
      </c>
      <c r="C356">
        <v>51</v>
      </c>
      <c r="D356">
        <v>2.090857938857834</v>
      </c>
      <c r="E356">
        <v>0.46136</v>
      </c>
      <c r="F356">
        <v>4.68704</v>
      </c>
      <c r="G356">
        <f>(H356/1.39135)*$K$5</f>
        <v>0.802191098452582</v>
      </c>
      <c r="H356">
        <f>(F356*1.190654)*$L$5</f>
        <v>2.79032146208</v>
      </c>
      <c r="I356">
        <v>35.6483</v>
      </c>
      <c r="J356">
        <f>D356/(F356/3.362524)</f>
        <v>1.5</v>
      </c>
      <c r="K356">
        <f>G356/(H356/1.39135)</f>
        <v>0.4</v>
      </c>
      <c r="L356">
        <f>(H356/1.190654)/F356</f>
        <v>0.5</v>
      </c>
    </row>
    <row r="357">
      <c r="B357">
        <v>352</v>
      </c>
      <c r="C357">
        <v>51</v>
      </c>
      <c r="D357">
        <v>2.090857938857834</v>
      </c>
      <c r="E357">
        <v>0.46136</v>
      </c>
      <c r="F357">
        <v>4.68704</v>
      </c>
      <c r="G357">
        <f>(H357/1.39135)*$K$5</f>
        <v>0.802191098452582</v>
      </c>
      <c r="H357">
        <f>(F357*1.190654)*$L$5</f>
        <v>2.79032146208</v>
      </c>
      <c r="I357">
        <v>35.6483</v>
      </c>
      <c r="J357">
        <f>D357/(F357/3.362524)</f>
        <v>1.5</v>
      </c>
      <c r="K357">
        <f>G357/(H357/1.39135)</f>
        <v>0.4</v>
      </c>
      <c r="L357">
        <f>(H357/1.190654)/F357</f>
        <v>0.5</v>
      </c>
    </row>
    <row r="358">
      <c r="B358">
        <v>353</v>
      </c>
      <c r="C358">
        <v>51</v>
      </c>
      <c r="D358">
        <v>2.090857938857834</v>
      </c>
      <c r="E358">
        <v>0.46136</v>
      </c>
      <c r="F358">
        <v>4.68704</v>
      </c>
      <c r="G358">
        <f>(H358/1.39135)*$K$5</f>
        <v>0.802191098452582</v>
      </c>
      <c r="H358">
        <f>(F358*1.190654)*$L$5</f>
        <v>2.79032146208</v>
      </c>
      <c r="I358">
        <v>35.6483</v>
      </c>
      <c r="J358">
        <f>D358/(F358/3.362524)</f>
        <v>1.5</v>
      </c>
      <c r="K358">
        <f>G358/(H358/1.39135)</f>
        <v>0.4</v>
      </c>
      <c r="L358">
        <f>(H358/1.190654)/F358</f>
        <v>0.5</v>
      </c>
    </row>
    <row r="359">
      <c r="B359">
        <v>354</v>
      </c>
      <c r="C359">
        <v>51</v>
      </c>
      <c r="D359">
        <v>2.090857938857834</v>
      </c>
      <c r="E359">
        <v>0.46136</v>
      </c>
      <c r="F359">
        <v>4.68704</v>
      </c>
      <c r="G359">
        <f>(H359/1.39135)*$K$5</f>
        <v>0.802191098452582</v>
      </c>
      <c r="H359">
        <f>(F359*1.190654)*$L$5</f>
        <v>2.79032146208</v>
      </c>
      <c r="I359">
        <v>35.6483</v>
      </c>
      <c r="J359">
        <f>D359/(F359/3.362524)</f>
        <v>1.5</v>
      </c>
      <c r="K359">
        <f>G359/(H359/1.39135)</f>
        <v>0.4</v>
      </c>
      <c r="L359">
        <f>(H359/1.190654)/F359</f>
        <v>0.5</v>
      </c>
    </row>
    <row r="360">
      <c r="B360">
        <v>355</v>
      </c>
      <c r="C360">
        <v>51</v>
      </c>
      <c r="D360">
        <v>2.090857938857834</v>
      </c>
      <c r="E360">
        <v>0.46136</v>
      </c>
      <c r="F360">
        <v>4.68704</v>
      </c>
      <c r="G360">
        <f>(H360/1.39135)*$K$5</f>
        <v>0.802191098452582</v>
      </c>
      <c r="H360">
        <f>(F360*1.190654)*$L$5</f>
        <v>2.79032146208</v>
      </c>
      <c r="I360">
        <v>35.6483</v>
      </c>
      <c r="J360">
        <f>D360/(F360/3.362524)</f>
        <v>1.5</v>
      </c>
      <c r="K360">
        <f>G360/(H360/1.39135)</f>
        <v>0.4</v>
      </c>
      <c r="L360">
        <f>(H360/1.190654)/F360</f>
        <v>0.5</v>
      </c>
    </row>
    <row r="361">
      <c r="B361">
        <v>356</v>
      </c>
      <c r="C361">
        <v>51</v>
      </c>
      <c r="D361">
        <v>2.090857938857834</v>
      </c>
      <c r="E361">
        <v>0.46136</v>
      </c>
      <c r="F361">
        <v>4.68704</v>
      </c>
      <c r="G361">
        <f>(H361/1.39135)*$K$5</f>
        <v>0.802191098452582</v>
      </c>
      <c r="H361">
        <f>(F361*1.190654)*$L$5</f>
        <v>2.79032146208</v>
      </c>
      <c r="I361">
        <v>35.6483</v>
      </c>
      <c r="J361">
        <f>D361/(F361/3.362524)</f>
        <v>1.5</v>
      </c>
      <c r="K361">
        <f>G361/(H361/1.39135)</f>
        <v>0.4</v>
      </c>
      <c r="L361">
        <f>(H361/1.190654)/F361</f>
        <v>0.5</v>
      </c>
    </row>
    <row r="362">
      <c r="B362">
        <v>357</v>
      </c>
      <c r="C362">
        <f>B362/7</f>
        <v>51</v>
      </c>
      <c r="D362">
        <v>2.090857938857834</v>
      </c>
      <c r="E362">
        <v>0.46136</v>
      </c>
      <c r="F362">
        <v>4.68704</v>
      </c>
      <c r="G362">
        <f>(H362/1.39135)*$K$5</f>
        <v>0.802191098452582</v>
      </c>
      <c r="H362">
        <f>(F362*1.190654)*$L$5</f>
        <v>2.79032146208</v>
      </c>
      <c r="I362">
        <v>35.6483</v>
      </c>
      <c r="J362">
        <f>D362/(F362/3.362524)</f>
        <v>1.5</v>
      </c>
      <c r="K362">
        <f>G362/(H362/1.39135)</f>
        <v>0.4</v>
      </c>
      <c r="L362">
        <f>(H362/1.190654)/F362</f>
        <v>0.5</v>
      </c>
    </row>
    <row r="363">
      <c r="B363">
        <v>358</v>
      </c>
      <c r="C363">
        <v>52</v>
      </c>
      <c r="D363">
        <v>2.090857938857834</v>
      </c>
      <c r="E363">
        <v>0.46136</v>
      </c>
      <c r="F363">
        <v>4.68704</v>
      </c>
      <c r="G363">
        <f>(H363/1.39135)*$K$5</f>
        <v>0.802191098452582</v>
      </c>
      <c r="H363">
        <f>(F363*1.190654)*$L$5</f>
        <v>2.79032146208</v>
      </c>
      <c r="I363">
        <v>35.6483</v>
      </c>
      <c r="J363">
        <f>D363/(F363/3.362524)</f>
        <v>1.5</v>
      </c>
      <c r="K363">
        <f>G363/(H363/1.39135)</f>
        <v>0.4</v>
      </c>
      <c r="L363">
        <f>(H363/1.190654)/F363</f>
        <v>0.5</v>
      </c>
    </row>
    <row r="364">
      <c r="B364">
        <v>359</v>
      </c>
      <c r="C364">
        <v>52</v>
      </c>
      <c r="D364">
        <v>2.090857938857834</v>
      </c>
      <c r="E364">
        <v>0.46136</v>
      </c>
      <c r="F364">
        <v>4.68704</v>
      </c>
      <c r="G364">
        <f>(H364/1.39135)*$K$5</f>
        <v>0.802191098452582</v>
      </c>
      <c r="H364">
        <f>(F364*1.190654)*$L$5</f>
        <v>2.79032146208</v>
      </c>
      <c r="I364">
        <v>35.6483</v>
      </c>
      <c r="J364">
        <f>D364/(F364/3.362524)</f>
        <v>1.5</v>
      </c>
      <c r="K364">
        <f>G364/(H364/1.39135)</f>
        <v>0.4</v>
      </c>
      <c r="L364">
        <f>(H364/1.190654)/F364</f>
        <v>0.5</v>
      </c>
    </row>
    <row r="365">
      <c r="B365">
        <v>360</v>
      </c>
      <c r="C365">
        <v>52</v>
      </c>
      <c r="D365">
        <v>2.090857938857834</v>
      </c>
      <c r="E365">
        <v>0.46136</v>
      </c>
      <c r="F365">
        <v>4.68704</v>
      </c>
      <c r="G365">
        <f>(H365/1.39135)*$K$5</f>
        <v>0.802191098452582</v>
      </c>
      <c r="H365">
        <f>(F365*1.190654)*$L$5</f>
        <v>2.79032146208</v>
      </c>
      <c r="I365">
        <v>35.6483</v>
      </c>
      <c r="J365">
        <f>D365/(F365/3.362524)</f>
        <v>1.5</v>
      </c>
      <c r="K365">
        <f>G365/(H365/1.39135)</f>
        <v>0.4</v>
      </c>
      <c r="L365">
        <f>(H365/1.190654)/F365</f>
        <v>0.5</v>
      </c>
    </row>
    <row r="366">
      <c r="B366">
        <v>361</v>
      </c>
      <c r="C366">
        <v>52</v>
      </c>
      <c r="D366">
        <v>2.090857938857834</v>
      </c>
      <c r="E366">
        <v>0.46136</v>
      </c>
      <c r="F366">
        <v>4.68704</v>
      </c>
      <c r="G366">
        <f>(H366/1.39135)*$K$5</f>
        <v>0.802191098452582</v>
      </c>
      <c r="H366">
        <f>(F366*1.190654)*$L$5</f>
        <v>2.79032146208</v>
      </c>
      <c r="I366">
        <v>35.6483</v>
      </c>
      <c r="J366">
        <f>D366/(F366/3.362524)</f>
        <v>1.5</v>
      </c>
      <c r="K366">
        <f>G366/(H366/1.39135)</f>
        <v>0.4</v>
      </c>
      <c r="L366">
        <f>(H366/1.190654)/F366</f>
        <v>0.5</v>
      </c>
    </row>
    <row r="367">
      <c r="B367">
        <v>362</v>
      </c>
      <c r="C367">
        <v>52</v>
      </c>
      <c r="D367">
        <v>2.090857938857834</v>
      </c>
      <c r="E367">
        <v>0.46136</v>
      </c>
      <c r="F367">
        <v>4.68704</v>
      </c>
      <c r="G367">
        <f>(H367/1.39135)*$K$5</f>
        <v>0.802191098452582</v>
      </c>
      <c r="H367">
        <f>(F367*1.190654)*$L$5</f>
        <v>2.79032146208</v>
      </c>
      <c r="I367">
        <v>35.6483</v>
      </c>
      <c r="J367">
        <f>D367/(F367/3.362524)</f>
        <v>1.5</v>
      </c>
      <c r="K367">
        <f>G367/(H367/1.39135)</f>
        <v>0.4</v>
      </c>
      <c r="L367">
        <f>(H367/1.190654)/F367</f>
        <v>0.5</v>
      </c>
    </row>
    <row r="368">
      <c r="B368">
        <v>363</v>
      </c>
      <c r="C368">
        <v>52</v>
      </c>
      <c r="D368">
        <v>2.090857938857834</v>
      </c>
      <c r="E368">
        <v>0.46136</v>
      </c>
      <c r="F368">
        <v>4.68704</v>
      </c>
      <c r="G368">
        <f>(H368/1.39135)*$K$5</f>
        <v>0.802191098452582</v>
      </c>
      <c r="H368">
        <f>(F368*1.190654)*$L$5</f>
        <v>2.79032146208</v>
      </c>
      <c r="I368">
        <v>35.6483</v>
      </c>
      <c r="J368">
        <f>D368/(F368/3.362524)</f>
        <v>1.5</v>
      </c>
      <c r="K368">
        <f>G368/(H368/1.39135)</f>
        <v>0.4</v>
      </c>
      <c r="L368">
        <f>(H368/1.190654)/F368</f>
        <v>0.5</v>
      </c>
    </row>
    <row r="369">
      <c r="B369">
        <v>364</v>
      </c>
      <c r="C369">
        <f>B369/7</f>
        <v>52</v>
      </c>
      <c r="D369">
        <v>2.090857938857834</v>
      </c>
      <c r="E369">
        <v>0.46136</v>
      </c>
      <c r="F369">
        <v>4.68704</v>
      </c>
      <c r="G369">
        <f>(H369/1.39135)*$K$5</f>
        <v>0.802191098452582</v>
      </c>
      <c r="H369">
        <f>(F369*1.190654)*$L$5</f>
        <v>2.79032146208</v>
      </c>
      <c r="I369">
        <v>35.6483</v>
      </c>
      <c r="J369">
        <f>D369/(F369/3.362524)</f>
        <v>1.5</v>
      </c>
      <c r="K369">
        <f>G369/(H369/1.39135)</f>
        <v>0.4</v>
      </c>
      <c r="L369">
        <f>(H369/1.190654)/F369</f>
        <v>0.5</v>
      </c>
    </row>
    <row r="370">
      <c r="D370">
        <f>SUM(D6:D369)</f>
        <v>1066.320690053066</v>
      </c>
      <c r="E370">
        <f>SUM(E6:E369)</f>
        <v>374.6560280000018</v>
      </c>
      <c r="F370">
        <f>SUM(F6:F369)</f>
        <v>1373.4523039999974</v>
      </c>
      <c r="G370">
        <f>SUM(G6:G369)</f>
        <v>235.0675932823272</v>
      </c>
      <c r="H370">
        <f>SUM(H6:H369)</f>
        <v>817.6532397834068</v>
      </c>
      <c r="I370">
        <f>SUM(I6:I369)</f>
        <v>11565.326200000043</v>
      </c>
    </row>
    <row r="371">
      <c r="A371" t="str">
        <v>Balance de Platano Aleman</v>
      </c>
      <c r="D371">
        <v>735</v>
      </c>
      <c r="E371">
        <v>126</v>
      </c>
      <c r="F371">
        <v>1339</v>
      </c>
      <c r="G371">
        <v>179</v>
      </c>
      <c r="H371">
        <v>444</v>
      </c>
      <c r="J371">
        <f>D371/(F371/3.362524)</f>
        <v>1.845746930545183</v>
      </c>
      <c r="K371" t="str">
        <v>Acrobat 2008</v>
      </c>
    </row>
  </sheetData>
  <sheetProtection sheet="1"/>
  <mergeCells count="6">
    <mergeCell ref="A2:M2"/>
    <mergeCell ref="A3:M3"/>
    <mergeCell ref="H1:M1"/>
    <mergeCell ref="A5:C5"/>
    <mergeCell ref="N222:T223"/>
    <mergeCell ref="M327:T328"/>
  </mergeCells>
  <pageMargins left="0.75" right="0.75" top="1" bottom="1" header="0.5" footer="0.5"/>
  <ignoredErrors>
    <ignoredError numberStoredAsText="1" sqref="A1:U371"/>
  </ignoredErrors>
  <legacyDrawing r:id="rId1"/>
</worksheet>
</file>

<file path=xl/worksheets/sheet11.xml><?xml version="1.0" encoding="utf-8"?>
<worksheet xmlns="http://schemas.openxmlformats.org/spreadsheetml/2006/main" xmlns:r="http://schemas.openxmlformats.org/officeDocument/2006/relationships">
  <dimension ref="A1:O120"/>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808</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505</v>
      </c>
      <c r="D14">
        <v>46</v>
      </c>
      <c r="E14">
        <v>0</v>
      </c>
      <c r="F14">
        <v>0</v>
      </c>
      <c r="G14">
        <v>0</v>
      </c>
      <c r="H14">
        <v>0</v>
      </c>
      <c r="I14">
        <v>0</v>
      </c>
      <c r="J14">
        <v>0</v>
      </c>
      <c r="K14" t="str">
        <v>Lbs</v>
      </c>
    </row>
    <row r="15"/>
    <row r="16"/>
    <row r="17"/>
    <row r="19">
      <c r="A19" t="str">
        <v>Kcl</v>
      </c>
      <c r="B19" t="str">
        <v>0-0-60</v>
      </c>
      <c r="C19">
        <v>726</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477</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850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3">
      <c r="A53" t="str">
        <v>Aminocat</v>
      </c>
      <c r="B53">
        <v>7</v>
      </c>
      <c r="C53">
        <v>152</v>
      </c>
      <c r="D53" t="str">
        <v>Lts</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6">
      <c r="A66" t="str">
        <v>INSECTICIDA AL SUELO</v>
      </c>
      <c r="B66" t="str">
        <v>Dosis por Hectarea</v>
      </c>
      <c r="C66" t="str">
        <v>Precio</v>
      </c>
      <c r="D66" t="str">
        <v>Unidades</v>
      </c>
    </row>
    <row r="67">
      <c r="A67" t="str">
        <v>Jade 35 SG</v>
      </c>
      <c r="B67">
        <v>1</v>
      </c>
      <c r="C67">
        <v>550</v>
      </c>
      <c r="D67" t="str">
        <v>Lts</v>
      </c>
    </row>
    <row r="68">
      <c r="A68" t="str">
        <v>Regente</v>
      </c>
      <c r="B68">
        <v>0.5</v>
      </c>
      <c r="C68">
        <v>1800</v>
      </c>
      <c r="D68" t="str">
        <v>Lts</v>
      </c>
    </row>
    <row r="75">
      <c r="A75" t="str">
        <v>PREVENCION DE VIRUS</v>
      </c>
      <c r="B75" t="str">
        <v>Dosis por Hectárea</v>
      </c>
      <c r="C75" t="str">
        <v>Precio</v>
      </c>
      <c r="D75" t="str">
        <v>Unidades</v>
      </c>
    </row>
    <row r="76">
      <c r="A76" t="str">
        <v>Actara 25 WG</v>
      </c>
      <c r="B76">
        <v>400</v>
      </c>
      <c r="C76">
        <v>3.25</v>
      </c>
      <c r="D76" t="str">
        <v>g</v>
      </c>
    </row>
    <row r="77">
      <c r="A77" t="str">
        <v>Confidor 70 WG</v>
      </c>
      <c r="B77">
        <v>700</v>
      </c>
      <c r="C77">
        <v>1.75</v>
      </c>
      <c r="D77" t="str">
        <v>g</v>
      </c>
    </row>
    <row r="78">
      <c r="A78" t="str">
        <v>Rescate</v>
      </c>
      <c r="B78">
        <v>400</v>
      </c>
      <c r="C78">
        <v>2</v>
      </c>
      <c r="D78" t="str">
        <v>g</v>
      </c>
    </row>
    <row r="84">
      <c r="A84" t="str">
        <v>ACTIVADOR RESIS GENERAL</v>
      </c>
      <c r="B84" t="str">
        <v>Dosis por Hectárea</v>
      </c>
      <c r="C84" t="str">
        <v>Precio</v>
      </c>
      <c r="D84" t="str">
        <v>Unidades</v>
      </c>
    </row>
    <row r="85">
      <c r="A85" t="str">
        <v>Acido Salicílico</v>
      </c>
      <c r="B85">
        <v>250</v>
      </c>
      <c r="C85">
        <v>0.17</v>
      </c>
      <c r="D85" t="str">
        <v>g</v>
      </c>
    </row>
    <row r="87">
      <c r="A87">
        <v>0</v>
      </c>
    </row>
    <row r="89">
      <c r="A89" t="str">
        <v>ACTIVADOR RESIST OOMICETOS</v>
      </c>
      <c r="B89" t="str">
        <v>Dosis por Hectárea</v>
      </c>
      <c r="C89" t="str">
        <v>Precio</v>
      </c>
      <c r="D89" t="str">
        <v>Unidades</v>
      </c>
    </row>
    <row r="90">
      <c r="A90" t="str">
        <v>Acido Fosforoso</v>
      </c>
      <c r="B90">
        <v>5</v>
      </c>
      <c r="C90">
        <v>80</v>
      </c>
      <c r="D90" t="str">
        <v>Lts</v>
      </c>
    </row>
    <row r="91">
      <c r="A91" t="str">
        <v>Aliette 80 WP</v>
      </c>
      <c r="D91" t="str">
        <v>Kg</v>
      </c>
    </row>
    <row r="92">
      <c r="A92" t="str">
        <v>Atlante Plus</v>
      </c>
      <c r="D92" t="str">
        <v>Lts</v>
      </c>
    </row>
    <row r="93">
      <c r="A93" t="str">
        <v>Best K</v>
      </c>
      <c r="B93">
        <v>5</v>
      </c>
      <c r="C93">
        <v>180</v>
      </c>
      <c r="D93" t="str">
        <v>Lts</v>
      </c>
    </row>
    <row r="94">
      <c r="A94" t="str">
        <v>Phytos K</v>
      </c>
      <c r="B94">
        <v>5</v>
      </c>
      <c r="D94" t="str">
        <v>Lts</v>
      </c>
    </row>
    <row r="95">
      <c r="A95" t="str">
        <v>Protector K</v>
      </c>
      <c r="B95">
        <v>5</v>
      </c>
      <c r="C95">
        <v>80</v>
      </c>
      <c r="D95" t="str">
        <v>Lts</v>
      </c>
    </row>
    <row r="101">
      <c r="A101" t="str">
        <v>FUNGICIDAS AL SUELO</v>
      </c>
      <c r="B101" t="str">
        <v>Dosis por Hectárea</v>
      </c>
      <c r="C101" t="str">
        <v>Precio</v>
      </c>
      <c r="D101" t="str">
        <v>Unidades</v>
      </c>
    </row>
    <row r="102">
      <c r="A102" t="str">
        <v>Silvacur</v>
      </c>
      <c r="B102">
        <v>5</v>
      </c>
      <c r="D102" t="str">
        <v>Lts</v>
      </c>
    </row>
    <row r="108">
      <c r="A108" t="str">
        <v>PROTECTANTE ENFERM. SUELO</v>
      </c>
      <c r="B108" t="str">
        <v>Dosis por Hectárea</v>
      </c>
      <c r="C108" t="str">
        <v>Precio</v>
      </c>
      <c r="D108" t="str">
        <v>Unidades</v>
      </c>
    </row>
    <row r="109">
      <c r="A109" t="str">
        <v>Mycobac</v>
      </c>
      <c r="B109">
        <v>1</v>
      </c>
      <c r="C109">
        <v>380</v>
      </c>
      <c r="D109" t="str">
        <v>Dosis</v>
      </c>
    </row>
    <row r="110">
      <c r="A110" t="str">
        <v>TricoZam</v>
      </c>
      <c r="B110">
        <v>1</v>
      </c>
      <c r="C110">
        <v>380</v>
      </c>
      <c r="D110" t="str">
        <v>Dosis</v>
      </c>
    </row>
    <row r="115">
      <c r="A115" t="str">
        <v>PROTECTANTE INSECTOS SUELO</v>
      </c>
      <c r="B115" t="str">
        <v>Dosis por Hectárea</v>
      </c>
      <c r="C115" t="str">
        <v>Precio</v>
      </c>
      <c r="D115" t="str">
        <v>Unidades</v>
      </c>
    </row>
    <row r="116">
      <c r="A116" t="str">
        <v>BaZam</v>
      </c>
      <c r="B116">
        <v>1</v>
      </c>
      <c r="C116">
        <v>380</v>
      </c>
      <c r="D116" t="str">
        <v>Dosis</v>
      </c>
    </row>
    <row r="117">
      <c r="A117" t="str">
        <v>MetaZam</v>
      </c>
      <c r="B117">
        <v>1</v>
      </c>
      <c r="C117">
        <v>380</v>
      </c>
      <c r="D117"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2009-05-01T20:04:36Z</dcterms:modified>
  <cp:lastModifiedBy>Ricardo Lardizabal</cp:lastModifiedBy>
  <cp:lastPrinted>2009-05-01T19:42:02Z</cp:lastPrinted>
  <dc:creator>Ricardo Lardizabal</dc:creator>
  <dc:subject>Chile Jalapeno</dc:subject>
  <dc:title>Fertilization Programs</dc:title>
</cp:coreProperties>
</file>